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amad\Downloads\"/>
    </mc:Choice>
  </mc:AlternateContent>
  <xr:revisionPtr revIDLastSave="0" documentId="13_ncr:1_{F1DE7A3E-DA31-4C3D-AC0A-71615423B4A8}" xr6:coauthVersionLast="47" xr6:coauthVersionMax="47" xr10:uidLastSave="{00000000-0000-0000-0000-000000000000}"/>
  <bookViews>
    <workbookView xWindow="-110" yWindow="-110" windowWidth="19420" windowHeight="11020" activeTab="2" xr2:uid="{00000000-000D-0000-FFFF-FFFF00000000}"/>
  </bookViews>
  <sheets>
    <sheet name="BreadPastryDashboard" sheetId="25" r:id="rId1"/>
    <sheet name="TotalSales" sheetId="21" r:id="rId2"/>
    <sheet name="ContryChart" sheetId="22" r:id="rId3"/>
    <sheet name="TopCustomer"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Size">#N/A</definedName>
    <definedName name="Slicer_Texture_Name">#N/A</definedName>
  </definedNames>
  <calcPr calcId="191028"/>
  <pivotCaches>
    <pivotCache cacheId="5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81" i="17" l="1"/>
  <c r="P902" i="17"/>
  <c r="P424" i="17"/>
  <c r="P829" i="17"/>
  <c r="P173" i="17"/>
  <c r="P408" i="17"/>
  <c r="P11" i="17"/>
  <c r="P249" i="17"/>
  <c r="P704" i="17"/>
  <c r="P448" i="17"/>
  <c r="P834" i="17"/>
  <c r="P577" i="17"/>
  <c r="P318" i="17"/>
  <c r="P560" i="17"/>
  <c r="P421" i="17"/>
  <c r="P759" i="17"/>
  <c r="P893" i="17"/>
  <c r="P608" i="17"/>
  <c r="P510" i="17"/>
  <c r="P291" i="17"/>
  <c r="P232" i="17"/>
  <c r="P620" i="17"/>
  <c r="P871" i="17"/>
  <c r="P467" i="17"/>
  <c r="P230" i="17"/>
  <c r="P869" i="17"/>
  <c r="P656" i="17"/>
  <c r="P74" i="17"/>
  <c r="P497" i="17"/>
  <c r="P78" i="17"/>
  <c r="P472" i="17"/>
  <c r="P275" i="17"/>
  <c r="P628" i="17"/>
  <c r="P6" i="17"/>
  <c r="P174" i="17"/>
  <c r="P393" i="17"/>
  <c r="P825" i="17"/>
  <c r="P475" i="17"/>
  <c r="P19" i="17"/>
  <c r="P344" i="17"/>
  <c r="P149" i="17"/>
  <c r="P339" i="17"/>
  <c r="P883" i="17"/>
  <c r="P468" i="17"/>
  <c r="P564" i="17"/>
  <c r="P331" i="17"/>
  <c r="P600" i="17"/>
  <c r="P978" i="17"/>
  <c r="P555" i="17"/>
  <c r="P688" i="17"/>
  <c r="P690" i="17"/>
  <c r="P274" i="17"/>
  <c r="P457" i="17"/>
  <c r="P524" i="17"/>
  <c r="P117" i="17"/>
  <c r="P619" i="17"/>
  <c r="P821" i="17"/>
  <c r="P115" i="17"/>
  <c r="P936" i="17"/>
  <c r="P473" i="17"/>
  <c r="P456" i="17"/>
  <c r="P411" i="17"/>
  <c r="P719" i="17"/>
  <c r="P290" i="17"/>
  <c r="P915" i="17"/>
  <c r="P574" i="17"/>
  <c r="P221" i="17"/>
  <c r="P68" i="17"/>
  <c r="P352" i="17"/>
  <c r="P771" i="17"/>
  <c r="P948" i="17"/>
  <c r="P199" i="17"/>
  <c r="P395" i="17"/>
  <c r="P780" i="17"/>
  <c r="P126" i="17"/>
  <c r="P811" i="17"/>
  <c r="P16" i="17"/>
  <c r="P752" i="17"/>
  <c r="P349" i="17"/>
  <c r="P903" i="17"/>
  <c r="P504" i="17"/>
  <c r="P764" i="17"/>
  <c r="P179" i="17"/>
  <c r="P873" i="17"/>
  <c r="P220" i="17"/>
  <c r="P812" i="17"/>
  <c r="P716" i="17"/>
  <c r="P956" i="17"/>
  <c r="P154" i="17"/>
  <c r="P140" i="17"/>
  <c r="P241" i="17"/>
  <c r="P901" i="17"/>
  <c r="P245" i="17"/>
  <c r="P888" i="17"/>
  <c r="P7" i="17"/>
  <c r="P217" i="17"/>
  <c r="P381" i="17"/>
  <c r="P82" i="17"/>
  <c r="P714" i="17"/>
  <c r="P102" i="17"/>
  <c r="P991" i="17"/>
  <c r="P48" i="17"/>
  <c r="P346" i="17"/>
  <c r="P515" i="17"/>
  <c r="P859" i="17"/>
  <c r="P731" i="17"/>
  <c r="P926" i="17"/>
  <c r="P614" i="17"/>
  <c r="P293" i="17"/>
  <c r="P42" i="17"/>
  <c r="P304" i="17"/>
  <c r="P40" i="17"/>
  <c r="P444" i="17"/>
  <c r="P994" i="17"/>
  <c r="P372" i="17"/>
  <c r="P594" i="17"/>
  <c r="P495" i="17"/>
  <c r="P112" i="17"/>
  <c r="P525" i="17"/>
  <c r="P222" i="17"/>
  <c r="P605" i="17"/>
  <c r="P878" i="17"/>
  <c r="P294" i="17"/>
  <c r="P786" i="17"/>
  <c r="P211" i="17"/>
  <c r="P496" i="17"/>
  <c r="P212" i="17"/>
  <c r="P536" i="17"/>
  <c r="P123" i="17"/>
  <c r="P553" i="17"/>
  <c r="P857" i="17"/>
  <c r="P52" i="17"/>
  <c r="P519" i="17"/>
  <c r="P791" i="17"/>
  <c r="P843" i="17"/>
  <c r="P400" i="17"/>
  <c r="P579" i="17"/>
  <c r="P520" i="17"/>
  <c r="P280" i="17"/>
  <c r="P741" i="17"/>
  <c r="P1001" i="17"/>
  <c r="P554" i="17"/>
  <c r="P563" i="17"/>
  <c r="P231" i="17"/>
  <c r="P633" i="17"/>
  <c r="P95" i="17"/>
  <c r="P375" i="17"/>
  <c r="P479" i="17"/>
  <c r="P746" i="17"/>
  <c r="P197" i="17"/>
  <c r="P236" i="17"/>
  <c r="P556" i="17"/>
  <c r="P50" i="17"/>
  <c r="P136" i="17"/>
  <c r="P189" i="17"/>
  <c r="P514" i="17"/>
  <c r="P914" i="17"/>
  <c r="P185" i="17"/>
  <c r="P90" i="17"/>
  <c r="P715" i="17"/>
  <c r="P571" i="17"/>
  <c r="P922" i="17"/>
  <c r="P171" i="17"/>
  <c r="P663" i="17"/>
  <c r="P885" i="17"/>
  <c r="P116" i="17"/>
  <c r="P103" i="17"/>
  <c r="P487" i="17"/>
  <c r="P762" i="17"/>
  <c r="P685" i="17"/>
  <c r="P827" i="17"/>
  <c r="P465" i="17"/>
  <c r="P435" i="17"/>
  <c r="P139" i="17"/>
  <c r="P667" i="17"/>
  <c r="P28" i="17"/>
  <c r="P595" i="17"/>
  <c r="P44" i="17"/>
  <c r="P580" i="17"/>
  <c r="P2" i="17"/>
  <c r="P43" i="17"/>
  <c r="P879" i="17"/>
  <c r="P774" i="17"/>
  <c r="P846" i="17"/>
  <c r="P665" i="17"/>
  <c r="P326" i="17"/>
  <c r="P557" i="17"/>
  <c r="P844" i="17"/>
  <c r="P18" i="17"/>
  <c r="P572" i="17"/>
  <c r="P10" i="17"/>
  <c r="P935" i="17"/>
  <c r="P142" i="17"/>
  <c r="P686" i="17"/>
  <c r="P611" i="17"/>
  <c r="P163" i="17"/>
  <c r="P887" i="17"/>
  <c r="P319" i="17"/>
  <c r="P426" i="17"/>
  <c r="P23" i="17"/>
  <c r="P534" i="17"/>
  <c r="P159" i="17"/>
  <c r="P814" i="17"/>
  <c r="P678" i="17"/>
  <c r="P800" i="17"/>
  <c r="P289" i="17"/>
  <c r="P747" i="17"/>
  <c r="P69" i="17"/>
  <c r="P93" i="17"/>
  <c r="P833" i="17"/>
  <c r="P131" i="17"/>
  <c r="P840" i="17"/>
  <c r="P708" i="17"/>
  <c r="P392" i="17"/>
  <c r="P394" i="17"/>
  <c r="P881" i="17"/>
  <c r="P165" i="17"/>
  <c r="P562" i="17"/>
  <c r="P345" i="17"/>
  <c r="P591" i="17"/>
  <c r="P107" i="17"/>
  <c r="P264" i="17"/>
  <c r="P224" i="17"/>
  <c r="P453" i="17"/>
  <c r="P989" i="17"/>
  <c r="P679" i="17"/>
  <c r="P207" i="17"/>
  <c r="P916" i="17"/>
  <c r="P312" i="17"/>
  <c r="P94" i="17"/>
  <c r="P24" i="17"/>
  <c r="P64" i="17"/>
  <c r="P367" i="17"/>
  <c r="P629" i="17"/>
  <c r="P442" i="17"/>
  <c r="P180" i="17"/>
  <c r="P371" i="17"/>
  <c r="P399" i="17"/>
  <c r="P445" i="17"/>
  <c r="P227" i="17"/>
  <c r="P710" i="17"/>
  <c r="P152" i="17"/>
  <c r="P753" i="17"/>
  <c r="P71" i="17"/>
  <c r="P720" i="17"/>
  <c r="P924" i="17"/>
  <c r="P615" i="17"/>
  <c r="P311" i="17"/>
  <c r="P309" i="17"/>
  <c r="P279" i="17"/>
  <c r="P385" i="17"/>
  <c r="P460" i="17"/>
  <c r="P196" i="17"/>
  <c r="P890" i="17"/>
  <c r="P314" i="17"/>
  <c r="P22" i="17"/>
  <c r="P390" i="17"/>
  <c r="P145" i="17"/>
  <c r="P91" i="17"/>
  <c r="P96" i="17"/>
  <c r="P113" i="17"/>
  <c r="P360" i="17"/>
  <c r="P509" i="17"/>
  <c r="P202" i="17"/>
  <c r="P795" i="17"/>
  <c r="P270" i="17"/>
  <c r="P323" i="17"/>
  <c r="P896" i="17"/>
  <c r="P951" i="17"/>
  <c r="P157" i="17"/>
  <c r="P147" i="17"/>
  <c r="P526" i="17"/>
  <c r="P51" i="17"/>
  <c r="P235" i="17"/>
  <c r="P974" i="17"/>
  <c r="P340" i="17"/>
  <c r="P744" i="17"/>
  <c r="P105" i="17"/>
  <c r="P137" i="17"/>
  <c r="P806" i="17"/>
  <c r="P67" i="17"/>
  <c r="P104" i="17"/>
  <c r="P749" i="17"/>
  <c r="P225" i="17"/>
  <c r="P12" i="17"/>
  <c r="P386" i="17"/>
  <c r="P850" i="17"/>
  <c r="P144" i="17"/>
  <c r="P646" i="17"/>
  <c r="P975" i="17"/>
  <c r="P54" i="17"/>
  <c r="P912" i="17"/>
  <c r="P415" i="17"/>
  <c r="P397" i="17"/>
  <c r="P566" i="17"/>
  <c r="P203" i="17"/>
  <c r="P503" i="17"/>
  <c r="P335" i="17"/>
  <c r="P307" i="17"/>
  <c r="P596" i="17"/>
  <c r="P728" i="17"/>
  <c r="P547" i="17"/>
  <c r="P917" i="17"/>
  <c r="P355" i="17"/>
  <c r="P928" i="17"/>
  <c r="P324" i="17"/>
  <c r="P730" i="17"/>
  <c r="P287" i="17"/>
  <c r="P809" i="17"/>
  <c r="P98" i="17"/>
  <c r="P268" i="17"/>
  <c r="P721" i="17"/>
  <c r="P548" i="17"/>
  <c r="P707" i="17"/>
  <c r="P932" i="17"/>
  <c r="P198" i="17"/>
  <c r="P191" i="17"/>
  <c r="P973" i="17"/>
  <c r="P613" i="17"/>
  <c r="P306" i="17"/>
  <c r="P89" i="17"/>
  <c r="P502" i="17"/>
  <c r="P471" i="17"/>
  <c r="P743" i="17"/>
  <c r="P724" i="17"/>
  <c r="P201" i="17"/>
  <c r="P285" i="17"/>
  <c r="P766" i="17"/>
  <c r="P334" i="17"/>
  <c r="P687" i="17"/>
  <c r="P849" i="17"/>
  <c r="P702" i="17"/>
  <c r="P382" i="17"/>
  <c r="P384" i="17"/>
  <c r="P838" i="17"/>
  <c r="P299" i="17"/>
  <c r="P396" i="17"/>
  <c r="P658" i="17"/>
  <c r="P559" i="17"/>
  <c r="P134" i="17"/>
  <c r="P482" i="17"/>
  <c r="P252" i="17"/>
  <c r="P970" i="17"/>
  <c r="P950" i="17"/>
  <c r="P889" i="17"/>
  <c r="P911" i="17"/>
  <c r="P490" i="17"/>
  <c r="P240" i="17"/>
  <c r="P169" i="17"/>
  <c r="P944" i="17"/>
  <c r="P856" i="17"/>
  <c r="P295" i="17"/>
  <c r="P493" i="17"/>
  <c r="P718" i="17"/>
  <c r="P184" i="17"/>
  <c r="P132" i="17"/>
  <c r="P269" i="17"/>
  <c r="P886" i="17"/>
  <c r="P797" i="17"/>
  <c r="P996" i="17"/>
  <c r="P999" i="17"/>
  <c r="P561" i="17"/>
  <c r="P447" i="17"/>
  <c r="P933" i="17"/>
  <c r="P108" i="17"/>
  <c r="P379" i="17"/>
  <c r="P47" i="17"/>
  <c r="P530" i="17"/>
  <c r="P436" i="17"/>
  <c r="P150" i="17"/>
  <c r="P337" i="17"/>
  <c r="P99" i="17"/>
  <c r="P354" i="17"/>
  <c r="P980" i="17"/>
  <c r="P723" i="17"/>
  <c r="P333" i="17"/>
  <c r="P964" i="17"/>
  <c r="P837" i="17"/>
  <c r="P870" i="17"/>
  <c r="P945" i="17"/>
  <c r="P204" i="17"/>
  <c r="P781" i="17"/>
  <c r="P153" i="17"/>
  <c r="P429" i="17"/>
  <c r="P533" i="17"/>
  <c r="P576" i="17"/>
  <c r="P455" i="17"/>
  <c r="P558" i="17"/>
  <c r="P33" i="17"/>
  <c r="P9" i="17"/>
  <c r="P861" i="17"/>
  <c r="P403" i="17"/>
  <c r="P691" i="17"/>
  <c r="P899" i="17"/>
  <c r="P598" i="17"/>
  <c r="P97" i="17"/>
  <c r="P588" i="17"/>
  <c r="P61" i="17"/>
  <c r="P589" i="17"/>
  <c r="P5" i="17"/>
  <c r="P773" i="17"/>
  <c r="P213" i="17"/>
  <c r="P341" i="17"/>
  <c r="P966" i="17"/>
  <c r="P276" i="17"/>
  <c r="P713" i="17"/>
  <c r="P110" i="17"/>
  <c r="P946" i="17"/>
  <c r="P111" i="17"/>
  <c r="P807" i="17"/>
  <c r="P388" i="17"/>
  <c r="P368" i="17"/>
  <c r="P166" i="17"/>
  <c r="P790" i="17"/>
  <c r="P612" i="17"/>
  <c r="P155" i="17"/>
  <c r="P680" i="17"/>
  <c r="P30" i="17"/>
  <c r="P943" i="17"/>
  <c r="P143" i="17"/>
  <c r="P41" i="17"/>
  <c r="P320" i="17"/>
  <c r="P257" i="17"/>
  <c r="P223" i="17"/>
  <c r="P982" i="17"/>
  <c r="P949" i="17"/>
  <c r="P808" i="17"/>
  <c r="P798" i="17"/>
  <c r="P923" i="17"/>
  <c r="P729" i="17"/>
  <c r="P624" i="17"/>
  <c r="P244" i="17"/>
  <c r="P432" i="17"/>
  <c r="P284" i="17"/>
  <c r="P776" i="17"/>
  <c r="P874" i="17"/>
  <c r="P72" i="17"/>
  <c r="P267" i="17"/>
  <c r="P283" i="17"/>
  <c r="P722" i="17"/>
  <c r="P651" i="17"/>
  <c r="P755" i="17"/>
  <c r="P452" i="17"/>
  <c r="P853" i="17"/>
  <c r="P673" i="17"/>
  <c r="P402" i="17"/>
  <c r="P461" i="17"/>
  <c r="P952" i="17"/>
  <c r="P101" i="17"/>
  <c r="P310" i="17"/>
  <c r="P219" i="17"/>
  <c r="P645" i="17"/>
  <c r="P517" i="17"/>
  <c r="P259" i="17"/>
  <c r="P550" i="17"/>
  <c r="P697" i="17"/>
  <c r="P750" i="17"/>
  <c r="P418" i="17"/>
  <c r="P575" i="17"/>
  <c r="P977" i="17"/>
  <c r="P757" i="17"/>
  <c r="P81" i="17"/>
  <c r="P601" i="17"/>
  <c r="P610" i="17"/>
  <c r="P739" i="17"/>
  <c r="P761" i="17"/>
  <c r="P954" i="17"/>
  <c r="P802" i="17"/>
  <c r="P186" i="17"/>
  <c r="P904" i="17"/>
  <c r="P804" i="17"/>
  <c r="P205" i="17"/>
  <c r="P462" i="17"/>
  <c r="P699" i="17"/>
  <c r="P552" i="17"/>
  <c r="P239" i="17"/>
  <c r="P745" i="17"/>
  <c r="P1000" i="17"/>
  <c r="P25" i="17"/>
  <c r="P170" i="17"/>
  <c r="P659" i="17"/>
  <c r="P582" i="17"/>
  <c r="P877" i="17"/>
  <c r="P671" i="17"/>
  <c r="P70" i="17"/>
  <c r="P413" i="17"/>
  <c r="P637" i="17"/>
  <c r="P172" i="17"/>
  <c r="P684" i="17"/>
  <c r="P342" i="17"/>
  <c r="P531" i="17"/>
  <c r="P365" i="17"/>
  <c r="P758" i="17"/>
  <c r="P606" i="17"/>
  <c r="P567" i="17"/>
  <c r="P654" i="17"/>
  <c r="P451" i="17"/>
  <c r="P621" i="17"/>
  <c r="P898" i="17"/>
  <c r="P167" i="17"/>
  <c r="P146" i="17"/>
  <c r="P8" i="17"/>
  <c r="P938" i="17"/>
  <c r="P248" i="17"/>
  <c r="P748" i="17"/>
  <c r="P983" i="17"/>
  <c r="P357" i="17"/>
  <c r="P865" i="17"/>
  <c r="P694" i="17"/>
  <c r="P683" i="17"/>
  <c r="P698" i="17"/>
  <c r="P565" i="17"/>
  <c r="P494" i="17"/>
  <c r="P643" i="17"/>
  <c r="P376" i="17"/>
  <c r="P263" i="17"/>
  <c r="P593" i="17"/>
  <c r="P168" i="17"/>
  <c r="P431" i="17"/>
  <c r="P265" i="17"/>
  <c r="P826" i="17"/>
  <c r="P583" i="17"/>
  <c r="P835" i="17"/>
  <c r="P617" i="17"/>
  <c r="P425" i="17"/>
  <c r="P962" i="17"/>
  <c r="P242" i="17"/>
  <c r="P925" i="17"/>
  <c r="P976" i="17"/>
  <c r="P647" i="17"/>
  <c r="P682" i="17"/>
  <c r="P695" i="17"/>
  <c r="P709" i="17"/>
  <c r="P880" i="17"/>
  <c r="P689" i="17"/>
  <c r="P882" i="17"/>
  <c r="P765" i="17"/>
  <c r="P841" i="17"/>
  <c r="P37" i="17"/>
  <c r="P398" i="17"/>
  <c r="P910" i="17"/>
  <c r="P732" i="17"/>
  <c r="P906" i="17"/>
  <c r="P195" i="17"/>
  <c r="P483" i="17"/>
  <c r="P296" i="17"/>
  <c r="P466" i="17"/>
  <c r="P83" i="17"/>
  <c r="P979" i="17"/>
  <c r="P423" i="17"/>
  <c r="P542" i="17"/>
  <c r="P358" i="17"/>
  <c r="P669" i="17"/>
  <c r="P440" i="17"/>
  <c r="P208" i="17"/>
  <c r="P779" i="17"/>
  <c r="P546" i="17"/>
  <c r="P476" i="17"/>
  <c r="P852" i="17"/>
  <c r="P876" i="17"/>
  <c r="P272" i="17"/>
  <c r="P907" i="17"/>
  <c r="P851" i="17"/>
  <c r="P649" i="17"/>
  <c r="P754" i="17"/>
  <c r="P303" i="17"/>
  <c r="P777" i="17"/>
  <c r="P676" i="17"/>
  <c r="P4" i="17"/>
  <c r="P353" i="17"/>
  <c r="P254" i="17"/>
  <c r="P532" i="17"/>
  <c r="P845" i="17"/>
  <c r="P872" i="17"/>
  <c r="P31" i="17"/>
  <c r="P586" i="17"/>
  <c r="P990" i="17"/>
  <c r="P604" i="17"/>
  <c r="P968" i="17"/>
  <c r="P35" i="17"/>
  <c r="P660" i="17"/>
  <c r="P960" i="17"/>
  <c r="P38" i="17"/>
  <c r="P292" i="17"/>
  <c r="P693" i="17"/>
  <c r="P262" i="17"/>
  <c r="P194" i="17"/>
  <c r="P711" i="17"/>
  <c r="P666" i="17"/>
  <c r="P17" i="17"/>
  <c r="P190" i="17"/>
  <c r="P992" i="17"/>
  <c r="P362" i="17"/>
  <c r="P775" i="17"/>
  <c r="P820" i="17"/>
  <c r="P782" i="17"/>
  <c r="P642" i="17"/>
  <c r="P377" i="17"/>
  <c r="P499" i="17"/>
  <c r="P528" i="17"/>
  <c r="P100" i="17"/>
  <c r="P433" i="17"/>
  <c r="P124" i="17"/>
  <c r="P778" i="17"/>
  <c r="P785" i="17"/>
  <c r="P958" i="17"/>
  <c r="P884" i="17"/>
  <c r="P603" i="17"/>
  <c r="P653" i="17"/>
  <c r="P321" i="17"/>
  <c r="P703" i="17"/>
  <c r="P55" i="17"/>
  <c r="P521" i="17"/>
  <c r="P602" i="17"/>
  <c r="P568" i="17"/>
  <c r="P387" i="17"/>
  <c r="P441" i="17"/>
  <c r="P836" i="17"/>
  <c r="P407" i="17"/>
  <c r="P430" i="17"/>
  <c r="P363" i="17"/>
  <c r="P772" i="17"/>
  <c r="P330" i="17"/>
  <c r="P338" i="17"/>
  <c r="P14" i="17"/>
  <c r="P271" i="17"/>
  <c r="P29" i="17"/>
  <c r="P474" i="17"/>
  <c r="P921" i="17"/>
  <c r="P513" i="17"/>
  <c r="P49" i="17"/>
  <c r="P875" i="17"/>
  <c r="P736" i="17"/>
  <c r="P65" i="17"/>
  <c r="P141" i="17"/>
  <c r="P987" i="17"/>
  <c r="P897" i="17"/>
  <c r="P733" i="17"/>
  <c r="P627" i="17"/>
  <c r="P796" i="17"/>
  <c r="P176" i="17"/>
  <c r="P188" i="17"/>
  <c r="P332" i="17"/>
  <c r="P412" i="17"/>
  <c r="P443" i="17"/>
  <c r="P544" i="17"/>
  <c r="P177" i="17"/>
  <c r="P128" i="17"/>
  <c r="P60" i="17"/>
  <c r="P288" i="17"/>
  <c r="P450" i="17"/>
  <c r="P751" i="17"/>
  <c r="P389" i="17"/>
  <c r="P763" i="17"/>
  <c r="P301" i="17"/>
  <c r="P828" i="17"/>
  <c r="P863" i="17"/>
  <c r="P34" i="17"/>
  <c r="P734" i="17"/>
  <c r="P701" i="17"/>
  <c r="P438" i="17"/>
  <c r="P831" i="17"/>
  <c r="P522" i="17"/>
  <c r="P178" i="17"/>
  <c r="P328" i="17"/>
  <c r="P32" i="17"/>
  <c r="P478" i="17"/>
  <c r="P638" i="17"/>
  <c r="P636" i="17"/>
  <c r="P282" i="17"/>
  <c r="P75" i="17"/>
  <c r="P997" i="17"/>
  <c r="P644" i="17"/>
  <c r="P813" i="17"/>
  <c r="P819" i="17"/>
  <c r="P738" i="17"/>
  <c r="P15" i="17"/>
  <c r="P364" i="17"/>
  <c r="P894" i="17"/>
  <c r="P737" i="17"/>
  <c r="P161" i="17"/>
  <c r="P592" i="17"/>
  <c r="P133" i="17"/>
  <c r="P256" i="17"/>
  <c r="P860" i="17"/>
  <c r="P125" i="17"/>
  <c r="P626" i="17"/>
  <c r="P253" i="17"/>
  <c r="P537" i="17"/>
  <c r="P76" i="17"/>
  <c r="P939" i="17"/>
  <c r="P677" i="17"/>
  <c r="P511" i="17"/>
  <c r="P823" i="17"/>
  <c r="P59" i="17"/>
  <c r="P965" i="17"/>
  <c r="P793" i="17"/>
  <c r="P286" i="17"/>
  <c r="P858" i="17"/>
  <c r="P770" i="17"/>
  <c r="P590" i="17"/>
  <c r="P228" i="17"/>
  <c r="P599" i="17"/>
  <c r="P664" i="17"/>
  <c r="P3" i="17"/>
  <c r="P127" i="17"/>
  <c r="P215" i="17"/>
  <c r="P27" i="17"/>
  <c r="P26" i="17"/>
  <c r="P908" i="17"/>
  <c r="P209" i="17"/>
  <c r="P920" i="17"/>
  <c r="P955" i="17"/>
  <c r="P927" i="17"/>
  <c r="P410" i="17"/>
  <c r="P523" i="17"/>
  <c r="P200" i="17"/>
  <c r="P692" i="17"/>
  <c r="P650" i="17"/>
  <c r="P45" i="17"/>
  <c r="P79" i="17"/>
  <c r="P498" i="17"/>
  <c r="P805" i="17"/>
  <c r="P551" i="17"/>
  <c r="P477" i="17"/>
  <c r="P316" i="17"/>
  <c r="P183" i="17"/>
  <c r="P842" i="17"/>
  <c r="P609" i="17"/>
  <c r="P816" i="17"/>
  <c r="P121" i="17"/>
  <c r="P674" i="17"/>
  <c r="P298" i="17"/>
  <c r="P148" i="17"/>
  <c r="P961" i="17"/>
  <c r="P251" i="17"/>
  <c r="P967" i="17"/>
  <c r="P118" i="17"/>
  <c r="P46" i="17"/>
  <c r="P866" i="17"/>
  <c r="P77" i="17"/>
  <c r="P266" i="17"/>
  <c r="P405" i="17"/>
  <c r="P481" i="17"/>
  <c r="P313" i="17"/>
  <c r="P634" i="17"/>
  <c r="P470" i="17"/>
  <c r="P491" i="17"/>
  <c r="P226" i="17"/>
  <c r="P584" i="17"/>
  <c r="P261" i="17"/>
  <c r="P434" i="17"/>
  <c r="P789" i="17"/>
  <c r="P380" i="17"/>
  <c r="P625" i="17"/>
  <c r="P934" i="17"/>
  <c r="P129" i="17"/>
  <c r="P957" i="17"/>
  <c r="P570" i="17"/>
  <c r="P618" i="17"/>
  <c r="P383" i="17"/>
  <c r="P122" i="17"/>
  <c r="P937" i="17"/>
  <c r="P541" i="17"/>
  <c r="P953" i="17"/>
  <c r="P454" i="17"/>
  <c r="P822" i="17"/>
  <c r="P278" i="17"/>
  <c r="P657" i="17"/>
  <c r="P106" i="17"/>
  <c r="P437" i="17"/>
  <c r="P535" i="17"/>
  <c r="P527" i="17"/>
  <c r="P725" i="17"/>
  <c r="P516" i="17"/>
  <c r="P803" i="17"/>
  <c r="P492" i="17"/>
  <c r="P971" i="17"/>
  <c r="P138" i="17"/>
  <c r="P854" i="17"/>
  <c r="P810" i="17"/>
  <c r="P696" i="17"/>
  <c r="P66" i="17"/>
  <c r="P947" i="17"/>
  <c r="P58" i="17"/>
  <c r="P717" i="17"/>
  <c r="P20" i="17"/>
  <c r="P641" i="17"/>
  <c r="P347" i="17"/>
  <c r="P327" i="17"/>
  <c r="P972" i="17"/>
  <c r="P80" i="17"/>
  <c r="P868" i="17"/>
  <c r="P508" i="17"/>
  <c r="P501" i="17"/>
  <c r="P325" i="17"/>
  <c r="P182" i="17"/>
  <c r="P639" i="17"/>
  <c r="P930" i="17"/>
  <c r="P351" i="17"/>
  <c r="P616" i="17"/>
  <c r="P210" i="17"/>
  <c r="P905" i="17"/>
  <c r="P597" i="17"/>
  <c r="P378" i="17"/>
  <c r="P322" i="17"/>
  <c r="P788" i="17"/>
  <c r="P73" i="17"/>
  <c r="P348" i="17"/>
  <c r="P206" i="17"/>
  <c r="P538" i="17"/>
  <c r="P668" i="17"/>
  <c r="P891" i="17"/>
  <c r="P175" i="17"/>
  <c r="P85" i="17"/>
  <c r="P214" i="17"/>
  <c r="P484" i="17"/>
  <c r="P366" i="17"/>
  <c r="P489" i="17"/>
  <c r="P727" i="17"/>
  <c r="P369" i="17"/>
  <c r="P706" i="17"/>
  <c r="P573" i="17"/>
  <c r="P373" i="17"/>
  <c r="P794" i="17"/>
  <c r="P255" i="17"/>
  <c r="P784" i="17"/>
  <c r="P446" i="17"/>
  <c r="P216" i="17"/>
  <c r="P130" i="17"/>
  <c r="P87" i="17"/>
  <c r="P839" i="17"/>
  <c r="P818" i="17"/>
  <c r="P485" i="17"/>
  <c r="P238" i="17"/>
  <c r="P768" i="17"/>
  <c r="P315" i="17"/>
  <c r="P420" i="17"/>
  <c r="P401" i="17"/>
  <c r="P409" i="17"/>
  <c r="P681" i="17"/>
  <c r="P308" i="17"/>
  <c r="P959" i="17"/>
  <c r="P246" i="17"/>
  <c r="P648" i="17"/>
  <c r="P258" i="17"/>
  <c r="P787" i="17"/>
  <c r="P92" i="17"/>
  <c r="P464" i="17"/>
  <c r="P218" i="17"/>
  <c r="P391" i="17"/>
  <c r="P540" i="17"/>
  <c r="P652" i="17"/>
  <c r="P900" i="17"/>
  <c r="P913" i="17"/>
  <c r="P700" i="17"/>
  <c r="P469" i="17"/>
  <c r="P918" i="17"/>
  <c r="P53" i="17"/>
  <c r="P329" i="17"/>
  <c r="P428" i="17"/>
  <c r="P799" i="17"/>
  <c r="P151" i="17"/>
  <c r="P817" i="17"/>
  <c r="P193" i="17"/>
  <c r="P419" i="17"/>
  <c r="P233" i="17"/>
  <c r="P581" i="17"/>
  <c r="P847" i="17"/>
  <c r="P370" i="17"/>
  <c r="P670" i="17"/>
  <c r="P300" i="17"/>
  <c r="P187" i="17"/>
  <c r="P998" i="17"/>
  <c r="P986" i="17"/>
  <c r="P830" i="17"/>
  <c r="P512" i="17"/>
  <c r="P993" i="17"/>
  <c r="P507" i="17"/>
  <c r="P892" i="17"/>
  <c r="P988" i="17"/>
  <c r="P862" i="17"/>
  <c r="P984" i="17"/>
  <c r="P622" i="17"/>
  <c r="P769" i="17"/>
  <c r="P632" i="17"/>
  <c r="P587" i="17"/>
  <c r="P422" i="17"/>
  <c r="P181" i="17"/>
  <c r="P662" i="17"/>
  <c r="P84" i="17"/>
  <c r="P488" i="17"/>
  <c r="P243" i="17"/>
  <c r="P864" i="17"/>
  <c r="P895" i="17"/>
  <c r="P135" i="17"/>
  <c r="P635" i="17"/>
  <c r="P931" i="17"/>
  <c r="P940" i="17"/>
  <c r="P500" i="17"/>
  <c r="P712" i="17"/>
  <c r="P855" i="17"/>
  <c r="P735" i="17"/>
  <c r="P783" i="17"/>
  <c r="P929" i="17"/>
  <c r="P630" i="17"/>
  <c r="P439" i="17"/>
  <c r="P985" i="17"/>
  <c r="P640" i="17"/>
  <c r="P13" i="17"/>
  <c r="P63" i="17"/>
  <c r="P229" i="17"/>
  <c r="P832" i="17"/>
  <c r="P57" i="17"/>
  <c r="P305" i="17"/>
  <c r="P247" i="17"/>
  <c r="P661" i="17"/>
  <c r="P374" i="17"/>
  <c r="P726" i="17"/>
  <c r="P234" i="17"/>
  <c r="P909" i="17"/>
  <c r="P164" i="17"/>
  <c r="P867" i="17"/>
  <c r="P767" i="17"/>
  <c r="P86" i="17"/>
  <c r="P406" i="17"/>
  <c r="P941" i="17"/>
  <c r="P942" i="17"/>
  <c r="P250" i="17"/>
  <c r="P350" i="17"/>
  <c r="P705" i="17"/>
  <c r="P162" i="17"/>
  <c r="P545" i="17"/>
  <c r="P417" i="17"/>
  <c r="P585" i="17"/>
  <c r="P506" i="17"/>
  <c r="P459" i="17"/>
  <c r="P88" i="17"/>
  <c r="P463" i="17"/>
  <c r="P815" i="17"/>
  <c r="P539" i="17"/>
  <c r="P109" i="17"/>
  <c r="P114" i="17"/>
  <c r="P427" i="17"/>
  <c r="P21" i="17"/>
  <c r="P361" i="17"/>
  <c r="P578" i="17"/>
  <c r="P675" i="17"/>
  <c r="P416" i="17"/>
  <c r="P543" i="17"/>
  <c r="P801" i="17"/>
  <c r="P449" i="17"/>
  <c r="P336" i="17"/>
  <c r="P359" i="17"/>
  <c r="P297" i="17"/>
  <c r="P414" i="17"/>
  <c r="P192" i="17"/>
  <c r="P505" i="17"/>
  <c r="P273" i="17"/>
  <c r="P529" i="17"/>
  <c r="P480" i="17"/>
  <c r="P277" i="17"/>
  <c r="P156" i="17"/>
  <c r="P120" i="17"/>
  <c r="P607" i="17"/>
  <c r="P62" i="17"/>
  <c r="P404" i="17"/>
  <c r="P549" i="17"/>
  <c r="P824" i="17"/>
  <c r="P317" i="17"/>
  <c r="P237" i="17"/>
  <c r="P302" i="17"/>
  <c r="P792" i="17"/>
  <c r="P631" i="17"/>
  <c r="P919" i="17"/>
  <c r="P260" i="17"/>
  <c r="P623" i="17"/>
  <c r="P672" i="17"/>
  <c r="P760" i="17"/>
  <c r="P740" i="17"/>
  <c r="P969" i="17"/>
  <c r="P119" i="17"/>
  <c r="P963" i="17"/>
  <c r="P756" i="17"/>
  <c r="P56" i="17"/>
  <c r="P848" i="17"/>
  <c r="P655" i="17"/>
  <c r="P160" i="17"/>
  <c r="P356" i="17"/>
  <c r="P343" i="17"/>
  <c r="P39" i="17"/>
  <c r="P281" i="17"/>
  <c r="P995" i="17"/>
  <c r="P518" i="17"/>
  <c r="P36" i="17"/>
  <c r="P458" i="17"/>
  <c r="P569" i="17"/>
  <c r="P742" i="17"/>
  <c r="P486" i="17"/>
  <c r="P158" i="17"/>
  <c r="I902" i="17"/>
  <c r="I424" i="17"/>
  <c r="I829" i="17"/>
  <c r="I173" i="17"/>
  <c r="I408" i="17"/>
  <c r="I11" i="17"/>
  <c r="I249" i="17"/>
  <c r="I704" i="17"/>
  <c r="I448" i="17"/>
  <c r="I834" i="17"/>
  <c r="I577" i="17"/>
  <c r="I318" i="17"/>
  <c r="I560" i="17"/>
  <c r="I421" i="17"/>
  <c r="I759" i="17"/>
  <c r="I893" i="17"/>
  <c r="I608" i="17"/>
  <c r="I510" i="17"/>
  <c r="I291" i="17"/>
  <c r="I232" i="17"/>
  <c r="I620" i="17"/>
  <c r="I871" i="17"/>
  <c r="I467" i="17"/>
  <c r="I230" i="17"/>
  <c r="I869" i="17"/>
  <c r="I656" i="17"/>
  <c r="I74" i="17"/>
  <c r="I497" i="17"/>
  <c r="I78" i="17"/>
  <c r="I472" i="17"/>
  <c r="I275" i="17"/>
  <c r="I628" i="17"/>
  <c r="I6" i="17"/>
  <c r="I174" i="17"/>
  <c r="I393" i="17"/>
  <c r="I825" i="17"/>
  <c r="I475" i="17"/>
  <c r="I19" i="17"/>
  <c r="I344" i="17"/>
  <c r="I149" i="17"/>
  <c r="I339" i="17"/>
  <c r="I883" i="17"/>
  <c r="I468" i="17"/>
  <c r="I564" i="17"/>
  <c r="I331" i="17"/>
  <c r="I600" i="17"/>
  <c r="I978" i="17"/>
  <c r="I555" i="17"/>
  <c r="I688" i="17"/>
  <c r="I690" i="17"/>
  <c r="I274" i="17"/>
  <c r="I457" i="17"/>
  <c r="I524" i="17"/>
  <c r="I117" i="17"/>
  <c r="I619" i="17"/>
  <c r="I821" i="17"/>
  <c r="I115" i="17"/>
  <c r="I936" i="17"/>
  <c r="I473" i="17"/>
  <c r="I456" i="17"/>
  <c r="I411" i="17"/>
  <c r="I719" i="17"/>
  <c r="I290" i="17"/>
  <c r="I915" i="17"/>
  <c r="I574" i="17"/>
  <c r="I221" i="17"/>
  <c r="I68" i="17"/>
  <c r="I352" i="17"/>
  <c r="I771" i="17"/>
  <c r="I948" i="17"/>
  <c r="I199" i="17"/>
  <c r="I395" i="17"/>
  <c r="I780" i="17"/>
  <c r="I126" i="17"/>
  <c r="I811" i="17"/>
  <c r="I16" i="17"/>
  <c r="I752" i="17"/>
  <c r="I349" i="17"/>
  <c r="I903" i="17"/>
  <c r="I504" i="17"/>
  <c r="I764" i="17"/>
  <c r="I179" i="17"/>
  <c r="I873" i="17"/>
  <c r="I220" i="17"/>
  <c r="I812" i="17"/>
  <c r="I716" i="17"/>
  <c r="I956" i="17"/>
  <c r="I154" i="17"/>
  <c r="I140" i="17"/>
  <c r="I241" i="17"/>
  <c r="I901" i="17"/>
  <c r="I245" i="17"/>
  <c r="I888" i="17"/>
  <c r="I7" i="17"/>
  <c r="I217" i="17"/>
  <c r="I381" i="17"/>
  <c r="I82" i="17"/>
  <c r="I714" i="17"/>
  <c r="I102" i="17"/>
  <c r="I991" i="17"/>
  <c r="I48" i="17"/>
  <c r="I346" i="17"/>
  <c r="I515" i="17"/>
  <c r="I859" i="17"/>
  <c r="I731" i="17"/>
  <c r="I926" i="17"/>
  <c r="I614" i="17"/>
  <c r="I293" i="17"/>
  <c r="I42" i="17"/>
  <c r="I304" i="17"/>
  <c r="I40" i="17"/>
  <c r="I444" i="17"/>
  <c r="I994" i="17"/>
  <c r="I372" i="17"/>
  <c r="I594" i="17"/>
  <c r="I495" i="17"/>
  <c r="I112" i="17"/>
  <c r="I525" i="17"/>
  <c r="I222" i="17"/>
  <c r="I605" i="17"/>
  <c r="I878" i="17"/>
  <c r="I294" i="17"/>
  <c r="I786" i="17"/>
  <c r="I211" i="17"/>
  <c r="I496" i="17"/>
  <c r="I212" i="17"/>
  <c r="I536" i="17"/>
  <c r="I123" i="17"/>
  <c r="I553" i="17"/>
  <c r="I857" i="17"/>
  <c r="I52" i="17"/>
  <c r="I519" i="17"/>
  <c r="I791" i="17"/>
  <c r="I843" i="17"/>
  <c r="I400" i="17"/>
  <c r="I579" i="17"/>
  <c r="I520" i="17"/>
  <c r="I280" i="17"/>
  <c r="I741" i="17"/>
  <c r="I1001" i="17"/>
  <c r="I554" i="17"/>
  <c r="I563" i="17"/>
  <c r="I231" i="17"/>
  <c r="I633" i="17"/>
  <c r="I95" i="17"/>
  <c r="I375" i="17"/>
  <c r="I479" i="17"/>
  <c r="I746" i="17"/>
  <c r="I197" i="17"/>
  <c r="I236" i="17"/>
  <c r="I556" i="17"/>
  <c r="I50" i="17"/>
  <c r="I136" i="17"/>
  <c r="I189" i="17"/>
  <c r="I514" i="17"/>
  <c r="I914" i="17"/>
  <c r="I185" i="17"/>
  <c r="I90" i="17"/>
  <c r="I715" i="17"/>
  <c r="I571" i="17"/>
  <c r="I922" i="17"/>
  <c r="I171" i="17"/>
  <c r="I663" i="17"/>
  <c r="I885" i="17"/>
  <c r="I116" i="17"/>
  <c r="I103" i="17"/>
  <c r="I487" i="17"/>
  <c r="I762" i="17"/>
  <c r="I685" i="17"/>
  <c r="I827" i="17"/>
  <c r="I465" i="17"/>
  <c r="I435" i="17"/>
  <c r="I139" i="17"/>
  <c r="I667" i="17"/>
  <c r="I28" i="17"/>
  <c r="I595" i="17"/>
  <c r="I44" i="17"/>
  <c r="I580" i="17"/>
  <c r="I2" i="17"/>
  <c r="I43" i="17"/>
  <c r="I879" i="17"/>
  <c r="I774" i="17"/>
  <c r="I846" i="17"/>
  <c r="I665" i="17"/>
  <c r="I326" i="17"/>
  <c r="I557" i="17"/>
  <c r="I844" i="17"/>
  <c r="I18" i="17"/>
  <c r="I572" i="17"/>
  <c r="I10" i="17"/>
  <c r="I935" i="17"/>
  <c r="I142" i="17"/>
  <c r="I686" i="17"/>
  <c r="I611" i="17"/>
  <c r="I163" i="17"/>
  <c r="I887" i="17"/>
  <c r="I319" i="17"/>
  <c r="I426" i="17"/>
  <c r="I23" i="17"/>
  <c r="I534" i="17"/>
  <c r="I159" i="17"/>
  <c r="I814" i="17"/>
  <c r="I678" i="17"/>
  <c r="I800" i="17"/>
  <c r="I289" i="17"/>
  <c r="I747" i="17"/>
  <c r="I69" i="17"/>
  <c r="I93" i="17"/>
  <c r="I833" i="17"/>
  <c r="I131" i="17"/>
  <c r="I840" i="17"/>
  <c r="I708" i="17"/>
  <c r="I392" i="17"/>
  <c r="I394" i="17"/>
  <c r="I881" i="17"/>
  <c r="I165" i="17"/>
  <c r="I562" i="17"/>
  <c r="I345" i="17"/>
  <c r="I591" i="17"/>
  <c r="I107" i="17"/>
  <c r="I264" i="17"/>
  <c r="I224" i="17"/>
  <c r="I453" i="17"/>
  <c r="I989" i="17"/>
  <c r="I679" i="17"/>
  <c r="I207" i="17"/>
  <c r="I916" i="17"/>
  <c r="I312" i="17"/>
  <c r="I94" i="17"/>
  <c r="I24" i="17"/>
  <c r="I64" i="17"/>
  <c r="I367" i="17"/>
  <c r="I629" i="17"/>
  <c r="I442" i="17"/>
  <c r="I180" i="17"/>
  <c r="I371" i="17"/>
  <c r="I399" i="17"/>
  <c r="I445" i="17"/>
  <c r="I227" i="17"/>
  <c r="I710" i="17"/>
  <c r="I152" i="17"/>
  <c r="I753" i="17"/>
  <c r="I71" i="17"/>
  <c r="I720" i="17"/>
  <c r="I924" i="17"/>
  <c r="I615" i="17"/>
  <c r="I311" i="17"/>
  <c r="I309" i="17"/>
  <c r="I279" i="17"/>
  <c r="I385" i="17"/>
  <c r="I460" i="17"/>
  <c r="I196" i="17"/>
  <c r="I890" i="17"/>
  <c r="I314" i="17"/>
  <c r="I22" i="17"/>
  <c r="I390" i="17"/>
  <c r="I145" i="17"/>
  <c r="I91" i="17"/>
  <c r="I96" i="17"/>
  <c r="I113" i="17"/>
  <c r="I360" i="17"/>
  <c r="I509" i="17"/>
  <c r="I202" i="17"/>
  <c r="I795" i="17"/>
  <c r="I270" i="17"/>
  <c r="I323" i="17"/>
  <c r="I896" i="17"/>
  <c r="I951" i="17"/>
  <c r="I157" i="17"/>
  <c r="I147" i="17"/>
  <c r="I526" i="17"/>
  <c r="I51" i="17"/>
  <c r="I235" i="17"/>
  <c r="I974" i="17"/>
  <c r="I340" i="17"/>
  <c r="I744" i="17"/>
  <c r="I105" i="17"/>
  <c r="I137" i="17"/>
  <c r="I806" i="17"/>
  <c r="I67" i="17"/>
  <c r="I104" i="17"/>
  <c r="I749" i="17"/>
  <c r="I225" i="17"/>
  <c r="I12" i="17"/>
  <c r="I386" i="17"/>
  <c r="I850" i="17"/>
  <c r="I144" i="17"/>
  <c r="I646" i="17"/>
  <c r="I975" i="17"/>
  <c r="I54" i="17"/>
  <c r="I912" i="17"/>
  <c r="I415" i="17"/>
  <c r="I397" i="17"/>
  <c r="I566" i="17"/>
  <c r="I203" i="17"/>
  <c r="I503" i="17"/>
  <c r="I335" i="17"/>
  <c r="I307" i="17"/>
  <c r="I596" i="17"/>
  <c r="I728" i="17"/>
  <c r="I547" i="17"/>
  <c r="I917" i="17"/>
  <c r="I355" i="17"/>
  <c r="I928" i="17"/>
  <c r="I324" i="17"/>
  <c r="I730" i="17"/>
  <c r="I287" i="17"/>
  <c r="I809" i="17"/>
  <c r="I98" i="17"/>
  <c r="I268" i="17"/>
  <c r="I721" i="17"/>
  <c r="I548" i="17"/>
  <c r="I707" i="17"/>
  <c r="I932" i="17"/>
  <c r="I198" i="17"/>
  <c r="I191" i="17"/>
  <c r="I973" i="17"/>
  <c r="I613" i="17"/>
  <c r="I306" i="17"/>
  <c r="I89" i="17"/>
  <c r="I502" i="17"/>
  <c r="I471" i="17"/>
  <c r="I743" i="17"/>
  <c r="I724" i="17"/>
  <c r="I201" i="17"/>
  <c r="I285" i="17"/>
  <c r="I766" i="17"/>
  <c r="I334" i="17"/>
  <c r="I687" i="17"/>
  <c r="I849" i="17"/>
  <c r="I702" i="17"/>
  <c r="I382" i="17"/>
  <c r="I384" i="17"/>
  <c r="I838" i="17"/>
  <c r="I299" i="17"/>
  <c r="I396" i="17"/>
  <c r="I658" i="17"/>
  <c r="I559" i="17"/>
  <c r="I134" i="17"/>
  <c r="I482" i="17"/>
  <c r="I252" i="17"/>
  <c r="I970" i="17"/>
  <c r="I950" i="17"/>
  <c r="I889" i="17"/>
  <c r="I911" i="17"/>
  <c r="I490" i="17"/>
  <c r="I240" i="17"/>
  <c r="I169" i="17"/>
  <c r="I944" i="17"/>
  <c r="I856" i="17"/>
  <c r="I295" i="17"/>
  <c r="I493" i="17"/>
  <c r="I718" i="17"/>
  <c r="I184" i="17"/>
  <c r="I132" i="17"/>
  <c r="I269" i="17"/>
  <c r="I886" i="17"/>
  <c r="I797" i="17"/>
  <c r="I996" i="17"/>
  <c r="I999" i="17"/>
  <c r="I561" i="17"/>
  <c r="I447" i="17"/>
  <c r="I933" i="17"/>
  <c r="I108" i="17"/>
  <c r="I379" i="17"/>
  <c r="I47" i="17"/>
  <c r="I530" i="17"/>
  <c r="I436" i="17"/>
  <c r="I150" i="17"/>
  <c r="I337" i="17"/>
  <c r="I99" i="17"/>
  <c r="I354" i="17"/>
  <c r="I980" i="17"/>
  <c r="I723" i="17"/>
  <c r="I333" i="17"/>
  <c r="I964" i="17"/>
  <c r="I837" i="17"/>
  <c r="I870" i="17"/>
  <c r="I945" i="17"/>
  <c r="I204" i="17"/>
  <c r="I781" i="17"/>
  <c r="I153" i="17"/>
  <c r="I429" i="17"/>
  <c r="I533" i="17"/>
  <c r="I576" i="17"/>
  <c r="I455" i="17"/>
  <c r="I558" i="17"/>
  <c r="I33" i="17"/>
  <c r="I9" i="17"/>
  <c r="I861" i="17"/>
  <c r="I403" i="17"/>
  <c r="I691" i="17"/>
  <c r="I899" i="17"/>
  <c r="I598" i="17"/>
  <c r="I97" i="17"/>
  <c r="I588" i="17"/>
  <c r="I61" i="17"/>
  <c r="I589" i="17"/>
  <c r="I5" i="17"/>
  <c r="I773" i="17"/>
  <c r="I213" i="17"/>
  <c r="I341" i="17"/>
  <c r="I966" i="17"/>
  <c r="I276" i="17"/>
  <c r="I713" i="17"/>
  <c r="I110" i="17"/>
  <c r="I946" i="17"/>
  <c r="I111" i="17"/>
  <c r="I807" i="17"/>
  <c r="I388" i="17"/>
  <c r="I368" i="17"/>
  <c r="I166" i="17"/>
  <c r="I790" i="17"/>
  <c r="I612" i="17"/>
  <c r="I155" i="17"/>
  <c r="I680" i="17"/>
  <c r="I30" i="17"/>
  <c r="I943" i="17"/>
  <c r="I143" i="17"/>
  <c r="I41" i="17"/>
  <c r="I320" i="17"/>
  <c r="I257" i="17"/>
  <c r="I223" i="17"/>
  <c r="I982" i="17"/>
  <c r="I949" i="17"/>
  <c r="I808" i="17"/>
  <c r="I798" i="17"/>
  <c r="I923" i="17"/>
  <c r="I729" i="17"/>
  <c r="I624" i="17"/>
  <c r="I244" i="17"/>
  <c r="I432" i="17"/>
  <c r="I284" i="17"/>
  <c r="I776" i="17"/>
  <c r="I874" i="17"/>
  <c r="I72" i="17"/>
  <c r="I267" i="17"/>
  <c r="I283" i="17"/>
  <c r="I722" i="17"/>
  <c r="I651" i="17"/>
  <c r="I755" i="17"/>
  <c r="I452" i="17"/>
  <c r="I853" i="17"/>
  <c r="I673" i="17"/>
  <c r="I402" i="17"/>
  <c r="I461" i="17"/>
  <c r="I952" i="17"/>
  <c r="I101" i="17"/>
  <c r="I310" i="17"/>
  <c r="I219" i="17"/>
  <c r="I645" i="17"/>
  <c r="I517" i="17"/>
  <c r="I259" i="17"/>
  <c r="I550" i="17"/>
  <c r="I697" i="17"/>
  <c r="I750" i="17"/>
  <c r="I418" i="17"/>
  <c r="I575" i="17"/>
  <c r="I977" i="17"/>
  <c r="I757" i="17"/>
  <c r="I81" i="17"/>
  <c r="I601" i="17"/>
  <c r="I610" i="17"/>
  <c r="I739" i="17"/>
  <c r="I761" i="17"/>
  <c r="I954" i="17"/>
  <c r="I802" i="17"/>
  <c r="I186" i="17"/>
  <c r="I904" i="17"/>
  <c r="I804" i="17"/>
  <c r="I205" i="17"/>
  <c r="I462" i="17"/>
  <c r="I699" i="17"/>
  <c r="I552" i="17"/>
  <c r="I239" i="17"/>
  <c r="I745" i="17"/>
  <c r="I1000" i="17"/>
  <c r="I25" i="17"/>
  <c r="I170" i="17"/>
  <c r="I659" i="17"/>
  <c r="I582" i="17"/>
  <c r="I877" i="17"/>
  <c r="I671" i="17"/>
  <c r="I70" i="17"/>
  <c r="I413" i="17"/>
  <c r="I637" i="17"/>
  <c r="I172" i="17"/>
  <c r="I684" i="17"/>
  <c r="I342" i="17"/>
  <c r="I531" i="17"/>
  <c r="I365" i="17"/>
  <c r="I758" i="17"/>
  <c r="I606" i="17"/>
  <c r="I567" i="17"/>
  <c r="I654" i="17"/>
  <c r="I451" i="17"/>
  <c r="I621" i="17"/>
  <c r="I898" i="17"/>
  <c r="I167" i="17"/>
  <c r="I146" i="17"/>
  <c r="I8" i="17"/>
  <c r="I938" i="17"/>
  <c r="I248" i="17"/>
  <c r="I748" i="17"/>
  <c r="I983" i="17"/>
  <c r="I357" i="17"/>
  <c r="I865" i="17"/>
  <c r="I694" i="17"/>
  <c r="I683" i="17"/>
  <c r="I698" i="17"/>
  <c r="I565" i="17"/>
  <c r="I494" i="17"/>
  <c r="I643" i="17"/>
  <c r="I376" i="17"/>
  <c r="I263" i="17"/>
  <c r="I593" i="17"/>
  <c r="I168" i="17"/>
  <c r="I431" i="17"/>
  <c r="I265" i="17"/>
  <c r="I826" i="17"/>
  <c r="I583" i="17"/>
  <c r="I835" i="17"/>
  <c r="I617" i="17"/>
  <c r="I425" i="17"/>
  <c r="I962" i="17"/>
  <c r="I242" i="17"/>
  <c r="I925" i="17"/>
  <c r="I976" i="17"/>
  <c r="I647" i="17"/>
  <c r="I682" i="17"/>
  <c r="I695" i="17"/>
  <c r="I709" i="17"/>
  <c r="I880" i="17"/>
  <c r="I689" i="17"/>
  <c r="I882" i="17"/>
  <c r="I765" i="17"/>
  <c r="I841" i="17"/>
  <c r="I37" i="17"/>
  <c r="I398" i="17"/>
  <c r="I910" i="17"/>
  <c r="I732" i="17"/>
  <c r="I906" i="17"/>
  <c r="I195" i="17"/>
  <c r="I483" i="17"/>
  <c r="I296" i="17"/>
  <c r="I466" i="17"/>
  <c r="I83" i="17"/>
  <c r="I979" i="17"/>
  <c r="I423" i="17"/>
  <c r="I542" i="17"/>
  <c r="I358" i="17"/>
  <c r="I669" i="17"/>
  <c r="I440" i="17"/>
  <c r="I208" i="17"/>
  <c r="I779" i="17"/>
  <c r="I546" i="17"/>
  <c r="I476" i="17"/>
  <c r="I852" i="17"/>
  <c r="I876" i="17"/>
  <c r="I272" i="17"/>
  <c r="I907" i="17"/>
  <c r="I851" i="17"/>
  <c r="I649" i="17"/>
  <c r="I754" i="17"/>
  <c r="I303" i="17"/>
  <c r="I777" i="17"/>
  <c r="I676" i="17"/>
  <c r="I4" i="17"/>
  <c r="I353" i="17"/>
  <c r="I254" i="17"/>
  <c r="I532" i="17"/>
  <c r="I845" i="17"/>
  <c r="I872" i="17"/>
  <c r="I31" i="17"/>
  <c r="I586" i="17"/>
  <c r="I990" i="17"/>
  <c r="I604" i="17"/>
  <c r="I968" i="17"/>
  <c r="I35" i="17"/>
  <c r="I660" i="17"/>
  <c r="I960" i="17"/>
  <c r="I38" i="17"/>
  <c r="I292" i="17"/>
  <c r="I693" i="17"/>
  <c r="I262" i="17"/>
  <c r="I194" i="17"/>
  <c r="I711" i="17"/>
  <c r="I666" i="17"/>
  <c r="I17" i="17"/>
  <c r="I190" i="17"/>
  <c r="I992" i="17"/>
  <c r="I362" i="17"/>
  <c r="I775" i="17"/>
  <c r="I820" i="17"/>
  <c r="I782" i="17"/>
  <c r="I642" i="17"/>
  <c r="I377" i="17"/>
  <c r="I499" i="17"/>
  <c r="I528" i="17"/>
  <c r="I100" i="17"/>
  <c r="I433" i="17"/>
  <c r="I124" i="17"/>
  <c r="I778" i="17"/>
  <c r="I785" i="17"/>
  <c r="I958" i="17"/>
  <c r="I884" i="17"/>
  <c r="I603" i="17"/>
  <c r="I653" i="17"/>
  <c r="I321" i="17"/>
  <c r="I703" i="17"/>
  <c r="I55" i="17"/>
  <c r="I521" i="17"/>
  <c r="I602" i="17"/>
  <c r="I568" i="17"/>
  <c r="I387" i="17"/>
  <c r="I441" i="17"/>
  <c r="I836" i="17"/>
  <c r="I407" i="17"/>
  <c r="I430" i="17"/>
  <c r="I363" i="17"/>
  <c r="I772" i="17"/>
  <c r="I330" i="17"/>
  <c r="I338" i="17"/>
  <c r="I14" i="17"/>
  <c r="I271" i="17"/>
  <c r="I29" i="17"/>
  <c r="I474" i="17"/>
  <c r="I921" i="17"/>
  <c r="I513" i="17"/>
  <c r="I49" i="17"/>
  <c r="I875" i="17"/>
  <c r="I736" i="17"/>
  <c r="I65" i="17"/>
  <c r="I141" i="17"/>
  <c r="I987" i="17"/>
  <c r="I897" i="17"/>
  <c r="I733" i="17"/>
  <c r="I627" i="17"/>
  <c r="I796" i="17"/>
  <c r="I176" i="17"/>
  <c r="I188" i="17"/>
  <c r="I332" i="17"/>
  <c r="I412" i="17"/>
  <c r="I443" i="17"/>
  <c r="I544" i="17"/>
  <c r="I177" i="17"/>
  <c r="I128" i="17"/>
  <c r="I60" i="17"/>
  <c r="I288" i="17"/>
  <c r="I450" i="17"/>
  <c r="I751" i="17"/>
  <c r="I389" i="17"/>
  <c r="I763" i="17"/>
  <c r="I301" i="17"/>
  <c r="I828" i="17"/>
  <c r="I863" i="17"/>
  <c r="I34" i="17"/>
  <c r="I734" i="17"/>
  <c r="I701" i="17"/>
  <c r="I438" i="17"/>
  <c r="I831" i="17"/>
  <c r="I522" i="17"/>
  <c r="I178" i="17"/>
  <c r="I328" i="17"/>
  <c r="I32" i="17"/>
  <c r="I478" i="17"/>
  <c r="I638" i="17"/>
  <c r="I636" i="17"/>
  <c r="I282" i="17"/>
  <c r="I75" i="17"/>
  <c r="I997" i="17"/>
  <c r="I644" i="17"/>
  <c r="I813" i="17"/>
  <c r="I819" i="17"/>
  <c r="I738" i="17"/>
  <c r="I15" i="17"/>
  <c r="I364" i="17"/>
  <c r="I894" i="17"/>
  <c r="I737" i="17"/>
  <c r="I161" i="17"/>
  <c r="I592" i="17"/>
  <c r="I133" i="17"/>
  <c r="I256" i="17"/>
  <c r="I860" i="17"/>
  <c r="I125" i="17"/>
  <c r="I626" i="17"/>
  <c r="I253" i="17"/>
  <c r="I537" i="17"/>
  <c r="I76" i="17"/>
  <c r="I939" i="17"/>
  <c r="I677" i="17"/>
  <c r="I511" i="17"/>
  <c r="I823" i="17"/>
  <c r="I59" i="17"/>
  <c r="I965" i="17"/>
  <c r="I793" i="17"/>
  <c r="I286" i="17"/>
  <c r="I858" i="17"/>
  <c r="I770" i="17"/>
  <c r="I590" i="17"/>
  <c r="I228" i="17"/>
  <c r="I599" i="17"/>
  <c r="I664" i="17"/>
  <c r="I3" i="17"/>
  <c r="I127" i="17"/>
  <c r="I215" i="17"/>
  <c r="I27" i="17"/>
  <c r="I26" i="17"/>
  <c r="I908" i="17"/>
  <c r="I209" i="17"/>
  <c r="I920" i="17"/>
  <c r="I955" i="17"/>
  <c r="I927" i="17"/>
  <c r="I410" i="17"/>
  <c r="I523" i="17"/>
  <c r="I200" i="17"/>
  <c r="I692" i="17"/>
  <c r="I650" i="17"/>
  <c r="I45" i="17"/>
  <c r="I79" i="17"/>
  <c r="I498" i="17"/>
  <c r="I805" i="17"/>
  <c r="I551" i="17"/>
  <c r="I477" i="17"/>
  <c r="I316" i="17"/>
  <c r="I183" i="17"/>
  <c r="I842" i="17"/>
  <c r="I609" i="17"/>
  <c r="I816" i="17"/>
  <c r="I121" i="17"/>
  <c r="I674" i="17"/>
  <c r="I298" i="17"/>
  <c r="I148" i="17"/>
  <c r="I961" i="17"/>
  <c r="I251" i="17"/>
  <c r="I967" i="17"/>
  <c r="I118" i="17"/>
  <c r="I46" i="17"/>
  <c r="I866" i="17"/>
  <c r="I77" i="17"/>
  <c r="I266" i="17"/>
  <c r="I405" i="17"/>
  <c r="I481" i="17"/>
  <c r="I313" i="17"/>
  <c r="I634" i="17"/>
  <c r="I470" i="17"/>
  <c r="I491" i="17"/>
  <c r="I226" i="17"/>
  <c r="I584" i="17"/>
  <c r="I261" i="17"/>
  <c r="I434" i="17"/>
  <c r="I789" i="17"/>
  <c r="I380" i="17"/>
  <c r="I625" i="17"/>
  <c r="I934" i="17"/>
  <c r="I129" i="17"/>
  <c r="I957" i="17"/>
  <c r="I570" i="17"/>
  <c r="I618" i="17"/>
  <c r="I383" i="17"/>
  <c r="I122" i="17"/>
  <c r="I937" i="17"/>
  <c r="I541" i="17"/>
  <c r="I953" i="17"/>
  <c r="I454" i="17"/>
  <c r="I822" i="17"/>
  <c r="I278" i="17"/>
  <c r="I657" i="17"/>
  <c r="I106" i="17"/>
  <c r="I437" i="17"/>
  <c r="I535" i="17"/>
  <c r="I527" i="17"/>
  <c r="I725" i="17"/>
  <c r="I516" i="17"/>
  <c r="I803" i="17"/>
  <c r="I492" i="17"/>
  <c r="I971" i="17"/>
  <c r="I138" i="17"/>
  <c r="I854" i="17"/>
  <c r="I810" i="17"/>
  <c r="I696" i="17"/>
  <c r="I66" i="17"/>
  <c r="I947" i="17"/>
  <c r="I58" i="17"/>
  <c r="I717" i="17"/>
  <c r="I20" i="17"/>
  <c r="I641" i="17"/>
  <c r="I347" i="17"/>
  <c r="I327" i="17"/>
  <c r="I972" i="17"/>
  <c r="I80" i="17"/>
  <c r="I868" i="17"/>
  <c r="I508" i="17"/>
  <c r="I501" i="17"/>
  <c r="I325" i="17"/>
  <c r="I182" i="17"/>
  <c r="I639" i="17"/>
  <c r="I930" i="17"/>
  <c r="I351" i="17"/>
  <c r="I616" i="17"/>
  <c r="I210" i="17"/>
  <c r="I905" i="17"/>
  <c r="I597" i="17"/>
  <c r="I378" i="17"/>
  <c r="I322" i="17"/>
  <c r="I788" i="17"/>
  <c r="I73" i="17"/>
  <c r="I348" i="17"/>
  <c r="I206" i="17"/>
  <c r="I538" i="17"/>
  <c r="I668" i="17"/>
  <c r="I891" i="17"/>
  <c r="I175" i="17"/>
  <c r="I85" i="17"/>
  <c r="I214" i="17"/>
  <c r="I484" i="17"/>
  <c r="I366" i="17"/>
  <c r="I489" i="17"/>
  <c r="I727" i="17"/>
  <c r="I369" i="17"/>
  <c r="I706" i="17"/>
  <c r="I573" i="17"/>
  <c r="I373" i="17"/>
  <c r="I794" i="17"/>
  <c r="I255" i="17"/>
  <c r="I784" i="17"/>
  <c r="I446" i="17"/>
  <c r="I216" i="17"/>
  <c r="I130" i="17"/>
  <c r="I87" i="17"/>
  <c r="I839" i="17"/>
  <c r="I818" i="17"/>
  <c r="I485" i="17"/>
  <c r="I238" i="17"/>
  <c r="I768" i="17"/>
  <c r="I315" i="17"/>
  <c r="I420" i="17"/>
  <c r="I401" i="17"/>
  <c r="I409" i="17"/>
  <c r="I681" i="17"/>
  <c r="I308" i="17"/>
  <c r="I959" i="17"/>
  <c r="I246" i="17"/>
  <c r="I648" i="17"/>
  <c r="I258" i="17"/>
  <c r="I787" i="17"/>
  <c r="I92" i="17"/>
  <c r="I464" i="17"/>
  <c r="I218" i="17"/>
  <c r="I391" i="17"/>
  <c r="I540" i="17"/>
  <c r="I652" i="17"/>
  <c r="I900" i="17"/>
  <c r="I913" i="17"/>
  <c r="I700" i="17"/>
  <c r="I469" i="17"/>
  <c r="I918" i="17"/>
  <c r="I53" i="17"/>
  <c r="I329" i="17"/>
  <c r="I428" i="17"/>
  <c r="I799" i="17"/>
  <c r="I151" i="17"/>
  <c r="I817" i="17"/>
  <c r="I193" i="17"/>
  <c r="I419" i="17"/>
  <c r="I233" i="17"/>
  <c r="I581" i="17"/>
  <c r="I847" i="17"/>
  <c r="I370" i="17"/>
  <c r="I670" i="17"/>
  <c r="I300" i="17"/>
  <c r="I187" i="17"/>
  <c r="I998" i="17"/>
  <c r="I986" i="17"/>
  <c r="I830" i="17"/>
  <c r="I512" i="17"/>
  <c r="I993" i="17"/>
  <c r="I507" i="17"/>
  <c r="I892" i="17"/>
  <c r="I988" i="17"/>
  <c r="I862" i="17"/>
  <c r="I984" i="17"/>
  <c r="I622" i="17"/>
  <c r="I769" i="17"/>
  <c r="I632" i="17"/>
  <c r="I587" i="17"/>
  <c r="I422" i="17"/>
  <c r="I181" i="17"/>
  <c r="I662" i="17"/>
  <c r="I84" i="17"/>
  <c r="I488" i="17"/>
  <c r="I243" i="17"/>
  <c r="I864" i="17"/>
  <c r="I895" i="17"/>
  <c r="I135" i="17"/>
  <c r="I635" i="17"/>
  <c r="I931" i="17"/>
  <c r="I940" i="17"/>
  <c r="I500" i="17"/>
  <c r="I712" i="17"/>
  <c r="I855" i="17"/>
  <c r="I735" i="17"/>
  <c r="I783" i="17"/>
  <c r="I929" i="17"/>
  <c r="I630" i="17"/>
  <c r="I439" i="17"/>
  <c r="I985" i="17"/>
  <c r="I640" i="17"/>
  <c r="I13" i="17"/>
  <c r="I63" i="17"/>
  <c r="I229" i="17"/>
  <c r="I832" i="17"/>
  <c r="I57" i="17"/>
  <c r="I305" i="17"/>
  <c r="I247" i="17"/>
  <c r="I661" i="17"/>
  <c r="I374" i="17"/>
  <c r="I726" i="17"/>
  <c r="I234" i="17"/>
  <c r="I909" i="17"/>
  <c r="I164" i="17"/>
  <c r="I867" i="17"/>
  <c r="I767" i="17"/>
  <c r="I86" i="17"/>
  <c r="I406" i="17"/>
  <c r="I941" i="17"/>
  <c r="I942" i="17"/>
  <c r="I250" i="17"/>
  <c r="I350" i="17"/>
  <c r="I705" i="17"/>
  <c r="I162" i="17"/>
  <c r="I545" i="17"/>
  <c r="I417" i="17"/>
  <c r="I585" i="17"/>
  <c r="I506" i="17"/>
  <c r="I459" i="17"/>
  <c r="I88" i="17"/>
  <c r="I463" i="17"/>
  <c r="I815" i="17"/>
  <c r="I539" i="17"/>
  <c r="I109" i="17"/>
  <c r="I114" i="17"/>
  <c r="I427" i="17"/>
  <c r="I21" i="17"/>
  <c r="I361" i="17"/>
  <c r="I578" i="17"/>
  <c r="I675" i="17"/>
  <c r="I416" i="17"/>
  <c r="I543" i="17"/>
  <c r="I801" i="17"/>
  <c r="I449" i="17"/>
  <c r="I336" i="17"/>
  <c r="I359" i="17"/>
  <c r="I297" i="17"/>
  <c r="I414" i="17"/>
  <c r="I192" i="17"/>
  <c r="I505" i="17"/>
  <c r="I273" i="17"/>
  <c r="I529" i="17"/>
  <c r="I480" i="17"/>
  <c r="I277" i="17"/>
  <c r="I156" i="17"/>
  <c r="I120" i="17"/>
  <c r="I607" i="17"/>
  <c r="I62" i="17"/>
  <c r="I404" i="17"/>
  <c r="I549" i="17"/>
  <c r="I824" i="17"/>
  <c r="I317" i="17"/>
  <c r="I237" i="17"/>
  <c r="I302" i="17"/>
  <c r="I792" i="17"/>
  <c r="I631" i="17"/>
  <c r="I919" i="17"/>
  <c r="I260" i="17"/>
  <c r="I623" i="17"/>
  <c r="I672" i="17"/>
  <c r="I760" i="17"/>
  <c r="I740" i="17"/>
  <c r="I969" i="17"/>
  <c r="I119" i="17"/>
  <c r="I963" i="17"/>
  <c r="I756" i="17"/>
  <c r="I56" i="17"/>
  <c r="I848" i="17"/>
  <c r="I655" i="17"/>
  <c r="I160" i="17"/>
  <c r="I356" i="17"/>
  <c r="I343" i="17"/>
  <c r="I39" i="17"/>
  <c r="I281" i="17"/>
  <c r="I995" i="17"/>
  <c r="I518" i="17"/>
  <c r="I36" i="17"/>
  <c r="I458" i="17"/>
  <c r="I569" i="17"/>
  <c r="I742" i="17"/>
  <c r="I486" i="17"/>
  <c r="I158" i="17"/>
  <c r="J902" i="17"/>
  <c r="J424" i="17"/>
  <c r="J829" i="17"/>
  <c r="J173" i="17"/>
  <c r="J408" i="17"/>
  <c r="J11" i="17"/>
  <c r="J249" i="17"/>
  <c r="J704" i="17"/>
  <c r="J448" i="17"/>
  <c r="J834" i="17"/>
  <c r="J577" i="17"/>
  <c r="J318" i="17"/>
  <c r="J560" i="17"/>
  <c r="J421" i="17"/>
  <c r="J759" i="17"/>
  <c r="J893" i="17"/>
  <c r="J608" i="17"/>
  <c r="J510" i="17"/>
  <c r="J291" i="17"/>
  <c r="J232" i="17"/>
  <c r="J620" i="17"/>
  <c r="J871" i="17"/>
  <c r="J467" i="17"/>
  <c r="J230" i="17"/>
  <c r="J869" i="17"/>
  <c r="J656" i="17"/>
  <c r="J74" i="17"/>
  <c r="J497" i="17"/>
  <c r="J78" i="17"/>
  <c r="J472" i="17"/>
  <c r="J275" i="17"/>
  <c r="J628" i="17"/>
  <c r="J6" i="17"/>
  <c r="J174" i="17"/>
  <c r="J393" i="17"/>
  <c r="J825" i="17"/>
  <c r="J475" i="17"/>
  <c r="J19" i="17"/>
  <c r="J344" i="17"/>
  <c r="J149" i="17"/>
  <c r="J339" i="17"/>
  <c r="J883" i="17"/>
  <c r="J468" i="17"/>
  <c r="J564" i="17"/>
  <c r="J331" i="17"/>
  <c r="J600" i="17"/>
  <c r="J978" i="17"/>
  <c r="J555" i="17"/>
  <c r="J688" i="17"/>
  <c r="J690" i="17"/>
  <c r="J274" i="17"/>
  <c r="J457" i="17"/>
  <c r="J524" i="17"/>
  <c r="J117" i="17"/>
  <c r="J619" i="17"/>
  <c r="J821" i="17"/>
  <c r="J115" i="17"/>
  <c r="J936" i="17"/>
  <c r="J473" i="17"/>
  <c r="J456" i="17"/>
  <c r="J411" i="17"/>
  <c r="J719" i="17"/>
  <c r="J290" i="17"/>
  <c r="J915" i="17"/>
  <c r="J574" i="17"/>
  <c r="J221" i="17"/>
  <c r="J68" i="17"/>
  <c r="J352" i="17"/>
  <c r="J771" i="17"/>
  <c r="J948" i="17"/>
  <c r="J199" i="17"/>
  <c r="J395" i="17"/>
  <c r="J780" i="17"/>
  <c r="J126" i="17"/>
  <c r="J811" i="17"/>
  <c r="J16" i="17"/>
  <c r="J752" i="17"/>
  <c r="J349" i="17"/>
  <c r="J903" i="17"/>
  <c r="J504" i="17"/>
  <c r="J764" i="17"/>
  <c r="J179" i="17"/>
  <c r="J873" i="17"/>
  <c r="J220" i="17"/>
  <c r="J812" i="17"/>
  <c r="J716" i="17"/>
  <c r="J956" i="17"/>
  <c r="J154" i="17"/>
  <c r="J140" i="17"/>
  <c r="J241" i="17"/>
  <c r="J901" i="17"/>
  <c r="J245" i="17"/>
  <c r="J888" i="17"/>
  <c r="J7" i="17"/>
  <c r="J217" i="17"/>
  <c r="J381" i="17"/>
  <c r="J82" i="17"/>
  <c r="J714" i="17"/>
  <c r="J102" i="17"/>
  <c r="J991" i="17"/>
  <c r="J48" i="17"/>
  <c r="J346" i="17"/>
  <c r="J515" i="17"/>
  <c r="J859" i="17"/>
  <c r="J731" i="17"/>
  <c r="J926" i="17"/>
  <c r="J614" i="17"/>
  <c r="J293" i="17"/>
  <c r="J42" i="17"/>
  <c r="J304" i="17"/>
  <c r="J40" i="17"/>
  <c r="J444" i="17"/>
  <c r="J994" i="17"/>
  <c r="J372" i="17"/>
  <c r="J594" i="17"/>
  <c r="J495" i="17"/>
  <c r="J112" i="17"/>
  <c r="J525" i="17"/>
  <c r="J222" i="17"/>
  <c r="J605" i="17"/>
  <c r="J878" i="17"/>
  <c r="J294" i="17"/>
  <c r="J786" i="17"/>
  <c r="J211" i="17"/>
  <c r="J496" i="17"/>
  <c r="J212" i="17"/>
  <c r="J536" i="17"/>
  <c r="J123" i="17"/>
  <c r="J553" i="17"/>
  <c r="J857" i="17"/>
  <c r="J52" i="17"/>
  <c r="J519" i="17"/>
  <c r="J791" i="17"/>
  <c r="J843" i="17"/>
  <c r="J400" i="17"/>
  <c r="J579" i="17"/>
  <c r="J520" i="17"/>
  <c r="J280" i="17"/>
  <c r="J741" i="17"/>
  <c r="J1001" i="17"/>
  <c r="J554" i="17"/>
  <c r="J563" i="17"/>
  <c r="J231" i="17"/>
  <c r="J633" i="17"/>
  <c r="J95" i="17"/>
  <c r="J375" i="17"/>
  <c r="J479" i="17"/>
  <c r="J746" i="17"/>
  <c r="J197" i="17"/>
  <c r="J236" i="17"/>
  <c r="J556" i="17"/>
  <c r="J50" i="17"/>
  <c r="J136" i="17"/>
  <c r="J189" i="17"/>
  <c r="J514" i="17"/>
  <c r="J914" i="17"/>
  <c r="J185" i="17"/>
  <c r="J90" i="17"/>
  <c r="J715" i="17"/>
  <c r="J571" i="17"/>
  <c r="J922" i="17"/>
  <c r="J171" i="17"/>
  <c r="J663" i="17"/>
  <c r="J885" i="17"/>
  <c r="J116" i="17"/>
  <c r="J103" i="17"/>
  <c r="J487" i="17"/>
  <c r="J762" i="17"/>
  <c r="J685" i="17"/>
  <c r="J827" i="17"/>
  <c r="J465" i="17"/>
  <c r="J435" i="17"/>
  <c r="J139" i="17"/>
  <c r="J667" i="17"/>
  <c r="J28" i="17"/>
  <c r="J595" i="17"/>
  <c r="J44" i="17"/>
  <c r="J580" i="17"/>
  <c r="J2" i="17"/>
  <c r="J43" i="17"/>
  <c r="J879" i="17"/>
  <c r="J774" i="17"/>
  <c r="J846" i="17"/>
  <c r="J665" i="17"/>
  <c r="J326" i="17"/>
  <c r="J557" i="17"/>
  <c r="J844" i="17"/>
  <c r="J18" i="17"/>
  <c r="J572" i="17"/>
  <c r="J10" i="17"/>
  <c r="J935" i="17"/>
  <c r="J142" i="17"/>
  <c r="J686" i="17"/>
  <c r="J611" i="17"/>
  <c r="J163" i="17"/>
  <c r="J887" i="17"/>
  <c r="J319" i="17"/>
  <c r="J426" i="17"/>
  <c r="J23" i="17"/>
  <c r="J534" i="17"/>
  <c r="J159" i="17"/>
  <c r="J814" i="17"/>
  <c r="J678" i="17"/>
  <c r="J800" i="17"/>
  <c r="J289" i="17"/>
  <c r="J747" i="17"/>
  <c r="J69" i="17"/>
  <c r="J93" i="17"/>
  <c r="J833" i="17"/>
  <c r="J131" i="17"/>
  <c r="J840" i="17"/>
  <c r="J708" i="17"/>
  <c r="J392" i="17"/>
  <c r="J394" i="17"/>
  <c r="J881" i="17"/>
  <c r="J165" i="17"/>
  <c r="J562" i="17"/>
  <c r="J345" i="17"/>
  <c r="J591" i="17"/>
  <c r="J107" i="17"/>
  <c r="J264" i="17"/>
  <c r="J224" i="17"/>
  <c r="J453" i="17"/>
  <c r="J989" i="17"/>
  <c r="J679" i="17"/>
  <c r="J207" i="17"/>
  <c r="J916" i="17"/>
  <c r="J312" i="17"/>
  <c r="J94" i="17"/>
  <c r="J24" i="17"/>
  <c r="J64" i="17"/>
  <c r="J367" i="17"/>
  <c r="J629" i="17"/>
  <c r="J442" i="17"/>
  <c r="J180" i="17"/>
  <c r="J371" i="17"/>
  <c r="J399" i="17"/>
  <c r="J445" i="17"/>
  <c r="J227" i="17"/>
  <c r="J710" i="17"/>
  <c r="J152" i="17"/>
  <c r="J753" i="17"/>
  <c r="J71" i="17"/>
  <c r="J720" i="17"/>
  <c r="J924" i="17"/>
  <c r="J615" i="17"/>
  <c r="J311" i="17"/>
  <c r="J309" i="17"/>
  <c r="J279" i="17"/>
  <c r="J385" i="17"/>
  <c r="J460" i="17"/>
  <c r="J196" i="17"/>
  <c r="J890" i="17"/>
  <c r="J314" i="17"/>
  <c r="J22" i="17"/>
  <c r="J390" i="17"/>
  <c r="J145" i="17"/>
  <c r="J91" i="17"/>
  <c r="J96" i="17"/>
  <c r="J113" i="17"/>
  <c r="J360" i="17"/>
  <c r="J509" i="17"/>
  <c r="J202" i="17"/>
  <c r="J795" i="17"/>
  <c r="J270" i="17"/>
  <c r="J323" i="17"/>
  <c r="J896" i="17"/>
  <c r="J951" i="17"/>
  <c r="J157" i="17"/>
  <c r="J147" i="17"/>
  <c r="J526" i="17"/>
  <c r="J51" i="17"/>
  <c r="J235" i="17"/>
  <c r="J974" i="17"/>
  <c r="J340" i="17"/>
  <c r="J744" i="17"/>
  <c r="J105" i="17"/>
  <c r="J137" i="17"/>
  <c r="J806" i="17"/>
  <c r="J67" i="17"/>
  <c r="J104" i="17"/>
  <c r="J749" i="17"/>
  <c r="J225" i="17"/>
  <c r="J12" i="17"/>
  <c r="J386" i="17"/>
  <c r="J850" i="17"/>
  <c r="J144" i="17"/>
  <c r="J646" i="17"/>
  <c r="J975" i="17"/>
  <c r="J54" i="17"/>
  <c r="J912" i="17"/>
  <c r="J415" i="17"/>
  <c r="J397" i="17"/>
  <c r="J566" i="17"/>
  <c r="J203" i="17"/>
  <c r="J503" i="17"/>
  <c r="J335" i="17"/>
  <c r="J307" i="17"/>
  <c r="J596" i="17"/>
  <c r="J728" i="17"/>
  <c r="J547" i="17"/>
  <c r="J917" i="17"/>
  <c r="J355" i="17"/>
  <c r="J928" i="17"/>
  <c r="J324" i="17"/>
  <c r="J730" i="17"/>
  <c r="J287" i="17"/>
  <c r="J809" i="17"/>
  <c r="J98" i="17"/>
  <c r="J268" i="17"/>
  <c r="J721" i="17"/>
  <c r="J548" i="17"/>
  <c r="J707" i="17"/>
  <c r="J932" i="17"/>
  <c r="J198" i="17"/>
  <c r="J191" i="17"/>
  <c r="J973" i="17"/>
  <c r="J613" i="17"/>
  <c r="J306" i="17"/>
  <c r="J89" i="17"/>
  <c r="J502" i="17"/>
  <c r="J471" i="17"/>
  <c r="J743" i="17"/>
  <c r="J724" i="17"/>
  <c r="J201" i="17"/>
  <c r="J285" i="17"/>
  <c r="J766" i="17"/>
  <c r="J334" i="17"/>
  <c r="J687" i="17"/>
  <c r="J849" i="17"/>
  <c r="J702" i="17"/>
  <c r="J382" i="17"/>
  <c r="J384" i="17"/>
  <c r="J838" i="17"/>
  <c r="J299" i="17"/>
  <c r="J396" i="17"/>
  <c r="J658" i="17"/>
  <c r="J559" i="17"/>
  <c r="J134" i="17"/>
  <c r="J482" i="17"/>
  <c r="J252" i="17"/>
  <c r="J970" i="17"/>
  <c r="J950" i="17"/>
  <c r="J889" i="17"/>
  <c r="J911" i="17"/>
  <c r="J490" i="17"/>
  <c r="J240" i="17"/>
  <c r="J169" i="17"/>
  <c r="J944" i="17"/>
  <c r="J856" i="17"/>
  <c r="J295" i="17"/>
  <c r="J493" i="17"/>
  <c r="J718" i="17"/>
  <c r="J184" i="17"/>
  <c r="J132" i="17"/>
  <c r="J269" i="17"/>
  <c r="J886" i="17"/>
  <c r="J797" i="17"/>
  <c r="J996" i="17"/>
  <c r="J999" i="17"/>
  <c r="J561" i="17"/>
  <c r="J447" i="17"/>
  <c r="J933" i="17"/>
  <c r="J108" i="17"/>
  <c r="J379" i="17"/>
  <c r="J47" i="17"/>
  <c r="J530" i="17"/>
  <c r="J436" i="17"/>
  <c r="J150" i="17"/>
  <c r="J337" i="17"/>
  <c r="J99" i="17"/>
  <c r="J354" i="17"/>
  <c r="J980" i="17"/>
  <c r="J723" i="17"/>
  <c r="J333" i="17"/>
  <c r="J964" i="17"/>
  <c r="J837" i="17"/>
  <c r="J870" i="17"/>
  <c r="J945" i="17"/>
  <c r="J204" i="17"/>
  <c r="J781" i="17"/>
  <c r="J153" i="17"/>
  <c r="J429" i="17"/>
  <c r="J533" i="17"/>
  <c r="J576" i="17"/>
  <c r="J455" i="17"/>
  <c r="J558" i="17"/>
  <c r="J33" i="17"/>
  <c r="J9" i="17"/>
  <c r="J861" i="17"/>
  <c r="J403" i="17"/>
  <c r="J691" i="17"/>
  <c r="J899" i="17"/>
  <c r="J598" i="17"/>
  <c r="J97" i="17"/>
  <c r="J588" i="17"/>
  <c r="J61" i="17"/>
  <c r="J589" i="17"/>
  <c r="J5" i="17"/>
  <c r="J773" i="17"/>
  <c r="J213" i="17"/>
  <c r="J341" i="17"/>
  <c r="J966" i="17"/>
  <c r="J276" i="17"/>
  <c r="J713" i="17"/>
  <c r="J110" i="17"/>
  <c r="J946" i="17"/>
  <c r="J111" i="17"/>
  <c r="J807" i="17"/>
  <c r="J388" i="17"/>
  <c r="J368" i="17"/>
  <c r="J166" i="17"/>
  <c r="J790" i="17"/>
  <c r="J612" i="17"/>
  <c r="J155" i="17"/>
  <c r="J680" i="17"/>
  <c r="J30" i="17"/>
  <c r="J943" i="17"/>
  <c r="J143" i="17"/>
  <c r="J41" i="17"/>
  <c r="J320" i="17"/>
  <c r="J257" i="17"/>
  <c r="J223" i="17"/>
  <c r="J982" i="17"/>
  <c r="J949" i="17"/>
  <c r="J808" i="17"/>
  <c r="J798" i="17"/>
  <c r="J923" i="17"/>
  <c r="J729" i="17"/>
  <c r="J624" i="17"/>
  <c r="J244" i="17"/>
  <c r="J432" i="17"/>
  <c r="J284" i="17"/>
  <c r="J776" i="17"/>
  <c r="J874" i="17"/>
  <c r="J72" i="17"/>
  <c r="J267" i="17"/>
  <c r="J283" i="17"/>
  <c r="J722" i="17"/>
  <c r="J651" i="17"/>
  <c r="J755" i="17"/>
  <c r="J452" i="17"/>
  <c r="J853" i="17"/>
  <c r="J673" i="17"/>
  <c r="J402" i="17"/>
  <c r="J461" i="17"/>
  <c r="J952" i="17"/>
  <c r="J101" i="17"/>
  <c r="J310" i="17"/>
  <c r="J219" i="17"/>
  <c r="J645" i="17"/>
  <c r="J517" i="17"/>
  <c r="J259" i="17"/>
  <c r="J550" i="17"/>
  <c r="J697" i="17"/>
  <c r="J750" i="17"/>
  <c r="J418" i="17"/>
  <c r="J575" i="17"/>
  <c r="J977" i="17"/>
  <c r="J757" i="17"/>
  <c r="J81" i="17"/>
  <c r="J601" i="17"/>
  <c r="J610" i="17"/>
  <c r="J739" i="17"/>
  <c r="J761" i="17"/>
  <c r="J954" i="17"/>
  <c r="J802" i="17"/>
  <c r="J186" i="17"/>
  <c r="J904" i="17"/>
  <c r="J804" i="17"/>
  <c r="J205" i="17"/>
  <c r="J462" i="17"/>
  <c r="J699" i="17"/>
  <c r="J552" i="17"/>
  <c r="J239" i="17"/>
  <c r="J745" i="17"/>
  <c r="J1000" i="17"/>
  <c r="J25" i="17"/>
  <c r="J170" i="17"/>
  <c r="J659" i="17"/>
  <c r="J582" i="17"/>
  <c r="J877" i="17"/>
  <c r="J671" i="17"/>
  <c r="J70" i="17"/>
  <c r="J413" i="17"/>
  <c r="J637" i="17"/>
  <c r="J172" i="17"/>
  <c r="J684" i="17"/>
  <c r="J342" i="17"/>
  <c r="J531" i="17"/>
  <c r="J365" i="17"/>
  <c r="J758" i="17"/>
  <c r="J606" i="17"/>
  <c r="J567" i="17"/>
  <c r="J654" i="17"/>
  <c r="J451" i="17"/>
  <c r="J621" i="17"/>
  <c r="J898" i="17"/>
  <c r="J167" i="17"/>
  <c r="J146" i="17"/>
  <c r="J8" i="17"/>
  <c r="J938" i="17"/>
  <c r="J248" i="17"/>
  <c r="J748" i="17"/>
  <c r="J983" i="17"/>
  <c r="J357" i="17"/>
  <c r="J865" i="17"/>
  <c r="J694" i="17"/>
  <c r="J683" i="17"/>
  <c r="J698" i="17"/>
  <c r="J565" i="17"/>
  <c r="J494" i="17"/>
  <c r="J643" i="17"/>
  <c r="J376" i="17"/>
  <c r="J263" i="17"/>
  <c r="J593" i="17"/>
  <c r="J168" i="17"/>
  <c r="J431" i="17"/>
  <c r="J265" i="17"/>
  <c r="J826" i="17"/>
  <c r="J583" i="17"/>
  <c r="J835" i="17"/>
  <c r="J617" i="17"/>
  <c r="J425" i="17"/>
  <c r="J962" i="17"/>
  <c r="J242" i="17"/>
  <c r="J925" i="17"/>
  <c r="J976" i="17"/>
  <c r="J647" i="17"/>
  <c r="J682" i="17"/>
  <c r="J695" i="17"/>
  <c r="J709" i="17"/>
  <c r="J880" i="17"/>
  <c r="J689" i="17"/>
  <c r="J882" i="17"/>
  <c r="J765" i="17"/>
  <c r="J841" i="17"/>
  <c r="J37" i="17"/>
  <c r="J398" i="17"/>
  <c r="J910" i="17"/>
  <c r="J732" i="17"/>
  <c r="J906" i="17"/>
  <c r="J195" i="17"/>
  <c r="J483" i="17"/>
  <c r="J296" i="17"/>
  <c r="J466" i="17"/>
  <c r="J83" i="17"/>
  <c r="J979" i="17"/>
  <c r="J423" i="17"/>
  <c r="J542" i="17"/>
  <c r="J358" i="17"/>
  <c r="J669" i="17"/>
  <c r="J440" i="17"/>
  <c r="J208" i="17"/>
  <c r="J779" i="17"/>
  <c r="J546" i="17"/>
  <c r="J476" i="17"/>
  <c r="J852" i="17"/>
  <c r="J876" i="17"/>
  <c r="J272" i="17"/>
  <c r="J907" i="17"/>
  <c r="J851" i="17"/>
  <c r="J649" i="17"/>
  <c r="J754" i="17"/>
  <c r="J303" i="17"/>
  <c r="J777" i="17"/>
  <c r="J676" i="17"/>
  <c r="J4" i="17"/>
  <c r="J353" i="17"/>
  <c r="J254" i="17"/>
  <c r="J532" i="17"/>
  <c r="J845" i="17"/>
  <c r="J872" i="17"/>
  <c r="J31" i="17"/>
  <c r="J586" i="17"/>
  <c r="J990" i="17"/>
  <c r="J604" i="17"/>
  <c r="J968" i="17"/>
  <c r="J35" i="17"/>
  <c r="J660" i="17"/>
  <c r="J960" i="17"/>
  <c r="J38" i="17"/>
  <c r="J292" i="17"/>
  <c r="J693" i="17"/>
  <c r="J262" i="17"/>
  <c r="J194" i="17"/>
  <c r="J711" i="17"/>
  <c r="J666" i="17"/>
  <c r="J17" i="17"/>
  <c r="J190" i="17"/>
  <c r="J992" i="17"/>
  <c r="J362" i="17"/>
  <c r="J775" i="17"/>
  <c r="J820" i="17"/>
  <c r="J782" i="17"/>
  <c r="J642" i="17"/>
  <c r="J377" i="17"/>
  <c r="J499" i="17"/>
  <c r="J528" i="17"/>
  <c r="J100" i="17"/>
  <c r="J433" i="17"/>
  <c r="J124" i="17"/>
  <c r="J778" i="17"/>
  <c r="J785" i="17"/>
  <c r="J958" i="17"/>
  <c r="J884" i="17"/>
  <c r="J603" i="17"/>
  <c r="J653" i="17"/>
  <c r="J321" i="17"/>
  <c r="J703" i="17"/>
  <c r="J55" i="17"/>
  <c r="J521" i="17"/>
  <c r="J602" i="17"/>
  <c r="J568" i="17"/>
  <c r="J387" i="17"/>
  <c r="J441" i="17"/>
  <c r="J836" i="17"/>
  <c r="J407" i="17"/>
  <c r="J430" i="17"/>
  <c r="J363" i="17"/>
  <c r="J772" i="17"/>
  <c r="J330" i="17"/>
  <c r="J338" i="17"/>
  <c r="J14" i="17"/>
  <c r="J271" i="17"/>
  <c r="J29" i="17"/>
  <c r="J474" i="17"/>
  <c r="J921" i="17"/>
  <c r="J513" i="17"/>
  <c r="J49" i="17"/>
  <c r="J875" i="17"/>
  <c r="J736" i="17"/>
  <c r="J65" i="17"/>
  <c r="J141" i="17"/>
  <c r="J987" i="17"/>
  <c r="J897" i="17"/>
  <c r="J733" i="17"/>
  <c r="J627" i="17"/>
  <c r="J796" i="17"/>
  <c r="J176" i="17"/>
  <c r="J188" i="17"/>
  <c r="J332" i="17"/>
  <c r="J412" i="17"/>
  <c r="J443" i="17"/>
  <c r="J544" i="17"/>
  <c r="J177" i="17"/>
  <c r="J128" i="17"/>
  <c r="J60" i="17"/>
  <c r="J288" i="17"/>
  <c r="J450" i="17"/>
  <c r="J751" i="17"/>
  <c r="J389" i="17"/>
  <c r="J763" i="17"/>
  <c r="J301" i="17"/>
  <c r="J828" i="17"/>
  <c r="J863" i="17"/>
  <c r="J34" i="17"/>
  <c r="J734" i="17"/>
  <c r="J701" i="17"/>
  <c r="J438" i="17"/>
  <c r="J831" i="17"/>
  <c r="J522" i="17"/>
  <c r="J178" i="17"/>
  <c r="J328" i="17"/>
  <c r="J32" i="17"/>
  <c r="J478" i="17"/>
  <c r="J638" i="17"/>
  <c r="J636" i="17"/>
  <c r="J282" i="17"/>
  <c r="J75" i="17"/>
  <c r="J997" i="17"/>
  <c r="J644" i="17"/>
  <c r="J813" i="17"/>
  <c r="J819" i="17"/>
  <c r="J738" i="17"/>
  <c r="J15" i="17"/>
  <c r="J364" i="17"/>
  <c r="J894" i="17"/>
  <c r="J737" i="17"/>
  <c r="J161" i="17"/>
  <c r="J592" i="17"/>
  <c r="J133" i="17"/>
  <c r="J256" i="17"/>
  <c r="J860" i="17"/>
  <c r="J125" i="17"/>
  <c r="J626" i="17"/>
  <c r="J253" i="17"/>
  <c r="J537" i="17"/>
  <c r="J76" i="17"/>
  <c r="J939" i="17"/>
  <c r="J677" i="17"/>
  <c r="J511" i="17"/>
  <c r="J823" i="17"/>
  <c r="J59" i="17"/>
  <c r="J965" i="17"/>
  <c r="J793" i="17"/>
  <c r="J286" i="17"/>
  <c r="J858" i="17"/>
  <c r="J770" i="17"/>
  <c r="J590" i="17"/>
  <c r="J228" i="17"/>
  <c r="J599" i="17"/>
  <c r="J664" i="17"/>
  <c r="J3" i="17"/>
  <c r="J127" i="17"/>
  <c r="J215" i="17"/>
  <c r="J27" i="17"/>
  <c r="J26" i="17"/>
  <c r="J908" i="17"/>
  <c r="J209" i="17"/>
  <c r="J920" i="17"/>
  <c r="J955" i="17"/>
  <c r="J927" i="17"/>
  <c r="J410" i="17"/>
  <c r="J523" i="17"/>
  <c r="J200" i="17"/>
  <c r="J692" i="17"/>
  <c r="J650" i="17"/>
  <c r="J45" i="17"/>
  <c r="J79" i="17"/>
  <c r="J498" i="17"/>
  <c r="J805" i="17"/>
  <c r="J551" i="17"/>
  <c r="J477" i="17"/>
  <c r="J316" i="17"/>
  <c r="J183" i="17"/>
  <c r="J842" i="17"/>
  <c r="J609" i="17"/>
  <c r="J816" i="17"/>
  <c r="J121" i="17"/>
  <c r="J674" i="17"/>
  <c r="J298" i="17"/>
  <c r="J148" i="17"/>
  <c r="J961" i="17"/>
  <c r="J251" i="17"/>
  <c r="J967" i="17"/>
  <c r="J118" i="17"/>
  <c r="J46" i="17"/>
  <c r="J866" i="17"/>
  <c r="J77" i="17"/>
  <c r="J266" i="17"/>
  <c r="J405" i="17"/>
  <c r="J481" i="17"/>
  <c r="J313" i="17"/>
  <c r="J634" i="17"/>
  <c r="J470" i="17"/>
  <c r="J491" i="17"/>
  <c r="J226" i="17"/>
  <c r="J584" i="17"/>
  <c r="J261" i="17"/>
  <c r="J434" i="17"/>
  <c r="J789" i="17"/>
  <c r="J380" i="17"/>
  <c r="J625" i="17"/>
  <c r="J934" i="17"/>
  <c r="J129" i="17"/>
  <c r="J957" i="17"/>
  <c r="J570" i="17"/>
  <c r="J618" i="17"/>
  <c r="J383" i="17"/>
  <c r="J122" i="17"/>
  <c r="J937" i="17"/>
  <c r="J541" i="17"/>
  <c r="J953" i="17"/>
  <c r="J454" i="17"/>
  <c r="J822" i="17"/>
  <c r="J278" i="17"/>
  <c r="J657" i="17"/>
  <c r="J106" i="17"/>
  <c r="J437" i="17"/>
  <c r="J535" i="17"/>
  <c r="J527" i="17"/>
  <c r="J725" i="17"/>
  <c r="J516" i="17"/>
  <c r="J803" i="17"/>
  <c r="J492" i="17"/>
  <c r="J971" i="17"/>
  <c r="J138" i="17"/>
  <c r="J854" i="17"/>
  <c r="J810" i="17"/>
  <c r="J696" i="17"/>
  <c r="J66" i="17"/>
  <c r="J947" i="17"/>
  <c r="J58" i="17"/>
  <c r="J717" i="17"/>
  <c r="J20" i="17"/>
  <c r="J641" i="17"/>
  <c r="J347" i="17"/>
  <c r="J327" i="17"/>
  <c r="J972" i="17"/>
  <c r="J80" i="17"/>
  <c r="J868" i="17"/>
  <c r="J508" i="17"/>
  <c r="J501" i="17"/>
  <c r="J325" i="17"/>
  <c r="J182" i="17"/>
  <c r="J639" i="17"/>
  <c r="J930" i="17"/>
  <c r="J351" i="17"/>
  <c r="J616" i="17"/>
  <c r="J210" i="17"/>
  <c r="J905" i="17"/>
  <c r="J597" i="17"/>
  <c r="J378" i="17"/>
  <c r="J322" i="17"/>
  <c r="J788" i="17"/>
  <c r="J73" i="17"/>
  <c r="J348" i="17"/>
  <c r="J206" i="17"/>
  <c r="J538" i="17"/>
  <c r="J668" i="17"/>
  <c r="J891" i="17"/>
  <c r="J175" i="17"/>
  <c r="J85" i="17"/>
  <c r="J214" i="17"/>
  <c r="J484" i="17"/>
  <c r="J366" i="17"/>
  <c r="J489" i="17"/>
  <c r="J727" i="17"/>
  <c r="J369" i="17"/>
  <c r="J706" i="17"/>
  <c r="J573" i="17"/>
  <c r="J373" i="17"/>
  <c r="J794" i="17"/>
  <c r="J255" i="17"/>
  <c r="J784" i="17"/>
  <c r="J446" i="17"/>
  <c r="J216" i="17"/>
  <c r="J130" i="17"/>
  <c r="J87" i="17"/>
  <c r="J839" i="17"/>
  <c r="J818" i="17"/>
  <c r="J485" i="17"/>
  <c r="J238" i="17"/>
  <c r="J768" i="17"/>
  <c r="J315" i="17"/>
  <c r="J420" i="17"/>
  <c r="J401" i="17"/>
  <c r="J409" i="17"/>
  <c r="J681" i="17"/>
  <c r="J308" i="17"/>
  <c r="J959" i="17"/>
  <c r="J246" i="17"/>
  <c r="J648" i="17"/>
  <c r="J258" i="17"/>
  <c r="J787" i="17"/>
  <c r="J92" i="17"/>
  <c r="J464" i="17"/>
  <c r="J218" i="17"/>
  <c r="J391" i="17"/>
  <c r="J540" i="17"/>
  <c r="J652" i="17"/>
  <c r="J900" i="17"/>
  <c r="J913" i="17"/>
  <c r="J700" i="17"/>
  <c r="J469" i="17"/>
  <c r="J918" i="17"/>
  <c r="J53" i="17"/>
  <c r="J329" i="17"/>
  <c r="J428" i="17"/>
  <c r="J799" i="17"/>
  <c r="J151" i="17"/>
  <c r="J817" i="17"/>
  <c r="J193" i="17"/>
  <c r="J419" i="17"/>
  <c r="J233" i="17"/>
  <c r="J581" i="17"/>
  <c r="J847" i="17"/>
  <c r="J370" i="17"/>
  <c r="J670" i="17"/>
  <c r="J300" i="17"/>
  <c r="J187" i="17"/>
  <c r="J998" i="17"/>
  <c r="J986" i="17"/>
  <c r="J830" i="17"/>
  <c r="J512" i="17"/>
  <c r="J993" i="17"/>
  <c r="J507" i="17"/>
  <c r="J892" i="17"/>
  <c r="J988" i="17"/>
  <c r="J862" i="17"/>
  <c r="J984" i="17"/>
  <c r="J622" i="17"/>
  <c r="J769" i="17"/>
  <c r="J632" i="17"/>
  <c r="J587" i="17"/>
  <c r="J422" i="17"/>
  <c r="J181" i="17"/>
  <c r="J662" i="17"/>
  <c r="J84" i="17"/>
  <c r="J488" i="17"/>
  <c r="J243" i="17"/>
  <c r="J864" i="17"/>
  <c r="J895" i="17"/>
  <c r="J135" i="17"/>
  <c r="J635" i="17"/>
  <c r="J931" i="17"/>
  <c r="J940" i="17"/>
  <c r="J500" i="17"/>
  <c r="J712" i="17"/>
  <c r="J855" i="17"/>
  <c r="J735" i="17"/>
  <c r="J783" i="17"/>
  <c r="J929" i="17"/>
  <c r="J630" i="17"/>
  <c r="J439" i="17"/>
  <c r="J985" i="17"/>
  <c r="J640" i="17"/>
  <c r="J13" i="17"/>
  <c r="J63" i="17"/>
  <c r="J229" i="17"/>
  <c r="J832" i="17"/>
  <c r="J57" i="17"/>
  <c r="J305" i="17"/>
  <c r="J247" i="17"/>
  <c r="J661" i="17"/>
  <c r="J374" i="17"/>
  <c r="J726" i="17"/>
  <c r="J234" i="17"/>
  <c r="J909" i="17"/>
  <c r="J164" i="17"/>
  <c r="J867" i="17"/>
  <c r="J767" i="17"/>
  <c r="J86" i="17"/>
  <c r="J406" i="17"/>
  <c r="J941" i="17"/>
  <c r="J942" i="17"/>
  <c r="J250" i="17"/>
  <c r="J350" i="17"/>
  <c r="J705" i="17"/>
  <c r="J162" i="17"/>
  <c r="J545" i="17"/>
  <c r="J417" i="17"/>
  <c r="J585" i="17"/>
  <c r="J506" i="17"/>
  <c r="J459" i="17"/>
  <c r="J88" i="17"/>
  <c r="J463" i="17"/>
  <c r="J815" i="17"/>
  <c r="J539" i="17"/>
  <c r="J109" i="17"/>
  <c r="J114" i="17"/>
  <c r="J427" i="17"/>
  <c r="J21" i="17"/>
  <c r="J361" i="17"/>
  <c r="J578" i="17"/>
  <c r="J675" i="17"/>
  <c r="J416" i="17"/>
  <c r="J543" i="17"/>
  <c r="J801" i="17"/>
  <c r="J449" i="17"/>
  <c r="J336" i="17"/>
  <c r="J359" i="17"/>
  <c r="J297" i="17"/>
  <c r="J414" i="17"/>
  <c r="J192" i="17"/>
  <c r="J505" i="17"/>
  <c r="J273" i="17"/>
  <c r="J529" i="17"/>
  <c r="J480" i="17"/>
  <c r="J277" i="17"/>
  <c r="J156" i="17"/>
  <c r="J120" i="17"/>
  <c r="J607" i="17"/>
  <c r="J62" i="17"/>
  <c r="J404" i="17"/>
  <c r="J549" i="17"/>
  <c r="J824" i="17"/>
  <c r="J317" i="17"/>
  <c r="J237" i="17"/>
  <c r="J302" i="17"/>
  <c r="J792" i="17"/>
  <c r="J631" i="17"/>
  <c r="J919" i="17"/>
  <c r="J260" i="17"/>
  <c r="J623" i="17"/>
  <c r="J672" i="17"/>
  <c r="J760" i="17"/>
  <c r="J740" i="17"/>
  <c r="J969" i="17"/>
  <c r="J119" i="17"/>
  <c r="J963" i="17"/>
  <c r="J756" i="17"/>
  <c r="J56" i="17"/>
  <c r="J848" i="17"/>
  <c r="J655" i="17"/>
  <c r="J160" i="17"/>
  <c r="J356" i="17"/>
  <c r="J343" i="17"/>
  <c r="J39" i="17"/>
  <c r="J281" i="17"/>
  <c r="J995" i="17"/>
  <c r="J518" i="17"/>
  <c r="J36" i="17"/>
  <c r="J458" i="17"/>
  <c r="J569" i="17"/>
  <c r="J742" i="17"/>
  <c r="J486" i="17"/>
  <c r="J158" i="17"/>
  <c r="K424" i="17"/>
  <c r="K829" i="17"/>
  <c r="K173" i="17"/>
  <c r="K408" i="17"/>
  <c r="K11" i="17"/>
  <c r="K249" i="17"/>
  <c r="K704" i="17"/>
  <c r="K448" i="17"/>
  <c r="K834" i="17"/>
  <c r="K577" i="17"/>
  <c r="K318" i="17"/>
  <c r="K560" i="17"/>
  <c r="K421" i="17"/>
  <c r="K759" i="17"/>
  <c r="K893" i="17"/>
  <c r="K608" i="17"/>
  <c r="K510" i="17"/>
  <c r="K291" i="17"/>
  <c r="K232" i="17"/>
  <c r="K620" i="17"/>
  <c r="K871" i="17"/>
  <c r="K467" i="17"/>
  <c r="K230" i="17"/>
  <c r="K869" i="17"/>
  <c r="K656" i="17"/>
  <c r="K74" i="17"/>
  <c r="K497" i="17"/>
  <c r="K78" i="17"/>
  <c r="K472" i="17"/>
  <c r="K275" i="17"/>
  <c r="K628" i="17"/>
  <c r="K6" i="17"/>
  <c r="K174" i="17"/>
  <c r="K393" i="17"/>
  <c r="K825" i="17"/>
  <c r="K475" i="17"/>
  <c r="K19" i="17"/>
  <c r="K344" i="17"/>
  <c r="K149" i="17"/>
  <c r="K339" i="17"/>
  <c r="K883" i="17"/>
  <c r="K468" i="17"/>
  <c r="K564" i="17"/>
  <c r="K331" i="17"/>
  <c r="K600" i="17"/>
  <c r="K978" i="17"/>
  <c r="K555" i="17"/>
  <c r="K688" i="17"/>
  <c r="K690" i="17"/>
  <c r="K274" i="17"/>
  <c r="K457" i="17"/>
  <c r="K524" i="17"/>
  <c r="K117" i="17"/>
  <c r="K619" i="17"/>
  <c r="K821" i="17"/>
  <c r="K115" i="17"/>
  <c r="K936" i="17"/>
  <c r="K473" i="17"/>
  <c r="K456" i="17"/>
  <c r="K411" i="17"/>
  <c r="K719" i="17"/>
  <c r="K290" i="17"/>
  <c r="K915" i="17"/>
  <c r="K574" i="17"/>
  <c r="K221" i="17"/>
  <c r="K68" i="17"/>
  <c r="K352" i="17"/>
  <c r="K771" i="17"/>
  <c r="K948" i="17"/>
  <c r="K199" i="17"/>
  <c r="K395" i="17"/>
  <c r="K780" i="17"/>
  <c r="K126" i="17"/>
  <c r="K811" i="17"/>
  <c r="K16" i="17"/>
  <c r="K752" i="17"/>
  <c r="K349" i="17"/>
  <c r="K903" i="17"/>
  <c r="K504" i="17"/>
  <c r="K764" i="17"/>
  <c r="K179" i="17"/>
  <c r="K873" i="17"/>
  <c r="K220" i="17"/>
  <c r="K812" i="17"/>
  <c r="K716" i="17"/>
  <c r="K956" i="17"/>
  <c r="K154" i="17"/>
  <c r="K140" i="17"/>
  <c r="K241" i="17"/>
  <c r="K901" i="17"/>
  <c r="K245" i="17"/>
  <c r="K888" i="17"/>
  <c r="K7" i="17"/>
  <c r="K217" i="17"/>
  <c r="K381" i="17"/>
  <c r="K82" i="17"/>
  <c r="K714" i="17"/>
  <c r="K102" i="17"/>
  <c r="K991" i="17"/>
  <c r="K48" i="17"/>
  <c r="K346" i="17"/>
  <c r="K515" i="17"/>
  <c r="K859" i="17"/>
  <c r="K731" i="17"/>
  <c r="K926" i="17"/>
  <c r="K614" i="17"/>
  <c r="K293" i="17"/>
  <c r="K42" i="17"/>
  <c r="K304" i="17"/>
  <c r="K40" i="17"/>
  <c r="K444" i="17"/>
  <c r="K994" i="17"/>
  <c r="K372" i="17"/>
  <c r="K594" i="17"/>
  <c r="K495" i="17"/>
  <c r="K112" i="17"/>
  <c r="K525" i="17"/>
  <c r="K222" i="17"/>
  <c r="K605" i="17"/>
  <c r="K878" i="17"/>
  <c r="K294" i="17"/>
  <c r="K786" i="17"/>
  <c r="K211" i="17"/>
  <c r="K496" i="17"/>
  <c r="K212" i="17"/>
  <c r="K536" i="17"/>
  <c r="K123" i="17"/>
  <c r="K553" i="17"/>
  <c r="K857" i="17"/>
  <c r="K52" i="17"/>
  <c r="K519" i="17"/>
  <c r="K791" i="17"/>
  <c r="K843" i="17"/>
  <c r="K400" i="17"/>
  <c r="K579" i="17"/>
  <c r="K520" i="17"/>
  <c r="K280" i="17"/>
  <c r="K741" i="17"/>
  <c r="K1001" i="17"/>
  <c r="K554" i="17"/>
  <c r="K563" i="17"/>
  <c r="K231" i="17"/>
  <c r="K633" i="17"/>
  <c r="K95" i="17"/>
  <c r="K375" i="17"/>
  <c r="K479" i="17"/>
  <c r="K746" i="17"/>
  <c r="K197" i="17"/>
  <c r="K236" i="17"/>
  <c r="K556" i="17"/>
  <c r="K50" i="17"/>
  <c r="K136" i="17"/>
  <c r="K189" i="17"/>
  <c r="K514" i="17"/>
  <c r="K914" i="17"/>
  <c r="K185" i="17"/>
  <c r="K90" i="17"/>
  <c r="K715" i="17"/>
  <c r="K571" i="17"/>
  <c r="K922" i="17"/>
  <c r="K171" i="17"/>
  <c r="K663" i="17"/>
  <c r="K885" i="17"/>
  <c r="K116" i="17"/>
  <c r="K103" i="17"/>
  <c r="K487" i="17"/>
  <c r="K762" i="17"/>
  <c r="K685" i="17"/>
  <c r="K827" i="17"/>
  <c r="K465" i="17"/>
  <c r="K435" i="17"/>
  <c r="K139" i="17"/>
  <c r="K667" i="17"/>
  <c r="K28" i="17"/>
  <c r="K595" i="17"/>
  <c r="K44" i="17"/>
  <c r="K580" i="17"/>
  <c r="K2" i="17"/>
  <c r="K43" i="17"/>
  <c r="K879" i="17"/>
  <c r="K774" i="17"/>
  <c r="K846" i="17"/>
  <c r="K665" i="17"/>
  <c r="K326" i="17"/>
  <c r="K557" i="17"/>
  <c r="K844" i="17"/>
  <c r="K18" i="17"/>
  <c r="K572" i="17"/>
  <c r="K10" i="17"/>
  <c r="K935" i="17"/>
  <c r="K142" i="17"/>
  <c r="K686" i="17"/>
  <c r="K611" i="17"/>
  <c r="K163" i="17"/>
  <c r="K887" i="17"/>
  <c r="K319" i="17"/>
  <c r="K426" i="17"/>
  <c r="K23" i="17"/>
  <c r="K534" i="17"/>
  <c r="K159" i="17"/>
  <c r="K814" i="17"/>
  <c r="K678" i="17"/>
  <c r="K800" i="17"/>
  <c r="K289" i="17"/>
  <c r="K747" i="17"/>
  <c r="K69" i="17"/>
  <c r="K93" i="17"/>
  <c r="K833" i="17"/>
  <c r="K131" i="17"/>
  <c r="K840" i="17"/>
  <c r="K708" i="17"/>
  <c r="K392" i="17"/>
  <c r="K394" i="17"/>
  <c r="K881" i="17"/>
  <c r="K165" i="17"/>
  <c r="K562" i="17"/>
  <c r="K345" i="17"/>
  <c r="K591" i="17"/>
  <c r="K107" i="17"/>
  <c r="K264" i="17"/>
  <c r="K224" i="17"/>
  <c r="K453" i="17"/>
  <c r="K989" i="17"/>
  <c r="K679" i="17"/>
  <c r="K207" i="17"/>
  <c r="K916" i="17"/>
  <c r="K312" i="17"/>
  <c r="K94" i="17"/>
  <c r="K24" i="17"/>
  <c r="K64" i="17"/>
  <c r="K367" i="17"/>
  <c r="K629" i="17"/>
  <c r="K442" i="17"/>
  <c r="K180" i="17"/>
  <c r="K371" i="17"/>
  <c r="K399" i="17"/>
  <c r="K445" i="17"/>
  <c r="K227" i="17"/>
  <c r="K710" i="17"/>
  <c r="K152" i="17"/>
  <c r="K753" i="17"/>
  <c r="K71" i="17"/>
  <c r="K720" i="17"/>
  <c r="K924" i="17"/>
  <c r="K615" i="17"/>
  <c r="K311" i="17"/>
  <c r="K309" i="17"/>
  <c r="K279" i="17"/>
  <c r="K385" i="17"/>
  <c r="K460" i="17"/>
  <c r="K196" i="17"/>
  <c r="K890" i="17"/>
  <c r="K314" i="17"/>
  <c r="K22" i="17"/>
  <c r="K390" i="17"/>
  <c r="K145" i="17"/>
  <c r="K91" i="17"/>
  <c r="K96" i="17"/>
  <c r="K113" i="17"/>
  <c r="K360" i="17"/>
  <c r="K509" i="17"/>
  <c r="K202" i="17"/>
  <c r="K795" i="17"/>
  <c r="K270" i="17"/>
  <c r="K323" i="17"/>
  <c r="K896" i="17"/>
  <c r="K951" i="17"/>
  <c r="K157" i="17"/>
  <c r="K147" i="17"/>
  <c r="K526" i="17"/>
  <c r="K51" i="17"/>
  <c r="K235" i="17"/>
  <c r="K974" i="17"/>
  <c r="K340" i="17"/>
  <c r="K744" i="17"/>
  <c r="K105" i="17"/>
  <c r="K137" i="17"/>
  <c r="K806" i="17"/>
  <c r="K67" i="17"/>
  <c r="K104" i="17"/>
  <c r="K749" i="17"/>
  <c r="K225" i="17"/>
  <c r="K12" i="17"/>
  <c r="K386" i="17"/>
  <c r="K850" i="17"/>
  <c r="K144" i="17"/>
  <c r="K646" i="17"/>
  <c r="K975" i="17"/>
  <c r="K54" i="17"/>
  <c r="K912" i="17"/>
  <c r="K415" i="17"/>
  <c r="K397" i="17"/>
  <c r="K566" i="17"/>
  <c r="K203" i="17"/>
  <c r="K503" i="17"/>
  <c r="K335" i="17"/>
  <c r="K307" i="17"/>
  <c r="K596" i="17"/>
  <c r="K728" i="17"/>
  <c r="K547" i="17"/>
  <c r="K917" i="17"/>
  <c r="K355" i="17"/>
  <c r="K928" i="17"/>
  <c r="K324" i="17"/>
  <c r="K730" i="17"/>
  <c r="K287" i="17"/>
  <c r="K809" i="17"/>
  <c r="K98" i="17"/>
  <c r="K268" i="17"/>
  <c r="K721" i="17"/>
  <c r="K548" i="17"/>
  <c r="K707" i="17"/>
  <c r="K932" i="17"/>
  <c r="K198" i="17"/>
  <c r="K191" i="17"/>
  <c r="K973" i="17"/>
  <c r="K613" i="17"/>
  <c r="K306" i="17"/>
  <c r="K89" i="17"/>
  <c r="K502" i="17"/>
  <c r="K471" i="17"/>
  <c r="K743" i="17"/>
  <c r="K724" i="17"/>
  <c r="K201" i="17"/>
  <c r="K285" i="17"/>
  <c r="K766" i="17"/>
  <c r="K334" i="17"/>
  <c r="K687" i="17"/>
  <c r="K849" i="17"/>
  <c r="K702" i="17"/>
  <c r="K382" i="17"/>
  <c r="K384" i="17"/>
  <c r="K838" i="17"/>
  <c r="K299" i="17"/>
  <c r="K396" i="17"/>
  <c r="K658" i="17"/>
  <c r="K559" i="17"/>
  <c r="K134" i="17"/>
  <c r="K482" i="17"/>
  <c r="K252" i="17"/>
  <c r="K970" i="17"/>
  <c r="K950" i="17"/>
  <c r="K889" i="17"/>
  <c r="K911" i="17"/>
  <c r="K490" i="17"/>
  <c r="K240" i="17"/>
  <c r="K169" i="17"/>
  <c r="K944" i="17"/>
  <c r="K856" i="17"/>
  <c r="K295" i="17"/>
  <c r="K493" i="17"/>
  <c r="K718" i="17"/>
  <c r="K184" i="17"/>
  <c r="K132" i="17"/>
  <c r="K269" i="17"/>
  <c r="K886" i="17"/>
  <c r="K797" i="17"/>
  <c r="K996" i="17"/>
  <c r="K999" i="17"/>
  <c r="K561" i="17"/>
  <c r="K447" i="17"/>
  <c r="K933" i="17"/>
  <c r="K108" i="17"/>
  <c r="K379" i="17"/>
  <c r="K47" i="17"/>
  <c r="K530" i="17"/>
  <c r="K436" i="17"/>
  <c r="K150" i="17"/>
  <c r="K337" i="17"/>
  <c r="K99" i="17"/>
  <c r="K354" i="17"/>
  <c r="K980" i="17"/>
  <c r="K723" i="17"/>
  <c r="K333" i="17"/>
  <c r="K964" i="17"/>
  <c r="K837" i="17"/>
  <c r="K870" i="17"/>
  <c r="K945" i="17"/>
  <c r="K204" i="17"/>
  <c r="K781" i="17"/>
  <c r="K153" i="17"/>
  <c r="K429" i="17"/>
  <c r="K533" i="17"/>
  <c r="K576" i="17"/>
  <c r="K455" i="17"/>
  <c r="K558" i="17"/>
  <c r="K33" i="17"/>
  <c r="K9" i="17"/>
  <c r="K861" i="17"/>
  <c r="K403" i="17"/>
  <c r="K691" i="17"/>
  <c r="K899" i="17"/>
  <c r="K598" i="17"/>
  <c r="K97" i="17"/>
  <c r="K588" i="17"/>
  <c r="K61" i="17"/>
  <c r="K589" i="17"/>
  <c r="K5" i="17"/>
  <c r="K773" i="17"/>
  <c r="K213" i="17"/>
  <c r="K341" i="17"/>
  <c r="K966" i="17"/>
  <c r="K276" i="17"/>
  <c r="K713" i="17"/>
  <c r="K110" i="17"/>
  <c r="K946" i="17"/>
  <c r="K111" i="17"/>
  <c r="K807" i="17"/>
  <c r="K388" i="17"/>
  <c r="K368" i="17"/>
  <c r="K166" i="17"/>
  <c r="K790" i="17"/>
  <c r="K612" i="17"/>
  <c r="K155" i="17"/>
  <c r="K680" i="17"/>
  <c r="K30" i="17"/>
  <c r="K943" i="17"/>
  <c r="K143" i="17"/>
  <c r="K41" i="17"/>
  <c r="K320" i="17"/>
  <c r="K257" i="17"/>
  <c r="K223" i="17"/>
  <c r="K982" i="17"/>
  <c r="K949" i="17"/>
  <c r="K808" i="17"/>
  <c r="K798" i="17"/>
  <c r="K923" i="17"/>
  <c r="K729" i="17"/>
  <c r="K624" i="17"/>
  <c r="K244" i="17"/>
  <c r="K432" i="17"/>
  <c r="K284" i="17"/>
  <c r="K776" i="17"/>
  <c r="K874" i="17"/>
  <c r="K72" i="17"/>
  <c r="K267" i="17"/>
  <c r="K283" i="17"/>
  <c r="K722" i="17"/>
  <c r="K651" i="17"/>
  <c r="K755" i="17"/>
  <c r="K452" i="17"/>
  <c r="K853" i="17"/>
  <c r="K673" i="17"/>
  <c r="K402" i="17"/>
  <c r="K461" i="17"/>
  <c r="K952" i="17"/>
  <c r="K101" i="17"/>
  <c r="K310" i="17"/>
  <c r="K219" i="17"/>
  <c r="K645" i="17"/>
  <c r="K517" i="17"/>
  <c r="K259" i="17"/>
  <c r="K550" i="17"/>
  <c r="K697" i="17"/>
  <c r="K750" i="17"/>
  <c r="K418" i="17"/>
  <c r="K575" i="17"/>
  <c r="K977" i="17"/>
  <c r="K757" i="17"/>
  <c r="K81" i="17"/>
  <c r="K601" i="17"/>
  <c r="K610" i="17"/>
  <c r="K739" i="17"/>
  <c r="K761" i="17"/>
  <c r="K954" i="17"/>
  <c r="K802" i="17"/>
  <c r="K186" i="17"/>
  <c r="K904" i="17"/>
  <c r="K804" i="17"/>
  <c r="K205" i="17"/>
  <c r="K462" i="17"/>
  <c r="K699" i="17"/>
  <c r="K552" i="17"/>
  <c r="K239" i="17"/>
  <c r="K745" i="17"/>
  <c r="K1000" i="17"/>
  <c r="K25" i="17"/>
  <c r="K170" i="17"/>
  <c r="K659" i="17"/>
  <c r="K582" i="17"/>
  <c r="K877" i="17"/>
  <c r="K671" i="17"/>
  <c r="K70" i="17"/>
  <c r="K413" i="17"/>
  <c r="K637" i="17"/>
  <c r="K172" i="17"/>
  <c r="K684" i="17"/>
  <c r="K342" i="17"/>
  <c r="K531" i="17"/>
  <c r="K365" i="17"/>
  <c r="K758" i="17"/>
  <c r="K606" i="17"/>
  <c r="K567" i="17"/>
  <c r="K654" i="17"/>
  <c r="K451" i="17"/>
  <c r="K621" i="17"/>
  <c r="K898" i="17"/>
  <c r="K167" i="17"/>
  <c r="K146" i="17"/>
  <c r="K8" i="17"/>
  <c r="K938" i="17"/>
  <c r="K248" i="17"/>
  <c r="K748" i="17"/>
  <c r="K983" i="17"/>
  <c r="K357" i="17"/>
  <c r="K865" i="17"/>
  <c r="K694" i="17"/>
  <c r="K683" i="17"/>
  <c r="K698" i="17"/>
  <c r="K565" i="17"/>
  <c r="K494" i="17"/>
  <c r="K643" i="17"/>
  <c r="K376" i="17"/>
  <c r="K263" i="17"/>
  <c r="K593" i="17"/>
  <c r="K168" i="17"/>
  <c r="K431" i="17"/>
  <c r="K265" i="17"/>
  <c r="K826" i="17"/>
  <c r="K583" i="17"/>
  <c r="K835" i="17"/>
  <c r="K617" i="17"/>
  <c r="K425" i="17"/>
  <c r="K962" i="17"/>
  <c r="K242" i="17"/>
  <c r="K925" i="17"/>
  <c r="K976" i="17"/>
  <c r="K647" i="17"/>
  <c r="K682" i="17"/>
  <c r="K695" i="17"/>
  <c r="K709" i="17"/>
  <c r="K880" i="17"/>
  <c r="K689" i="17"/>
  <c r="K882" i="17"/>
  <c r="K765" i="17"/>
  <c r="K841" i="17"/>
  <c r="K37" i="17"/>
  <c r="K398" i="17"/>
  <c r="K910" i="17"/>
  <c r="K732" i="17"/>
  <c r="K906" i="17"/>
  <c r="K195" i="17"/>
  <c r="K483" i="17"/>
  <c r="K296" i="17"/>
  <c r="K466" i="17"/>
  <c r="K83" i="17"/>
  <c r="K979" i="17"/>
  <c r="K423" i="17"/>
  <c r="K542" i="17"/>
  <c r="K358" i="17"/>
  <c r="K669" i="17"/>
  <c r="K440" i="17"/>
  <c r="K208" i="17"/>
  <c r="K779" i="17"/>
  <c r="K546" i="17"/>
  <c r="K476" i="17"/>
  <c r="K852" i="17"/>
  <c r="K876" i="17"/>
  <c r="K272" i="17"/>
  <c r="K907" i="17"/>
  <c r="K851" i="17"/>
  <c r="K649" i="17"/>
  <c r="K754" i="17"/>
  <c r="K303" i="17"/>
  <c r="K777" i="17"/>
  <c r="K676" i="17"/>
  <c r="K4" i="17"/>
  <c r="K353" i="17"/>
  <c r="K254" i="17"/>
  <c r="K532" i="17"/>
  <c r="K845" i="17"/>
  <c r="K872" i="17"/>
  <c r="K31" i="17"/>
  <c r="K586" i="17"/>
  <c r="K990" i="17"/>
  <c r="K604" i="17"/>
  <c r="K968" i="17"/>
  <c r="K35" i="17"/>
  <c r="K660" i="17"/>
  <c r="K960" i="17"/>
  <c r="K38" i="17"/>
  <c r="K292" i="17"/>
  <c r="K693" i="17"/>
  <c r="K262" i="17"/>
  <c r="K194" i="17"/>
  <c r="K711" i="17"/>
  <c r="K666" i="17"/>
  <c r="K17" i="17"/>
  <c r="K190" i="17"/>
  <c r="K992" i="17"/>
  <c r="K362" i="17"/>
  <c r="K775" i="17"/>
  <c r="K820" i="17"/>
  <c r="K782" i="17"/>
  <c r="K642" i="17"/>
  <c r="K377" i="17"/>
  <c r="K499" i="17"/>
  <c r="K528" i="17"/>
  <c r="K100" i="17"/>
  <c r="K433" i="17"/>
  <c r="K124" i="17"/>
  <c r="K778" i="17"/>
  <c r="K785" i="17"/>
  <c r="K958" i="17"/>
  <c r="K884" i="17"/>
  <c r="K603" i="17"/>
  <c r="K653" i="17"/>
  <c r="K321" i="17"/>
  <c r="K703" i="17"/>
  <c r="K55" i="17"/>
  <c r="K521" i="17"/>
  <c r="K602" i="17"/>
  <c r="K568" i="17"/>
  <c r="K387" i="17"/>
  <c r="K441" i="17"/>
  <c r="K836" i="17"/>
  <c r="K407" i="17"/>
  <c r="K430" i="17"/>
  <c r="K363" i="17"/>
  <c r="K772" i="17"/>
  <c r="K330" i="17"/>
  <c r="K338" i="17"/>
  <c r="K14" i="17"/>
  <c r="K271" i="17"/>
  <c r="K29" i="17"/>
  <c r="K474" i="17"/>
  <c r="K921" i="17"/>
  <c r="K513" i="17"/>
  <c r="K49" i="17"/>
  <c r="K875" i="17"/>
  <c r="K736" i="17"/>
  <c r="K65" i="17"/>
  <c r="K141" i="17"/>
  <c r="K987" i="17"/>
  <c r="K897" i="17"/>
  <c r="K733" i="17"/>
  <c r="K627" i="17"/>
  <c r="K796" i="17"/>
  <c r="K176" i="17"/>
  <c r="K188" i="17"/>
  <c r="K332" i="17"/>
  <c r="K412" i="17"/>
  <c r="K443" i="17"/>
  <c r="K544" i="17"/>
  <c r="K177" i="17"/>
  <c r="K128" i="17"/>
  <c r="K60" i="17"/>
  <c r="K288" i="17"/>
  <c r="K450" i="17"/>
  <c r="K751" i="17"/>
  <c r="K389" i="17"/>
  <c r="K763" i="17"/>
  <c r="K301" i="17"/>
  <c r="K828" i="17"/>
  <c r="K863" i="17"/>
  <c r="K34" i="17"/>
  <c r="K734" i="17"/>
  <c r="K701" i="17"/>
  <c r="K438" i="17"/>
  <c r="K831" i="17"/>
  <c r="K522" i="17"/>
  <c r="K178" i="17"/>
  <c r="K328" i="17"/>
  <c r="K32" i="17"/>
  <c r="K478" i="17"/>
  <c r="K638" i="17"/>
  <c r="K636" i="17"/>
  <c r="K282" i="17"/>
  <c r="K75" i="17"/>
  <c r="K997" i="17"/>
  <c r="K644" i="17"/>
  <c r="K813" i="17"/>
  <c r="K819" i="17"/>
  <c r="K738" i="17"/>
  <c r="K15" i="17"/>
  <c r="K364" i="17"/>
  <c r="K894" i="17"/>
  <c r="K737" i="17"/>
  <c r="K161" i="17"/>
  <c r="K592" i="17"/>
  <c r="K133" i="17"/>
  <c r="K256" i="17"/>
  <c r="K860" i="17"/>
  <c r="K125" i="17"/>
  <c r="K626" i="17"/>
  <c r="K253" i="17"/>
  <c r="K537" i="17"/>
  <c r="K76" i="17"/>
  <c r="K939" i="17"/>
  <c r="K677" i="17"/>
  <c r="K511" i="17"/>
  <c r="K823" i="17"/>
  <c r="K59" i="17"/>
  <c r="K965" i="17"/>
  <c r="K793" i="17"/>
  <c r="K286" i="17"/>
  <c r="K858" i="17"/>
  <c r="K770" i="17"/>
  <c r="K590" i="17"/>
  <c r="K228" i="17"/>
  <c r="K599" i="17"/>
  <c r="K664" i="17"/>
  <c r="K3" i="17"/>
  <c r="K127" i="17"/>
  <c r="K215" i="17"/>
  <c r="K27" i="17"/>
  <c r="K26" i="17"/>
  <c r="K908" i="17"/>
  <c r="K209" i="17"/>
  <c r="K920" i="17"/>
  <c r="K955" i="17"/>
  <c r="K927" i="17"/>
  <c r="K410" i="17"/>
  <c r="K523" i="17"/>
  <c r="K200" i="17"/>
  <c r="K692" i="17"/>
  <c r="K650" i="17"/>
  <c r="K45" i="17"/>
  <c r="K79" i="17"/>
  <c r="K498" i="17"/>
  <c r="K805" i="17"/>
  <c r="K551" i="17"/>
  <c r="K477" i="17"/>
  <c r="K316" i="17"/>
  <c r="K183" i="17"/>
  <c r="K842" i="17"/>
  <c r="K609" i="17"/>
  <c r="K816" i="17"/>
  <c r="K121" i="17"/>
  <c r="K674" i="17"/>
  <c r="K298" i="17"/>
  <c r="K148" i="17"/>
  <c r="K961" i="17"/>
  <c r="K251" i="17"/>
  <c r="K967" i="17"/>
  <c r="K118" i="17"/>
  <c r="K46" i="17"/>
  <c r="K866" i="17"/>
  <c r="K77" i="17"/>
  <c r="K266" i="17"/>
  <c r="K405" i="17"/>
  <c r="K481" i="17"/>
  <c r="K313" i="17"/>
  <c r="K634" i="17"/>
  <c r="K470" i="17"/>
  <c r="K491" i="17"/>
  <c r="K226" i="17"/>
  <c r="K584" i="17"/>
  <c r="K261" i="17"/>
  <c r="K434" i="17"/>
  <c r="K789" i="17"/>
  <c r="K380" i="17"/>
  <c r="K625" i="17"/>
  <c r="K934" i="17"/>
  <c r="K129" i="17"/>
  <c r="K957" i="17"/>
  <c r="K570" i="17"/>
  <c r="K618" i="17"/>
  <c r="K383" i="17"/>
  <c r="K122" i="17"/>
  <c r="K937" i="17"/>
  <c r="K541" i="17"/>
  <c r="K953" i="17"/>
  <c r="K454" i="17"/>
  <c r="K822" i="17"/>
  <c r="K278" i="17"/>
  <c r="K657" i="17"/>
  <c r="K106" i="17"/>
  <c r="K437" i="17"/>
  <c r="K535" i="17"/>
  <c r="K527" i="17"/>
  <c r="K725" i="17"/>
  <c r="K516" i="17"/>
  <c r="K803" i="17"/>
  <c r="K492" i="17"/>
  <c r="K971" i="17"/>
  <c r="K138" i="17"/>
  <c r="K854" i="17"/>
  <c r="K810" i="17"/>
  <c r="K696" i="17"/>
  <c r="K66" i="17"/>
  <c r="K947" i="17"/>
  <c r="K58" i="17"/>
  <c r="K717" i="17"/>
  <c r="K20" i="17"/>
  <c r="K641" i="17"/>
  <c r="K347" i="17"/>
  <c r="K327" i="17"/>
  <c r="K972" i="17"/>
  <c r="K80" i="17"/>
  <c r="K868" i="17"/>
  <c r="K508" i="17"/>
  <c r="K501" i="17"/>
  <c r="K325" i="17"/>
  <c r="K182" i="17"/>
  <c r="K639" i="17"/>
  <c r="K930" i="17"/>
  <c r="K351" i="17"/>
  <c r="K616" i="17"/>
  <c r="K210" i="17"/>
  <c r="K905" i="17"/>
  <c r="K597" i="17"/>
  <c r="K378" i="17"/>
  <c r="K322" i="17"/>
  <c r="K788" i="17"/>
  <c r="K73" i="17"/>
  <c r="K348" i="17"/>
  <c r="K206" i="17"/>
  <c r="K538" i="17"/>
  <c r="K668" i="17"/>
  <c r="K891" i="17"/>
  <c r="K175" i="17"/>
  <c r="K85" i="17"/>
  <c r="K214" i="17"/>
  <c r="K484" i="17"/>
  <c r="K366" i="17"/>
  <c r="K489" i="17"/>
  <c r="K727" i="17"/>
  <c r="K369" i="17"/>
  <c r="K706" i="17"/>
  <c r="K573" i="17"/>
  <c r="K373" i="17"/>
  <c r="K794" i="17"/>
  <c r="K255" i="17"/>
  <c r="K784" i="17"/>
  <c r="K446" i="17"/>
  <c r="K216" i="17"/>
  <c r="K130" i="17"/>
  <c r="K87" i="17"/>
  <c r="K839" i="17"/>
  <c r="K818" i="17"/>
  <c r="K485" i="17"/>
  <c r="K238" i="17"/>
  <c r="K768" i="17"/>
  <c r="K315" i="17"/>
  <c r="K420" i="17"/>
  <c r="K401" i="17"/>
  <c r="K409" i="17"/>
  <c r="K681" i="17"/>
  <c r="K308" i="17"/>
  <c r="K959" i="17"/>
  <c r="K246" i="17"/>
  <c r="K648" i="17"/>
  <c r="K258" i="17"/>
  <c r="K787" i="17"/>
  <c r="K92" i="17"/>
  <c r="K464" i="17"/>
  <c r="K218" i="17"/>
  <c r="K391" i="17"/>
  <c r="K540" i="17"/>
  <c r="K652" i="17"/>
  <c r="K900" i="17"/>
  <c r="K913" i="17"/>
  <c r="K700" i="17"/>
  <c r="K469" i="17"/>
  <c r="K918" i="17"/>
  <c r="K53" i="17"/>
  <c r="K329" i="17"/>
  <c r="K428" i="17"/>
  <c r="K799" i="17"/>
  <c r="K151" i="17"/>
  <c r="K817" i="17"/>
  <c r="K193" i="17"/>
  <c r="K419" i="17"/>
  <c r="K233" i="17"/>
  <c r="K581" i="17"/>
  <c r="K847" i="17"/>
  <c r="K370" i="17"/>
  <c r="K670" i="17"/>
  <c r="K300" i="17"/>
  <c r="K187" i="17"/>
  <c r="K998" i="17"/>
  <c r="K986" i="17"/>
  <c r="K830" i="17"/>
  <c r="K512" i="17"/>
  <c r="K993" i="17"/>
  <c r="K507" i="17"/>
  <c r="K892" i="17"/>
  <c r="K988" i="17"/>
  <c r="K862" i="17"/>
  <c r="K984" i="17"/>
  <c r="K622" i="17"/>
  <c r="K769" i="17"/>
  <c r="K632" i="17"/>
  <c r="K587" i="17"/>
  <c r="K422" i="17"/>
  <c r="K181" i="17"/>
  <c r="K662" i="17"/>
  <c r="K84" i="17"/>
  <c r="K488" i="17"/>
  <c r="K243" i="17"/>
  <c r="K864" i="17"/>
  <c r="K895" i="17"/>
  <c r="K135" i="17"/>
  <c r="K635" i="17"/>
  <c r="K931" i="17"/>
  <c r="K940" i="17"/>
  <c r="K500" i="17"/>
  <c r="K712" i="17"/>
  <c r="K855" i="17"/>
  <c r="K735" i="17"/>
  <c r="K783" i="17"/>
  <c r="K929" i="17"/>
  <c r="K630" i="17"/>
  <c r="K439" i="17"/>
  <c r="K985" i="17"/>
  <c r="K640" i="17"/>
  <c r="K13" i="17"/>
  <c r="K63" i="17"/>
  <c r="K229" i="17"/>
  <c r="K832" i="17"/>
  <c r="K57" i="17"/>
  <c r="K305" i="17"/>
  <c r="K247" i="17"/>
  <c r="K661" i="17"/>
  <c r="K374" i="17"/>
  <c r="K726" i="17"/>
  <c r="K234" i="17"/>
  <c r="K909" i="17"/>
  <c r="K164" i="17"/>
  <c r="K867" i="17"/>
  <c r="K767" i="17"/>
  <c r="K86" i="17"/>
  <c r="K406" i="17"/>
  <c r="K941" i="17"/>
  <c r="K942" i="17"/>
  <c r="K250" i="17"/>
  <c r="K350" i="17"/>
  <c r="K705" i="17"/>
  <c r="K162" i="17"/>
  <c r="K545" i="17"/>
  <c r="K417" i="17"/>
  <c r="K585" i="17"/>
  <c r="K506" i="17"/>
  <c r="K459" i="17"/>
  <c r="K88" i="17"/>
  <c r="K463" i="17"/>
  <c r="K815" i="17"/>
  <c r="K539" i="17"/>
  <c r="K109" i="17"/>
  <c r="K114" i="17"/>
  <c r="K427" i="17"/>
  <c r="K21" i="17"/>
  <c r="K361" i="17"/>
  <c r="K578" i="17"/>
  <c r="K675" i="17"/>
  <c r="K416" i="17"/>
  <c r="K543" i="17"/>
  <c r="K801" i="17"/>
  <c r="K449" i="17"/>
  <c r="K336" i="17"/>
  <c r="K359" i="17"/>
  <c r="K297" i="17"/>
  <c r="K414" i="17"/>
  <c r="K192" i="17"/>
  <c r="K505" i="17"/>
  <c r="K273" i="17"/>
  <c r="K529" i="17"/>
  <c r="K480" i="17"/>
  <c r="K277" i="17"/>
  <c r="K156" i="17"/>
  <c r="K120" i="17"/>
  <c r="K607" i="17"/>
  <c r="K62" i="17"/>
  <c r="K404" i="17"/>
  <c r="K549" i="17"/>
  <c r="K824" i="17"/>
  <c r="K317" i="17"/>
  <c r="K237" i="17"/>
  <c r="K302" i="17"/>
  <c r="K792" i="17"/>
  <c r="K631" i="17"/>
  <c r="K919" i="17"/>
  <c r="K260" i="17"/>
  <c r="K623" i="17"/>
  <c r="K672" i="17"/>
  <c r="K760" i="17"/>
  <c r="K740" i="17"/>
  <c r="K969" i="17"/>
  <c r="K119" i="17"/>
  <c r="K963" i="17"/>
  <c r="K756" i="17"/>
  <c r="K56" i="17"/>
  <c r="K848" i="17"/>
  <c r="K655" i="17"/>
  <c r="K160" i="17"/>
  <c r="K356" i="17"/>
  <c r="K343" i="17"/>
  <c r="K39" i="17"/>
  <c r="K281" i="17"/>
  <c r="K995" i="17"/>
  <c r="K518" i="17"/>
  <c r="K36" i="17"/>
  <c r="K458" i="17"/>
  <c r="K569" i="17"/>
  <c r="K742" i="17"/>
  <c r="K486" i="17"/>
  <c r="K158" i="17"/>
  <c r="K902" i="17"/>
  <c r="L902" i="17"/>
  <c r="L424" i="17"/>
  <c r="L829" i="17"/>
  <c r="L173" i="17"/>
  <c r="L408" i="17"/>
  <c r="L11" i="17"/>
  <c r="L249" i="17"/>
  <c r="L704" i="17"/>
  <c r="L448" i="17"/>
  <c r="L834" i="17"/>
  <c r="L577" i="17"/>
  <c r="L318" i="17"/>
  <c r="L560" i="17"/>
  <c r="L421" i="17"/>
  <c r="L759" i="17"/>
  <c r="L893" i="17"/>
  <c r="L608" i="17"/>
  <c r="L510" i="17"/>
  <c r="L291" i="17"/>
  <c r="L232" i="17"/>
  <c r="L620" i="17"/>
  <c r="L871" i="17"/>
  <c r="L467" i="17"/>
  <c r="L230" i="17"/>
  <c r="L869" i="17"/>
  <c r="L656" i="17"/>
  <c r="L74" i="17"/>
  <c r="L497" i="17"/>
  <c r="L78" i="17"/>
  <c r="L472" i="17"/>
  <c r="L275" i="17"/>
  <c r="L628" i="17"/>
  <c r="L6" i="17"/>
  <c r="L174" i="17"/>
  <c r="L393" i="17"/>
  <c r="L825" i="17"/>
  <c r="L475" i="17"/>
  <c r="L19" i="17"/>
  <c r="L344" i="17"/>
  <c r="L149" i="17"/>
  <c r="L339" i="17"/>
  <c r="L883" i="17"/>
  <c r="L468" i="17"/>
  <c r="L564" i="17"/>
  <c r="L331" i="17"/>
  <c r="L600" i="17"/>
  <c r="L978" i="17"/>
  <c r="L555" i="17"/>
  <c r="L688" i="17"/>
  <c r="L690" i="17"/>
  <c r="L274" i="17"/>
  <c r="L457" i="17"/>
  <c r="L524" i="17"/>
  <c r="L117" i="17"/>
  <c r="L619" i="17"/>
  <c r="L821" i="17"/>
  <c r="L115" i="17"/>
  <c r="L936" i="17"/>
  <c r="L473" i="17"/>
  <c r="L456" i="17"/>
  <c r="L411" i="17"/>
  <c r="L719" i="17"/>
  <c r="L290" i="17"/>
  <c r="L915" i="17"/>
  <c r="L574" i="17"/>
  <c r="L221" i="17"/>
  <c r="L68" i="17"/>
  <c r="L352" i="17"/>
  <c r="L771" i="17"/>
  <c r="L948" i="17"/>
  <c r="L199" i="17"/>
  <c r="L395" i="17"/>
  <c r="L780" i="17"/>
  <c r="L126" i="17"/>
  <c r="L811" i="17"/>
  <c r="L16" i="17"/>
  <c r="L752" i="17"/>
  <c r="L349" i="17"/>
  <c r="L903" i="17"/>
  <c r="L504" i="17"/>
  <c r="L764" i="17"/>
  <c r="L179" i="17"/>
  <c r="L873" i="17"/>
  <c r="L220" i="17"/>
  <c r="L812" i="17"/>
  <c r="L716" i="17"/>
  <c r="L956" i="17"/>
  <c r="L154" i="17"/>
  <c r="L140" i="17"/>
  <c r="L241" i="17"/>
  <c r="L901" i="17"/>
  <c r="L245" i="17"/>
  <c r="L888" i="17"/>
  <c r="L7" i="17"/>
  <c r="L217" i="17"/>
  <c r="L381" i="17"/>
  <c r="L82" i="17"/>
  <c r="L714" i="17"/>
  <c r="L102" i="17"/>
  <c r="L991" i="17"/>
  <c r="L48" i="17"/>
  <c r="L346" i="17"/>
  <c r="L515" i="17"/>
  <c r="L859" i="17"/>
  <c r="L731" i="17"/>
  <c r="L926" i="17"/>
  <c r="L614" i="17"/>
  <c r="L293" i="17"/>
  <c r="L42" i="17"/>
  <c r="L304" i="17"/>
  <c r="L40" i="17"/>
  <c r="L444" i="17"/>
  <c r="L994" i="17"/>
  <c r="L372" i="17"/>
  <c r="L594" i="17"/>
  <c r="L495" i="17"/>
  <c r="L112" i="17"/>
  <c r="L525" i="17"/>
  <c r="L222" i="17"/>
  <c r="L605" i="17"/>
  <c r="L878" i="17"/>
  <c r="L294" i="17"/>
  <c r="L786" i="17"/>
  <c r="L211" i="17"/>
  <c r="L496" i="17"/>
  <c r="L212" i="17"/>
  <c r="L536" i="17"/>
  <c r="L123" i="17"/>
  <c r="L553" i="17"/>
  <c r="L857" i="17"/>
  <c r="L52" i="17"/>
  <c r="L519" i="17"/>
  <c r="L791" i="17"/>
  <c r="L843" i="17"/>
  <c r="L400" i="17"/>
  <c r="L579" i="17"/>
  <c r="L520" i="17"/>
  <c r="L280" i="17"/>
  <c r="L741" i="17"/>
  <c r="L1001" i="17"/>
  <c r="L554" i="17"/>
  <c r="L563" i="17"/>
  <c r="L231" i="17"/>
  <c r="L633" i="17"/>
  <c r="L95" i="17"/>
  <c r="L375" i="17"/>
  <c r="L479" i="17"/>
  <c r="L746" i="17"/>
  <c r="L197" i="17"/>
  <c r="L236" i="17"/>
  <c r="L556" i="17"/>
  <c r="L50" i="17"/>
  <c r="L136" i="17"/>
  <c r="L189" i="17"/>
  <c r="L514" i="17"/>
  <c r="L914" i="17"/>
  <c r="L185" i="17"/>
  <c r="L90" i="17"/>
  <c r="L715" i="17"/>
  <c r="L571" i="17"/>
  <c r="L922" i="17"/>
  <c r="L171" i="17"/>
  <c r="L663" i="17"/>
  <c r="L885" i="17"/>
  <c r="L116" i="17"/>
  <c r="L103" i="17"/>
  <c r="L487" i="17"/>
  <c r="L762" i="17"/>
  <c r="L685" i="17"/>
  <c r="L827" i="17"/>
  <c r="L465" i="17"/>
  <c r="L435" i="17"/>
  <c r="L139" i="17"/>
  <c r="L667" i="17"/>
  <c r="L28" i="17"/>
  <c r="L595" i="17"/>
  <c r="L44" i="17"/>
  <c r="L580" i="17"/>
  <c r="L2" i="17"/>
  <c r="L43" i="17"/>
  <c r="L879" i="17"/>
  <c r="L774" i="17"/>
  <c r="L846" i="17"/>
  <c r="L665" i="17"/>
  <c r="L326" i="17"/>
  <c r="L557" i="17"/>
  <c r="L844" i="17"/>
  <c r="L18" i="17"/>
  <c r="L572" i="17"/>
  <c r="L10" i="17"/>
  <c r="L935" i="17"/>
  <c r="L142" i="17"/>
  <c r="L686" i="17"/>
  <c r="L611" i="17"/>
  <c r="L163" i="17"/>
  <c r="L887" i="17"/>
  <c r="L319" i="17"/>
  <c r="L426" i="17"/>
  <c r="L23" i="17"/>
  <c r="L534" i="17"/>
  <c r="L159" i="17"/>
  <c r="L814" i="17"/>
  <c r="L678" i="17"/>
  <c r="L800" i="17"/>
  <c r="L289" i="17"/>
  <c r="L747" i="17"/>
  <c r="L69" i="17"/>
  <c r="L93" i="17"/>
  <c r="L833" i="17"/>
  <c r="L131" i="17"/>
  <c r="L840" i="17"/>
  <c r="L708" i="17"/>
  <c r="L392" i="17"/>
  <c r="L394" i="17"/>
  <c r="L881" i="17"/>
  <c r="L165" i="17"/>
  <c r="L562" i="17"/>
  <c r="L345" i="17"/>
  <c r="L591" i="17"/>
  <c r="L107" i="17"/>
  <c r="L264" i="17"/>
  <c r="L224" i="17"/>
  <c r="L453" i="17"/>
  <c r="L989" i="17"/>
  <c r="L679" i="17"/>
  <c r="L207" i="17"/>
  <c r="L916" i="17"/>
  <c r="L312" i="17"/>
  <c r="L94" i="17"/>
  <c r="L24" i="17"/>
  <c r="L64" i="17"/>
  <c r="L367" i="17"/>
  <c r="L629" i="17"/>
  <c r="L442" i="17"/>
  <c r="L180" i="17"/>
  <c r="L371" i="17"/>
  <c r="L399" i="17"/>
  <c r="L445" i="17"/>
  <c r="L227" i="17"/>
  <c r="L710" i="17"/>
  <c r="L152" i="17"/>
  <c r="L753" i="17"/>
  <c r="L71" i="17"/>
  <c r="L720" i="17"/>
  <c r="L924" i="17"/>
  <c r="L615" i="17"/>
  <c r="L311" i="17"/>
  <c r="L309" i="17"/>
  <c r="L279" i="17"/>
  <c r="L385" i="17"/>
  <c r="L460" i="17"/>
  <c r="L196" i="17"/>
  <c r="L890" i="17"/>
  <c r="L314" i="17"/>
  <c r="L22" i="17"/>
  <c r="L390" i="17"/>
  <c r="L145" i="17"/>
  <c r="L91" i="17"/>
  <c r="L96" i="17"/>
  <c r="L113" i="17"/>
  <c r="L360" i="17"/>
  <c r="L509" i="17"/>
  <c r="L202" i="17"/>
  <c r="L795" i="17"/>
  <c r="L270" i="17"/>
  <c r="L323" i="17"/>
  <c r="L896" i="17"/>
  <c r="L951" i="17"/>
  <c r="L157" i="17"/>
  <c r="L147" i="17"/>
  <c r="L526" i="17"/>
  <c r="L51" i="17"/>
  <c r="L235" i="17"/>
  <c r="L974" i="17"/>
  <c r="L340" i="17"/>
  <c r="L744" i="17"/>
  <c r="L105" i="17"/>
  <c r="L137" i="17"/>
  <c r="L806" i="17"/>
  <c r="L67" i="17"/>
  <c r="L104" i="17"/>
  <c r="L749" i="17"/>
  <c r="L225" i="17"/>
  <c r="L12" i="17"/>
  <c r="L386" i="17"/>
  <c r="L850" i="17"/>
  <c r="L144" i="17"/>
  <c r="L646" i="17"/>
  <c r="L975" i="17"/>
  <c r="L54" i="17"/>
  <c r="L912" i="17"/>
  <c r="L415" i="17"/>
  <c r="L397" i="17"/>
  <c r="L566" i="17"/>
  <c r="L203" i="17"/>
  <c r="L503" i="17"/>
  <c r="L335" i="17"/>
  <c r="L307" i="17"/>
  <c r="L596" i="17"/>
  <c r="L728" i="17"/>
  <c r="L547" i="17"/>
  <c r="L917" i="17"/>
  <c r="L355" i="17"/>
  <c r="L928" i="17"/>
  <c r="L324" i="17"/>
  <c r="L730" i="17"/>
  <c r="L287" i="17"/>
  <c r="L809" i="17"/>
  <c r="L98" i="17"/>
  <c r="L268" i="17"/>
  <c r="L721" i="17"/>
  <c r="L548" i="17"/>
  <c r="L707" i="17"/>
  <c r="L932" i="17"/>
  <c r="L198" i="17"/>
  <c r="L191" i="17"/>
  <c r="L973" i="17"/>
  <c r="L613" i="17"/>
  <c r="L306" i="17"/>
  <c r="L89" i="17"/>
  <c r="L502" i="17"/>
  <c r="L471" i="17"/>
  <c r="L743" i="17"/>
  <c r="L724" i="17"/>
  <c r="L201" i="17"/>
  <c r="L285" i="17"/>
  <c r="L766" i="17"/>
  <c r="L334" i="17"/>
  <c r="L687" i="17"/>
  <c r="L849" i="17"/>
  <c r="L702" i="17"/>
  <c r="L382" i="17"/>
  <c r="L384" i="17"/>
  <c r="L838" i="17"/>
  <c r="L299" i="17"/>
  <c r="L396" i="17"/>
  <c r="L658" i="17"/>
  <c r="L559" i="17"/>
  <c r="L134" i="17"/>
  <c r="L482" i="17"/>
  <c r="L252" i="17"/>
  <c r="L970" i="17"/>
  <c r="L950" i="17"/>
  <c r="L889" i="17"/>
  <c r="L911" i="17"/>
  <c r="L490" i="17"/>
  <c r="L240" i="17"/>
  <c r="L169" i="17"/>
  <c r="L944" i="17"/>
  <c r="L856" i="17"/>
  <c r="L295" i="17"/>
  <c r="L493" i="17"/>
  <c r="L718" i="17"/>
  <c r="L184" i="17"/>
  <c r="L132" i="17"/>
  <c r="L269" i="17"/>
  <c r="L886" i="17"/>
  <c r="L797" i="17"/>
  <c r="L996" i="17"/>
  <c r="L999" i="17"/>
  <c r="L561" i="17"/>
  <c r="L447" i="17"/>
  <c r="L933" i="17"/>
  <c r="L108" i="17"/>
  <c r="L379" i="17"/>
  <c r="L47" i="17"/>
  <c r="L530" i="17"/>
  <c r="L436" i="17"/>
  <c r="L150" i="17"/>
  <c r="L337" i="17"/>
  <c r="L99" i="17"/>
  <c r="L354" i="17"/>
  <c r="L980" i="17"/>
  <c r="L723" i="17"/>
  <c r="L333" i="17"/>
  <c r="L964" i="17"/>
  <c r="L837" i="17"/>
  <c r="L870" i="17"/>
  <c r="L945" i="17"/>
  <c r="L204" i="17"/>
  <c r="L781" i="17"/>
  <c r="L153" i="17"/>
  <c r="L429" i="17"/>
  <c r="L533" i="17"/>
  <c r="L576" i="17"/>
  <c r="L455" i="17"/>
  <c r="L558" i="17"/>
  <c r="L33" i="17"/>
  <c r="L9" i="17"/>
  <c r="L861" i="17"/>
  <c r="L403" i="17"/>
  <c r="L691" i="17"/>
  <c r="L899" i="17"/>
  <c r="L598" i="17"/>
  <c r="L97" i="17"/>
  <c r="L588" i="17"/>
  <c r="L61" i="17"/>
  <c r="L589" i="17"/>
  <c r="L5" i="17"/>
  <c r="L773" i="17"/>
  <c r="L213" i="17"/>
  <c r="L341" i="17"/>
  <c r="L966" i="17"/>
  <c r="L276" i="17"/>
  <c r="L713" i="17"/>
  <c r="L110" i="17"/>
  <c r="L946" i="17"/>
  <c r="L111" i="17"/>
  <c r="L807" i="17"/>
  <c r="L388" i="17"/>
  <c r="L368" i="17"/>
  <c r="L166" i="17"/>
  <c r="L790" i="17"/>
  <c r="L612" i="17"/>
  <c r="L155" i="17"/>
  <c r="L680" i="17"/>
  <c r="L30" i="17"/>
  <c r="L943" i="17"/>
  <c r="L143" i="17"/>
  <c r="L41" i="17"/>
  <c r="L320" i="17"/>
  <c r="L257" i="17"/>
  <c r="L223" i="17"/>
  <c r="L982" i="17"/>
  <c r="L949" i="17"/>
  <c r="L808" i="17"/>
  <c r="L798" i="17"/>
  <c r="L923" i="17"/>
  <c r="L729" i="17"/>
  <c r="L624" i="17"/>
  <c r="L244" i="17"/>
  <c r="L432" i="17"/>
  <c r="L284" i="17"/>
  <c r="L776" i="17"/>
  <c r="L874" i="17"/>
  <c r="L72" i="17"/>
  <c r="L267" i="17"/>
  <c r="L283" i="17"/>
  <c r="L722" i="17"/>
  <c r="L651" i="17"/>
  <c r="L755" i="17"/>
  <c r="L452" i="17"/>
  <c r="L853" i="17"/>
  <c r="L673" i="17"/>
  <c r="L402" i="17"/>
  <c r="L461" i="17"/>
  <c r="L952" i="17"/>
  <c r="L101" i="17"/>
  <c r="L310" i="17"/>
  <c r="L219" i="17"/>
  <c r="L645" i="17"/>
  <c r="L517" i="17"/>
  <c r="L259" i="17"/>
  <c r="L550" i="17"/>
  <c r="L697" i="17"/>
  <c r="L750" i="17"/>
  <c r="L418" i="17"/>
  <c r="L575" i="17"/>
  <c r="L977" i="17"/>
  <c r="L757" i="17"/>
  <c r="L81" i="17"/>
  <c r="L601" i="17"/>
  <c r="L610" i="17"/>
  <c r="L739" i="17"/>
  <c r="L761" i="17"/>
  <c r="L954" i="17"/>
  <c r="L802" i="17"/>
  <c r="L186" i="17"/>
  <c r="L904" i="17"/>
  <c r="L804" i="17"/>
  <c r="L205" i="17"/>
  <c r="L462" i="17"/>
  <c r="L699" i="17"/>
  <c r="L552" i="17"/>
  <c r="L239" i="17"/>
  <c r="L745" i="17"/>
  <c r="L1000" i="17"/>
  <c r="L25" i="17"/>
  <c r="L170" i="17"/>
  <c r="L659" i="17"/>
  <c r="L582" i="17"/>
  <c r="L877" i="17"/>
  <c r="L671" i="17"/>
  <c r="L70" i="17"/>
  <c r="L413" i="17"/>
  <c r="L637" i="17"/>
  <c r="L172" i="17"/>
  <c r="L684" i="17"/>
  <c r="L342" i="17"/>
  <c r="L531" i="17"/>
  <c r="L365" i="17"/>
  <c r="L758" i="17"/>
  <c r="L606" i="17"/>
  <c r="L567" i="17"/>
  <c r="L654" i="17"/>
  <c r="L451" i="17"/>
  <c r="L621" i="17"/>
  <c r="L898" i="17"/>
  <c r="L167" i="17"/>
  <c r="L146" i="17"/>
  <c r="L8" i="17"/>
  <c r="L938" i="17"/>
  <c r="L248" i="17"/>
  <c r="L748" i="17"/>
  <c r="L983" i="17"/>
  <c r="L357" i="17"/>
  <c r="L865" i="17"/>
  <c r="L694" i="17"/>
  <c r="L683" i="17"/>
  <c r="L698" i="17"/>
  <c r="L565" i="17"/>
  <c r="L494" i="17"/>
  <c r="L643" i="17"/>
  <c r="L376" i="17"/>
  <c r="L263" i="17"/>
  <c r="L593" i="17"/>
  <c r="L168" i="17"/>
  <c r="L431" i="17"/>
  <c r="L265" i="17"/>
  <c r="L826" i="17"/>
  <c r="L583" i="17"/>
  <c r="L835" i="17"/>
  <c r="L617" i="17"/>
  <c r="L425" i="17"/>
  <c r="L962" i="17"/>
  <c r="L242" i="17"/>
  <c r="L925" i="17"/>
  <c r="L976" i="17"/>
  <c r="L647" i="17"/>
  <c r="L682" i="17"/>
  <c r="L695" i="17"/>
  <c r="L709" i="17"/>
  <c r="L880" i="17"/>
  <c r="L689" i="17"/>
  <c r="L882" i="17"/>
  <c r="L765" i="17"/>
  <c r="L841" i="17"/>
  <c r="L37" i="17"/>
  <c r="L398" i="17"/>
  <c r="L910" i="17"/>
  <c r="L732" i="17"/>
  <c r="L906" i="17"/>
  <c r="L195" i="17"/>
  <c r="L483" i="17"/>
  <c r="L296" i="17"/>
  <c r="L466" i="17"/>
  <c r="L83" i="17"/>
  <c r="L979" i="17"/>
  <c r="L423" i="17"/>
  <c r="L542" i="17"/>
  <c r="L358" i="17"/>
  <c r="L669" i="17"/>
  <c r="L440" i="17"/>
  <c r="L208" i="17"/>
  <c r="L779" i="17"/>
  <c r="L546" i="17"/>
  <c r="L476" i="17"/>
  <c r="L852" i="17"/>
  <c r="L876" i="17"/>
  <c r="L272" i="17"/>
  <c r="L907" i="17"/>
  <c r="L851" i="17"/>
  <c r="L649" i="17"/>
  <c r="L754" i="17"/>
  <c r="L303" i="17"/>
  <c r="L777" i="17"/>
  <c r="L676" i="17"/>
  <c r="L4" i="17"/>
  <c r="L353" i="17"/>
  <c r="L254" i="17"/>
  <c r="L532" i="17"/>
  <c r="L845" i="17"/>
  <c r="L872" i="17"/>
  <c r="L31" i="17"/>
  <c r="L586" i="17"/>
  <c r="L990" i="17"/>
  <c r="L604" i="17"/>
  <c r="L968" i="17"/>
  <c r="L35" i="17"/>
  <c r="L660" i="17"/>
  <c r="L960" i="17"/>
  <c r="L38" i="17"/>
  <c r="L292" i="17"/>
  <c r="L693" i="17"/>
  <c r="L262" i="17"/>
  <c r="L194" i="17"/>
  <c r="L711" i="17"/>
  <c r="L666" i="17"/>
  <c r="L17" i="17"/>
  <c r="L190" i="17"/>
  <c r="L992" i="17"/>
  <c r="L362" i="17"/>
  <c r="L775" i="17"/>
  <c r="L820" i="17"/>
  <c r="L782" i="17"/>
  <c r="L642" i="17"/>
  <c r="L377" i="17"/>
  <c r="L499" i="17"/>
  <c r="L528" i="17"/>
  <c r="L100" i="17"/>
  <c r="L433" i="17"/>
  <c r="L124" i="17"/>
  <c r="L778" i="17"/>
  <c r="L785" i="17"/>
  <c r="L958" i="17"/>
  <c r="L884" i="17"/>
  <c r="L603" i="17"/>
  <c r="L653" i="17"/>
  <c r="L321" i="17"/>
  <c r="L703" i="17"/>
  <c r="L55" i="17"/>
  <c r="L521" i="17"/>
  <c r="L602" i="17"/>
  <c r="L568" i="17"/>
  <c r="L387" i="17"/>
  <c r="L441" i="17"/>
  <c r="L836" i="17"/>
  <c r="L407" i="17"/>
  <c r="L430" i="17"/>
  <c r="L363" i="17"/>
  <c r="L772" i="17"/>
  <c r="L330" i="17"/>
  <c r="L338" i="17"/>
  <c r="L14" i="17"/>
  <c r="L271" i="17"/>
  <c r="L29" i="17"/>
  <c r="L474" i="17"/>
  <c r="L921" i="17"/>
  <c r="L513" i="17"/>
  <c r="L49" i="17"/>
  <c r="L875" i="17"/>
  <c r="L736" i="17"/>
  <c r="L65" i="17"/>
  <c r="L141" i="17"/>
  <c r="L987" i="17"/>
  <c r="L897" i="17"/>
  <c r="L733" i="17"/>
  <c r="L627" i="17"/>
  <c r="L796" i="17"/>
  <c r="L176" i="17"/>
  <c r="L188" i="17"/>
  <c r="L332" i="17"/>
  <c r="L412" i="17"/>
  <c r="L443" i="17"/>
  <c r="L544" i="17"/>
  <c r="L177" i="17"/>
  <c r="L128" i="17"/>
  <c r="L60" i="17"/>
  <c r="L288" i="17"/>
  <c r="L450" i="17"/>
  <c r="L751" i="17"/>
  <c r="L389" i="17"/>
  <c r="L763" i="17"/>
  <c r="L301" i="17"/>
  <c r="L828" i="17"/>
  <c r="L863" i="17"/>
  <c r="L34" i="17"/>
  <c r="L734" i="17"/>
  <c r="L701" i="17"/>
  <c r="L438" i="17"/>
  <c r="L831" i="17"/>
  <c r="L522" i="17"/>
  <c r="L178" i="17"/>
  <c r="L328" i="17"/>
  <c r="L32" i="17"/>
  <c r="L478" i="17"/>
  <c r="L638" i="17"/>
  <c r="L636" i="17"/>
  <c r="L282" i="17"/>
  <c r="L75" i="17"/>
  <c r="L997" i="17"/>
  <c r="L644" i="17"/>
  <c r="L813" i="17"/>
  <c r="L819" i="17"/>
  <c r="L738" i="17"/>
  <c r="L15" i="17"/>
  <c r="L364" i="17"/>
  <c r="L894" i="17"/>
  <c r="L737" i="17"/>
  <c r="L161" i="17"/>
  <c r="L592" i="17"/>
  <c r="L133" i="17"/>
  <c r="L256" i="17"/>
  <c r="L860" i="17"/>
  <c r="L125" i="17"/>
  <c r="L626" i="17"/>
  <c r="L253" i="17"/>
  <c r="L537" i="17"/>
  <c r="L76" i="17"/>
  <c r="L939" i="17"/>
  <c r="L677" i="17"/>
  <c r="L511" i="17"/>
  <c r="L823" i="17"/>
  <c r="L59" i="17"/>
  <c r="L965" i="17"/>
  <c r="L793" i="17"/>
  <c r="L286" i="17"/>
  <c r="L858" i="17"/>
  <c r="L770" i="17"/>
  <c r="L590" i="17"/>
  <c r="L228" i="17"/>
  <c r="L599" i="17"/>
  <c r="L664" i="17"/>
  <c r="L3" i="17"/>
  <c r="L127" i="17"/>
  <c r="L215" i="17"/>
  <c r="L27" i="17"/>
  <c r="L26" i="17"/>
  <c r="L908" i="17"/>
  <c r="L209" i="17"/>
  <c r="L920" i="17"/>
  <c r="L955" i="17"/>
  <c r="L927" i="17"/>
  <c r="L410" i="17"/>
  <c r="L523" i="17"/>
  <c r="L200" i="17"/>
  <c r="L692" i="17"/>
  <c r="L650" i="17"/>
  <c r="L45" i="17"/>
  <c r="L79" i="17"/>
  <c r="L498" i="17"/>
  <c r="L805" i="17"/>
  <c r="L551" i="17"/>
  <c r="L477" i="17"/>
  <c r="L316" i="17"/>
  <c r="L183" i="17"/>
  <c r="L842" i="17"/>
  <c r="L609" i="17"/>
  <c r="L816" i="17"/>
  <c r="L121" i="17"/>
  <c r="L674" i="17"/>
  <c r="L298" i="17"/>
  <c r="L148" i="17"/>
  <c r="L961" i="17"/>
  <c r="L251" i="17"/>
  <c r="L967" i="17"/>
  <c r="L118" i="17"/>
  <c r="L46" i="17"/>
  <c r="L866" i="17"/>
  <c r="L77" i="17"/>
  <c r="L266" i="17"/>
  <c r="L405" i="17"/>
  <c r="L481" i="17"/>
  <c r="L313" i="17"/>
  <c r="L634" i="17"/>
  <c r="L470" i="17"/>
  <c r="L491" i="17"/>
  <c r="L226" i="17"/>
  <c r="L584" i="17"/>
  <c r="L261" i="17"/>
  <c r="L434" i="17"/>
  <c r="L789" i="17"/>
  <c r="L380" i="17"/>
  <c r="L625" i="17"/>
  <c r="L934" i="17"/>
  <c r="L129" i="17"/>
  <c r="L957" i="17"/>
  <c r="L570" i="17"/>
  <c r="L618" i="17"/>
  <c r="L383" i="17"/>
  <c r="L122" i="17"/>
  <c r="L937" i="17"/>
  <c r="L541" i="17"/>
  <c r="L953" i="17"/>
  <c r="L454" i="17"/>
  <c r="L822" i="17"/>
  <c r="L278" i="17"/>
  <c r="L657" i="17"/>
  <c r="L106" i="17"/>
  <c r="L437" i="17"/>
  <c r="L535" i="17"/>
  <c r="L527" i="17"/>
  <c r="L725" i="17"/>
  <c r="L516" i="17"/>
  <c r="L803" i="17"/>
  <c r="L492" i="17"/>
  <c r="L971" i="17"/>
  <c r="L138" i="17"/>
  <c r="L854" i="17"/>
  <c r="L810" i="17"/>
  <c r="L696" i="17"/>
  <c r="L66" i="17"/>
  <c r="L947" i="17"/>
  <c r="L58" i="17"/>
  <c r="L717" i="17"/>
  <c r="L20" i="17"/>
  <c r="L641" i="17"/>
  <c r="L347" i="17"/>
  <c r="L327" i="17"/>
  <c r="L972" i="17"/>
  <c r="L80" i="17"/>
  <c r="L868" i="17"/>
  <c r="L508" i="17"/>
  <c r="L501" i="17"/>
  <c r="L325" i="17"/>
  <c r="L182" i="17"/>
  <c r="L639" i="17"/>
  <c r="L930" i="17"/>
  <c r="L351" i="17"/>
  <c r="L616" i="17"/>
  <c r="L210" i="17"/>
  <c r="L905" i="17"/>
  <c r="L597" i="17"/>
  <c r="L378" i="17"/>
  <c r="L322" i="17"/>
  <c r="L788" i="17"/>
  <c r="L73" i="17"/>
  <c r="L348" i="17"/>
  <c r="L206" i="17"/>
  <c r="L538" i="17"/>
  <c r="L668" i="17"/>
  <c r="L891" i="17"/>
  <c r="L175" i="17"/>
  <c r="L85" i="17"/>
  <c r="L214" i="17"/>
  <c r="L484" i="17"/>
  <c r="L366" i="17"/>
  <c r="L489" i="17"/>
  <c r="L727" i="17"/>
  <c r="L369" i="17"/>
  <c r="L706" i="17"/>
  <c r="L573" i="17"/>
  <c r="L373" i="17"/>
  <c r="L794" i="17"/>
  <c r="L255" i="17"/>
  <c r="L784" i="17"/>
  <c r="L446" i="17"/>
  <c r="L216" i="17"/>
  <c r="L130" i="17"/>
  <c r="L87" i="17"/>
  <c r="L839" i="17"/>
  <c r="L818" i="17"/>
  <c r="L485" i="17"/>
  <c r="L238" i="17"/>
  <c r="L768" i="17"/>
  <c r="L315" i="17"/>
  <c r="L420" i="17"/>
  <c r="L401" i="17"/>
  <c r="L409" i="17"/>
  <c r="L681" i="17"/>
  <c r="L308" i="17"/>
  <c r="L959" i="17"/>
  <c r="L246" i="17"/>
  <c r="L648" i="17"/>
  <c r="L258" i="17"/>
  <c r="L787" i="17"/>
  <c r="L92" i="17"/>
  <c r="L464" i="17"/>
  <c r="L218" i="17"/>
  <c r="L391" i="17"/>
  <c r="L540" i="17"/>
  <c r="L652" i="17"/>
  <c r="L900" i="17"/>
  <c r="L913" i="17"/>
  <c r="L700" i="17"/>
  <c r="L469" i="17"/>
  <c r="L918" i="17"/>
  <c r="L53" i="17"/>
  <c r="L329" i="17"/>
  <c r="L428" i="17"/>
  <c r="L799" i="17"/>
  <c r="L151" i="17"/>
  <c r="L817" i="17"/>
  <c r="L193" i="17"/>
  <c r="L419" i="17"/>
  <c r="L233" i="17"/>
  <c r="L581" i="17"/>
  <c r="L847" i="17"/>
  <c r="L370" i="17"/>
  <c r="L670" i="17"/>
  <c r="L300" i="17"/>
  <c r="L187" i="17"/>
  <c r="L998" i="17"/>
  <c r="L986" i="17"/>
  <c r="L830" i="17"/>
  <c r="L512" i="17"/>
  <c r="L993" i="17"/>
  <c r="L507" i="17"/>
  <c r="L892" i="17"/>
  <c r="L988" i="17"/>
  <c r="L862" i="17"/>
  <c r="L984" i="17"/>
  <c r="L622" i="17"/>
  <c r="L769" i="17"/>
  <c r="L632" i="17"/>
  <c r="L587" i="17"/>
  <c r="L422" i="17"/>
  <c r="L181" i="17"/>
  <c r="L662" i="17"/>
  <c r="L84" i="17"/>
  <c r="L488" i="17"/>
  <c r="L243" i="17"/>
  <c r="L864" i="17"/>
  <c r="L895" i="17"/>
  <c r="L135" i="17"/>
  <c r="L635" i="17"/>
  <c r="L931" i="17"/>
  <c r="L940" i="17"/>
  <c r="L500" i="17"/>
  <c r="L712" i="17"/>
  <c r="L855" i="17"/>
  <c r="L735" i="17"/>
  <c r="L783" i="17"/>
  <c r="L929" i="17"/>
  <c r="L630" i="17"/>
  <c r="L439" i="17"/>
  <c r="L985" i="17"/>
  <c r="L640" i="17"/>
  <c r="L13" i="17"/>
  <c r="L63" i="17"/>
  <c r="L229" i="17"/>
  <c r="L832" i="17"/>
  <c r="L57" i="17"/>
  <c r="L305" i="17"/>
  <c r="L247" i="17"/>
  <c r="L661" i="17"/>
  <c r="L374" i="17"/>
  <c r="L726" i="17"/>
  <c r="L234" i="17"/>
  <c r="L909" i="17"/>
  <c r="L164" i="17"/>
  <c r="L867" i="17"/>
  <c r="L767" i="17"/>
  <c r="L86" i="17"/>
  <c r="L406" i="17"/>
  <c r="L941" i="17"/>
  <c r="L942" i="17"/>
  <c r="L250" i="17"/>
  <c r="L350" i="17"/>
  <c r="L705" i="17"/>
  <c r="L162" i="17"/>
  <c r="L545" i="17"/>
  <c r="L417" i="17"/>
  <c r="L585" i="17"/>
  <c r="L506" i="17"/>
  <c r="L459" i="17"/>
  <c r="L88" i="17"/>
  <c r="L463" i="17"/>
  <c r="L815" i="17"/>
  <c r="L539" i="17"/>
  <c r="L109" i="17"/>
  <c r="L114" i="17"/>
  <c r="L427" i="17"/>
  <c r="L21" i="17"/>
  <c r="L361" i="17"/>
  <c r="L578" i="17"/>
  <c r="L675" i="17"/>
  <c r="L416" i="17"/>
  <c r="L543" i="17"/>
  <c r="L801" i="17"/>
  <c r="L449" i="17"/>
  <c r="L336" i="17"/>
  <c r="L359" i="17"/>
  <c r="L297" i="17"/>
  <c r="L414" i="17"/>
  <c r="L192" i="17"/>
  <c r="L505" i="17"/>
  <c r="L273" i="17"/>
  <c r="L529" i="17"/>
  <c r="L480" i="17"/>
  <c r="L277" i="17"/>
  <c r="L156" i="17"/>
  <c r="L120" i="17"/>
  <c r="L607" i="17"/>
  <c r="L62" i="17"/>
  <c r="L404" i="17"/>
  <c r="L549" i="17"/>
  <c r="L824" i="17"/>
  <c r="L317" i="17"/>
  <c r="L237" i="17"/>
  <c r="L302" i="17"/>
  <c r="L792" i="17"/>
  <c r="L631" i="17"/>
  <c r="L919" i="17"/>
  <c r="L260" i="17"/>
  <c r="L623" i="17"/>
  <c r="L672" i="17"/>
  <c r="L760" i="17"/>
  <c r="L740" i="17"/>
  <c r="L969" i="17"/>
  <c r="L119" i="17"/>
  <c r="L963" i="17"/>
  <c r="L756" i="17"/>
  <c r="L56" i="17"/>
  <c r="L848" i="17"/>
  <c r="L655" i="17"/>
  <c r="L160" i="17"/>
  <c r="L356" i="17"/>
  <c r="L343" i="17"/>
  <c r="L39" i="17"/>
  <c r="L281" i="17"/>
  <c r="L995" i="17"/>
  <c r="L518" i="17"/>
  <c r="L36" i="17"/>
  <c r="L458" i="17"/>
  <c r="L569" i="17"/>
  <c r="L742" i="17"/>
  <c r="L486" i="17"/>
  <c r="L158" i="17"/>
  <c r="F981" i="17"/>
  <c r="F829" i="17"/>
  <c r="C1001" i="13"/>
  <c r="C1000" i="13"/>
  <c r="C999" i="13"/>
  <c r="C998" i="13"/>
  <c r="C997" i="13"/>
  <c r="C996" i="13"/>
  <c r="C995" i="13"/>
  <c r="C994" i="13"/>
  <c r="C993" i="13"/>
  <c r="C992" i="13"/>
  <c r="C991" i="13"/>
  <c r="C990" i="13"/>
  <c r="C989" i="13"/>
  <c r="C988" i="13"/>
  <c r="C987" i="13"/>
  <c r="C986" i="13"/>
  <c r="C985" i="13"/>
  <c r="C984" i="13"/>
  <c r="C983" i="13"/>
  <c r="C982" i="13"/>
  <c r="C981" i="13"/>
  <c r="C980" i="13"/>
  <c r="C979" i="13"/>
  <c r="C978" i="13"/>
  <c r="C977" i="13"/>
  <c r="C976" i="13"/>
  <c r="C975" i="13"/>
  <c r="C974" i="13"/>
  <c r="C973" i="13"/>
  <c r="C972" i="13"/>
  <c r="C971" i="13"/>
  <c r="C970" i="13"/>
  <c r="C969" i="13"/>
  <c r="C968" i="13"/>
  <c r="C967" i="13"/>
  <c r="C966" i="13"/>
  <c r="C965" i="13"/>
  <c r="C964" i="13"/>
  <c r="C963" i="13"/>
  <c r="C962" i="13"/>
  <c r="C961" i="13"/>
  <c r="C960" i="13"/>
  <c r="C959" i="13"/>
  <c r="C958" i="13"/>
  <c r="C957" i="13"/>
  <c r="C956" i="13"/>
  <c r="C955" i="13"/>
  <c r="C954" i="13"/>
  <c r="C953" i="13"/>
  <c r="C952" i="13"/>
  <c r="C951" i="13"/>
  <c r="C950" i="13"/>
  <c r="C949" i="13"/>
  <c r="C948" i="13"/>
  <c r="C947" i="13"/>
  <c r="C946" i="13"/>
  <c r="C945" i="13"/>
  <c r="C944" i="13"/>
  <c r="C943" i="13"/>
  <c r="C942" i="13"/>
  <c r="C941" i="13"/>
  <c r="C940" i="13"/>
  <c r="C939" i="13"/>
  <c r="C938" i="13"/>
  <c r="C937" i="13"/>
  <c r="C936" i="13"/>
  <c r="C935" i="13"/>
  <c r="C934" i="13"/>
  <c r="C933" i="13"/>
  <c r="C932" i="13"/>
  <c r="C931" i="13"/>
  <c r="C930" i="13"/>
  <c r="C929" i="13"/>
  <c r="C928" i="13"/>
  <c r="C927" i="13"/>
  <c r="C926" i="13"/>
  <c r="C925" i="13"/>
  <c r="C924" i="13"/>
  <c r="C923" i="13"/>
  <c r="C922" i="13"/>
  <c r="C921" i="13"/>
  <c r="C920" i="13"/>
  <c r="C919" i="13"/>
  <c r="C918" i="13"/>
  <c r="C917" i="13"/>
  <c r="C916" i="13"/>
  <c r="C915" i="13"/>
  <c r="C914" i="13"/>
  <c r="C913" i="13"/>
  <c r="C912" i="13"/>
  <c r="C911" i="13"/>
  <c r="C910" i="13"/>
  <c r="C909" i="13"/>
  <c r="C908" i="13"/>
  <c r="C907" i="13"/>
  <c r="C906" i="13"/>
  <c r="C905" i="13"/>
  <c r="C904" i="13"/>
  <c r="C903" i="13"/>
  <c r="C902" i="13"/>
  <c r="C901" i="13"/>
  <c r="C900" i="13"/>
  <c r="C899" i="13"/>
  <c r="C898" i="13"/>
  <c r="C897" i="13"/>
  <c r="C896" i="13"/>
  <c r="C895" i="13"/>
  <c r="C894" i="13"/>
  <c r="C893" i="13"/>
  <c r="C892" i="13"/>
  <c r="C891" i="13"/>
  <c r="C890" i="13"/>
  <c r="C889" i="13"/>
  <c r="C888" i="13"/>
  <c r="C887" i="13"/>
  <c r="C886" i="13"/>
  <c r="C885" i="13"/>
  <c r="C884" i="13"/>
  <c r="C883" i="13"/>
  <c r="C882" i="13"/>
  <c r="C881" i="13"/>
  <c r="C880" i="13"/>
  <c r="C879" i="13"/>
  <c r="C878" i="13"/>
  <c r="C877" i="13"/>
  <c r="C876" i="13"/>
  <c r="C875" i="13"/>
  <c r="C874" i="13"/>
  <c r="C873" i="13"/>
  <c r="C872" i="13"/>
  <c r="C871" i="13"/>
  <c r="C870" i="13"/>
  <c r="C869" i="13"/>
  <c r="C868" i="13"/>
  <c r="C867" i="13"/>
  <c r="C866" i="13"/>
  <c r="C865" i="13"/>
  <c r="C864" i="13"/>
  <c r="C863" i="13"/>
  <c r="C862" i="13"/>
  <c r="C861" i="13"/>
  <c r="C860" i="13"/>
  <c r="C859" i="13"/>
  <c r="C858" i="13"/>
  <c r="C857" i="13"/>
  <c r="C856" i="13"/>
  <c r="C855" i="13"/>
  <c r="C854" i="13"/>
  <c r="C853" i="13"/>
  <c r="C852" i="13"/>
  <c r="C851" i="13"/>
  <c r="C850" i="13"/>
  <c r="C849" i="13"/>
  <c r="C848" i="13"/>
  <c r="C847" i="13"/>
  <c r="C846" i="13"/>
  <c r="C845" i="13"/>
  <c r="C844" i="13"/>
  <c r="C843" i="13"/>
  <c r="C842" i="13"/>
  <c r="C841" i="13"/>
  <c r="C840" i="13"/>
  <c r="C839" i="13"/>
  <c r="C838" i="13"/>
  <c r="C837" i="13"/>
  <c r="C836" i="13"/>
  <c r="C835" i="13"/>
  <c r="C834" i="13"/>
  <c r="C833" i="13"/>
  <c r="C832" i="13"/>
  <c r="C831" i="13"/>
  <c r="C830" i="13"/>
  <c r="C829" i="13"/>
  <c r="C828" i="13"/>
  <c r="C827" i="13"/>
  <c r="C826" i="13"/>
  <c r="C825" i="13"/>
  <c r="C824" i="13"/>
  <c r="C823" i="13"/>
  <c r="C822" i="13"/>
  <c r="C821" i="13"/>
  <c r="C820" i="13"/>
  <c r="C819" i="13"/>
  <c r="C818" i="13"/>
  <c r="C817" i="13"/>
  <c r="C816" i="13"/>
  <c r="C815" i="13"/>
  <c r="C814" i="13"/>
  <c r="C813" i="13"/>
  <c r="C812" i="13"/>
  <c r="C811" i="13"/>
  <c r="C810" i="13"/>
  <c r="C809" i="13"/>
  <c r="C808" i="13"/>
  <c r="C807" i="13"/>
  <c r="C806" i="13"/>
  <c r="C805" i="13"/>
  <c r="C804" i="13"/>
  <c r="C803" i="13"/>
  <c r="C802" i="13"/>
  <c r="C801" i="13"/>
  <c r="C800" i="13"/>
  <c r="C799" i="13"/>
  <c r="C798" i="13"/>
  <c r="C797" i="13"/>
  <c r="C796" i="13"/>
  <c r="C795" i="13"/>
  <c r="C794" i="13"/>
  <c r="C793" i="13"/>
  <c r="C792" i="13"/>
  <c r="C791" i="13"/>
  <c r="C790" i="13"/>
  <c r="C789" i="13"/>
  <c r="C788" i="13"/>
  <c r="C787" i="13"/>
  <c r="C786" i="13"/>
  <c r="C785" i="13"/>
  <c r="C784" i="13"/>
  <c r="C783" i="13"/>
  <c r="C782" i="13"/>
  <c r="C781" i="13"/>
  <c r="C780" i="13"/>
  <c r="C779" i="13"/>
  <c r="C778" i="13"/>
  <c r="C777" i="13"/>
  <c r="C776" i="13"/>
  <c r="C775" i="13"/>
  <c r="C774" i="13"/>
  <c r="C773" i="13"/>
  <c r="C772" i="13"/>
  <c r="C771" i="13"/>
  <c r="C770" i="13"/>
  <c r="C769" i="13"/>
  <c r="C768" i="13"/>
  <c r="C767" i="13"/>
  <c r="C766" i="13"/>
  <c r="C765" i="13"/>
  <c r="C764" i="13"/>
  <c r="C763" i="13"/>
  <c r="C762" i="13"/>
  <c r="C761" i="13"/>
  <c r="C760" i="13"/>
  <c r="C759" i="13"/>
  <c r="C758" i="13"/>
  <c r="C757" i="13"/>
  <c r="C756" i="13"/>
  <c r="C755" i="13"/>
  <c r="C754" i="13"/>
  <c r="C753" i="13"/>
  <c r="C752" i="13"/>
  <c r="C751" i="13"/>
  <c r="C750" i="13"/>
  <c r="C749" i="13"/>
  <c r="C748" i="13"/>
  <c r="C747" i="13"/>
  <c r="C746" i="13"/>
  <c r="C745" i="13"/>
  <c r="C744" i="13"/>
  <c r="C743" i="13"/>
  <c r="C742" i="13"/>
  <c r="C741" i="13"/>
  <c r="C740" i="13"/>
  <c r="C739" i="13"/>
  <c r="C738" i="13"/>
  <c r="C737" i="13"/>
  <c r="C736" i="13"/>
  <c r="C735" i="13"/>
  <c r="C734" i="13"/>
  <c r="C733" i="13"/>
  <c r="C732" i="13"/>
  <c r="C731" i="13"/>
  <c r="C730" i="13"/>
  <c r="C729" i="13"/>
  <c r="C728" i="13"/>
  <c r="C727" i="13"/>
  <c r="C726" i="13"/>
  <c r="C725" i="13"/>
  <c r="C724" i="13"/>
  <c r="C723" i="13"/>
  <c r="C722" i="13"/>
  <c r="C721" i="13"/>
  <c r="C720" i="13"/>
  <c r="C719" i="13"/>
  <c r="C718" i="13"/>
  <c r="C717" i="13"/>
  <c r="C716" i="13"/>
  <c r="C715" i="13"/>
  <c r="C714" i="13"/>
  <c r="C713" i="13"/>
  <c r="C712" i="13"/>
  <c r="C711" i="13"/>
  <c r="C710" i="13"/>
  <c r="C709" i="13"/>
  <c r="C708" i="13"/>
  <c r="C707" i="13"/>
  <c r="C706" i="13"/>
  <c r="C705" i="13"/>
  <c r="C704" i="13"/>
  <c r="C703" i="13"/>
  <c r="C702" i="13"/>
  <c r="C701" i="13"/>
  <c r="C700" i="13"/>
  <c r="C699" i="13"/>
  <c r="C698" i="13"/>
  <c r="C697" i="13"/>
  <c r="C696" i="13"/>
  <c r="C695" i="13"/>
  <c r="C694" i="13"/>
  <c r="C693" i="13"/>
  <c r="C692" i="13"/>
  <c r="C691" i="13"/>
  <c r="C690" i="13"/>
  <c r="C689" i="13"/>
  <c r="C688" i="13"/>
  <c r="C687" i="13"/>
  <c r="C686" i="13"/>
  <c r="C685" i="13"/>
  <c r="C684" i="13"/>
  <c r="C683" i="13"/>
  <c r="C682" i="13"/>
  <c r="C681" i="13"/>
  <c r="C680" i="13"/>
  <c r="C679" i="13"/>
  <c r="C678" i="13"/>
  <c r="C677" i="13"/>
  <c r="C676" i="13"/>
  <c r="C675" i="13"/>
  <c r="C674" i="13"/>
  <c r="C673" i="13"/>
  <c r="C672" i="13"/>
  <c r="C671" i="13"/>
  <c r="C670" i="13"/>
  <c r="C669" i="13"/>
  <c r="C668" i="13"/>
  <c r="C667" i="13"/>
  <c r="C666" i="13"/>
  <c r="C665" i="13"/>
  <c r="C664" i="13"/>
  <c r="C663" i="13"/>
  <c r="C662" i="13"/>
  <c r="C661" i="13"/>
  <c r="C660" i="13"/>
  <c r="C659" i="13"/>
  <c r="C658" i="13"/>
  <c r="C657" i="13"/>
  <c r="C656" i="13"/>
  <c r="C655" i="13"/>
  <c r="C654" i="13"/>
  <c r="C653" i="13"/>
  <c r="C652" i="13"/>
  <c r="C651" i="13"/>
  <c r="C650" i="13"/>
  <c r="C649" i="13"/>
  <c r="C648" i="13"/>
  <c r="C647" i="13"/>
  <c r="C646" i="13"/>
  <c r="C645" i="13"/>
  <c r="C644" i="13"/>
  <c r="C643" i="13"/>
  <c r="C642" i="13"/>
  <c r="C641" i="13"/>
  <c r="C640" i="13"/>
  <c r="C639" i="13"/>
  <c r="C638" i="13"/>
  <c r="C637" i="13"/>
  <c r="C636" i="13"/>
  <c r="C635" i="13"/>
  <c r="C634" i="13"/>
  <c r="C633" i="13"/>
  <c r="C632" i="13"/>
  <c r="C631" i="13"/>
  <c r="C630" i="13"/>
  <c r="C629" i="13"/>
  <c r="C628" i="13"/>
  <c r="C627" i="13"/>
  <c r="C626" i="13"/>
  <c r="C625" i="13"/>
  <c r="C624" i="13"/>
  <c r="C623" i="13"/>
  <c r="C622" i="13"/>
  <c r="C621" i="13"/>
  <c r="C620" i="13"/>
  <c r="C619" i="13"/>
  <c r="C618" i="13"/>
  <c r="C617" i="13"/>
  <c r="C616" i="13"/>
  <c r="C615" i="13"/>
  <c r="C614" i="13"/>
  <c r="C613" i="13"/>
  <c r="C612" i="13"/>
  <c r="C611" i="13"/>
  <c r="C610" i="13"/>
  <c r="C609" i="13"/>
  <c r="C608" i="13"/>
  <c r="C607" i="13"/>
  <c r="C606" i="13"/>
  <c r="C605" i="13"/>
  <c r="C604" i="13"/>
  <c r="C603" i="13"/>
  <c r="C602" i="13"/>
  <c r="C601" i="13"/>
  <c r="C600" i="13"/>
  <c r="C599" i="13"/>
  <c r="C598" i="13"/>
  <c r="C597" i="13"/>
  <c r="C596" i="13"/>
  <c r="C595" i="13"/>
  <c r="C594" i="13"/>
  <c r="C593" i="13"/>
  <c r="C592" i="13"/>
  <c r="C591" i="13"/>
  <c r="C590" i="13"/>
  <c r="C589" i="13"/>
  <c r="C588" i="13"/>
  <c r="C587" i="13"/>
  <c r="C586" i="13"/>
  <c r="C585" i="13"/>
  <c r="C584" i="13"/>
  <c r="C583" i="13"/>
  <c r="C582" i="13"/>
  <c r="C581" i="13"/>
  <c r="C580" i="13"/>
  <c r="C579" i="13"/>
  <c r="C578" i="13"/>
  <c r="C577" i="13"/>
  <c r="C576" i="13"/>
  <c r="C575" i="13"/>
  <c r="C574" i="13"/>
  <c r="C573" i="13"/>
  <c r="C572" i="13"/>
  <c r="C571" i="13"/>
  <c r="C570" i="13"/>
  <c r="C569" i="13"/>
  <c r="C568" i="13"/>
  <c r="C567" i="13"/>
  <c r="C566" i="13"/>
  <c r="C565" i="13"/>
  <c r="C564" i="13"/>
  <c r="C563" i="13"/>
  <c r="C562" i="13"/>
  <c r="C561" i="13"/>
  <c r="C560" i="13"/>
  <c r="C559" i="13"/>
  <c r="C558" i="13"/>
  <c r="C557" i="13"/>
  <c r="C556" i="13"/>
  <c r="C555" i="13"/>
  <c r="C554" i="13"/>
  <c r="C553" i="13"/>
  <c r="C552" i="13"/>
  <c r="C551" i="13"/>
  <c r="C550" i="13"/>
  <c r="C549" i="13"/>
  <c r="C548" i="13"/>
  <c r="C547" i="13"/>
  <c r="C546" i="13"/>
  <c r="C545" i="13"/>
  <c r="C544" i="13"/>
  <c r="C543" i="13"/>
  <c r="C542" i="13"/>
  <c r="C541" i="13"/>
  <c r="C540" i="13"/>
  <c r="C539" i="13"/>
  <c r="C538" i="13"/>
  <c r="C537" i="13"/>
  <c r="C536" i="13"/>
  <c r="C535" i="13"/>
  <c r="C534" i="13"/>
  <c r="C533" i="13"/>
  <c r="C532" i="13"/>
  <c r="C531" i="13"/>
  <c r="C530" i="13"/>
  <c r="C529" i="13"/>
  <c r="C528" i="13"/>
  <c r="C527" i="13"/>
  <c r="C526" i="13"/>
  <c r="C525" i="13"/>
  <c r="C524" i="13"/>
  <c r="C523" i="13"/>
  <c r="C522" i="13"/>
  <c r="C521" i="13"/>
  <c r="C520" i="13"/>
  <c r="C519" i="13"/>
  <c r="C518" i="13"/>
  <c r="C517" i="13"/>
  <c r="C516" i="13"/>
  <c r="C515" i="13"/>
  <c r="C514" i="13"/>
  <c r="C513" i="13"/>
  <c r="C512" i="13"/>
  <c r="C511" i="13"/>
  <c r="C510" i="13"/>
  <c r="C509" i="13"/>
  <c r="C508" i="13"/>
  <c r="C507" i="13"/>
  <c r="C506" i="13"/>
  <c r="C505" i="13"/>
  <c r="C504" i="13"/>
  <c r="C503" i="13"/>
  <c r="C502" i="13"/>
  <c r="C501" i="13"/>
  <c r="C500" i="13"/>
  <c r="C499" i="13"/>
  <c r="C498" i="13"/>
  <c r="C497" i="13"/>
  <c r="C496" i="13"/>
  <c r="C495" i="13"/>
  <c r="C494" i="13"/>
  <c r="C493" i="13"/>
  <c r="C492" i="13"/>
  <c r="C491" i="13"/>
  <c r="C490" i="13"/>
  <c r="C489" i="13"/>
  <c r="C488" i="13"/>
  <c r="C487" i="13"/>
  <c r="C486" i="13"/>
  <c r="C485" i="13"/>
  <c r="C484" i="13"/>
  <c r="C483" i="13"/>
  <c r="C482" i="13"/>
  <c r="C481" i="13"/>
  <c r="C480" i="13"/>
  <c r="C479" i="13"/>
  <c r="C478" i="13"/>
  <c r="C477" i="13"/>
  <c r="C476" i="13"/>
  <c r="C475" i="13"/>
  <c r="C474" i="13"/>
  <c r="C473" i="13"/>
  <c r="C472" i="13"/>
  <c r="C471" i="13"/>
  <c r="C470" i="13"/>
  <c r="C469" i="13"/>
  <c r="C468" i="13"/>
  <c r="C467" i="13"/>
  <c r="C466" i="13"/>
  <c r="C465" i="13"/>
  <c r="C464" i="13"/>
  <c r="C463" i="13"/>
  <c r="C462" i="13"/>
  <c r="C461" i="13"/>
  <c r="C460" i="13"/>
  <c r="C459" i="13"/>
  <c r="C458" i="13"/>
  <c r="C457" i="13"/>
  <c r="C456" i="13"/>
  <c r="C455" i="13"/>
  <c r="C454" i="13"/>
  <c r="C453" i="13"/>
  <c r="C452" i="13"/>
  <c r="C451" i="13"/>
  <c r="C450" i="13"/>
  <c r="C449" i="13"/>
  <c r="C448" i="13"/>
  <c r="C447" i="13"/>
  <c r="C446" i="13"/>
  <c r="C445" i="13"/>
  <c r="C444" i="13"/>
  <c r="C443" i="13"/>
  <c r="C442" i="13"/>
  <c r="C441" i="13"/>
  <c r="C440" i="13"/>
  <c r="C439" i="13"/>
  <c r="C438" i="13"/>
  <c r="C437" i="13"/>
  <c r="C436" i="13"/>
  <c r="C435" i="13"/>
  <c r="C434" i="13"/>
  <c r="C433" i="13"/>
  <c r="C432" i="13"/>
  <c r="C431" i="13"/>
  <c r="C430" i="13"/>
  <c r="C429" i="13"/>
  <c r="C428" i="13"/>
  <c r="C427" i="13"/>
  <c r="C426" i="13"/>
  <c r="C425" i="13"/>
  <c r="C424" i="13"/>
  <c r="C423" i="13"/>
  <c r="C422" i="13"/>
  <c r="C421" i="13"/>
  <c r="C420" i="13"/>
  <c r="C419" i="13"/>
  <c r="C418" i="13"/>
  <c r="C417" i="13"/>
  <c r="C416" i="13"/>
  <c r="C415" i="13"/>
  <c r="C414" i="13"/>
  <c r="C413" i="13"/>
  <c r="C412" i="13"/>
  <c r="C411" i="13"/>
  <c r="C410" i="13"/>
  <c r="C409" i="13"/>
  <c r="C408" i="13"/>
  <c r="C407" i="13"/>
  <c r="C406" i="13"/>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2" i="13"/>
  <c r="C381" i="13"/>
  <c r="C380" i="13"/>
  <c r="C379" i="13"/>
  <c r="C378" i="13"/>
  <c r="C377" i="13"/>
  <c r="C376" i="13"/>
  <c r="C375" i="13"/>
  <c r="C374" i="13"/>
  <c r="C373" i="13"/>
  <c r="C372" i="13"/>
  <c r="C371" i="13"/>
  <c r="C370" i="13"/>
  <c r="C369" i="13"/>
  <c r="C368" i="13"/>
  <c r="C367" i="13"/>
  <c r="C366" i="13"/>
  <c r="C365" i="13"/>
  <c r="C364" i="13"/>
  <c r="C363" i="13"/>
  <c r="C362" i="13"/>
  <c r="C361" i="13"/>
  <c r="C360" i="13"/>
  <c r="C359" i="13"/>
  <c r="C358" i="13"/>
  <c r="C357" i="13"/>
  <c r="C356" i="13"/>
  <c r="C355" i="13"/>
  <c r="C354" i="13"/>
  <c r="C353" i="13"/>
  <c r="C352" i="13"/>
  <c r="C351" i="13"/>
  <c r="C350" i="13"/>
  <c r="C349" i="13"/>
  <c r="C348" i="13"/>
  <c r="C347" i="13"/>
  <c r="C346" i="13"/>
  <c r="C345" i="13"/>
  <c r="C344" i="13"/>
  <c r="C343" i="13"/>
  <c r="C342" i="13"/>
  <c r="C341" i="13"/>
  <c r="C340" i="13"/>
  <c r="C339" i="13"/>
  <c r="C338" i="13"/>
  <c r="C337" i="13"/>
  <c r="C336" i="13"/>
  <c r="C335" i="13"/>
  <c r="C334" i="13"/>
  <c r="C333" i="13"/>
  <c r="C332" i="13"/>
  <c r="C331" i="13"/>
  <c r="C330" i="13"/>
  <c r="C329" i="13"/>
  <c r="C328" i="13"/>
  <c r="C327" i="13"/>
  <c r="C326" i="13"/>
  <c r="C325" i="13"/>
  <c r="C324" i="13"/>
  <c r="C323" i="13"/>
  <c r="C322" i="13"/>
  <c r="C321" i="13"/>
  <c r="C320" i="13"/>
  <c r="C319" i="13"/>
  <c r="C318" i="13"/>
  <c r="C317" i="13"/>
  <c r="C316" i="13"/>
  <c r="C315" i="13"/>
  <c r="C314" i="13"/>
  <c r="C313" i="13"/>
  <c r="C312" i="13"/>
  <c r="C311" i="13"/>
  <c r="C310" i="13"/>
  <c r="C309" i="13"/>
  <c r="C308" i="13"/>
  <c r="C307" i="13"/>
  <c r="C306" i="13"/>
  <c r="C305" i="13"/>
  <c r="C304" i="13"/>
  <c r="C303" i="13"/>
  <c r="C302" i="13"/>
  <c r="C301" i="13"/>
  <c r="C300" i="13"/>
  <c r="C299" i="13"/>
  <c r="C298" i="13"/>
  <c r="C297" i="13"/>
  <c r="C296" i="13"/>
  <c r="C295" i="13"/>
  <c r="C294" i="13"/>
  <c r="C293" i="13"/>
  <c r="C292" i="13"/>
  <c r="C291" i="13"/>
  <c r="C290" i="13"/>
  <c r="C289" i="13"/>
  <c r="C288" i="13"/>
  <c r="C287" i="13"/>
  <c r="C286" i="13"/>
  <c r="C285" i="13"/>
  <c r="C284" i="13"/>
  <c r="C283" i="13"/>
  <c r="C282" i="13"/>
  <c r="C281" i="13"/>
  <c r="C280" i="13"/>
  <c r="C279"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C243" i="13"/>
  <c r="C242" i="13"/>
  <c r="C241" i="13"/>
  <c r="C240" i="13"/>
  <c r="C239" i="13"/>
  <c r="C238" i="13"/>
  <c r="C237" i="13"/>
  <c r="C236" i="13"/>
  <c r="C235" i="13"/>
  <c r="C234" i="13"/>
  <c r="C233" i="13"/>
  <c r="C232" i="13"/>
  <c r="C231" i="13"/>
  <c r="C230" i="13"/>
  <c r="C229" i="13"/>
  <c r="C228" i="13"/>
  <c r="C227" i="13"/>
  <c r="C226" i="13"/>
  <c r="C225" i="13"/>
  <c r="C224" i="13"/>
  <c r="C223" i="13"/>
  <c r="C222" i="13"/>
  <c r="C221" i="13"/>
  <c r="C220" i="13"/>
  <c r="C219" i="13"/>
  <c r="C218" i="13"/>
  <c r="C217" i="13"/>
  <c r="C216" i="13"/>
  <c r="C215" i="13"/>
  <c r="C214" i="13"/>
  <c r="C213" i="13"/>
  <c r="C212" i="13"/>
  <c r="C211" i="13"/>
  <c r="C210" i="13"/>
  <c r="C209" i="13"/>
  <c r="C208" i="13"/>
  <c r="C207" i="13"/>
  <c r="C206" i="13"/>
  <c r="C205" i="13"/>
  <c r="C204" i="13"/>
  <c r="C203" i="13"/>
  <c r="C202" i="13"/>
  <c r="C201" i="13"/>
  <c r="C200" i="13"/>
  <c r="C199" i="13"/>
  <c r="C198" i="13"/>
  <c r="C197" i="13"/>
  <c r="C196" i="13"/>
  <c r="C195" i="13"/>
  <c r="C194" i="13"/>
  <c r="C193" i="13"/>
  <c r="C192" i="13"/>
  <c r="C191" i="13"/>
  <c r="C190" i="13"/>
  <c r="C189" i="13"/>
  <c r="C188" i="13"/>
  <c r="C187" i="13"/>
  <c r="C186" i="13"/>
  <c r="C185" i="13"/>
  <c r="C184" i="13"/>
  <c r="C183" i="13"/>
  <c r="C182" i="13"/>
  <c r="C181" i="13"/>
  <c r="C180" i="13"/>
  <c r="C179" i="13"/>
  <c r="C178" i="13"/>
  <c r="C177" i="13"/>
  <c r="C176" i="13"/>
  <c r="C175" i="13"/>
  <c r="C174" i="13"/>
  <c r="C173" i="13"/>
  <c r="C172" i="13"/>
  <c r="C171" i="13"/>
  <c r="C170" i="13"/>
  <c r="C169" i="13"/>
  <c r="C168" i="13"/>
  <c r="C167" i="13"/>
  <c r="C166" i="13"/>
  <c r="C165" i="13"/>
  <c r="C164" i="13"/>
  <c r="C163" i="13"/>
  <c r="C162" i="13"/>
  <c r="C161" i="13"/>
  <c r="C160" i="13"/>
  <c r="C159" i="13"/>
  <c r="C158" i="13"/>
  <c r="C157" i="13"/>
  <c r="C156" i="13"/>
  <c r="C155" i="13"/>
  <c r="C154" i="13"/>
  <c r="C153" i="13"/>
  <c r="C152" i="13"/>
  <c r="C151" i="13"/>
  <c r="C150" i="13"/>
  <c r="C149" i="13"/>
  <c r="C148" i="13"/>
  <c r="C147" i="13"/>
  <c r="C146" i="13"/>
  <c r="C145" i="13"/>
  <c r="C144" i="13"/>
  <c r="C143" i="13"/>
  <c r="C142" i="13"/>
  <c r="C141" i="13"/>
  <c r="C140" i="13"/>
  <c r="C139" i="13"/>
  <c r="C138" i="13"/>
  <c r="C137" i="13"/>
  <c r="C136" i="13"/>
  <c r="C135" i="13"/>
  <c r="C134"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2" i="13"/>
  <c r="O26" i="17" l="1"/>
  <c r="N26" i="17"/>
  <c r="N228" i="17"/>
  <c r="N376" i="17"/>
  <c r="N314" i="17"/>
  <c r="N395" i="17"/>
  <c r="N341" i="17"/>
  <c r="N591" i="17"/>
  <c r="N39" i="17"/>
  <c r="N127" i="17"/>
  <c r="N921" i="17"/>
  <c r="N182" i="17"/>
  <c r="N154" i="17"/>
  <c r="N257" i="17"/>
  <c r="N697" i="17"/>
  <c r="N496" i="17"/>
  <c r="N245" i="17"/>
  <c r="N645" i="17"/>
  <c r="N6" i="17"/>
  <c r="N401" i="17"/>
  <c r="N711" i="17"/>
  <c r="N884" i="17"/>
  <c r="N46" i="17"/>
  <c r="N24" i="17"/>
  <c r="N279" i="17"/>
  <c r="N888" i="17"/>
  <c r="N364" i="17"/>
  <c r="N290" i="17"/>
  <c r="N45" i="17"/>
  <c r="N316" i="17"/>
  <c r="N562" i="17"/>
  <c r="N167" i="17"/>
  <c r="N596" i="17"/>
  <c r="N869" i="17"/>
  <c r="N501" i="17"/>
  <c r="N749" i="17"/>
  <c r="N850" i="17"/>
  <c r="N116" i="17"/>
  <c r="N263" i="17"/>
  <c r="N41" i="17"/>
  <c r="N380" i="17"/>
  <c r="N347" i="17"/>
  <c r="N798" i="17"/>
  <c r="N663" i="17"/>
  <c r="N521" i="17"/>
  <c r="N207" i="17"/>
  <c r="N923" i="17"/>
  <c r="N2" i="17"/>
  <c r="N312" i="17"/>
  <c r="N760" i="17"/>
  <c r="N196" i="17"/>
  <c r="N805" i="17"/>
  <c r="N407" i="17"/>
  <c r="N188" i="17"/>
  <c r="N148" i="17"/>
  <c r="N977" i="17"/>
  <c r="N326" i="17"/>
  <c r="N851" i="17"/>
  <c r="N877" i="17"/>
  <c r="N342" i="17"/>
  <c r="N333" i="17"/>
  <c r="N139" i="17"/>
  <c r="N229" i="17"/>
  <c r="N680" i="17"/>
  <c r="N268" i="17"/>
  <c r="N893" i="17"/>
  <c r="N481" i="17"/>
  <c r="N247" i="17"/>
  <c r="N761" i="17"/>
  <c r="N897" i="17"/>
  <c r="N54" i="17"/>
  <c r="N547" i="17"/>
  <c r="N311" i="17"/>
  <c r="N715" i="17"/>
  <c r="N221" i="17"/>
  <c r="N632" i="17"/>
  <c r="N527" i="17"/>
  <c r="N880" i="17"/>
  <c r="N260" i="17"/>
  <c r="N739" i="17"/>
  <c r="N80" i="17"/>
  <c r="N723" i="17"/>
  <c r="N200" i="17"/>
  <c r="N975" i="17"/>
  <c r="N71" i="17"/>
  <c r="N861" i="17"/>
  <c r="N905" i="17"/>
  <c r="N931" i="17"/>
  <c r="N900" i="17"/>
  <c r="N212" i="17"/>
  <c r="N220" i="17"/>
  <c r="N603" i="17"/>
  <c r="N332" i="17"/>
  <c r="N202" i="17"/>
  <c r="N507" i="17"/>
  <c r="N704" i="17"/>
  <c r="N998" i="17"/>
  <c r="N544" i="17"/>
  <c r="N757" i="17"/>
  <c r="N236" i="17"/>
  <c r="N138" i="17"/>
  <c r="N340" i="17"/>
  <c r="N725" i="17"/>
  <c r="N776" i="17"/>
  <c r="N614" i="17"/>
  <c r="N90" i="17"/>
  <c r="N177" i="17"/>
  <c r="N209" i="17"/>
  <c r="N298" i="17"/>
  <c r="N323" i="17"/>
  <c r="N176" i="17"/>
  <c r="N353" i="17"/>
  <c r="N705" i="17"/>
  <c r="N352" i="17"/>
  <c r="N422" i="17"/>
  <c r="N356" i="17"/>
  <c r="N904" i="17"/>
  <c r="N756" i="17"/>
  <c r="N99" i="17"/>
  <c r="N118" i="17"/>
  <c r="N637" i="17"/>
  <c r="N299" i="17"/>
  <c r="N459" i="17"/>
  <c r="N156" i="17"/>
  <c r="N261" i="17"/>
  <c r="N233" i="17"/>
  <c r="N660" i="17"/>
  <c r="N516" i="17"/>
  <c r="N371" i="17"/>
  <c r="N605" i="17"/>
  <c r="N486" i="17"/>
  <c r="N372" i="17"/>
  <c r="N489" i="17"/>
  <c r="N574" i="17"/>
  <c r="N309" i="17"/>
  <c r="N999" i="17"/>
  <c r="N348" i="17"/>
  <c r="N442" i="17"/>
  <c r="N653" i="17"/>
  <c r="N237" i="17"/>
  <c r="N856" i="17"/>
  <c r="N509" i="17"/>
  <c r="N119" i="17"/>
  <c r="N917" i="17"/>
  <c r="N278" i="17"/>
  <c r="N808" i="17"/>
  <c r="N128" i="17"/>
  <c r="N21" i="17"/>
  <c r="N124" i="17"/>
  <c r="N909" i="17"/>
  <c r="N848" i="17"/>
  <c r="N55" i="17"/>
  <c r="N582" i="17"/>
  <c r="N5" i="17"/>
  <c r="N845" i="17"/>
  <c r="N751" i="17"/>
  <c r="N331" i="17"/>
  <c r="N414" i="17"/>
  <c r="N37" i="17"/>
  <c r="N441" i="17"/>
  <c r="N504" i="17"/>
  <c r="N224" i="17"/>
  <c r="N944" i="17"/>
  <c r="N3" i="17"/>
  <c r="N612" i="17"/>
  <c r="N641" i="17"/>
  <c r="N695" i="17"/>
  <c r="N941" i="17"/>
  <c r="N787" i="17"/>
  <c r="N971" i="17"/>
  <c r="N56" i="17"/>
  <c r="N610" i="17"/>
  <c r="N833" i="17"/>
  <c r="N593" i="17"/>
  <c r="N125" i="17"/>
  <c r="N724" i="17"/>
  <c r="N97" i="17"/>
  <c r="N964" i="17"/>
  <c r="N802" i="17"/>
  <c r="N642" i="17"/>
  <c r="N219" i="17"/>
  <c r="N690" i="17"/>
  <c r="N627" i="17"/>
  <c r="N979" i="17"/>
  <c r="N732" i="17"/>
  <c r="N66" i="17"/>
  <c r="N967" i="17"/>
  <c r="N557" i="17"/>
  <c r="N117" i="17"/>
  <c r="N872" i="17"/>
  <c r="N106" i="17"/>
  <c r="N768" i="17"/>
  <c r="N545" i="17"/>
  <c r="N121" i="17"/>
  <c r="N494" i="17"/>
  <c r="N990" i="17"/>
  <c r="N252" i="17"/>
  <c r="N587" i="17"/>
  <c r="N60" i="17"/>
  <c r="N284" i="17"/>
  <c r="N294" i="17"/>
  <c r="N178" i="17"/>
  <c r="N8" i="17"/>
  <c r="N624" i="17"/>
  <c r="N529" i="17"/>
  <c r="N357" i="17"/>
  <c r="N667" i="17"/>
  <c r="N244" i="17"/>
  <c r="N10" i="17"/>
  <c r="N480" i="17"/>
  <c r="N383" i="17"/>
  <c r="N676" i="17"/>
  <c r="N665" i="17"/>
  <c r="N241" i="17"/>
  <c r="N370" i="17"/>
  <c r="N377" i="17"/>
  <c r="N335" i="17"/>
  <c r="N597" i="17"/>
  <c r="N367" i="17"/>
  <c r="N32" i="17"/>
  <c r="N129" i="17"/>
  <c r="N191" i="17"/>
  <c r="N474" i="17"/>
  <c r="N778" i="17"/>
  <c r="N963" i="17"/>
  <c r="N960" i="17"/>
  <c r="N300" i="17"/>
  <c r="N183" i="17"/>
  <c r="N594" i="17"/>
  <c r="N315" i="17"/>
  <c r="N166" i="17"/>
  <c r="N514" i="17"/>
  <c r="N499" i="17"/>
  <c r="N984" i="17"/>
  <c r="N865" i="17"/>
  <c r="N258" i="17"/>
  <c r="N901" i="17"/>
  <c r="N165" i="17"/>
  <c r="N534" i="17"/>
  <c r="N415" i="17"/>
  <c r="N464" i="17"/>
  <c r="N103" i="17"/>
  <c r="N58" i="17"/>
  <c r="N890" i="17"/>
  <c r="N115" i="17"/>
  <c r="N782" i="17"/>
  <c r="N400" i="17"/>
  <c r="N774" i="17"/>
  <c r="N132" i="17"/>
  <c r="N655" i="17"/>
  <c r="N310" i="17"/>
  <c r="N150" i="17"/>
  <c r="N735" i="17"/>
  <c r="N362" i="17"/>
  <c r="N248" i="17"/>
  <c r="N189" i="17"/>
  <c r="N803" i="17"/>
  <c r="N497" i="17"/>
  <c r="N445" i="17"/>
  <c r="N789" i="17"/>
  <c r="N976" i="17"/>
  <c r="N846" i="17"/>
  <c r="N885" i="17"/>
  <c r="N987" i="17"/>
  <c r="N666" i="17"/>
  <c r="N837" i="17"/>
  <c r="N17" i="17"/>
  <c r="N551" i="17"/>
  <c r="N693" i="17"/>
  <c r="N14" i="17"/>
  <c r="N814" i="17"/>
  <c r="N303" i="17"/>
  <c r="N571" i="17"/>
  <c r="N581" i="17"/>
  <c r="N96" i="17"/>
  <c r="N76" i="17"/>
  <c r="N317" i="17"/>
  <c r="N256" i="17"/>
  <c r="N925" i="17"/>
  <c r="N158" i="17"/>
  <c r="N449" i="17"/>
  <c r="N649" i="17"/>
  <c r="N77" i="17"/>
  <c r="N406" i="17"/>
  <c r="N147" i="17"/>
  <c r="N657" i="17"/>
  <c r="N813" i="17"/>
  <c r="N825" i="17"/>
  <c r="N585" i="17"/>
  <c r="N1000" i="17"/>
  <c r="N190" i="17"/>
  <c r="N729" i="17"/>
  <c r="N246" i="17"/>
  <c r="N716" i="17"/>
  <c r="N622" i="17"/>
  <c r="N589" i="17"/>
  <c r="N577" i="17"/>
  <c r="N79" i="17"/>
  <c r="N291" i="17"/>
  <c r="N686" i="17"/>
  <c r="N482" i="17"/>
  <c r="N838" i="17"/>
  <c r="N783" i="17"/>
  <c r="N793" i="17"/>
  <c r="N948" i="17"/>
  <c r="N436" i="17"/>
  <c r="N511" i="17"/>
  <c r="N755" i="17"/>
  <c r="N519" i="17"/>
  <c r="N75" i="17"/>
  <c r="N505" i="17"/>
  <c r="N748" i="17"/>
  <c r="N640" i="17"/>
  <c r="N498" i="17"/>
  <c r="N206" i="17"/>
  <c r="N799" i="17"/>
  <c r="N159" i="17"/>
  <c r="N689" i="17"/>
  <c r="N94" i="17"/>
  <c r="N388" i="17"/>
  <c r="N319" i="17"/>
  <c r="N201" i="17"/>
  <c r="N788" i="17"/>
  <c r="N576" i="17"/>
  <c r="N262" i="17"/>
  <c r="N272" i="17"/>
  <c r="N478" i="17"/>
  <c r="N598" i="17"/>
  <c r="N779" i="17"/>
  <c r="N427" i="17"/>
  <c r="N81" i="17"/>
  <c r="N946" i="17"/>
  <c r="N218" i="17"/>
  <c r="N714" i="17"/>
  <c r="N287" i="17"/>
  <c r="N769" i="17"/>
  <c r="N942" i="17"/>
  <c r="N434" i="17"/>
  <c r="N800" i="17"/>
  <c r="N966" i="17"/>
  <c r="N131" i="17"/>
  <c r="N539" i="17"/>
  <c r="N403" i="17"/>
  <c r="N146" i="17"/>
  <c r="N161" i="17"/>
  <c r="N992" i="17"/>
  <c r="N542" i="17"/>
  <c r="N928" i="17"/>
  <c r="N839" i="17"/>
  <c r="N940" i="17"/>
  <c r="N707" i="17"/>
  <c r="N523" i="17"/>
  <c r="N91" i="17"/>
  <c r="N410" i="17"/>
  <c r="N635" i="17"/>
  <c r="N908" i="17"/>
  <c r="N918" i="17"/>
  <c r="N564" i="17"/>
  <c r="N930" i="17"/>
  <c r="N101" i="17"/>
  <c r="N157" i="17"/>
  <c r="N292" i="17"/>
  <c r="N821" i="17"/>
  <c r="N932" i="17"/>
  <c r="N570" i="17"/>
  <c r="N423" i="17"/>
  <c r="N842" i="17"/>
  <c r="N230" i="17"/>
  <c r="N792" i="17"/>
  <c r="N428" i="17"/>
  <c r="N775" i="17"/>
  <c r="N887" i="17"/>
  <c r="N528" i="17"/>
  <c r="N786" i="17"/>
  <c r="N351" i="17"/>
  <c r="N672" i="17"/>
  <c r="N293" i="17"/>
  <c r="N548" i="17"/>
  <c r="N271" i="17"/>
  <c r="N560" i="17"/>
  <c r="N487" i="17"/>
  <c r="N469" i="17"/>
  <c r="N886" i="17"/>
  <c r="N354" i="17"/>
  <c r="N985" i="17"/>
  <c r="N134" i="17"/>
  <c r="N899" i="17"/>
  <c r="N536" i="17"/>
  <c r="N227" i="17"/>
  <c r="N823" i="17"/>
  <c r="N390" i="17"/>
  <c r="N473" i="17"/>
  <c r="N831" i="17"/>
  <c r="N243" i="17"/>
  <c r="N625" i="17"/>
  <c r="N384" i="17"/>
  <c r="N394" i="17"/>
  <c r="N770" i="17"/>
  <c r="N320" i="17"/>
  <c r="N876" i="17"/>
  <c r="N819" i="17"/>
  <c r="N98" i="17"/>
  <c r="N231" i="17"/>
  <c r="N175" i="17"/>
  <c r="N502" i="17"/>
  <c r="N719" i="17"/>
  <c r="N195" i="17"/>
  <c r="N531" i="17"/>
  <c r="N533" i="17"/>
  <c r="N847" i="17"/>
  <c r="N953" i="17"/>
  <c r="N867" i="17"/>
  <c r="N153" i="17"/>
  <c r="N421" i="17"/>
  <c r="N588" i="17"/>
  <c r="N255" i="17"/>
  <c r="N483" i="17"/>
  <c r="N950" i="17"/>
  <c r="N379" i="17"/>
  <c r="N961" i="17"/>
  <c r="N997" i="17"/>
  <c r="N222" i="17"/>
  <c r="N251" i="17"/>
  <c r="N691" i="17"/>
  <c r="N662" i="17"/>
  <c r="N584" i="17"/>
  <c r="N883" i="17"/>
  <c r="N111" i="17"/>
  <c r="N19" i="17"/>
  <c r="N419" i="17"/>
  <c r="N324" i="17"/>
  <c r="N214" i="17"/>
  <c r="N276" i="17"/>
  <c r="N910" i="17"/>
  <c r="N555" i="17"/>
  <c r="N86" i="17"/>
  <c r="N700" i="17"/>
  <c r="N617" i="17"/>
  <c r="N832" i="17"/>
  <c r="N595" i="17"/>
  <c r="N84" i="17"/>
  <c r="N569" i="17"/>
  <c r="N956" i="17"/>
  <c r="N708" i="17"/>
  <c r="N397" i="17"/>
  <c r="N95" i="17"/>
  <c r="N343" i="17"/>
  <c r="N289" i="17"/>
  <c r="N762" i="17"/>
  <c r="N225" i="17"/>
  <c r="N152" i="17"/>
  <c r="N671" i="17"/>
  <c r="N914" i="17"/>
  <c r="N42" i="17"/>
  <c r="N687" i="17"/>
  <c r="N149" i="17"/>
  <c r="N994" i="17"/>
  <c r="N682" i="17"/>
  <c r="N122" i="17"/>
  <c r="N659" i="17"/>
  <c r="N554" i="17"/>
  <c r="N599" i="17"/>
  <c r="N565" i="17"/>
  <c r="N679" i="17"/>
  <c r="N650" i="17"/>
  <c r="N852" i="17"/>
  <c r="N465" i="17"/>
  <c r="N238" i="17"/>
  <c r="N623" i="17"/>
  <c r="N683" i="17"/>
  <c r="N836" i="17"/>
  <c r="N398" i="17"/>
  <c r="N592" i="17"/>
  <c r="N57" i="17"/>
  <c r="N65" i="17"/>
  <c r="N48" i="17"/>
  <c r="N346" i="17"/>
  <c r="N952" i="17"/>
  <c r="N583" i="17"/>
  <c r="N446" i="17"/>
  <c r="N431" i="17"/>
  <c r="N239" i="17"/>
  <c r="N49" i="17"/>
  <c r="N717" i="17"/>
  <c r="N396" i="17"/>
  <c r="N740" i="17"/>
  <c r="N648" i="17"/>
  <c r="N163" i="17"/>
  <c r="N525" i="17"/>
  <c r="N713" i="17"/>
  <c r="N701" i="17"/>
  <c r="N513" i="17"/>
  <c r="N951" i="17"/>
  <c r="N208" i="17"/>
  <c r="N270" i="17"/>
  <c r="N322" i="17"/>
  <c r="N503" i="17"/>
  <c r="N438" i="17"/>
  <c r="N179" i="17"/>
  <c r="N841" i="17"/>
  <c r="N855" i="17"/>
  <c r="N949" i="17"/>
  <c r="N412" i="17"/>
  <c r="N1001" i="17"/>
  <c r="N559" i="17"/>
  <c r="N36" i="17"/>
  <c r="N439" i="17"/>
  <c r="N784" i="17"/>
  <c r="N216" i="17"/>
  <c r="N143" i="17"/>
  <c r="N549" i="17"/>
  <c r="N703" i="17"/>
  <c r="N818" i="17"/>
  <c r="N728" i="17"/>
  <c r="N795" i="17"/>
  <c r="N938" i="17"/>
  <c r="N812" i="17"/>
  <c r="N102" i="17"/>
  <c r="N720" i="17"/>
  <c r="N590" i="17"/>
  <c r="N85" i="17"/>
  <c r="N136" i="17"/>
  <c r="N709" i="17"/>
  <c r="N644" i="17"/>
  <c r="N634" i="17"/>
  <c r="N512" i="17"/>
  <c r="N385" i="17"/>
  <c r="N510" i="17"/>
  <c r="N669" i="17"/>
  <c r="N980" i="17"/>
  <c r="N373" i="17"/>
  <c r="N306" i="17"/>
  <c r="N824" i="17"/>
  <c r="N508" i="17"/>
  <c r="N305" i="17"/>
  <c r="N70" i="17"/>
  <c r="N242" i="17"/>
  <c r="N965" i="17"/>
  <c r="N173" i="17"/>
  <c r="N972" i="17"/>
  <c r="N110" i="17"/>
  <c r="N269" i="17"/>
  <c r="N285" i="17"/>
  <c r="N15" i="17"/>
  <c r="N811" i="17"/>
  <c r="N458" i="17"/>
  <c r="N13" i="17"/>
  <c r="N995" i="17"/>
  <c r="N857" i="17"/>
  <c r="N759" i="17"/>
  <c r="N553" i="17"/>
  <c r="N777" i="17"/>
  <c r="N484" i="17"/>
  <c r="N130" i="17"/>
  <c r="N796" i="17"/>
  <c r="N215" i="17"/>
  <c r="N360" i="17"/>
  <c r="N297" i="17"/>
  <c r="N142" i="17"/>
  <c r="N791" i="17"/>
  <c r="N745" i="17"/>
  <c r="N668" i="17"/>
  <c r="N500" i="17"/>
  <c r="N608" i="17"/>
  <c r="N943" i="17"/>
  <c r="N809" i="17"/>
  <c r="N652" i="17"/>
  <c r="N849" i="17"/>
  <c r="I981" i="17"/>
  <c r="N981" i="17" s="1"/>
  <c r="N16" i="17"/>
  <c r="N844" i="17"/>
  <c r="N630" i="17"/>
  <c r="N249" i="17"/>
  <c r="N265" i="17"/>
  <c r="N698" i="17"/>
  <c r="N871" i="17"/>
  <c r="N184" i="17"/>
  <c r="N283" i="17"/>
  <c r="N112" i="17"/>
  <c r="N286" i="17"/>
  <c r="N171" i="17"/>
  <c r="N929" i="17"/>
  <c r="N223" i="17"/>
  <c r="N440" i="17"/>
  <c r="N744" i="17"/>
  <c r="N368" i="17"/>
  <c r="N580" i="17"/>
  <c r="N164" i="17"/>
  <c r="N816" i="17"/>
  <c r="N450" i="17"/>
  <c r="N737" i="17"/>
  <c r="N989" i="17"/>
  <c r="N889" i="17"/>
  <c r="N515" i="17"/>
  <c r="N934" i="17"/>
  <c r="N399" i="17"/>
  <c r="N133" i="17"/>
  <c r="N573" i="17"/>
  <c r="N922" i="17"/>
  <c r="N205" i="17"/>
  <c r="N520" i="17"/>
  <c r="N579" i="17"/>
  <c r="N485" i="17"/>
  <c r="N807" i="17"/>
  <c r="N797" i="17"/>
  <c r="N378" i="17"/>
  <c r="N408" i="17"/>
  <c r="N361" i="17"/>
  <c r="N444" i="17"/>
  <c r="N137" i="17"/>
  <c r="N638" i="17"/>
  <c r="N806" i="17"/>
  <c r="N991" i="17"/>
  <c r="N613" i="17"/>
  <c r="N475" i="17"/>
  <c r="N404" i="17"/>
  <c r="N393" i="17"/>
  <c r="N758" i="17"/>
  <c r="N321" i="17"/>
  <c r="N50" i="17"/>
  <c r="N31" i="17"/>
  <c r="N109" i="17"/>
  <c r="N174" i="17"/>
  <c r="N843" i="17"/>
  <c r="N337" i="17"/>
  <c r="N477" i="17"/>
  <c r="N253" i="17"/>
  <c r="N826" i="17"/>
  <c r="N541" i="17"/>
  <c r="N470" i="17"/>
  <c r="N611" i="17"/>
  <c r="N88" i="17"/>
  <c r="N210" i="17"/>
  <c r="N78" i="17"/>
  <c r="N731" i="17"/>
  <c r="N453" i="17"/>
  <c r="N840" i="17"/>
  <c r="N736" i="17"/>
  <c r="N895" i="17"/>
  <c r="N567" i="17"/>
  <c r="N359" i="17"/>
  <c r="N30" i="17"/>
  <c r="N586" i="17"/>
  <c r="N198" i="17"/>
  <c r="N301" i="17"/>
  <c r="N853" i="17"/>
  <c r="N629" i="17"/>
  <c r="N92" i="17"/>
  <c r="N411" i="17"/>
  <c r="N192" i="17"/>
  <c r="N462" i="17"/>
  <c r="N763" i="17"/>
  <c r="N27" i="17"/>
  <c r="N974" i="17"/>
  <c r="N468" i="17"/>
  <c r="N982" i="17"/>
  <c r="N726" i="17"/>
  <c r="N83" i="17"/>
  <c r="N626" i="17"/>
  <c r="N810" i="17"/>
  <c r="N664" i="17"/>
  <c r="N618" i="17"/>
  <c r="N277" i="17"/>
  <c r="N467" i="17"/>
  <c r="N518" i="17"/>
  <c r="N781" i="17"/>
  <c r="N104" i="17"/>
  <c r="N193" i="17"/>
  <c r="N318" i="17"/>
  <c r="N878" i="17"/>
  <c r="N673" i="17"/>
  <c r="N733" i="17"/>
  <c r="N540" i="17"/>
  <c r="N87" i="17"/>
  <c r="N730" i="17"/>
  <c r="N670" i="17"/>
  <c r="N29" i="17"/>
  <c r="N619" i="17"/>
  <c r="N381" i="17"/>
  <c r="N866" i="17"/>
  <c r="N25" i="17"/>
  <c r="N978" i="17"/>
  <c r="N681" i="17"/>
  <c r="N350" i="17"/>
  <c r="N466" i="17"/>
  <c r="N524" i="17"/>
  <c r="N418" i="17"/>
  <c r="N392" i="17"/>
  <c r="N280" i="17"/>
  <c r="N452" i="17"/>
  <c r="N868" i="17"/>
  <c r="N73" i="17"/>
  <c r="N181" i="17"/>
  <c r="N492" i="17"/>
  <c r="N962" i="17"/>
  <c r="N33" i="17"/>
  <c r="N22" i="17"/>
  <c r="N988" i="17"/>
  <c r="N517" i="17"/>
  <c r="N969" i="17"/>
  <c r="N389" i="17"/>
  <c r="N325" i="17"/>
  <c r="N959" i="17"/>
  <c r="N479" i="17"/>
  <c r="N456" i="17"/>
  <c r="N472" i="17"/>
  <c r="N616" i="17"/>
  <c r="N51" i="17"/>
  <c r="N194" i="17"/>
  <c r="N126" i="17"/>
  <c r="N699" i="17"/>
  <c r="N345" i="17"/>
  <c r="N169" i="17"/>
  <c r="N211" i="17"/>
  <c r="N89" i="17"/>
  <c r="N817" i="17"/>
  <c r="N954" i="17"/>
  <c r="N172" i="17"/>
  <c r="N678" i="17"/>
  <c r="N870" i="17"/>
  <c r="N448" i="17"/>
  <c r="N82" i="17"/>
  <c r="N862" i="17"/>
  <c r="N197" i="17"/>
  <c r="N780" i="17"/>
  <c r="N568" i="17"/>
  <c r="N873" i="17"/>
  <c r="N64" i="17"/>
  <c r="N417" i="17"/>
  <c r="N902" i="17"/>
  <c r="N151" i="17"/>
  <c r="N339" i="17"/>
  <c r="N186" i="17"/>
  <c r="N827" i="17"/>
  <c r="N495" i="17"/>
  <c r="N35" i="17"/>
  <c r="N710" i="17"/>
  <c r="N355" i="17"/>
  <c r="N535" i="17"/>
  <c r="N460" i="17"/>
  <c r="N160" i="17"/>
  <c r="N815" i="17"/>
  <c r="N882" i="17"/>
  <c r="N141" i="17"/>
  <c r="N718" i="17"/>
  <c r="N451" i="17"/>
  <c r="N93" i="17"/>
  <c r="N455" i="17"/>
  <c r="N933" i="17"/>
  <c r="N604" i="17"/>
  <c r="N912" i="17"/>
  <c r="N741" i="17"/>
  <c r="N43" i="17"/>
  <c r="N375" i="17"/>
  <c r="N834" i="17"/>
  <c r="N74" i="17"/>
  <c r="N743" i="17"/>
  <c r="N968" i="17"/>
  <c r="N53" i="17"/>
  <c r="N721" i="17"/>
  <c r="N69" i="17"/>
  <c r="N907" i="17"/>
  <c r="N712" i="17"/>
  <c r="N785" i="17"/>
  <c r="N235" i="17"/>
  <c r="N336" i="17"/>
  <c r="N647" i="17"/>
  <c r="N801" i="17"/>
  <c r="N267" i="17"/>
  <c r="N911" i="17"/>
  <c r="N488" i="17"/>
  <c r="N537" i="17"/>
  <c r="N530" i="17"/>
  <c r="N947" i="17"/>
  <c r="N108" i="17"/>
  <c r="N344" i="17"/>
  <c r="N875" i="17"/>
  <c r="N162" i="17"/>
  <c r="N688" i="17"/>
  <c r="N282" i="17"/>
  <c r="N881" i="17"/>
  <c r="N217" i="17"/>
  <c r="N338" i="17"/>
  <c r="N296" i="17"/>
  <c r="N674" i="17"/>
  <c r="N924" i="17"/>
  <c r="N958" i="17"/>
  <c r="N113" i="17"/>
  <c r="N615" i="17"/>
  <c r="N204" i="17"/>
  <c r="N891" i="17"/>
  <c r="N433" i="17"/>
  <c r="N996" i="17"/>
  <c r="N506" i="17"/>
  <c r="N522" i="17"/>
  <c r="N374" i="17"/>
  <c r="N654" i="17"/>
  <c r="N913" i="17"/>
  <c r="N822" i="17"/>
  <c r="N416" i="17"/>
  <c r="N566" i="17"/>
  <c r="N706" i="17"/>
  <c r="N391" i="17"/>
  <c r="N620" i="17"/>
  <c r="N939" i="17"/>
  <c r="N203" i="17"/>
  <c r="N23" i="17"/>
  <c r="N281" i="17"/>
  <c r="N329" i="17"/>
  <c r="N532" i="17"/>
  <c r="N738" i="17"/>
  <c r="N18" i="17"/>
  <c r="N621" i="17"/>
  <c r="N937" i="17"/>
  <c r="N491" i="17"/>
  <c r="N259" i="17"/>
  <c r="N790" i="17"/>
  <c r="N858" i="17"/>
  <c r="N656" i="17"/>
  <c r="N234" i="17"/>
  <c r="N437" i="17"/>
  <c r="N771" i="17"/>
  <c r="N365" i="17"/>
  <c r="N170" i="17"/>
  <c r="N168" i="17"/>
  <c r="N302" i="17"/>
  <c r="N860" i="17"/>
  <c r="N658" i="17"/>
  <c r="N915" i="17"/>
  <c r="N538" i="17"/>
  <c r="N62" i="17"/>
  <c r="N426" i="17"/>
  <c r="N304" i="17"/>
  <c r="N983" i="17"/>
  <c r="N753" i="17"/>
  <c r="N226" i="17"/>
  <c r="N558" i="17"/>
  <c r="N420" i="17"/>
  <c r="N631" i="17"/>
  <c r="N750" i="17"/>
  <c r="N684" i="17"/>
  <c r="N970" i="17"/>
  <c r="N543" i="17"/>
  <c r="N955" i="17"/>
  <c r="N898" i="17"/>
  <c r="N457" i="17"/>
  <c r="N20" i="17"/>
  <c r="N68" i="17"/>
  <c r="N820" i="17"/>
  <c r="N67" i="17"/>
  <c r="N295" i="17"/>
  <c r="N879" i="17"/>
  <c r="N100" i="17"/>
  <c r="N105" i="17"/>
  <c r="N894" i="17"/>
  <c r="N702" i="17"/>
  <c r="N896" i="17"/>
  <c r="N572" i="17"/>
  <c r="N493" i="17"/>
  <c r="N328" i="17"/>
  <c r="N639" i="17"/>
  <c r="N628" i="17"/>
  <c r="N773" i="17"/>
  <c r="N463" i="17"/>
  <c r="N213" i="17"/>
  <c r="N677" i="17"/>
  <c r="N232" i="17"/>
  <c r="N358" i="17"/>
  <c r="N609" i="17"/>
  <c r="N747" i="17"/>
  <c r="N4" i="17"/>
  <c r="N114" i="17"/>
  <c r="N144" i="17"/>
  <c r="N563" i="17"/>
  <c r="N9" i="17"/>
  <c r="N405" i="17"/>
  <c r="N606" i="17"/>
  <c r="N694" i="17"/>
  <c r="N830" i="17"/>
  <c r="N363" i="17"/>
  <c r="N123" i="17"/>
  <c r="N919" i="17"/>
  <c r="N550" i="17"/>
  <c r="N264" i="17"/>
  <c r="N307" i="17"/>
  <c r="N180" i="17"/>
  <c r="N646" i="17"/>
  <c r="N490" i="17"/>
  <c r="N275" i="17"/>
  <c r="N636" i="17"/>
  <c r="N313" i="17"/>
  <c r="N52" i="17"/>
  <c r="N859" i="17"/>
  <c r="N546" i="17"/>
  <c r="N903" i="17"/>
  <c r="N767" i="17"/>
  <c r="N696" i="17"/>
  <c r="N986" i="17"/>
  <c r="N44" i="17"/>
  <c r="N240" i="17"/>
  <c r="N835" i="17"/>
  <c r="N409" i="17"/>
  <c r="N429" i="17"/>
  <c r="N369" i="17"/>
  <c r="N864" i="17"/>
  <c r="N752" i="17"/>
  <c r="N28" i="17"/>
  <c r="N327" i="17"/>
  <c r="N187" i="17"/>
  <c r="N957" i="17"/>
  <c r="N199" i="17"/>
  <c r="N526" i="17"/>
  <c r="N7" i="17"/>
  <c r="N34" i="17"/>
  <c r="N107" i="17"/>
  <c r="N926" i="17"/>
  <c r="N12" i="17"/>
  <c r="N61" i="17"/>
  <c r="N600" i="17"/>
  <c r="N828" i="17"/>
  <c r="N601" i="17"/>
  <c r="N766" i="17"/>
  <c r="N274" i="17"/>
  <c r="N435" i="17"/>
  <c r="N461" i="17"/>
  <c r="N155" i="17"/>
  <c r="N874" i="17"/>
  <c r="N402" i="17"/>
  <c r="N454" i="17"/>
  <c r="N552" i="17"/>
  <c r="N273" i="17"/>
  <c r="N804" i="17"/>
  <c r="N916" i="17"/>
  <c r="N685" i="17"/>
  <c r="N765" i="17"/>
  <c r="N145" i="17"/>
  <c r="N288" i="17"/>
  <c r="N387" i="17"/>
  <c r="N443" i="17"/>
  <c r="N920" i="17"/>
  <c r="N575" i="17"/>
  <c r="N140" i="17"/>
  <c r="N561" i="17"/>
  <c r="N250" i="17"/>
  <c r="N254" i="17"/>
  <c r="N424" i="17"/>
  <c r="N120" i="17"/>
  <c r="N692" i="17"/>
  <c r="N651" i="17"/>
  <c r="N633" i="17"/>
  <c r="N854" i="17"/>
  <c r="N382" i="17"/>
  <c r="N746" i="17"/>
  <c r="N945" i="17"/>
  <c r="N413" i="17"/>
  <c r="N754" i="17"/>
  <c r="N892" i="17"/>
  <c r="N40" i="17"/>
  <c r="N185" i="17"/>
  <c r="N742" i="17"/>
  <c r="N266" i="17"/>
  <c r="N936" i="17"/>
  <c r="N607" i="17"/>
  <c r="N308" i="17"/>
  <c r="N829" i="17"/>
  <c r="N432" i="17"/>
  <c r="N471" i="17"/>
  <c r="N430" i="17"/>
  <c r="N447" i="17"/>
  <c r="N59" i="17"/>
  <c r="N734" i="17"/>
  <c r="N722" i="17"/>
  <c r="N38" i="17"/>
  <c r="N993" i="17"/>
  <c r="N63" i="17"/>
  <c r="N386" i="17"/>
  <c r="N906" i="17"/>
  <c r="N661" i="17"/>
  <c r="N476" i="17"/>
  <c r="N602" i="17"/>
  <c r="N425" i="17"/>
  <c r="N72" i="17"/>
  <c r="N135" i="17"/>
  <c r="N973" i="17"/>
  <c r="N349" i="17"/>
  <c r="N794" i="17"/>
  <c r="N578" i="17"/>
  <c r="N556" i="17"/>
  <c r="N330" i="17"/>
  <c r="N11" i="17"/>
  <c r="N643" i="17"/>
  <c r="N935" i="17"/>
  <c r="N772" i="17"/>
  <c r="N764" i="17"/>
  <c r="N366" i="17"/>
  <c r="N675" i="17"/>
  <c r="N863" i="17"/>
  <c r="N727" i="17"/>
  <c r="N927" i="17"/>
  <c r="N47" i="17"/>
  <c r="N334" i="17"/>
  <c r="O228" i="17"/>
  <c r="M228" i="17"/>
  <c r="O376" i="17"/>
  <c r="M376" i="17"/>
  <c r="O314" i="17"/>
  <c r="M314" i="17"/>
  <c r="O395" i="17"/>
  <c r="M395" i="17"/>
  <c r="O341" i="17"/>
  <c r="M341" i="17"/>
  <c r="O591" i="17"/>
  <c r="M591" i="17"/>
  <c r="O39" i="17"/>
  <c r="M39" i="17"/>
  <c r="O127" i="17"/>
  <c r="M127" i="17"/>
  <c r="O921" i="17"/>
  <c r="M921" i="17"/>
  <c r="O182" i="17"/>
  <c r="M182" i="17"/>
  <c r="O154" i="17"/>
  <c r="M154" i="17"/>
  <c r="O257" i="17"/>
  <c r="M257" i="17"/>
  <c r="O697" i="17"/>
  <c r="M697" i="17"/>
  <c r="O496" i="17"/>
  <c r="M496" i="17"/>
  <c r="O245" i="17"/>
  <c r="M245" i="17"/>
  <c r="O645" i="17"/>
  <c r="M645" i="17"/>
  <c r="O6" i="17"/>
  <c r="M6" i="17"/>
  <c r="O401" i="17"/>
  <c r="M401" i="17"/>
  <c r="O711" i="17"/>
  <c r="M711" i="17"/>
  <c r="O884" i="17"/>
  <c r="M884" i="17"/>
  <c r="O46" i="17"/>
  <c r="M46" i="17"/>
  <c r="O24" i="17"/>
  <c r="M24" i="17"/>
  <c r="O279" i="17"/>
  <c r="M279" i="17"/>
  <c r="O888" i="17"/>
  <c r="M888" i="17"/>
  <c r="O364" i="17"/>
  <c r="M364" i="17"/>
  <c r="O290" i="17"/>
  <c r="M290" i="17"/>
  <c r="O45" i="17"/>
  <c r="M45" i="17"/>
  <c r="O316" i="17"/>
  <c r="M316" i="17"/>
  <c r="O562" i="17"/>
  <c r="M562" i="17"/>
  <c r="O167" i="17"/>
  <c r="M167" i="17"/>
  <c r="O596" i="17"/>
  <c r="M596" i="17"/>
  <c r="O869" i="17"/>
  <c r="M869" i="17"/>
  <c r="O501" i="17"/>
  <c r="M501" i="17"/>
  <c r="O749" i="17"/>
  <c r="M749" i="17"/>
  <c r="O850" i="17"/>
  <c r="M850" i="17"/>
  <c r="O116" i="17"/>
  <c r="M116" i="17"/>
  <c r="O263" i="17"/>
  <c r="M263" i="17"/>
  <c r="O41" i="17"/>
  <c r="M41" i="17"/>
  <c r="O380" i="17"/>
  <c r="M380" i="17"/>
  <c r="O347" i="17"/>
  <c r="M347" i="17"/>
  <c r="O798" i="17"/>
  <c r="M798" i="17"/>
  <c r="O663" i="17"/>
  <c r="M663" i="17"/>
  <c r="O521" i="17"/>
  <c r="M521" i="17"/>
  <c r="O207" i="17"/>
  <c r="M207" i="17"/>
  <c r="O923" i="17"/>
  <c r="M923" i="17"/>
  <c r="O2" i="17"/>
  <c r="M2" i="17"/>
  <c r="O312" i="17"/>
  <c r="M312" i="17"/>
  <c r="O760" i="17"/>
  <c r="M760" i="17"/>
  <c r="O196" i="17"/>
  <c r="M196" i="17"/>
  <c r="O805" i="17"/>
  <c r="M805" i="17"/>
  <c r="O407" i="17"/>
  <c r="M407" i="17"/>
  <c r="O188" i="17"/>
  <c r="M188" i="17"/>
  <c r="O148" i="17"/>
  <c r="M148" i="17"/>
  <c r="O977" i="17"/>
  <c r="M977" i="17"/>
  <c r="O326" i="17"/>
  <c r="M326" i="17"/>
  <c r="O851" i="17"/>
  <c r="M851" i="17"/>
  <c r="O877" i="17"/>
  <c r="M877" i="17"/>
  <c r="O342" i="17"/>
  <c r="M342" i="17"/>
  <c r="O333" i="17"/>
  <c r="M333" i="17"/>
  <c r="O139" i="17"/>
  <c r="M139" i="17"/>
  <c r="O229" i="17"/>
  <c r="M229" i="17"/>
  <c r="O680" i="17"/>
  <c r="M680" i="17"/>
  <c r="O268" i="17"/>
  <c r="M268" i="17"/>
  <c r="O893" i="17"/>
  <c r="M893" i="17"/>
  <c r="O481" i="17"/>
  <c r="M481" i="17"/>
  <c r="O247" i="17"/>
  <c r="M247" i="17"/>
  <c r="O761" i="17"/>
  <c r="M761" i="17"/>
  <c r="O897" i="17"/>
  <c r="M897" i="17"/>
  <c r="O54" i="17"/>
  <c r="M54" i="17"/>
  <c r="O547" i="17"/>
  <c r="M547" i="17"/>
  <c r="O311" i="17"/>
  <c r="M311" i="17"/>
  <c r="O715" i="17"/>
  <c r="M715" i="17"/>
  <c r="O221" i="17"/>
  <c r="M221" i="17"/>
  <c r="O632" i="17"/>
  <c r="M632" i="17"/>
  <c r="O527" i="17"/>
  <c r="M527" i="17"/>
  <c r="O880" i="17"/>
  <c r="M880" i="17"/>
  <c r="O260" i="17"/>
  <c r="M260" i="17"/>
  <c r="O739" i="17"/>
  <c r="M739" i="17"/>
  <c r="O80" i="17"/>
  <c r="M80" i="17"/>
  <c r="O723" i="17"/>
  <c r="M723" i="17"/>
  <c r="O200" i="17"/>
  <c r="M200" i="17"/>
  <c r="O975" i="17"/>
  <c r="M975" i="17"/>
  <c r="O71" i="17"/>
  <c r="M71" i="17"/>
  <c r="O861" i="17"/>
  <c r="M861" i="17"/>
  <c r="O905" i="17"/>
  <c r="M905" i="17"/>
  <c r="O931" i="17"/>
  <c r="M931" i="17"/>
  <c r="O900" i="17"/>
  <c r="M900" i="17"/>
  <c r="O212" i="17"/>
  <c r="M212" i="17"/>
  <c r="O220" i="17"/>
  <c r="M220" i="17"/>
  <c r="O603" i="17"/>
  <c r="M603" i="17"/>
  <c r="O332" i="17"/>
  <c r="M332" i="17"/>
  <c r="O202" i="17"/>
  <c r="M202" i="17"/>
  <c r="O507" i="17"/>
  <c r="M507" i="17"/>
  <c r="O704" i="17"/>
  <c r="M704" i="17"/>
  <c r="O998" i="17"/>
  <c r="M998" i="17"/>
  <c r="O544" i="17"/>
  <c r="M544" i="17"/>
  <c r="O757" i="17"/>
  <c r="M757" i="17"/>
  <c r="O236" i="17"/>
  <c r="M236" i="17"/>
  <c r="O138" i="17"/>
  <c r="M138" i="17"/>
  <c r="O340" i="17"/>
  <c r="M340" i="17"/>
  <c r="O725" i="17"/>
  <c r="M725" i="17"/>
  <c r="O776" i="17"/>
  <c r="M776" i="17"/>
  <c r="O614" i="17"/>
  <c r="M614" i="17"/>
  <c r="O90" i="17"/>
  <c r="M90" i="17"/>
  <c r="O177" i="17"/>
  <c r="M177" i="17"/>
  <c r="O209" i="17"/>
  <c r="M209" i="17"/>
  <c r="O298" i="17"/>
  <c r="M298" i="17"/>
  <c r="O323" i="17"/>
  <c r="M323" i="17"/>
  <c r="O176" i="17"/>
  <c r="M176" i="17"/>
  <c r="O353" i="17"/>
  <c r="M353" i="17"/>
  <c r="O705" i="17"/>
  <c r="M705" i="17"/>
  <c r="O352" i="17"/>
  <c r="M352" i="17"/>
  <c r="O422" i="17"/>
  <c r="M422" i="17"/>
  <c r="O356" i="17"/>
  <c r="M356" i="17"/>
  <c r="O904" i="17"/>
  <c r="M904" i="17"/>
  <c r="O756" i="17"/>
  <c r="M756" i="17"/>
  <c r="O99" i="17"/>
  <c r="M99" i="17"/>
  <c r="O118" i="17"/>
  <c r="M118" i="17"/>
  <c r="O637" i="17"/>
  <c r="M637" i="17"/>
  <c r="O299" i="17"/>
  <c r="M299" i="17"/>
  <c r="O459" i="17"/>
  <c r="M459" i="17"/>
  <c r="O156" i="17"/>
  <c r="M156" i="17"/>
  <c r="O261" i="17"/>
  <c r="M261" i="17"/>
  <c r="O233" i="17"/>
  <c r="M233" i="17"/>
  <c r="O660" i="17"/>
  <c r="M660" i="17"/>
  <c r="O516" i="17"/>
  <c r="M516" i="17"/>
  <c r="O371" i="17"/>
  <c r="M371" i="17"/>
  <c r="O605" i="17"/>
  <c r="M605" i="17"/>
  <c r="O486" i="17"/>
  <c r="M486" i="17"/>
  <c r="O372" i="17"/>
  <c r="M372" i="17"/>
  <c r="O489" i="17"/>
  <c r="M489" i="17"/>
  <c r="O574" i="17"/>
  <c r="M574" i="17"/>
  <c r="O309" i="17"/>
  <c r="M309" i="17"/>
  <c r="O999" i="17"/>
  <c r="M999" i="17"/>
  <c r="O348" i="17"/>
  <c r="M348" i="17"/>
  <c r="O442" i="17"/>
  <c r="M442" i="17"/>
  <c r="O653" i="17"/>
  <c r="M653" i="17"/>
  <c r="O237" i="17"/>
  <c r="M237" i="17"/>
  <c r="O856" i="17"/>
  <c r="M856" i="17"/>
  <c r="O509" i="17"/>
  <c r="M509" i="17"/>
  <c r="O119" i="17"/>
  <c r="M119" i="17"/>
  <c r="O917" i="17"/>
  <c r="M917" i="17"/>
  <c r="O278" i="17"/>
  <c r="M278" i="17"/>
  <c r="O808" i="17"/>
  <c r="M808" i="17"/>
  <c r="O128" i="17"/>
  <c r="M128" i="17"/>
  <c r="O21" i="17"/>
  <c r="M21" i="17"/>
  <c r="O124" i="17"/>
  <c r="M124" i="17"/>
  <c r="O909" i="17"/>
  <c r="M909" i="17"/>
  <c r="O848" i="17"/>
  <c r="M848" i="17"/>
  <c r="O55" i="17"/>
  <c r="M55" i="17"/>
  <c r="O582" i="17"/>
  <c r="M582" i="17"/>
  <c r="O5" i="17"/>
  <c r="M5" i="17"/>
  <c r="O845" i="17"/>
  <c r="M845" i="17"/>
  <c r="O751" i="17"/>
  <c r="M751" i="17"/>
  <c r="O331" i="17"/>
  <c r="M331" i="17"/>
  <c r="O414" i="17"/>
  <c r="M414" i="17"/>
  <c r="O37" i="17"/>
  <c r="M37" i="17"/>
  <c r="O441" i="17"/>
  <c r="M441" i="17"/>
  <c r="O504" i="17"/>
  <c r="M504" i="17"/>
  <c r="O224" i="17"/>
  <c r="M224" i="17"/>
  <c r="O944" i="17"/>
  <c r="M944" i="17"/>
  <c r="O3" i="17"/>
  <c r="M3" i="17"/>
  <c r="O612" i="17"/>
  <c r="M612" i="17"/>
  <c r="O641" i="17"/>
  <c r="M641" i="17"/>
  <c r="O695" i="17"/>
  <c r="M695" i="17"/>
  <c r="O941" i="17"/>
  <c r="M941" i="17"/>
  <c r="O787" i="17"/>
  <c r="M787" i="17"/>
  <c r="O971" i="17"/>
  <c r="M971" i="17"/>
  <c r="O56" i="17"/>
  <c r="M56" i="17"/>
  <c r="O610" i="17"/>
  <c r="M610" i="17"/>
  <c r="O833" i="17"/>
  <c r="M833" i="17"/>
  <c r="O593" i="17"/>
  <c r="M593" i="17"/>
  <c r="O125" i="17"/>
  <c r="M125" i="17"/>
  <c r="O724" i="17"/>
  <c r="M724" i="17"/>
  <c r="O97" i="17"/>
  <c r="M97" i="17"/>
  <c r="O964" i="17"/>
  <c r="M964" i="17"/>
  <c r="O802" i="17"/>
  <c r="M802" i="17"/>
  <c r="O642" i="17"/>
  <c r="M642" i="17"/>
  <c r="O219" i="17"/>
  <c r="M219" i="17"/>
  <c r="O690" i="17"/>
  <c r="M690" i="17"/>
  <c r="O627" i="17"/>
  <c r="M627" i="17"/>
  <c r="O979" i="17"/>
  <c r="M979" i="17"/>
  <c r="O732" i="17"/>
  <c r="M732" i="17"/>
  <c r="O66" i="17"/>
  <c r="M66" i="17"/>
  <c r="O967" i="17"/>
  <c r="M967" i="17"/>
  <c r="O557" i="17"/>
  <c r="M557" i="17"/>
  <c r="O117" i="17"/>
  <c r="M117" i="17"/>
  <c r="O872" i="17"/>
  <c r="M872" i="17"/>
  <c r="O106" i="17"/>
  <c r="M106" i="17"/>
  <c r="O768" i="17"/>
  <c r="M768" i="17"/>
  <c r="O545" i="17"/>
  <c r="M545" i="17"/>
  <c r="O121" i="17"/>
  <c r="M121" i="17"/>
  <c r="O494" i="17"/>
  <c r="M494" i="17"/>
  <c r="O990" i="17"/>
  <c r="M990" i="17"/>
  <c r="O252" i="17"/>
  <c r="M252" i="17"/>
  <c r="O587" i="17"/>
  <c r="M587" i="17"/>
  <c r="O60" i="17"/>
  <c r="M60" i="17"/>
  <c r="O284" i="17"/>
  <c r="M284" i="17"/>
  <c r="O294" i="17"/>
  <c r="M294" i="17"/>
  <c r="O178" i="17"/>
  <c r="M178" i="17"/>
  <c r="O8" i="17"/>
  <c r="M8" i="17"/>
  <c r="O624" i="17"/>
  <c r="M624" i="17"/>
  <c r="O529" i="17"/>
  <c r="M529" i="17"/>
  <c r="O357" i="17"/>
  <c r="M357" i="17"/>
  <c r="O667" i="17"/>
  <c r="M667" i="17"/>
  <c r="O244" i="17"/>
  <c r="M244" i="17"/>
  <c r="O10" i="17"/>
  <c r="M10" i="17"/>
  <c r="O480" i="17"/>
  <c r="M480" i="17"/>
  <c r="O383" i="17"/>
  <c r="M383" i="17"/>
  <c r="O676" i="17"/>
  <c r="M676" i="17"/>
  <c r="O665" i="17"/>
  <c r="M665" i="17"/>
  <c r="O241" i="17"/>
  <c r="M241" i="17"/>
  <c r="O370" i="17"/>
  <c r="M370" i="17"/>
  <c r="O377" i="17"/>
  <c r="M377" i="17"/>
  <c r="O335" i="17"/>
  <c r="M335" i="17"/>
  <c r="O597" i="17"/>
  <c r="M597" i="17"/>
  <c r="O367" i="17"/>
  <c r="M367" i="17"/>
  <c r="O32" i="17"/>
  <c r="M32" i="17"/>
  <c r="O129" i="17"/>
  <c r="M129" i="17"/>
  <c r="O191" i="17"/>
  <c r="M191" i="17"/>
  <c r="O474" i="17"/>
  <c r="M474" i="17"/>
  <c r="O778" i="17"/>
  <c r="M778" i="17"/>
  <c r="O963" i="17"/>
  <c r="M963" i="17"/>
  <c r="O960" i="17"/>
  <c r="M960" i="17"/>
  <c r="O300" i="17"/>
  <c r="M300" i="17"/>
  <c r="O183" i="17"/>
  <c r="M183" i="17"/>
  <c r="O594" i="17"/>
  <c r="M594" i="17"/>
  <c r="O315" i="17"/>
  <c r="M315" i="17"/>
  <c r="O166" i="17"/>
  <c r="M166" i="17"/>
  <c r="O514" i="17"/>
  <c r="M514" i="17"/>
  <c r="O499" i="17"/>
  <c r="M499" i="17"/>
  <c r="O984" i="17"/>
  <c r="M984" i="17"/>
  <c r="O865" i="17"/>
  <c r="M865" i="17"/>
  <c r="O258" i="17"/>
  <c r="M258" i="17"/>
  <c r="O901" i="17"/>
  <c r="M901" i="17"/>
  <c r="O165" i="17"/>
  <c r="M165" i="17"/>
  <c r="O534" i="17"/>
  <c r="M534" i="17"/>
  <c r="O415" i="17"/>
  <c r="M415" i="17"/>
  <c r="O464" i="17"/>
  <c r="M464" i="17"/>
  <c r="O103" i="17"/>
  <c r="M103" i="17"/>
  <c r="O58" i="17"/>
  <c r="M58" i="17"/>
  <c r="O890" i="17"/>
  <c r="M890" i="17"/>
  <c r="O115" i="17"/>
  <c r="M115" i="17"/>
  <c r="O782" i="17"/>
  <c r="M782" i="17"/>
  <c r="O400" i="17"/>
  <c r="M400" i="17"/>
  <c r="O774" i="17"/>
  <c r="M774" i="17"/>
  <c r="O132" i="17"/>
  <c r="M132" i="17"/>
  <c r="O655" i="17"/>
  <c r="M655" i="17"/>
  <c r="O310" i="17"/>
  <c r="M310" i="17"/>
  <c r="O150" i="17"/>
  <c r="M150" i="17"/>
  <c r="O735" i="17"/>
  <c r="M735" i="17"/>
  <c r="O362" i="17"/>
  <c r="M362" i="17"/>
  <c r="O248" i="17"/>
  <c r="M248" i="17"/>
  <c r="O189" i="17"/>
  <c r="M189" i="17"/>
  <c r="O803" i="17"/>
  <c r="M803" i="17"/>
  <c r="O497" i="17"/>
  <c r="M497" i="17"/>
  <c r="O445" i="17"/>
  <c r="M445" i="17"/>
  <c r="O789" i="17"/>
  <c r="M789" i="17"/>
  <c r="O976" i="17"/>
  <c r="M976" i="17"/>
  <c r="O846" i="17"/>
  <c r="M846" i="17"/>
  <c r="O885" i="17"/>
  <c r="M885" i="17"/>
  <c r="O987" i="17"/>
  <c r="M987" i="17"/>
  <c r="O666" i="17"/>
  <c r="M666" i="17"/>
  <c r="O837" i="17"/>
  <c r="M837" i="17"/>
  <c r="O17" i="17"/>
  <c r="M17" i="17"/>
  <c r="O551" i="17"/>
  <c r="M551" i="17"/>
  <c r="O693" i="17"/>
  <c r="M693" i="17"/>
  <c r="O14" i="17"/>
  <c r="M14" i="17"/>
  <c r="O814" i="17"/>
  <c r="M814" i="17"/>
  <c r="O303" i="17"/>
  <c r="M303" i="17"/>
  <c r="O571" i="17"/>
  <c r="M571" i="17"/>
  <c r="O581" i="17"/>
  <c r="M581" i="17"/>
  <c r="O96" i="17"/>
  <c r="M96" i="17"/>
  <c r="O76" i="17"/>
  <c r="M76" i="17"/>
  <c r="O317" i="17"/>
  <c r="M317" i="17"/>
  <c r="O256" i="17"/>
  <c r="M256" i="17"/>
  <c r="O925" i="17"/>
  <c r="M925" i="17"/>
  <c r="O158" i="17"/>
  <c r="M158" i="17"/>
  <c r="O449" i="17"/>
  <c r="M449" i="17"/>
  <c r="O649" i="17"/>
  <c r="M649" i="17"/>
  <c r="O77" i="17"/>
  <c r="M77" i="17"/>
  <c r="O406" i="17"/>
  <c r="M406" i="17"/>
  <c r="O147" i="17"/>
  <c r="M147" i="17"/>
  <c r="O657" i="17"/>
  <c r="M657" i="17"/>
  <c r="O813" i="17"/>
  <c r="M813" i="17"/>
  <c r="O825" i="17"/>
  <c r="M825" i="17"/>
  <c r="O585" i="17"/>
  <c r="M585" i="17"/>
  <c r="O1000" i="17"/>
  <c r="M1000" i="17"/>
  <c r="O190" i="17"/>
  <c r="M190" i="17"/>
  <c r="O729" i="17"/>
  <c r="M729" i="17"/>
  <c r="O246" i="17"/>
  <c r="M246" i="17"/>
  <c r="O716" i="17"/>
  <c r="M716" i="17"/>
  <c r="O622" i="17"/>
  <c r="M622" i="17"/>
  <c r="O589" i="17"/>
  <c r="M589" i="17"/>
  <c r="O577" i="17"/>
  <c r="M577" i="17"/>
  <c r="O79" i="17"/>
  <c r="M79" i="17"/>
  <c r="O291" i="17"/>
  <c r="M291" i="17"/>
  <c r="O686" i="17"/>
  <c r="M686" i="17"/>
  <c r="O482" i="17"/>
  <c r="M482" i="17"/>
  <c r="O838" i="17"/>
  <c r="M838" i="17"/>
  <c r="O783" i="17"/>
  <c r="M783" i="17"/>
  <c r="O793" i="17"/>
  <c r="M793" i="17"/>
  <c r="O948" i="17"/>
  <c r="M948" i="17"/>
  <c r="O436" i="17"/>
  <c r="M436" i="17"/>
  <c r="O511" i="17"/>
  <c r="M511" i="17"/>
  <c r="O755" i="17"/>
  <c r="M755" i="17"/>
  <c r="O519" i="17"/>
  <c r="M519" i="17"/>
  <c r="O75" i="17"/>
  <c r="M75" i="17"/>
  <c r="O505" i="17"/>
  <c r="M505" i="17"/>
  <c r="O748" i="17"/>
  <c r="M748" i="17"/>
  <c r="O640" i="17"/>
  <c r="M640" i="17"/>
  <c r="O498" i="17"/>
  <c r="M498" i="17"/>
  <c r="O206" i="17"/>
  <c r="M206" i="17"/>
  <c r="O799" i="17"/>
  <c r="M799" i="17"/>
  <c r="O159" i="17"/>
  <c r="M159" i="17"/>
  <c r="O689" i="17"/>
  <c r="M689" i="17"/>
  <c r="O94" i="17"/>
  <c r="M94" i="17"/>
  <c r="O388" i="17"/>
  <c r="M388" i="17"/>
  <c r="O319" i="17"/>
  <c r="M319" i="17"/>
  <c r="O201" i="17"/>
  <c r="M201" i="17"/>
  <c r="O788" i="17"/>
  <c r="M788" i="17"/>
  <c r="O576" i="17"/>
  <c r="M576" i="17"/>
  <c r="O262" i="17"/>
  <c r="M262" i="17"/>
  <c r="O272" i="17"/>
  <c r="M272" i="17"/>
  <c r="O478" i="17"/>
  <c r="M478" i="17"/>
  <c r="O598" i="17"/>
  <c r="M598" i="17"/>
  <c r="O779" i="17"/>
  <c r="M779" i="17"/>
  <c r="O427" i="17"/>
  <c r="M427" i="17"/>
  <c r="O81" i="17"/>
  <c r="M81" i="17"/>
  <c r="O946" i="17"/>
  <c r="M946" i="17"/>
  <c r="O218" i="17"/>
  <c r="M218" i="17"/>
  <c r="O714" i="17"/>
  <c r="M714" i="17"/>
  <c r="O287" i="17"/>
  <c r="M287" i="17"/>
  <c r="O769" i="17"/>
  <c r="M769" i="17"/>
  <c r="O942" i="17"/>
  <c r="M942" i="17"/>
  <c r="O434" i="17"/>
  <c r="M434" i="17"/>
  <c r="O800" i="17"/>
  <c r="M800" i="17"/>
  <c r="O966" i="17"/>
  <c r="M966" i="17"/>
  <c r="O131" i="17"/>
  <c r="M131" i="17"/>
  <c r="O539" i="17"/>
  <c r="M539" i="17"/>
  <c r="O403" i="17"/>
  <c r="M403" i="17"/>
  <c r="O146" i="17"/>
  <c r="M146" i="17"/>
  <c r="O161" i="17"/>
  <c r="M161" i="17"/>
  <c r="O992" i="17"/>
  <c r="M992" i="17"/>
  <c r="O542" i="17"/>
  <c r="M542" i="17"/>
  <c r="O928" i="17"/>
  <c r="M928" i="17"/>
  <c r="O839" i="17"/>
  <c r="M839" i="17"/>
  <c r="O940" i="17"/>
  <c r="M940" i="17"/>
  <c r="O707" i="17"/>
  <c r="M707" i="17"/>
  <c r="O523" i="17"/>
  <c r="M523" i="17"/>
  <c r="O91" i="17"/>
  <c r="M91" i="17"/>
  <c r="O410" i="17"/>
  <c r="M410" i="17"/>
  <c r="O635" i="17"/>
  <c r="M635" i="17"/>
  <c r="O908" i="17"/>
  <c r="M908" i="17"/>
  <c r="O918" i="17"/>
  <c r="M918" i="17"/>
  <c r="O564" i="17"/>
  <c r="M564" i="17"/>
  <c r="O930" i="17"/>
  <c r="M930" i="17"/>
  <c r="O101" i="17"/>
  <c r="M101" i="17"/>
  <c r="O157" i="17"/>
  <c r="M157" i="17"/>
  <c r="O292" i="17"/>
  <c r="M292" i="17"/>
  <c r="O821" i="17"/>
  <c r="M821" i="17"/>
  <c r="O932" i="17"/>
  <c r="M932" i="17"/>
  <c r="O570" i="17"/>
  <c r="M570" i="17"/>
  <c r="O423" i="17"/>
  <c r="M423" i="17"/>
  <c r="O842" i="17"/>
  <c r="M842" i="17"/>
  <c r="O230" i="17"/>
  <c r="M230" i="17"/>
  <c r="O792" i="17"/>
  <c r="M792" i="17"/>
  <c r="O428" i="17"/>
  <c r="M428" i="17"/>
  <c r="O775" i="17"/>
  <c r="M775" i="17"/>
  <c r="O887" i="17"/>
  <c r="M887" i="17"/>
  <c r="O528" i="17"/>
  <c r="M528" i="17"/>
  <c r="O786" i="17"/>
  <c r="M786" i="17"/>
  <c r="O351" i="17"/>
  <c r="M351" i="17"/>
  <c r="O672" i="17"/>
  <c r="M672" i="17"/>
  <c r="O293" i="17"/>
  <c r="M293" i="17"/>
  <c r="O548" i="17"/>
  <c r="M548" i="17"/>
  <c r="O271" i="17"/>
  <c r="M271" i="17"/>
  <c r="O560" i="17"/>
  <c r="M560" i="17"/>
  <c r="O487" i="17"/>
  <c r="M487" i="17"/>
  <c r="O469" i="17"/>
  <c r="M469" i="17"/>
  <c r="O886" i="17"/>
  <c r="M886" i="17"/>
  <c r="O354" i="17"/>
  <c r="M354" i="17"/>
  <c r="O985" i="17"/>
  <c r="M985" i="17"/>
  <c r="O134" i="17"/>
  <c r="M134" i="17"/>
  <c r="O899" i="17"/>
  <c r="M899" i="17"/>
  <c r="O536" i="17"/>
  <c r="M536" i="17"/>
  <c r="O227" i="17"/>
  <c r="M227" i="17"/>
  <c r="O823" i="17"/>
  <c r="M823" i="17"/>
  <c r="O390" i="17"/>
  <c r="M390" i="17"/>
  <c r="O473" i="17"/>
  <c r="M473" i="17"/>
  <c r="O831" i="17"/>
  <c r="M831" i="17"/>
  <c r="O243" i="17"/>
  <c r="M243" i="17"/>
  <c r="O625" i="17"/>
  <c r="M625" i="17"/>
  <c r="O384" i="17"/>
  <c r="M384" i="17"/>
  <c r="O394" i="17"/>
  <c r="M394" i="17"/>
  <c r="O770" i="17"/>
  <c r="M770" i="17"/>
  <c r="O320" i="17"/>
  <c r="M320" i="17"/>
  <c r="O876" i="17"/>
  <c r="M876" i="17"/>
  <c r="O819" i="17"/>
  <c r="M819" i="17"/>
  <c r="O98" i="17"/>
  <c r="M98" i="17"/>
  <c r="O231" i="17"/>
  <c r="M231" i="17"/>
  <c r="O175" i="17"/>
  <c r="M175" i="17"/>
  <c r="O502" i="17"/>
  <c r="M502" i="17"/>
  <c r="O719" i="17"/>
  <c r="M719" i="17"/>
  <c r="O195" i="17"/>
  <c r="M195" i="17"/>
  <c r="O531" i="17"/>
  <c r="M531" i="17"/>
  <c r="O533" i="17"/>
  <c r="M533" i="17"/>
  <c r="O847" i="17"/>
  <c r="M847" i="17"/>
  <c r="O953" i="17"/>
  <c r="M953" i="17"/>
  <c r="O867" i="17"/>
  <c r="M867" i="17"/>
  <c r="O153" i="17"/>
  <c r="M153" i="17"/>
  <c r="O421" i="17"/>
  <c r="M421" i="17"/>
  <c r="O588" i="17"/>
  <c r="M588" i="17"/>
  <c r="O255" i="17"/>
  <c r="M255" i="17"/>
  <c r="O483" i="17"/>
  <c r="M483" i="17"/>
  <c r="O950" i="17"/>
  <c r="M950" i="17"/>
  <c r="O379" i="17"/>
  <c r="M379" i="17"/>
  <c r="O961" i="17"/>
  <c r="M961" i="17"/>
  <c r="O997" i="17"/>
  <c r="M997" i="17"/>
  <c r="O222" i="17"/>
  <c r="M222" i="17"/>
  <c r="O251" i="17"/>
  <c r="M251" i="17"/>
  <c r="O691" i="17"/>
  <c r="M691" i="17"/>
  <c r="O662" i="17"/>
  <c r="M662" i="17"/>
  <c r="O584" i="17"/>
  <c r="M584" i="17"/>
  <c r="O883" i="17"/>
  <c r="M883" i="17"/>
  <c r="O111" i="17"/>
  <c r="M111" i="17"/>
  <c r="O19" i="17"/>
  <c r="M19" i="17"/>
  <c r="O419" i="17"/>
  <c r="M419" i="17"/>
  <c r="O324" i="17"/>
  <c r="M324" i="17"/>
  <c r="O214" i="17"/>
  <c r="M214" i="17"/>
  <c r="O276" i="17"/>
  <c r="M276" i="17"/>
  <c r="O910" i="17"/>
  <c r="M910" i="17"/>
  <c r="O555" i="17"/>
  <c r="M555" i="17"/>
  <c r="O86" i="17"/>
  <c r="M86" i="17"/>
  <c r="O700" i="17"/>
  <c r="M700" i="17"/>
  <c r="O617" i="17"/>
  <c r="M617" i="17"/>
  <c r="O832" i="17"/>
  <c r="M832" i="17"/>
  <c r="O595" i="17"/>
  <c r="M595" i="17"/>
  <c r="O84" i="17"/>
  <c r="M84" i="17"/>
  <c r="O569" i="17"/>
  <c r="M569" i="17"/>
  <c r="O956" i="17"/>
  <c r="M956" i="17"/>
  <c r="O708" i="17"/>
  <c r="M708" i="17"/>
  <c r="O397" i="17"/>
  <c r="M397" i="17"/>
  <c r="O95" i="17"/>
  <c r="M95" i="17"/>
  <c r="O343" i="17"/>
  <c r="M343" i="17"/>
  <c r="O289" i="17"/>
  <c r="M289" i="17"/>
  <c r="O762" i="17"/>
  <c r="M762" i="17"/>
  <c r="O225" i="17"/>
  <c r="M225" i="17"/>
  <c r="O152" i="17"/>
  <c r="M152" i="17"/>
  <c r="O671" i="17"/>
  <c r="M671" i="17"/>
  <c r="O914" i="17"/>
  <c r="M914" i="17"/>
  <c r="O42" i="17"/>
  <c r="M42" i="17"/>
  <c r="O687" i="17"/>
  <c r="M687" i="17"/>
  <c r="O149" i="17"/>
  <c r="M149" i="17"/>
  <c r="O994" i="17"/>
  <c r="M994" i="17"/>
  <c r="O682" i="17"/>
  <c r="M682" i="17"/>
  <c r="O122" i="17"/>
  <c r="M122" i="17"/>
  <c r="O659" i="17"/>
  <c r="M659" i="17"/>
  <c r="O554" i="17"/>
  <c r="M554" i="17"/>
  <c r="O599" i="17"/>
  <c r="M599" i="17"/>
  <c r="O565" i="17"/>
  <c r="M565" i="17"/>
  <c r="O679" i="17"/>
  <c r="M679" i="17"/>
  <c r="O650" i="17"/>
  <c r="M650" i="17"/>
  <c r="O852" i="17"/>
  <c r="M852" i="17"/>
  <c r="O465" i="17"/>
  <c r="M465" i="17"/>
  <c r="O238" i="17"/>
  <c r="M238" i="17"/>
  <c r="O623" i="17"/>
  <c r="M623" i="17"/>
  <c r="O683" i="17"/>
  <c r="M683" i="17"/>
  <c r="O836" i="17"/>
  <c r="M836" i="17"/>
  <c r="O398" i="17"/>
  <c r="M398" i="17"/>
  <c r="O592" i="17"/>
  <c r="M592" i="17"/>
  <c r="O57" i="17"/>
  <c r="M57" i="17"/>
  <c r="O65" i="17"/>
  <c r="M65" i="17"/>
  <c r="O48" i="17"/>
  <c r="M48" i="17"/>
  <c r="O346" i="17"/>
  <c r="M346" i="17"/>
  <c r="O952" i="17"/>
  <c r="M952" i="17"/>
  <c r="O583" i="17"/>
  <c r="M583" i="17"/>
  <c r="O446" i="17"/>
  <c r="M446" i="17"/>
  <c r="O431" i="17"/>
  <c r="M431" i="17"/>
  <c r="O239" i="17"/>
  <c r="M239" i="17"/>
  <c r="O49" i="17"/>
  <c r="M49" i="17"/>
  <c r="O717" i="17"/>
  <c r="M717" i="17"/>
  <c r="O396" i="17"/>
  <c r="M396" i="17"/>
  <c r="O740" i="17"/>
  <c r="M740" i="17"/>
  <c r="O648" i="17"/>
  <c r="M648" i="17"/>
  <c r="O163" i="17"/>
  <c r="M163" i="17"/>
  <c r="O525" i="17"/>
  <c r="M525" i="17"/>
  <c r="O713" i="17"/>
  <c r="M713" i="17"/>
  <c r="O701" i="17"/>
  <c r="M701" i="17"/>
  <c r="O513" i="17"/>
  <c r="M513" i="17"/>
  <c r="O951" i="17"/>
  <c r="M951" i="17"/>
  <c r="O208" i="17"/>
  <c r="M208" i="17"/>
  <c r="O270" i="17"/>
  <c r="M270" i="17"/>
  <c r="O322" i="17"/>
  <c r="M322" i="17"/>
  <c r="O503" i="17"/>
  <c r="M503" i="17"/>
  <c r="O438" i="17"/>
  <c r="M438" i="17"/>
  <c r="O179" i="17"/>
  <c r="M179" i="17"/>
  <c r="O841" i="17"/>
  <c r="M841" i="17"/>
  <c r="O855" i="17"/>
  <c r="M855" i="17"/>
  <c r="O949" i="17"/>
  <c r="M949" i="17"/>
  <c r="O412" i="17"/>
  <c r="M412" i="17"/>
  <c r="O1001" i="17"/>
  <c r="M1001" i="17"/>
  <c r="O559" i="17"/>
  <c r="M559" i="17"/>
  <c r="O36" i="17"/>
  <c r="M36" i="17"/>
  <c r="O439" i="17"/>
  <c r="M439" i="17"/>
  <c r="O784" i="17"/>
  <c r="M784" i="17"/>
  <c r="O216" i="17"/>
  <c r="M216" i="17"/>
  <c r="O143" i="17"/>
  <c r="M143" i="17"/>
  <c r="O549" i="17"/>
  <c r="M549" i="17"/>
  <c r="O703" i="17"/>
  <c r="M703" i="17"/>
  <c r="O818" i="17"/>
  <c r="M818" i="17"/>
  <c r="O728" i="17"/>
  <c r="M728" i="17"/>
  <c r="O795" i="17"/>
  <c r="M795" i="17"/>
  <c r="O938" i="17"/>
  <c r="M938" i="17"/>
  <c r="O812" i="17"/>
  <c r="M812" i="17"/>
  <c r="O102" i="17"/>
  <c r="M102" i="17"/>
  <c r="O720" i="17"/>
  <c r="M720" i="17"/>
  <c r="O590" i="17"/>
  <c r="M590" i="17"/>
  <c r="O85" i="17"/>
  <c r="M85" i="17"/>
  <c r="O136" i="17"/>
  <c r="M136" i="17"/>
  <c r="O709" i="17"/>
  <c r="M709" i="17"/>
  <c r="O644" i="17"/>
  <c r="M644" i="17"/>
  <c r="O634" i="17"/>
  <c r="M634" i="17"/>
  <c r="O512" i="17"/>
  <c r="M512" i="17"/>
  <c r="O385" i="17"/>
  <c r="M385" i="17"/>
  <c r="O510" i="17"/>
  <c r="M510" i="17"/>
  <c r="O669" i="17"/>
  <c r="M669" i="17"/>
  <c r="O980" i="17"/>
  <c r="M980" i="17"/>
  <c r="O373" i="17"/>
  <c r="M373" i="17"/>
  <c r="O306" i="17"/>
  <c r="M306" i="17"/>
  <c r="O824" i="17"/>
  <c r="M824" i="17"/>
  <c r="O508" i="17"/>
  <c r="M508" i="17"/>
  <c r="O305" i="17"/>
  <c r="M305" i="17"/>
  <c r="O70" i="17"/>
  <c r="M70" i="17"/>
  <c r="O242" i="17"/>
  <c r="M242" i="17"/>
  <c r="O965" i="17"/>
  <c r="M965" i="17"/>
  <c r="O173" i="17"/>
  <c r="M173" i="17"/>
  <c r="O972" i="17"/>
  <c r="M972" i="17"/>
  <c r="O110" i="17"/>
  <c r="M110" i="17"/>
  <c r="O269" i="17"/>
  <c r="M269" i="17"/>
  <c r="O285" i="17"/>
  <c r="M285" i="17"/>
  <c r="O15" i="17"/>
  <c r="M15" i="17"/>
  <c r="O811" i="17"/>
  <c r="M811" i="17"/>
  <c r="O458" i="17"/>
  <c r="M458" i="17"/>
  <c r="O13" i="17"/>
  <c r="M13" i="17"/>
  <c r="O995" i="17"/>
  <c r="M995" i="17"/>
  <c r="O857" i="17"/>
  <c r="M857" i="17"/>
  <c r="O759" i="17"/>
  <c r="M759" i="17"/>
  <c r="O553" i="17"/>
  <c r="M553" i="17"/>
  <c r="O777" i="17"/>
  <c r="M777" i="17"/>
  <c r="O484" i="17"/>
  <c r="M484" i="17"/>
  <c r="O130" i="17"/>
  <c r="M130" i="17"/>
  <c r="O796" i="17"/>
  <c r="M796" i="17"/>
  <c r="O215" i="17"/>
  <c r="M215" i="17"/>
  <c r="O360" i="17"/>
  <c r="M360" i="17"/>
  <c r="O297" i="17"/>
  <c r="M297" i="17"/>
  <c r="O142" i="17"/>
  <c r="M142" i="17"/>
  <c r="O791" i="17"/>
  <c r="M791" i="17"/>
  <c r="O745" i="17"/>
  <c r="M745" i="17"/>
  <c r="O668" i="17"/>
  <c r="M668" i="17"/>
  <c r="O500" i="17"/>
  <c r="M500" i="17"/>
  <c r="O608" i="17"/>
  <c r="M608" i="17"/>
  <c r="O943" i="17"/>
  <c r="M943" i="17"/>
  <c r="O809" i="17"/>
  <c r="M809" i="17"/>
  <c r="O652" i="17"/>
  <c r="M652" i="17"/>
  <c r="O849" i="17"/>
  <c r="M849" i="17"/>
  <c r="J981" i="17"/>
  <c r="O981" i="17" s="1"/>
  <c r="K981" i="17"/>
  <c r="L981" i="17"/>
  <c r="M981" i="17" s="1"/>
  <c r="O16" i="17"/>
  <c r="M16" i="17"/>
  <c r="O844" i="17"/>
  <c r="M844" i="17"/>
  <c r="O630" i="17"/>
  <c r="M630" i="17"/>
  <c r="O249" i="17"/>
  <c r="M249" i="17"/>
  <c r="O265" i="17"/>
  <c r="M265" i="17"/>
  <c r="O698" i="17"/>
  <c r="M698" i="17"/>
  <c r="O871" i="17"/>
  <c r="M871" i="17"/>
  <c r="O184" i="17"/>
  <c r="M184" i="17"/>
  <c r="O283" i="17"/>
  <c r="M283" i="17"/>
  <c r="O112" i="17"/>
  <c r="M112" i="17"/>
  <c r="O286" i="17"/>
  <c r="M286" i="17"/>
  <c r="O171" i="17"/>
  <c r="M171" i="17"/>
  <c r="O929" i="17"/>
  <c r="M929" i="17"/>
  <c r="O223" i="17"/>
  <c r="M223" i="17"/>
  <c r="O440" i="17"/>
  <c r="M440" i="17"/>
  <c r="O744" i="17"/>
  <c r="M744" i="17"/>
  <c r="O368" i="17"/>
  <c r="M368" i="17"/>
  <c r="O580" i="17"/>
  <c r="M580" i="17"/>
  <c r="O164" i="17"/>
  <c r="M164" i="17"/>
  <c r="O816" i="17"/>
  <c r="M816" i="17"/>
  <c r="O450" i="17"/>
  <c r="M450" i="17"/>
  <c r="O737" i="17"/>
  <c r="M737" i="17"/>
  <c r="O989" i="17"/>
  <c r="M989" i="17"/>
  <c r="O889" i="17"/>
  <c r="M889" i="17"/>
  <c r="O515" i="17"/>
  <c r="M515" i="17"/>
  <c r="O934" i="17"/>
  <c r="M934" i="17"/>
  <c r="O399" i="17"/>
  <c r="M399" i="17"/>
  <c r="O133" i="17"/>
  <c r="M133" i="17"/>
  <c r="O573" i="17"/>
  <c r="M573" i="17"/>
  <c r="O922" i="17"/>
  <c r="M922" i="17"/>
  <c r="O205" i="17"/>
  <c r="M205" i="17"/>
  <c r="O520" i="17"/>
  <c r="M520" i="17"/>
  <c r="O579" i="17"/>
  <c r="M579" i="17"/>
  <c r="O485" i="17"/>
  <c r="M485" i="17"/>
  <c r="O807" i="17"/>
  <c r="M807" i="17"/>
  <c r="O797" i="17"/>
  <c r="M797" i="17"/>
  <c r="O378" i="17"/>
  <c r="M378" i="17"/>
  <c r="O408" i="17"/>
  <c r="M408" i="17"/>
  <c r="O361" i="17"/>
  <c r="M361" i="17"/>
  <c r="O444" i="17"/>
  <c r="M444" i="17"/>
  <c r="O137" i="17"/>
  <c r="M137" i="17"/>
  <c r="O638" i="17"/>
  <c r="M638" i="17"/>
  <c r="O806" i="17"/>
  <c r="M806" i="17"/>
  <c r="O991" i="17"/>
  <c r="M991" i="17"/>
  <c r="O613" i="17"/>
  <c r="M613" i="17"/>
  <c r="O475" i="17"/>
  <c r="M475" i="17"/>
  <c r="O404" i="17"/>
  <c r="M404" i="17"/>
  <c r="O393" i="17"/>
  <c r="M393" i="17"/>
  <c r="O758" i="17"/>
  <c r="M758" i="17"/>
  <c r="O321" i="17"/>
  <c r="M321" i="17"/>
  <c r="O50" i="17"/>
  <c r="M50" i="17"/>
  <c r="O31" i="17"/>
  <c r="M31" i="17"/>
  <c r="O109" i="17"/>
  <c r="M109" i="17"/>
  <c r="O174" i="17"/>
  <c r="M174" i="17"/>
  <c r="O843" i="17"/>
  <c r="M843" i="17"/>
  <c r="O337" i="17"/>
  <c r="M337" i="17"/>
  <c r="O477" i="17"/>
  <c r="M477" i="17"/>
  <c r="O253" i="17"/>
  <c r="M253" i="17"/>
  <c r="O826" i="17"/>
  <c r="M826" i="17"/>
  <c r="O541" i="17"/>
  <c r="M541" i="17"/>
  <c r="O470" i="17"/>
  <c r="M470" i="17"/>
  <c r="O611" i="17"/>
  <c r="M611" i="17"/>
  <c r="O88" i="17"/>
  <c r="M88" i="17"/>
  <c r="O210" i="17"/>
  <c r="M210" i="17"/>
  <c r="O78" i="17"/>
  <c r="M78" i="17"/>
  <c r="O731" i="17"/>
  <c r="M731" i="17"/>
  <c r="O453" i="17"/>
  <c r="M453" i="17"/>
  <c r="O840" i="17"/>
  <c r="M840" i="17"/>
  <c r="O736" i="17"/>
  <c r="M736" i="17"/>
  <c r="O895" i="17"/>
  <c r="M895" i="17"/>
  <c r="O567" i="17"/>
  <c r="M567" i="17"/>
  <c r="O359" i="17"/>
  <c r="M359" i="17"/>
  <c r="O30" i="17"/>
  <c r="M30" i="17"/>
  <c r="O586" i="17"/>
  <c r="M586" i="17"/>
  <c r="O198" i="17"/>
  <c r="M198" i="17"/>
  <c r="O301" i="17"/>
  <c r="M301" i="17"/>
  <c r="O853" i="17"/>
  <c r="M853" i="17"/>
  <c r="O629" i="17"/>
  <c r="M629" i="17"/>
  <c r="O92" i="17"/>
  <c r="M92" i="17"/>
  <c r="O411" i="17"/>
  <c r="M411" i="17"/>
  <c r="O192" i="17"/>
  <c r="M192" i="17"/>
  <c r="O462" i="17"/>
  <c r="M462" i="17"/>
  <c r="O763" i="17"/>
  <c r="M763" i="17"/>
  <c r="O27" i="17"/>
  <c r="M27" i="17"/>
  <c r="O974" i="17"/>
  <c r="M974" i="17"/>
  <c r="O468" i="17"/>
  <c r="M468" i="17"/>
  <c r="O982" i="17"/>
  <c r="M982" i="17"/>
  <c r="O726" i="17"/>
  <c r="M726" i="17"/>
  <c r="O83" i="17"/>
  <c r="M83" i="17"/>
  <c r="O626" i="17"/>
  <c r="M626" i="17"/>
  <c r="O810" i="17"/>
  <c r="M810" i="17"/>
  <c r="O664" i="17"/>
  <c r="M664" i="17"/>
  <c r="O618" i="17"/>
  <c r="M618" i="17"/>
  <c r="O277" i="17"/>
  <c r="M277" i="17"/>
  <c r="O467" i="17"/>
  <c r="M467" i="17"/>
  <c r="O518" i="17"/>
  <c r="M518" i="17"/>
  <c r="O781" i="17"/>
  <c r="M781" i="17"/>
  <c r="O104" i="17"/>
  <c r="M104" i="17"/>
  <c r="O193" i="17"/>
  <c r="M193" i="17"/>
  <c r="O318" i="17"/>
  <c r="M318" i="17"/>
  <c r="O878" i="17"/>
  <c r="M878" i="17"/>
  <c r="O673" i="17"/>
  <c r="M673" i="17"/>
  <c r="O733" i="17"/>
  <c r="M733" i="17"/>
  <c r="O540" i="17"/>
  <c r="M540" i="17"/>
  <c r="O87" i="17"/>
  <c r="M87" i="17"/>
  <c r="O730" i="17"/>
  <c r="M730" i="17"/>
  <c r="O670" i="17"/>
  <c r="M670" i="17"/>
  <c r="O29" i="17"/>
  <c r="M29" i="17"/>
  <c r="O619" i="17"/>
  <c r="M619" i="17"/>
  <c r="O381" i="17"/>
  <c r="M381" i="17"/>
  <c r="O866" i="17"/>
  <c r="M866" i="17"/>
  <c r="O25" i="17"/>
  <c r="M25" i="17"/>
  <c r="O978" i="17"/>
  <c r="M978" i="17"/>
  <c r="O681" i="17"/>
  <c r="M681" i="17"/>
  <c r="O350" i="17"/>
  <c r="M350" i="17"/>
  <c r="O466" i="17"/>
  <c r="M466" i="17"/>
  <c r="O524" i="17"/>
  <c r="M524" i="17"/>
  <c r="O418" i="17"/>
  <c r="M418" i="17"/>
  <c r="O392" i="17"/>
  <c r="M392" i="17"/>
  <c r="O280" i="17"/>
  <c r="M280" i="17"/>
  <c r="O452" i="17"/>
  <c r="M452" i="17"/>
  <c r="O868" i="17"/>
  <c r="M868" i="17"/>
  <c r="O73" i="17"/>
  <c r="M73" i="17"/>
  <c r="O181" i="17"/>
  <c r="M181" i="17"/>
  <c r="O492" i="17"/>
  <c r="M492" i="17"/>
  <c r="O962" i="17"/>
  <c r="M962" i="17"/>
  <c r="O33" i="17"/>
  <c r="M33" i="17"/>
  <c r="O22" i="17"/>
  <c r="M22" i="17"/>
  <c r="O988" i="17"/>
  <c r="M988" i="17"/>
  <c r="O517" i="17"/>
  <c r="M517" i="17"/>
  <c r="O969" i="17"/>
  <c r="M969" i="17"/>
  <c r="O389" i="17"/>
  <c r="M389" i="17"/>
  <c r="O325" i="17"/>
  <c r="M325" i="17"/>
  <c r="O959" i="17"/>
  <c r="M959" i="17"/>
  <c r="O479" i="17"/>
  <c r="M479" i="17"/>
  <c r="O456" i="17"/>
  <c r="M456" i="17"/>
  <c r="O472" i="17"/>
  <c r="M472" i="17"/>
  <c r="O616" i="17"/>
  <c r="M616" i="17"/>
  <c r="O51" i="17"/>
  <c r="M51" i="17"/>
  <c r="O194" i="17"/>
  <c r="M194" i="17"/>
  <c r="O126" i="17"/>
  <c r="M126" i="17"/>
  <c r="O699" i="17"/>
  <c r="M699" i="17"/>
  <c r="O345" i="17"/>
  <c r="M345" i="17"/>
  <c r="O169" i="17"/>
  <c r="M169" i="17"/>
  <c r="O211" i="17"/>
  <c r="M211" i="17"/>
  <c r="O89" i="17"/>
  <c r="M89" i="17"/>
  <c r="O817" i="17"/>
  <c r="M817" i="17"/>
  <c r="O954" i="17"/>
  <c r="M954" i="17"/>
  <c r="O172" i="17"/>
  <c r="M172" i="17"/>
  <c r="O678" i="17"/>
  <c r="M678" i="17"/>
  <c r="O870" i="17"/>
  <c r="M870" i="17"/>
  <c r="O448" i="17"/>
  <c r="M448" i="17"/>
  <c r="O82" i="17"/>
  <c r="M82" i="17"/>
  <c r="O862" i="17"/>
  <c r="M862" i="17"/>
  <c r="O197" i="17"/>
  <c r="M197" i="17"/>
  <c r="O780" i="17"/>
  <c r="M780" i="17"/>
  <c r="O568" i="17"/>
  <c r="M568" i="17"/>
  <c r="O873" i="17"/>
  <c r="M873" i="17"/>
  <c r="O64" i="17"/>
  <c r="M64" i="17"/>
  <c r="O417" i="17"/>
  <c r="M417" i="17"/>
  <c r="O902" i="17"/>
  <c r="M902" i="17"/>
  <c r="O151" i="17"/>
  <c r="M151" i="17"/>
  <c r="O339" i="17"/>
  <c r="M339" i="17"/>
  <c r="O186" i="17"/>
  <c r="M186" i="17"/>
  <c r="O827" i="17"/>
  <c r="M827" i="17"/>
  <c r="O495" i="17"/>
  <c r="M495" i="17"/>
  <c r="O35" i="17"/>
  <c r="M35" i="17"/>
  <c r="O710" i="17"/>
  <c r="M710" i="17"/>
  <c r="O355" i="17"/>
  <c r="M355" i="17"/>
  <c r="O535" i="17"/>
  <c r="M535" i="17"/>
  <c r="O460" i="17"/>
  <c r="M460" i="17"/>
  <c r="O160" i="17"/>
  <c r="M160" i="17"/>
  <c r="O815" i="17"/>
  <c r="M815" i="17"/>
  <c r="O882" i="17"/>
  <c r="M882" i="17"/>
  <c r="O141" i="17"/>
  <c r="M141" i="17"/>
  <c r="O718" i="17"/>
  <c r="M718" i="17"/>
  <c r="O451" i="17"/>
  <c r="M451" i="17"/>
  <c r="O93" i="17"/>
  <c r="M93" i="17"/>
  <c r="O455" i="17"/>
  <c r="M455" i="17"/>
  <c r="O933" i="17"/>
  <c r="M933" i="17"/>
  <c r="O604" i="17"/>
  <c r="M604" i="17"/>
  <c r="O912" i="17"/>
  <c r="M912" i="17"/>
  <c r="O741" i="17"/>
  <c r="M741" i="17"/>
  <c r="O43" i="17"/>
  <c r="M43" i="17"/>
  <c r="O375" i="17"/>
  <c r="M375" i="17"/>
  <c r="O834" i="17"/>
  <c r="M834" i="17"/>
  <c r="O74" i="17"/>
  <c r="M74" i="17"/>
  <c r="O743" i="17"/>
  <c r="M743" i="17"/>
  <c r="O968" i="17"/>
  <c r="M968" i="17"/>
  <c r="O53" i="17"/>
  <c r="M53" i="17"/>
  <c r="O721" i="17"/>
  <c r="M721" i="17"/>
  <c r="O69" i="17"/>
  <c r="M69" i="17"/>
  <c r="O907" i="17"/>
  <c r="M907" i="17"/>
  <c r="O712" i="17"/>
  <c r="M712" i="17"/>
  <c r="O785" i="17"/>
  <c r="M785" i="17"/>
  <c r="O235" i="17"/>
  <c r="M235" i="17"/>
  <c r="O336" i="17"/>
  <c r="M336" i="17"/>
  <c r="O647" i="17"/>
  <c r="M647" i="17"/>
  <c r="O801" i="17"/>
  <c r="M801" i="17"/>
  <c r="O267" i="17"/>
  <c r="M267" i="17"/>
  <c r="O911" i="17"/>
  <c r="M911" i="17"/>
  <c r="O488" i="17"/>
  <c r="M488" i="17"/>
  <c r="O537" i="17"/>
  <c r="M537" i="17"/>
  <c r="O530" i="17"/>
  <c r="M530" i="17"/>
  <c r="O947" i="17"/>
  <c r="M947" i="17"/>
  <c r="O108" i="17"/>
  <c r="M108" i="17"/>
  <c r="O344" i="17"/>
  <c r="M344" i="17"/>
  <c r="O875" i="17"/>
  <c r="M875" i="17"/>
  <c r="O162" i="17"/>
  <c r="M162" i="17"/>
  <c r="O688" i="17"/>
  <c r="M688" i="17"/>
  <c r="O282" i="17"/>
  <c r="M282" i="17"/>
  <c r="O881" i="17"/>
  <c r="M881" i="17"/>
  <c r="O217" i="17"/>
  <c r="M217" i="17"/>
  <c r="O338" i="17"/>
  <c r="M338" i="17"/>
  <c r="O296" i="17"/>
  <c r="M296" i="17"/>
  <c r="O674" i="17"/>
  <c r="M674" i="17"/>
  <c r="O924" i="17"/>
  <c r="M924" i="17"/>
  <c r="O958" i="17"/>
  <c r="M958" i="17"/>
  <c r="O113" i="17"/>
  <c r="M113" i="17"/>
  <c r="O615" i="17"/>
  <c r="M615" i="17"/>
  <c r="O204" i="17"/>
  <c r="M204" i="17"/>
  <c r="O891" i="17"/>
  <c r="M891" i="17"/>
  <c r="O433" i="17"/>
  <c r="M433" i="17"/>
  <c r="O996" i="17"/>
  <c r="M996" i="17"/>
  <c r="O506" i="17"/>
  <c r="M506" i="17"/>
  <c r="O522" i="17"/>
  <c r="M522" i="17"/>
  <c r="O374" i="17"/>
  <c r="M374" i="17"/>
  <c r="O654" i="17"/>
  <c r="M654" i="17"/>
  <c r="O913" i="17"/>
  <c r="M913" i="17"/>
  <c r="O822" i="17"/>
  <c r="M822" i="17"/>
  <c r="O416" i="17"/>
  <c r="M416" i="17"/>
  <c r="O566" i="17"/>
  <c r="M566" i="17"/>
  <c r="O706" i="17"/>
  <c r="M706" i="17"/>
  <c r="O391" i="17"/>
  <c r="M391" i="17"/>
  <c r="O620" i="17"/>
  <c r="M620" i="17"/>
  <c r="O939" i="17"/>
  <c r="M939" i="17"/>
  <c r="O203" i="17"/>
  <c r="M203" i="17"/>
  <c r="O23" i="17"/>
  <c r="M23" i="17"/>
  <c r="O281" i="17"/>
  <c r="M281" i="17"/>
  <c r="O329" i="17"/>
  <c r="M329" i="17"/>
  <c r="O532" i="17"/>
  <c r="M532" i="17"/>
  <c r="O738" i="17"/>
  <c r="M738" i="17"/>
  <c r="O18" i="17"/>
  <c r="M18" i="17"/>
  <c r="O621" i="17"/>
  <c r="M621" i="17"/>
  <c r="O937" i="17"/>
  <c r="M937" i="17"/>
  <c r="O491" i="17"/>
  <c r="M491" i="17"/>
  <c r="O259" i="17"/>
  <c r="M259" i="17"/>
  <c r="O790" i="17"/>
  <c r="M790" i="17"/>
  <c r="O858" i="17"/>
  <c r="M858" i="17"/>
  <c r="O656" i="17"/>
  <c r="M656" i="17"/>
  <c r="O234" i="17"/>
  <c r="M234" i="17"/>
  <c r="O437" i="17"/>
  <c r="M437" i="17"/>
  <c r="O771" i="17"/>
  <c r="M771" i="17"/>
  <c r="O365" i="17"/>
  <c r="M365" i="17"/>
  <c r="O170" i="17"/>
  <c r="M170" i="17"/>
  <c r="O168" i="17"/>
  <c r="M168" i="17"/>
  <c r="O302" i="17"/>
  <c r="M302" i="17"/>
  <c r="O860" i="17"/>
  <c r="M860" i="17"/>
  <c r="O658" i="17"/>
  <c r="M658" i="17"/>
  <c r="O915" i="17"/>
  <c r="M915" i="17"/>
  <c r="O538" i="17"/>
  <c r="M538" i="17"/>
  <c r="O62" i="17"/>
  <c r="M62" i="17"/>
  <c r="O426" i="17"/>
  <c r="M426" i="17"/>
  <c r="O304" i="17"/>
  <c r="M304" i="17"/>
  <c r="O983" i="17"/>
  <c r="M983" i="17"/>
  <c r="O753" i="17"/>
  <c r="M753" i="17"/>
  <c r="O226" i="17"/>
  <c r="M226" i="17"/>
  <c r="O558" i="17"/>
  <c r="M558" i="17"/>
  <c r="O420" i="17"/>
  <c r="M420" i="17"/>
  <c r="O631" i="17"/>
  <c r="M631" i="17"/>
  <c r="O750" i="17"/>
  <c r="M750" i="17"/>
  <c r="O684" i="17"/>
  <c r="M684" i="17"/>
  <c r="O970" i="17"/>
  <c r="M970" i="17"/>
  <c r="O543" i="17"/>
  <c r="M543" i="17"/>
  <c r="O955" i="17"/>
  <c r="M955" i="17"/>
  <c r="O898" i="17"/>
  <c r="M898" i="17"/>
  <c r="O457" i="17"/>
  <c r="M457" i="17"/>
  <c r="O20" i="17"/>
  <c r="M20" i="17"/>
  <c r="O68" i="17"/>
  <c r="M68" i="17"/>
  <c r="O820" i="17"/>
  <c r="M820" i="17"/>
  <c r="O67" i="17"/>
  <c r="M67" i="17"/>
  <c r="O295" i="17"/>
  <c r="M295" i="17"/>
  <c r="O879" i="17"/>
  <c r="M879" i="17"/>
  <c r="O100" i="17"/>
  <c r="M100" i="17"/>
  <c r="O105" i="17"/>
  <c r="M105" i="17"/>
  <c r="O894" i="17"/>
  <c r="M894" i="17"/>
  <c r="O702" i="17"/>
  <c r="M702" i="17"/>
  <c r="O896" i="17"/>
  <c r="M896" i="17"/>
  <c r="O572" i="17"/>
  <c r="M572" i="17"/>
  <c r="O493" i="17"/>
  <c r="M493" i="17"/>
  <c r="O328" i="17"/>
  <c r="M328" i="17"/>
  <c r="O639" i="17"/>
  <c r="M639" i="17"/>
  <c r="O628" i="17"/>
  <c r="M628" i="17"/>
  <c r="O773" i="17"/>
  <c r="M773" i="17"/>
  <c r="O463" i="17"/>
  <c r="M463" i="17"/>
  <c r="O213" i="17"/>
  <c r="M213" i="17"/>
  <c r="O677" i="17"/>
  <c r="M677" i="17"/>
  <c r="O232" i="17"/>
  <c r="M232" i="17"/>
  <c r="O358" i="17"/>
  <c r="M358" i="17"/>
  <c r="O609" i="17"/>
  <c r="M609" i="17"/>
  <c r="O747" i="17"/>
  <c r="M747" i="17"/>
  <c r="O4" i="17"/>
  <c r="M4" i="17"/>
  <c r="O114" i="17"/>
  <c r="M114" i="17"/>
  <c r="O144" i="17"/>
  <c r="M144" i="17"/>
  <c r="O563" i="17"/>
  <c r="M563" i="17"/>
  <c r="O9" i="17"/>
  <c r="M9" i="17"/>
  <c r="O405" i="17"/>
  <c r="M405" i="17"/>
  <c r="O606" i="17"/>
  <c r="M606" i="17"/>
  <c r="O694" i="17"/>
  <c r="M694" i="17"/>
  <c r="O830" i="17"/>
  <c r="M830" i="17"/>
  <c r="O363" i="17"/>
  <c r="M363" i="17"/>
  <c r="O123" i="17"/>
  <c r="M123" i="17"/>
  <c r="O919" i="17"/>
  <c r="M919" i="17"/>
  <c r="O550" i="17"/>
  <c r="M550" i="17"/>
  <c r="O264" i="17"/>
  <c r="M264" i="17"/>
  <c r="O307" i="17"/>
  <c r="M307" i="17"/>
  <c r="O180" i="17"/>
  <c r="M180" i="17"/>
  <c r="O646" i="17"/>
  <c r="M646" i="17"/>
  <c r="O490" i="17"/>
  <c r="M490" i="17"/>
  <c r="O275" i="17"/>
  <c r="M275" i="17"/>
  <c r="O636" i="17"/>
  <c r="M636" i="17"/>
  <c r="O313" i="17"/>
  <c r="M313" i="17"/>
  <c r="O52" i="17"/>
  <c r="M52" i="17"/>
  <c r="O859" i="17"/>
  <c r="M859" i="17"/>
  <c r="O546" i="17"/>
  <c r="M546" i="17"/>
  <c r="O903" i="17"/>
  <c r="M903" i="17"/>
  <c r="O767" i="17"/>
  <c r="M767" i="17"/>
  <c r="O696" i="17"/>
  <c r="M696" i="17"/>
  <c r="O986" i="17"/>
  <c r="M986" i="17"/>
  <c r="O44" i="17"/>
  <c r="M44" i="17"/>
  <c r="O240" i="17"/>
  <c r="M240" i="17"/>
  <c r="O835" i="17"/>
  <c r="M835" i="17"/>
  <c r="O409" i="17"/>
  <c r="M409" i="17"/>
  <c r="O429" i="17"/>
  <c r="M429" i="17"/>
  <c r="O369" i="17"/>
  <c r="M369" i="17"/>
  <c r="O864" i="17"/>
  <c r="M864" i="17"/>
  <c r="O752" i="17"/>
  <c r="M752" i="17"/>
  <c r="O28" i="17"/>
  <c r="M28" i="17"/>
  <c r="O327" i="17"/>
  <c r="M327" i="17"/>
  <c r="O187" i="17"/>
  <c r="M187" i="17"/>
  <c r="O957" i="17"/>
  <c r="M957" i="17"/>
  <c r="O199" i="17"/>
  <c r="M199" i="17"/>
  <c r="O526" i="17"/>
  <c r="M526" i="17"/>
  <c r="O7" i="17"/>
  <c r="M7" i="17"/>
  <c r="O34" i="17"/>
  <c r="M34" i="17"/>
  <c r="O107" i="17"/>
  <c r="M107" i="17"/>
  <c r="O926" i="17"/>
  <c r="M926" i="17"/>
  <c r="O12" i="17"/>
  <c r="M12" i="17"/>
  <c r="O61" i="17"/>
  <c r="M61" i="17"/>
  <c r="O600" i="17"/>
  <c r="M600" i="17"/>
  <c r="O828" i="17"/>
  <c r="M828" i="17"/>
  <c r="O601" i="17"/>
  <c r="M601" i="17"/>
  <c r="O766" i="17"/>
  <c r="M766" i="17"/>
  <c r="O274" i="17"/>
  <c r="M274" i="17"/>
  <c r="O435" i="17"/>
  <c r="M435" i="17"/>
  <c r="O461" i="17"/>
  <c r="M461" i="17"/>
  <c r="O155" i="17"/>
  <c r="M155" i="17"/>
  <c r="O874" i="17"/>
  <c r="M874" i="17"/>
  <c r="O402" i="17"/>
  <c r="M402" i="17"/>
  <c r="O454" i="17"/>
  <c r="M454" i="17"/>
  <c r="O552" i="17"/>
  <c r="M552" i="17"/>
  <c r="O273" i="17"/>
  <c r="M273" i="17"/>
  <c r="O804" i="17"/>
  <c r="M804" i="17"/>
  <c r="O916" i="17"/>
  <c r="M916" i="17"/>
  <c r="O685" i="17"/>
  <c r="M685" i="17"/>
  <c r="O765" i="17"/>
  <c r="M765" i="17"/>
  <c r="O145" i="17"/>
  <c r="M145" i="17"/>
  <c r="O288" i="17"/>
  <c r="M288" i="17"/>
  <c r="O387" i="17"/>
  <c r="M387" i="17"/>
  <c r="O443" i="17"/>
  <c r="M443" i="17"/>
  <c r="O920" i="17"/>
  <c r="M920" i="17"/>
  <c r="O575" i="17"/>
  <c r="M575" i="17"/>
  <c r="O140" i="17"/>
  <c r="M140" i="17"/>
  <c r="O561" i="17"/>
  <c r="M561" i="17"/>
  <c r="O250" i="17"/>
  <c r="M250" i="17"/>
  <c r="O254" i="17"/>
  <c r="M254" i="17"/>
  <c r="O424" i="17"/>
  <c r="M424" i="17"/>
  <c r="O120" i="17"/>
  <c r="M120" i="17"/>
  <c r="O692" i="17"/>
  <c r="M692" i="17"/>
  <c r="O651" i="17"/>
  <c r="M651" i="17"/>
  <c r="O633" i="17"/>
  <c r="M633" i="17"/>
  <c r="O854" i="17"/>
  <c r="M854" i="17"/>
  <c r="O382" i="17"/>
  <c r="M382" i="17"/>
  <c r="O746" i="17"/>
  <c r="M746" i="17"/>
  <c r="O945" i="17"/>
  <c r="M945" i="17"/>
  <c r="O413" i="17"/>
  <c r="M413" i="17"/>
  <c r="O754" i="17"/>
  <c r="M754" i="17"/>
  <c r="O892" i="17"/>
  <c r="M892" i="17"/>
  <c r="O40" i="17"/>
  <c r="M40" i="17"/>
  <c r="O185" i="17"/>
  <c r="M185" i="17"/>
  <c r="O742" i="17"/>
  <c r="M742" i="17"/>
  <c r="O266" i="17"/>
  <c r="M266" i="17"/>
  <c r="O936" i="17"/>
  <c r="M936" i="17"/>
  <c r="O607" i="17"/>
  <c r="M607" i="17"/>
  <c r="O308" i="17"/>
  <c r="M308" i="17"/>
  <c r="O829" i="17"/>
  <c r="M829" i="17"/>
  <c r="O432" i="17"/>
  <c r="M432" i="17"/>
  <c r="O471" i="17"/>
  <c r="M471" i="17"/>
  <c r="O430" i="17"/>
  <c r="M430" i="17"/>
  <c r="O447" i="17"/>
  <c r="M447" i="17"/>
  <c r="O59" i="17"/>
  <c r="M59" i="17"/>
  <c r="O734" i="17"/>
  <c r="M734" i="17"/>
  <c r="O722" i="17"/>
  <c r="M722" i="17"/>
  <c r="O38" i="17"/>
  <c r="M38" i="17"/>
  <c r="O993" i="17"/>
  <c r="M993" i="17"/>
  <c r="O63" i="17"/>
  <c r="M63" i="17"/>
  <c r="O386" i="17"/>
  <c r="M386" i="17"/>
  <c r="O906" i="17"/>
  <c r="M906" i="17"/>
  <c r="O661" i="17"/>
  <c r="M661" i="17"/>
  <c r="O476" i="17"/>
  <c r="M476" i="17"/>
  <c r="O602" i="17"/>
  <c r="M602" i="17"/>
  <c r="O425" i="17"/>
  <c r="M425" i="17"/>
  <c r="O72" i="17"/>
  <c r="M72" i="17"/>
  <c r="O135" i="17"/>
  <c r="M135" i="17"/>
  <c r="O973" i="17"/>
  <c r="M973" i="17"/>
  <c r="O349" i="17"/>
  <c r="M349" i="17"/>
  <c r="O794" i="17"/>
  <c r="M794" i="17"/>
  <c r="O578" i="17"/>
  <c r="M578" i="17"/>
  <c r="O556" i="17"/>
  <c r="M556" i="17"/>
  <c r="O330" i="17"/>
  <c r="M330" i="17"/>
  <c r="O11" i="17"/>
  <c r="M11" i="17"/>
  <c r="O643" i="17"/>
  <c r="M643" i="17"/>
  <c r="O935" i="17"/>
  <c r="M935" i="17"/>
  <c r="O772" i="17"/>
  <c r="M772" i="17"/>
  <c r="O764" i="17"/>
  <c r="M764" i="17"/>
  <c r="O366" i="17"/>
  <c r="M366" i="17"/>
  <c r="O675" i="17"/>
  <c r="M675" i="17"/>
  <c r="O863" i="17"/>
  <c r="M863" i="17"/>
  <c r="O727" i="17"/>
  <c r="M727" i="17"/>
  <c r="O927" i="17"/>
  <c r="M927" i="17"/>
  <c r="O47" i="17"/>
  <c r="M47" i="17"/>
  <c r="O334" i="17"/>
  <c r="M334" i="17"/>
  <c r="M26" i="17"/>
  <c r="H228" i="17"/>
  <c r="H376" i="17"/>
  <c r="H314" i="17"/>
  <c r="H395" i="17"/>
  <c r="H341" i="17"/>
  <c r="H591" i="17"/>
  <c r="H39" i="17"/>
  <c r="H127" i="17"/>
  <c r="H921" i="17"/>
  <c r="H182" i="17"/>
  <c r="H154" i="17"/>
  <c r="H257" i="17"/>
  <c r="H697" i="17"/>
  <c r="H496" i="17"/>
  <c r="H245" i="17"/>
  <c r="H645" i="17"/>
  <c r="H6" i="17"/>
  <c r="H401" i="17"/>
  <c r="H711" i="17"/>
  <c r="H884" i="17"/>
  <c r="H46" i="17"/>
  <c r="H24" i="17"/>
  <c r="H279" i="17"/>
  <c r="H888" i="17"/>
  <c r="H364" i="17"/>
  <c r="H290" i="17"/>
  <c r="H45" i="17"/>
  <c r="H316" i="17"/>
  <c r="H562" i="17"/>
  <c r="H167" i="17"/>
  <c r="H596" i="17"/>
  <c r="H869" i="17"/>
  <c r="H501" i="17"/>
  <c r="H749" i="17"/>
  <c r="H850" i="17"/>
  <c r="H116" i="17"/>
  <c r="H263" i="17"/>
  <c r="H41" i="17"/>
  <c r="H380" i="17"/>
  <c r="H347" i="17"/>
  <c r="H798" i="17"/>
  <c r="H663" i="17"/>
  <c r="H521" i="17"/>
  <c r="H207" i="17"/>
  <c r="H923" i="17"/>
  <c r="H2" i="17"/>
  <c r="H312" i="17"/>
  <c r="H760" i="17"/>
  <c r="H196" i="17"/>
  <c r="H805" i="17"/>
  <c r="H407" i="17"/>
  <c r="H188" i="17"/>
  <c r="H148" i="17"/>
  <c r="H977" i="17"/>
  <c r="H326" i="17"/>
  <c r="H851" i="17"/>
  <c r="H877" i="17"/>
  <c r="H342" i="17"/>
  <c r="H333" i="17"/>
  <c r="H139" i="17"/>
  <c r="H229" i="17"/>
  <c r="H680" i="17"/>
  <c r="H268" i="17"/>
  <c r="H893" i="17"/>
  <c r="H481" i="17"/>
  <c r="H247" i="17"/>
  <c r="H761" i="17"/>
  <c r="H897" i="17"/>
  <c r="H54" i="17"/>
  <c r="H547" i="17"/>
  <c r="H311" i="17"/>
  <c r="H715" i="17"/>
  <c r="H221" i="17"/>
  <c r="H632" i="17"/>
  <c r="H527" i="17"/>
  <c r="H880" i="17"/>
  <c r="H260" i="17"/>
  <c r="H739" i="17"/>
  <c r="H80" i="17"/>
  <c r="H723" i="17"/>
  <c r="H200" i="17"/>
  <c r="H975" i="17"/>
  <c r="H71" i="17"/>
  <c r="H861" i="17"/>
  <c r="H905" i="17"/>
  <c r="H931" i="17"/>
  <c r="H900" i="17"/>
  <c r="H212" i="17"/>
  <c r="H220" i="17"/>
  <c r="H603" i="17"/>
  <c r="H332" i="17"/>
  <c r="H202" i="17"/>
  <c r="H507" i="17"/>
  <c r="H704" i="17"/>
  <c r="H998" i="17"/>
  <c r="H544" i="17"/>
  <c r="H757" i="17"/>
  <c r="H236" i="17"/>
  <c r="H138" i="17"/>
  <c r="H340" i="17"/>
  <c r="H725" i="17"/>
  <c r="H776" i="17"/>
  <c r="H614" i="17"/>
  <c r="H90" i="17"/>
  <c r="H177" i="17"/>
  <c r="H209" i="17"/>
  <c r="H298" i="17"/>
  <c r="H323" i="17"/>
  <c r="H176" i="17"/>
  <c r="H353" i="17"/>
  <c r="H705" i="17"/>
  <c r="H352" i="17"/>
  <c r="H422" i="17"/>
  <c r="H356" i="17"/>
  <c r="H904" i="17"/>
  <c r="H756" i="17"/>
  <c r="H99" i="17"/>
  <c r="H118" i="17"/>
  <c r="H637" i="17"/>
  <c r="H299" i="17"/>
  <c r="H459" i="17"/>
  <c r="H156" i="17"/>
  <c r="H261" i="17"/>
  <c r="H233" i="17"/>
  <c r="H660" i="17"/>
  <c r="H516" i="17"/>
  <c r="H371" i="17"/>
  <c r="H605" i="17"/>
  <c r="H486" i="17"/>
  <c r="H372" i="17"/>
  <c r="H489" i="17"/>
  <c r="H574" i="17"/>
  <c r="H309" i="17"/>
  <c r="H999" i="17"/>
  <c r="H348" i="17"/>
  <c r="H442" i="17"/>
  <c r="H653" i="17"/>
  <c r="H237" i="17"/>
  <c r="H856" i="17"/>
  <c r="H509" i="17"/>
  <c r="H119" i="17"/>
  <c r="H917" i="17"/>
  <c r="H278" i="17"/>
  <c r="H808" i="17"/>
  <c r="H128" i="17"/>
  <c r="H21" i="17"/>
  <c r="H124" i="17"/>
  <c r="H909" i="17"/>
  <c r="H848" i="17"/>
  <c r="H55" i="17"/>
  <c r="H582" i="17"/>
  <c r="H5" i="17"/>
  <c r="H845" i="17"/>
  <c r="H751" i="17"/>
  <c r="H331" i="17"/>
  <c r="H414" i="17"/>
  <c r="H37" i="17"/>
  <c r="H441" i="17"/>
  <c r="H504" i="17"/>
  <c r="H224" i="17"/>
  <c r="H944" i="17"/>
  <c r="H3" i="17"/>
  <c r="H612" i="17"/>
  <c r="H641" i="17"/>
  <c r="H695" i="17"/>
  <c r="H941" i="17"/>
  <c r="H787" i="17"/>
  <c r="H971" i="17"/>
  <c r="H56" i="17"/>
  <c r="H610" i="17"/>
  <c r="H833" i="17"/>
  <c r="H593" i="17"/>
  <c r="H125" i="17"/>
  <c r="H724" i="17"/>
  <c r="H97" i="17"/>
  <c r="H964" i="17"/>
  <c r="H802" i="17"/>
  <c r="H642" i="17"/>
  <c r="H219" i="17"/>
  <c r="H690" i="17"/>
  <c r="H627" i="17"/>
  <c r="H979" i="17"/>
  <c r="H732" i="17"/>
  <c r="H66" i="17"/>
  <c r="H967" i="17"/>
  <c r="H557" i="17"/>
  <c r="H117" i="17"/>
  <c r="H872" i="17"/>
  <c r="H106" i="17"/>
  <c r="H768" i="17"/>
  <c r="H545" i="17"/>
  <c r="H121" i="17"/>
  <c r="H494" i="17"/>
  <c r="H990" i="17"/>
  <c r="H252" i="17"/>
  <c r="H587" i="17"/>
  <c r="H60" i="17"/>
  <c r="H284" i="17"/>
  <c r="H294" i="17"/>
  <c r="H178" i="17"/>
  <c r="H8" i="17"/>
  <c r="H624" i="17"/>
  <c r="H529" i="17"/>
  <c r="H357" i="17"/>
  <c r="H667" i="17"/>
  <c r="H244" i="17"/>
  <c r="H10" i="17"/>
  <c r="H480" i="17"/>
  <c r="H383" i="17"/>
  <c r="H676" i="17"/>
  <c r="H665" i="17"/>
  <c r="H241" i="17"/>
  <c r="H370" i="17"/>
  <c r="H377" i="17"/>
  <c r="H335" i="17"/>
  <c r="H597" i="17"/>
  <c r="H367" i="17"/>
  <c r="H32" i="17"/>
  <c r="H129" i="17"/>
  <c r="H191" i="17"/>
  <c r="H474" i="17"/>
  <c r="H778" i="17"/>
  <c r="H963" i="17"/>
  <c r="H960" i="17"/>
  <c r="H300" i="17"/>
  <c r="H183" i="17"/>
  <c r="H594" i="17"/>
  <c r="H315" i="17"/>
  <c r="H166" i="17"/>
  <c r="H514" i="17"/>
  <c r="H499" i="17"/>
  <c r="H984" i="17"/>
  <c r="H865" i="17"/>
  <c r="H258" i="17"/>
  <c r="H901" i="17"/>
  <c r="H165" i="17"/>
  <c r="H534" i="17"/>
  <c r="H415" i="17"/>
  <c r="H464" i="17"/>
  <c r="H103" i="17"/>
  <c r="H58" i="17"/>
  <c r="H890" i="17"/>
  <c r="H115" i="17"/>
  <c r="H782" i="17"/>
  <c r="H400" i="17"/>
  <c r="H774" i="17"/>
  <c r="H132" i="17"/>
  <c r="H655" i="17"/>
  <c r="H310" i="17"/>
  <c r="H150" i="17"/>
  <c r="H735" i="17"/>
  <c r="H362" i="17"/>
  <c r="H248" i="17"/>
  <c r="H189" i="17"/>
  <c r="H803" i="17"/>
  <c r="H497" i="17"/>
  <c r="H445" i="17"/>
  <c r="H789" i="17"/>
  <c r="H976" i="17"/>
  <c r="H846" i="17"/>
  <c r="H885" i="17"/>
  <c r="H987" i="17"/>
  <c r="H666" i="17"/>
  <c r="H837" i="17"/>
  <c r="H17" i="17"/>
  <c r="H551" i="17"/>
  <c r="H693" i="17"/>
  <c r="H14" i="17"/>
  <c r="H814" i="17"/>
  <c r="H303" i="17"/>
  <c r="H571" i="17"/>
  <c r="H581" i="17"/>
  <c r="H96" i="17"/>
  <c r="H76" i="17"/>
  <c r="H317" i="17"/>
  <c r="H256" i="17"/>
  <c r="H925" i="17"/>
  <c r="H158" i="17"/>
  <c r="H449" i="17"/>
  <c r="H649" i="17"/>
  <c r="H77" i="17"/>
  <c r="H406" i="17"/>
  <c r="H147" i="17"/>
  <c r="H657" i="17"/>
  <c r="H813" i="17"/>
  <c r="H825" i="17"/>
  <c r="H585" i="17"/>
  <c r="H1000" i="17"/>
  <c r="H190" i="17"/>
  <c r="H729" i="17"/>
  <c r="H246" i="17"/>
  <c r="H716" i="17"/>
  <c r="H622" i="17"/>
  <c r="H589" i="17"/>
  <c r="H577" i="17"/>
  <c r="H79" i="17"/>
  <c r="H291" i="17"/>
  <c r="H686" i="17"/>
  <c r="H482" i="17"/>
  <c r="H838" i="17"/>
  <c r="H783" i="17"/>
  <c r="H793" i="17"/>
  <c r="H948" i="17"/>
  <c r="H436" i="17"/>
  <c r="H511" i="17"/>
  <c r="H755" i="17"/>
  <c r="H519" i="17"/>
  <c r="H75" i="17"/>
  <c r="H505" i="17"/>
  <c r="H748" i="17"/>
  <c r="H640" i="17"/>
  <c r="H498" i="17"/>
  <c r="H206" i="17"/>
  <c r="H799" i="17"/>
  <c r="H159" i="17"/>
  <c r="H689" i="17"/>
  <c r="H94" i="17"/>
  <c r="H388" i="17"/>
  <c r="H319" i="17"/>
  <c r="H201" i="17"/>
  <c r="H788" i="17"/>
  <c r="H576" i="17"/>
  <c r="H262" i="17"/>
  <c r="H272" i="17"/>
  <c r="H478" i="17"/>
  <c r="H598" i="17"/>
  <c r="H779" i="17"/>
  <c r="H427" i="17"/>
  <c r="H81" i="17"/>
  <c r="H946" i="17"/>
  <c r="H218" i="17"/>
  <c r="H714" i="17"/>
  <c r="H287" i="17"/>
  <c r="H769" i="17"/>
  <c r="H942" i="17"/>
  <c r="H434" i="17"/>
  <c r="H800" i="17"/>
  <c r="H966" i="17"/>
  <c r="H131" i="17"/>
  <c r="H539" i="17"/>
  <c r="H403" i="17"/>
  <c r="H146" i="17"/>
  <c r="H161" i="17"/>
  <c r="H992" i="17"/>
  <c r="H542" i="17"/>
  <c r="H928" i="17"/>
  <c r="H839" i="17"/>
  <c r="H940" i="17"/>
  <c r="H707" i="17"/>
  <c r="H523" i="17"/>
  <c r="H91" i="17"/>
  <c r="H410" i="17"/>
  <c r="H635" i="17"/>
  <c r="H908" i="17"/>
  <c r="H918" i="17"/>
  <c r="H564" i="17"/>
  <c r="H930" i="17"/>
  <c r="H101" i="17"/>
  <c r="H157" i="17"/>
  <c r="H292" i="17"/>
  <c r="H821" i="17"/>
  <c r="H932" i="17"/>
  <c r="H570" i="17"/>
  <c r="H423" i="17"/>
  <c r="H842" i="17"/>
  <c r="H230" i="17"/>
  <c r="H792" i="17"/>
  <c r="H428" i="17"/>
  <c r="H775" i="17"/>
  <c r="H887" i="17"/>
  <c r="H528" i="17"/>
  <c r="H786" i="17"/>
  <c r="H351" i="17"/>
  <c r="H672" i="17"/>
  <c r="H293" i="17"/>
  <c r="H548" i="17"/>
  <c r="H271" i="17"/>
  <c r="H560" i="17"/>
  <c r="H487" i="17"/>
  <c r="H469" i="17"/>
  <c r="H886" i="17"/>
  <c r="H354" i="17"/>
  <c r="H985" i="17"/>
  <c r="H134" i="17"/>
  <c r="H899" i="17"/>
  <c r="H536" i="17"/>
  <c r="H227" i="17"/>
  <c r="H823" i="17"/>
  <c r="H390" i="17"/>
  <c r="H473" i="17"/>
  <c r="H831" i="17"/>
  <c r="H243" i="17"/>
  <c r="H625" i="17"/>
  <c r="H384" i="17"/>
  <c r="H394" i="17"/>
  <c r="H770" i="17"/>
  <c r="H320" i="17"/>
  <c r="H876" i="17"/>
  <c r="H819" i="17"/>
  <c r="H98" i="17"/>
  <c r="H231" i="17"/>
  <c r="H175" i="17"/>
  <c r="H502" i="17"/>
  <c r="H719" i="17"/>
  <c r="H195" i="17"/>
  <c r="H531" i="17"/>
  <c r="H533" i="17"/>
  <c r="H847" i="17"/>
  <c r="H953" i="17"/>
  <c r="H867" i="17"/>
  <c r="H153" i="17"/>
  <c r="H421" i="17"/>
  <c r="H588" i="17"/>
  <c r="H255" i="17"/>
  <c r="H483" i="17"/>
  <c r="H950" i="17"/>
  <c r="H379" i="17"/>
  <c r="H961" i="17"/>
  <c r="H997" i="17"/>
  <c r="H222" i="17"/>
  <c r="H251" i="17"/>
  <c r="H691" i="17"/>
  <c r="H662" i="17"/>
  <c r="H584" i="17"/>
  <c r="H883" i="17"/>
  <c r="H111" i="17"/>
  <c r="H19" i="17"/>
  <c r="H419" i="17"/>
  <c r="H324" i="17"/>
  <c r="H214" i="17"/>
  <c r="H276" i="17"/>
  <c r="H910" i="17"/>
  <c r="H555" i="17"/>
  <c r="H86" i="17"/>
  <c r="H700" i="17"/>
  <c r="H617" i="17"/>
  <c r="H832" i="17"/>
  <c r="H595" i="17"/>
  <c r="H84" i="17"/>
  <c r="H569" i="17"/>
  <c r="H956" i="17"/>
  <c r="H708" i="17"/>
  <c r="H397" i="17"/>
  <c r="H95" i="17"/>
  <c r="H343" i="17"/>
  <c r="H289" i="17"/>
  <c r="H762" i="17"/>
  <c r="H225" i="17"/>
  <c r="H152" i="17"/>
  <c r="H671" i="17"/>
  <c r="H914" i="17"/>
  <c r="H42" i="17"/>
  <c r="H687" i="17"/>
  <c r="H149" i="17"/>
  <c r="H994" i="17"/>
  <c r="H682" i="17"/>
  <c r="H122" i="17"/>
  <c r="H659" i="17"/>
  <c r="H554" i="17"/>
  <c r="H599" i="17"/>
  <c r="H565" i="17"/>
  <c r="H679" i="17"/>
  <c r="H650" i="17"/>
  <c r="H852" i="17"/>
  <c r="H465" i="17"/>
  <c r="H238" i="17"/>
  <c r="H623" i="17"/>
  <c r="H683" i="17"/>
  <c r="H836" i="17"/>
  <c r="H398" i="17"/>
  <c r="H592" i="17"/>
  <c r="H57" i="17"/>
  <c r="H65" i="17"/>
  <c r="H48" i="17"/>
  <c r="H346" i="17"/>
  <c r="H952" i="17"/>
  <c r="H583" i="17"/>
  <c r="H446" i="17"/>
  <c r="H431" i="17"/>
  <c r="H239" i="17"/>
  <c r="H49" i="17"/>
  <c r="H717" i="17"/>
  <c r="H396" i="17"/>
  <c r="H740" i="17"/>
  <c r="H648" i="17"/>
  <c r="H163" i="17"/>
  <c r="H525" i="17"/>
  <c r="H713" i="17"/>
  <c r="H701" i="17"/>
  <c r="H513" i="17"/>
  <c r="H951" i="17"/>
  <c r="H208" i="17"/>
  <c r="H270" i="17"/>
  <c r="H322" i="17"/>
  <c r="H503" i="17"/>
  <c r="H438" i="17"/>
  <c r="H179" i="17"/>
  <c r="H841" i="17"/>
  <c r="H855" i="17"/>
  <c r="H949" i="17"/>
  <c r="H412" i="17"/>
  <c r="H1001" i="17"/>
  <c r="H559" i="17"/>
  <c r="H36" i="17"/>
  <c r="H439" i="17"/>
  <c r="H784" i="17"/>
  <c r="H216" i="17"/>
  <c r="H143" i="17"/>
  <c r="H549" i="17"/>
  <c r="H703" i="17"/>
  <c r="H818" i="17"/>
  <c r="H728" i="17"/>
  <c r="H795" i="17"/>
  <c r="H938" i="17"/>
  <c r="H812" i="17"/>
  <c r="H102" i="17"/>
  <c r="H720" i="17"/>
  <c r="H590" i="17"/>
  <c r="H85" i="17"/>
  <c r="H136" i="17"/>
  <c r="H709" i="17"/>
  <c r="H644" i="17"/>
  <c r="H634" i="17"/>
  <c r="H512" i="17"/>
  <c r="H385" i="17"/>
  <c r="H510" i="17"/>
  <c r="H669" i="17"/>
  <c r="H980" i="17"/>
  <c r="H373" i="17"/>
  <c r="H306" i="17"/>
  <c r="H824" i="17"/>
  <c r="H508" i="17"/>
  <c r="H305" i="17"/>
  <c r="H70" i="17"/>
  <c r="H242" i="17"/>
  <c r="H965" i="17"/>
  <c r="H173" i="17"/>
  <c r="H972" i="17"/>
  <c r="H110" i="17"/>
  <c r="H269" i="17"/>
  <c r="H285" i="17"/>
  <c r="H15" i="17"/>
  <c r="H811" i="17"/>
  <c r="H458" i="17"/>
  <c r="H13" i="17"/>
  <c r="H995" i="17"/>
  <c r="H857" i="17"/>
  <c r="H759" i="17"/>
  <c r="H553" i="17"/>
  <c r="H777" i="17"/>
  <c r="H484" i="17"/>
  <c r="H130" i="17"/>
  <c r="H796" i="17"/>
  <c r="H215" i="17"/>
  <c r="H360" i="17"/>
  <c r="H297" i="17"/>
  <c r="H142" i="17"/>
  <c r="H791" i="17"/>
  <c r="H745" i="17"/>
  <c r="H668" i="17"/>
  <c r="H500" i="17"/>
  <c r="H608" i="17"/>
  <c r="H943" i="17"/>
  <c r="H809" i="17"/>
  <c r="H652" i="17"/>
  <c r="H849" i="17"/>
  <c r="H981" i="17"/>
  <c r="H16" i="17"/>
  <c r="H844" i="17"/>
  <c r="H630" i="17"/>
  <c r="H249" i="17"/>
  <c r="H265" i="17"/>
  <c r="H698" i="17"/>
  <c r="H871" i="17"/>
  <c r="H184" i="17"/>
  <c r="H283" i="17"/>
  <c r="H112" i="17"/>
  <c r="H286" i="17"/>
  <c r="H171" i="17"/>
  <c r="H929" i="17"/>
  <c r="H223" i="17"/>
  <c r="H440" i="17"/>
  <c r="H744" i="17"/>
  <c r="H368" i="17"/>
  <c r="H580" i="17"/>
  <c r="H164" i="17"/>
  <c r="H816" i="17"/>
  <c r="H450" i="17"/>
  <c r="H737" i="17"/>
  <c r="H989" i="17"/>
  <c r="H889" i="17"/>
  <c r="H515" i="17"/>
  <c r="H934" i="17"/>
  <c r="H399" i="17"/>
  <c r="H133" i="17"/>
  <c r="H573" i="17"/>
  <c r="H922" i="17"/>
  <c r="H205" i="17"/>
  <c r="H520" i="17"/>
  <c r="H579" i="17"/>
  <c r="H485" i="17"/>
  <c r="H807" i="17"/>
  <c r="H797" i="17"/>
  <c r="H378" i="17"/>
  <c r="H408" i="17"/>
  <c r="H361" i="17"/>
  <c r="H444" i="17"/>
  <c r="H137" i="17"/>
  <c r="H638" i="17"/>
  <c r="H806" i="17"/>
  <c r="H991" i="17"/>
  <c r="H613" i="17"/>
  <c r="H475" i="17"/>
  <c r="H404" i="17"/>
  <c r="H393" i="17"/>
  <c r="H758" i="17"/>
  <c r="H321" i="17"/>
  <c r="H50" i="17"/>
  <c r="H31" i="17"/>
  <c r="H109" i="17"/>
  <c r="H174" i="17"/>
  <c r="H843" i="17"/>
  <c r="H337" i="17"/>
  <c r="H477" i="17"/>
  <c r="H253" i="17"/>
  <c r="H826" i="17"/>
  <c r="H541" i="17"/>
  <c r="H470" i="17"/>
  <c r="H611" i="17"/>
  <c r="H88" i="17"/>
  <c r="H210" i="17"/>
  <c r="H78" i="17"/>
  <c r="H731" i="17"/>
  <c r="H453" i="17"/>
  <c r="H840" i="17"/>
  <c r="H736" i="17"/>
  <c r="H895" i="17"/>
  <c r="H567" i="17"/>
  <c r="H359" i="17"/>
  <c r="H30" i="17"/>
  <c r="H586" i="17"/>
  <c r="H198" i="17"/>
  <c r="H301" i="17"/>
  <c r="H853" i="17"/>
  <c r="H629" i="17"/>
  <c r="H92" i="17"/>
  <c r="H411" i="17"/>
  <c r="H192" i="17"/>
  <c r="H462" i="17"/>
  <c r="H763" i="17"/>
  <c r="H27" i="17"/>
  <c r="H974" i="17"/>
  <c r="H468" i="17"/>
  <c r="H982" i="17"/>
  <c r="H726" i="17"/>
  <c r="H83" i="17"/>
  <c r="H626" i="17"/>
  <c r="H810" i="17"/>
  <c r="H664" i="17"/>
  <c r="H618" i="17"/>
  <c r="H277" i="17"/>
  <c r="H467" i="17"/>
  <c r="H518" i="17"/>
  <c r="H781" i="17"/>
  <c r="H104" i="17"/>
  <c r="H193" i="17"/>
  <c r="H318" i="17"/>
  <c r="H878" i="17"/>
  <c r="H673" i="17"/>
  <c r="H733" i="17"/>
  <c r="H540" i="17"/>
  <c r="H87" i="17"/>
  <c r="H730" i="17"/>
  <c r="H670" i="17"/>
  <c r="H29" i="17"/>
  <c r="H619" i="17"/>
  <c r="H381" i="17"/>
  <c r="H866" i="17"/>
  <c r="H25" i="17"/>
  <c r="H978" i="17"/>
  <c r="H681" i="17"/>
  <c r="H350" i="17"/>
  <c r="H466" i="17"/>
  <c r="H524" i="17"/>
  <c r="H418" i="17"/>
  <c r="H392" i="17"/>
  <c r="H280" i="17"/>
  <c r="H452" i="17"/>
  <c r="H868" i="17"/>
  <c r="H73" i="17"/>
  <c r="H181" i="17"/>
  <c r="H492" i="17"/>
  <c r="H962" i="17"/>
  <c r="H33" i="17"/>
  <c r="H22" i="17"/>
  <c r="H988" i="17"/>
  <c r="H517" i="17"/>
  <c r="H969" i="17"/>
  <c r="H389" i="17"/>
  <c r="H325" i="17"/>
  <c r="H959" i="17"/>
  <c r="H479" i="17"/>
  <c r="H456" i="17"/>
  <c r="H472" i="17"/>
  <c r="H616" i="17"/>
  <c r="H51" i="17"/>
  <c r="H194" i="17"/>
  <c r="H126" i="17"/>
  <c r="H699" i="17"/>
  <c r="H345" i="17"/>
  <c r="H169" i="17"/>
  <c r="H211" i="17"/>
  <c r="H89" i="17"/>
  <c r="H817" i="17"/>
  <c r="H954" i="17"/>
  <c r="H172" i="17"/>
  <c r="H678" i="17"/>
  <c r="H870" i="17"/>
  <c r="H448" i="17"/>
  <c r="H82" i="17"/>
  <c r="H862" i="17"/>
  <c r="H197" i="17"/>
  <c r="H780" i="17"/>
  <c r="H568" i="17"/>
  <c r="H873" i="17"/>
  <c r="H64" i="17"/>
  <c r="H417" i="17"/>
  <c r="H902" i="17"/>
  <c r="H151" i="17"/>
  <c r="H339" i="17"/>
  <c r="H186" i="17"/>
  <c r="H827" i="17"/>
  <c r="H495" i="17"/>
  <c r="H35" i="17"/>
  <c r="H710" i="17"/>
  <c r="H355" i="17"/>
  <c r="H535" i="17"/>
  <c r="H460" i="17"/>
  <c r="H160" i="17"/>
  <c r="H815" i="17"/>
  <c r="H882" i="17"/>
  <c r="H141" i="17"/>
  <c r="H718" i="17"/>
  <c r="H451" i="17"/>
  <c r="H93" i="17"/>
  <c r="H455" i="17"/>
  <c r="H933" i="17"/>
  <c r="H604" i="17"/>
  <c r="H912" i="17"/>
  <c r="H741" i="17"/>
  <c r="H43" i="17"/>
  <c r="H375" i="17"/>
  <c r="H834" i="17"/>
  <c r="H74" i="17"/>
  <c r="H743" i="17"/>
  <c r="H968" i="17"/>
  <c r="H53" i="17"/>
  <c r="H721" i="17"/>
  <c r="H69" i="17"/>
  <c r="H907" i="17"/>
  <c r="H712" i="17"/>
  <c r="H785" i="17"/>
  <c r="H235" i="17"/>
  <c r="H336" i="17"/>
  <c r="H647" i="17"/>
  <c r="H801" i="17"/>
  <c r="H267" i="17"/>
  <c r="H911" i="17"/>
  <c r="H488" i="17"/>
  <c r="H537" i="17"/>
  <c r="H530" i="17"/>
  <c r="H947" i="17"/>
  <c r="H108" i="17"/>
  <c r="H344" i="17"/>
  <c r="H875" i="17"/>
  <c r="H162" i="17"/>
  <c r="H688" i="17"/>
  <c r="H282" i="17"/>
  <c r="H881" i="17"/>
  <c r="H217" i="17"/>
  <c r="H338" i="17"/>
  <c r="H296" i="17"/>
  <c r="H674" i="17"/>
  <c r="H924" i="17"/>
  <c r="H958" i="17"/>
  <c r="H113" i="17"/>
  <c r="H615" i="17"/>
  <c r="H204" i="17"/>
  <c r="H891" i="17"/>
  <c r="H433" i="17"/>
  <c r="H996" i="17"/>
  <c r="H506" i="17"/>
  <c r="H522" i="17"/>
  <c r="H374" i="17"/>
  <c r="H654" i="17"/>
  <c r="H913" i="17"/>
  <c r="H822" i="17"/>
  <c r="H416" i="17"/>
  <c r="H566" i="17"/>
  <c r="H706" i="17"/>
  <c r="H391" i="17"/>
  <c r="H620" i="17"/>
  <c r="H939" i="17"/>
  <c r="H203" i="17"/>
  <c r="H23" i="17"/>
  <c r="H281" i="17"/>
  <c r="H329" i="17"/>
  <c r="H532" i="17"/>
  <c r="H738" i="17"/>
  <c r="H18" i="17"/>
  <c r="H621" i="17"/>
  <c r="H937" i="17"/>
  <c r="H491" i="17"/>
  <c r="H259" i="17"/>
  <c r="H790" i="17"/>
  <c r="H858" i="17"/>
  <c r="H656" i="17"/>
  <c r="H234" i="17"/>
  <c r="H437" i="17"/>
  <c r="H771" i="17"/>
  <c r="H365" i="17"/>
  <c r="H170" i="17"/>
  <c r="H168" i="17"/>
  <c r="H302" i="17"/>
  <c r="H860" i="17"/>
  <c r="H658" i="17"/>
  <c r="H915" i="17"/>
  <c r="H538" i="17"/>
  <c r="H62" i="17"/>
  <c r="H426" i="17"/>
  <c r="H304" i="17"/>
  <c r="H983" i="17"/>
  <c r="H753" i="17"/>
  <c r="H226" i="17"/>
  <c r="H558" i="17"/>
  <c r="H420" i="17"/>
  <c r="H631" i="17"/>
  <c r="H750" i="17"/>
  <c r="H684" i="17"/>
  <c r="H970" i="17"/>
  <c r="H543" i="17"/>
  <c r="H955" i="17"/>
  <c r="H898" i="17"/>
  <c r="H457" i="17"/>
  <c r="H20" i="17"/>
  <c r="H68" i="17"/>
  <c r="H820" i="17"/>
  <c r="H67" i="17"/>
  <c r="H295" i="17"/>
  <c r="H879" i="17"/>
  <c r="H100" i="17"/>
  <c r="H105" i="17"/>
  <c r="H894" i="17"/>
  <c r="H702" i="17"/>
  <c r="H896" i="17"/>
  <c r="H572" i="17"/>
  <c r="H493" i="17"/>
  <c r="H328" i="17"/>
  <c r="H639" i="17"/>
  <c r="H628" i="17"/>
  <c r="H773" i="17"/>
  <c r="H463" i="17"/>
  <c r="H213" i="17"/>
  <c r="H677" i="17"/>
  <c r="H232" i="17"/>
  <c r="H358" i="17"/>
  <c r="H609" i="17"/>
  <c r="H747" i="17"/>
  <c r="H4" i="17"/>
  <c r="H114" i="17"/>
  <c r="H144" i="17"/>
  <c r="H563" i="17"/>
  <c r="H9" i="17"/>
  <c r="H405" i="17"/>
  <c r="H606" i="17"/>
  <c r="H694" i="17"/>
  <c r="H830" i="17"/>
  <c r="H363" i="17"/>
  <c r="H123" i="17"/>
  <c r="H919" i="17"/>
  <c r="H550" i="17"/>
  <c r="H264" i="17"/>
  <c r="H307" i="17"/>
  <c r="H180" i="17"/>
  <c r="H646" i="17"/>
  <c r="H490" i="17"/>
  <c r="H275" i="17"/>
  <c r="H636" i="17"/>
  <c r="H313" i="17"/>
  <c r="H52" i="17"/>
  <c r="H859" i="17"/>
  <c r="H546" i="17"/>
  <c r="H903" i="17"/>
  <c r="H767" i="17"/>
  <c r="H696" i="17"/>
  <c r="H986" i="17"/>
  <c r="H44" i="17"/>
  <c r="H240" i="17"/>
  <c r="H835" i="17"/>
  <c r="H409" i="17"/>
  <c r="H429" i="17"/>
  <c r="H369" i="17"/>
  <c r="H864" i="17"/>
  <c r="H752" i="17"/>
  <c r="H28" i="17"/>
  <c r="H327" i="17"/>
  <c r="H187" i="17"/>
  <c r="H957" i="17"/>
  <c r="H199" i="17"/>
  <c r="H526" i="17"/>
  <c r="H7" i="17"/>
  <c r="H34" i="17"/>
  <c r="H107" i="17"/>
  <c r="H926" i="17"/>
  <c r="H12" i="17"/>
  <c r="H61" i="17"/>
  <c r="H600" i="17"/>
  <c r="H828" i="17"/>
  <c r="H601" i="17"/>
  <c r="H766" i="17"/>
  <c r="H274" i="17"/>
  <c r="H435" i="17"/>
  <c r="H461" i="17"/>
  <c r="H155" i="17"/>
  <c r="H874" i="17"/>
  <c r="H402" i="17"/>
  <c r="H454" i="17"/>
  <c r="H552" i="17"/>
  <c r="H273" i="17"/>
  <c r="H804" i="17"/>
  <c r="H916" i="17"/>
  <c r="H685" i="17"/>
  <c r="H765" i="17"/>
  <c r="H145" i="17"/>
  <c r="H288" i="17"/>
  <c r="H387" i="17"/>
  <c r="H443" i="17"/>
  <c r="H920" i="17"/>
  <c r="H575" i="17"/>
  <c r="H140" i="17"/>
  <c r="H561" i="17"/>
  <c r="H250" i="17"/>
  <c r="H254" i="17"/>
  <c r="H424" i="17"/>
  <c r="H120" i="17"/>
  <c r="H692" i="17"/>
  <c r="H651" i="17"/>
  <c r="H633" i="17"/>
  <c r="H854" i="17"/>
  <c r="H382" i="17"/>
  <c r="H746" i="17"/>
  <c r="H945" i="17"/>
  <c r="H413" i="17"/>
  <c r="H754" i="17"/>
  <c r="H892" i="17"/>
  <c r="H40" i="17"/>
  <c r="H185" i="17"/>
  <c r="H742" i="17"/>
  <c r="H266" i="17"/>
  <c r="H936" i="17"/>
  <c r="H607" i="17"/>
  <c r="H308" i="17"/>
  <c r="H829" i="17"/>
  <c r="H432" i="17"/>
  <c r="H471" i="17"/>
  <c r="H430" i="17"/>
  <c r="H447" i="17"/>
  <c r="H59" i="17"/>
  <c r="H734" i="17"/>
  <c r="H722" i="17"/>
  <c r="H38" i="17"/>
  <c r="H993" i="17"/>
  <c r="H63" i="17"/>
  <c r="H386" i="17"/>
  <c r="H906" i="17"/>
  <c r="H661" i="17"/>
  <c r="H476" i="17"/>
  <c r="H602" i="17"/>
  <c r="H425" i="17"/>
  <c r="H72" i="17"/>
  <c r="H135" i="17"/>
  <c r="H973" i="17"/>
  <c r="H349" i="17"/>
  <c r="H794" i="17"/>
  <c r="H578" i="17"/>
  <c r="H556" i="17"/>
  <c r="H330" i="17"/>
  <c r="H11" i="17"/>
  <c r="H643" i="17"/>
  <c r="H935" i="17"/>
  <c r="H772" i="17"/>
  <c r="H764" i="17"/>
  <c r="H366" i="17"/>
  <c r="H675" i="17"/>
  <c r="H863" i="17"/>
  <c r="H727" i="17"/>
  <c r="H927" i="17"/>
  <c r="H47" i="17"/>
  <c r="H334" i="17"/>
  <c r="H26" i="17"/>
  <c r="G228" i="17"/>
  <c r="G376" i="17"/>
  <c r="G314" i="17"/>
  <c r="G395" i="17"/>
  <c r="G341" i="17"/>
  <c r="G591" i="17"/>
  <c r="G39" i="17"/>
  <c r="G127" i="17"/>
  <c r="G921" i="17"/>
  <c r="G182" i="17"/>
  <c r="G154" i="17"/>
  <c r="G257" i="17"/>
  <c r="G697" i="17"/>
  <c r="G496" i="17"/>
  <c r="G245" i="17"/>
  <c r="G645" i="17"/>
  <c r="G6" i="17"/>
  <c r="G401" i="17"/>
  <c r="G711" i="17"/>
  <c r="G884" i="17"/>
  <c r="G46" i="17"/>
  <c r="G24" i="17"/>
  <c r="G279" i="17"/>
  <c r="G888" i="17"/>
  <c r="G364" i="17"/>
  <c r="G290" i="17"/>
  <c r="G45" i="17"/>
  <c r="G316" i="17"/>
  <c r="G562" i="17"/>
  <c r="G167" i="17"/>
  <c r="G596" i="17"/>
  <c r="G869" i="17"/>
  <c r="G501" i="17"/>
  <c r="G749" i="17"/>
  <c r="G850" i="17"/>
  <c r="G116" i="17"/>
  <c r="G263" i="17"/>
  <c r="G41" i="17"/>
  <c r="G380" i="17"/>
  <c r="G347" i="17"/>
  <c r="G798" i="17"/>
  <c r="G663" i="17"/>
  <c r="G521" i="17"/>
  <c r="G207" i="17"/>
  <c r="G923" i="17"/>
  <c r="G2" i="17"/>
  <c r="G312" i="17"/>
  <c r="G760" i="17"/>
  <c r="G196" i="17"/>
  <c r="G805" i="17"/>
  <c r="G407" i="17"/>
  <c r="G188" i="17"/>
  <c r="G148" i="17"/>
  <c r="G977" i="17"/>
  <c r="G326" i="17"/>
  <c r="G851" i="17"/>
  <c r="G877" i="17"/>
  <c r="G342" i="17"/>
  <c r="G333" i="17"/>
  <c r="G139" i="17"/>
  <c r="G229" i="17"/>
  <c r="G680" i="17"/>
  <c r="G268" i="17"/>
  <c r="G893" i="17"/>
  <c r="G481" i="17"/>
  <c r="G247" i="17"/>
  <c r="G761" i="17"/>
  <c r="G897" i="17"/>
  <c r="G54" i="17"/>
  <c r="G547" i="17"/>
  <c r="G311" i="17"/>
  <c r="G715" i="17"/>
  <c r="G221" i="17"/>
  <c r="G632" i="17"/>
  <c r="G527" i="17"/>
  <c r="G880" i="17"/>
  <c r="G260" i="17"/>
  <c r="G739" i="17"/>
  <c r="G80" i="17"/>
  <c r="G723" i="17"/>
  <c r="G200" i="17"/>
  <c r="G975" i="17"/>
  <c r="G71" i="17"/>
  <c r="G861" i="17"/>
  <c r="G905" i="17"/>
  <c r="G931" i="17"/>
  <c r="G900" i="17"/>
  <c r="G212" i="17"/>
  <c r="G220" i="17"/>
  <c r="G603" i="17"/>
  <c r="G332" i="17"/>
  <c r="G202" i="17"/>
  <c r="G507" i="17"/>
  <c r="G704" i="17"/>
  <c r="G998" i="17"/>
  <c r="G544" i="17"/>
  <c r="G757" i="17"/>
  <c r="G236" i="17"/>
  <c r="G138" i="17"/>
  <c r="G340" i="17"/>
  <c r="G725" i="17"/>
  <c r="G776" i="17"/>
  <c r="G614" i="17"/>
  <c r="G90" i="17"/>
  <c r="G177" i="17"/>
  <c r="G209" i="17"/>
  <c r="G298" i="17"/>
  <c r="G323" i="17"/>
  <c r="G176" i="17"/>
  <c r="G353" i="17"/>
  <c r="G705" i="17"/>
  <c r="G352" i="17"/>
  <c r="G422" i="17"/>
  <c r="G356" i="17"/>
  <c r="G904" i="17"/>
  <c r="G756" i="17"/>
  <c r="G99" i="17"/>
  <c r="G118" i="17"/>
  <c r="G637" i="17"/>
  <c r="G299" i="17"/>
  <c r="G459" i="17"/>
  <c r="G156" i="17"/>
  <c r="G261" i="17"/>
  <c r="G233" i="17"/>
  <c r="G660" i="17"/>
  <c r="G516" i="17"/>
  <c r="G371" i="17"/>
  <c r="G605" i="17"/>
  <c r="G486" i="17"/>
  <c r="G372" i="17"/>
  <c r="G489" i="17"/>
  <c r="G574" i="17"/>
  <c r="G309" i="17"/>
  <c r="G999" i="17"/>
  <c r="G348" i="17"/>
  <c r="G442" i="17"/>
  <c r="G653" i="17"/>
  <c r="G237" i="17"/>
  <c r="G856" i="17"/>
  <c r="G509" i="17"/>
  <c r="G119" i="17"/>
  <c r="G917" i="17"/>
  <c r="G278" i="17"/>
  <c r="G808" i="17"/>
  <c r="G128" i="17"/>
  <c r="G21" i="17"/>
  <c r="G124" i="17"/>
  <c r="G909" i="17"/>
  <c r="G848" i="17"/>
  <c r="G55" i="17"/>
  <c r="G582" i="17"/>
  <c r="G5" i="17"/>
  <c r="G845" i="17"/>
  <c r="G751" i="17"/>
  <c r="G331" i="17"/>
  <c r="G414" i="17"/>
  <c r="G37" i="17"/>
  <c r="G441" i="17"/>
  <c r="G504" i="17"/>
  <c r="G224" i="17"/>
  <c r="G944" i="17"/>
  <c r="G3" i="17"/>
  <c r="G612" i="17"/>
  <c r="G641" i="17"/>
  <c r="G695" i="17"/>
  <c r="G941" i="17"/>
  <c r="G787" i="17"/>
  <c r="G971" i="17"/>
  <c r="G56" i="17"/>
  <c r="G610" i="17"/>
  <c r="G833" i="17"/>
  <c r="G593" i="17"/>
  <c r="G125" i="17"/>
  <c r="G724" i="17"/>
  <c r="G97" i="17"/>
  <c r="G964" i="17"/>
  <c r="G802" i="17"/>
  <c r="G642" i="17"/>
  <c r="G219" i="17"/>
  <c r="G690" i="17"/>
  <c r="G627" i="17"/>
  <c r="G979" i="17"/>
  <c r="G732" i="17"/>
  <c r="G66" i="17"/>
  <c r="G967" i="17"/>
  <c r="G557" i="17"/>
  <c r="G117" i="17"/>
  <c r="G872" i="17"/>
  <c r="G106" i="17"/>
  <c r="G768" i="17"/>
  <c r="G545" i="17"/>
  <c r="G121" i="17"/>
  <c r="G494" i="17"/>
  <c r="G990" i="17"/>
  <c r="G252" i="17"/>
  <c r="G587" i="17"/>
  <c r="G60" i="17"/>
  <c r="G284" i="17"/>
  <c r="G294" i="17"/>
  <c r="G178" i="17"/>
  <c r="G8" i="17"/>
  <c r="G624" i="17"/>
  <c r="G529" i="17"/>
  <c r="G357" i="17"/>
  <c r="G667" i="17"/>
  <c r="G244" i="17"/>
  <c r="G10" i="17"/>
  <c r="G480" i="17"/>
  <c r="G383" i="17"/>
  <c r="G676" i="17"/>
  <c r="G665" i="17"/>
  <c r="G241" i="17"/>
  <c r="G370" i="17"/>
  <c r="G377" i="17"/>
  <c r="G335" i="17"/>
  <c r="G597" i="17"/>
  <c r="G367" i="17"/>
  <c r="G32" i="17"/>
  <c r="G129" i="17"/>
  <c r="G191" i="17"/>
  <c r="G474" i="17"/>
  <c r="G778" i="17"/>
  <c r="G963" i="17"/>
  <c r="G960" i="17"/>
  <c r="G300" i="17"/>
  <c r="G183" i="17"/>
  <c r="G594" i="17"/>
  <c r="G315" i="17"/>
  <c r="G166" i="17"/>
  <c r="G514" i="17"/>
  <c r="G499" i="17"/>
  <c r="G984" i="17"/>
  <c r="G865" i="17"/>
  <c r="G258" i="17"/>
  <c r="G901" i="17"/>
  <c r="G165" i="17"/>
  <c r="G534" i="17"/>
  <c r="G415" i="17"/>
  <c r="G464" i="17"/>
  <c r="G103" i="17"/>
  <c r="G58" i="17"/>
  <c r="G890" i="17"/>
  <c r="G115" i="17"/>
  <c r="G782" i="17"/>
  <c r="G400" i="17"/>
  <c r="G774" i="17"/>
  <c r="G132" i="17"/>
  <c r="G655" i="17"/>
  <c r="G310" i="17"/>
  <c r="G150" i="17"/>
  <c r="G735" i="17"/>
  <c r="G362" i="17"/>
  <c r="G248" i="17"/>
  <c r="G189" i="17"/>
  <c r="G803" i="17"/>
  <c r="G497" i="17"/>
  <c r="G445" i="17"/>
  <c r="G789" i="17"/>
  <c r="G976" i="17"/>
  <c r="G846" i="17"/>
  <c r="G885" i="17"/>
  <c r="G987" i="17"/>
  <c r="G666" i="17"/>
  <c r="G837" i="17"/>
  <c r="G17" i="17"/>
  <c r="G551" i="17"/>
  <c r="G693" i="17"/>
  <c r="G14" i="17"/>
  <c r="G814" i="17"/>
  <c r="G303" i="17"/>
  <c r="G571" i="17"/>
  <c r="G581" i="17"/>
  <c r="G96" i="17"/>
  <c r="G76" i="17"/>
  <c r="G317" i="17"/>
  <c r="G256" i="17"/>
  <c r="G925" i="17"/>
  <c r="G158" i="17"/>
  <c r="G449" i="17"/>
  <c r="G649" i="17"/>
  <c r="G77" i="17"/>
  <c r="G406" i="17"/>
  <c r="G147" i="17"/>
  <c r="G657" i="17"/>
  <c r="G813" i="17"/>
  <c r="G825" i="17"/>
  <c r="G585" i="17"/>
  <c r="G1000" i="17"/>
  <c r="G190" i="17"/>
  <c r="G729" i="17"/>
  <c r="G246" i="17"/>
  <c r="G716" i="17"/>
  <c r="G622" i="17"/>
  <c r="G589" i="17"/>
  <c r="G577" i="17"/>
  <c r="G79" i="17"/>
  <c r="G291" i="17"/>
  <c r="G686" i="17"/>
  <c r="G482" i="17"/>
  <c r="G838" i="17"/>
  <c r="G783" i="17"/>
  <c r="G793" i="17"/>
  <c r="G948" i="17"/>
  <c r="G436" i="17"/>
  <c r="G511" i="17"/>
  <c r="G755" i="17"/>
  <c r="G519" i="17"/>
  <c r="G75" i="17"/>
  <c r="G505" i="17"/>
  <c r="G748" i="17"/>
  <c r="G640" i="17"/>
  <c r="G498" i="17"/>
  <c r="G206" i="17"/>
  <c r="G799" i="17"/>
  <c r="G159" i="17"/>
  <c r="G689" i="17"/>
  <c r="G94" i="17"/>
  <c r="G388" i="17"/>
  <c r="G319" i="17"/>
  <c r="G201" i="17"/>
  <c r="G788" i="17"/>
  <c r="G576" i="17"/>
  <c r="G262" i="17"/>
  <c r="G272" i="17"/>
  <c r="G478" i="17"/>
  <c r="G598" i="17"/>
  <c r="G779" i="17"/>
  <c r="G427" i="17"/>
  <c r="G81" i="17"/>
  <c r="G946" i="17"/>
  <c r="G218" i="17"/>
  <c r="G714" i="17"/>
  <c r="G287" i="17"/>
  <c r="G769" i="17"/>
  <c r="G942" i="17"/>
  <c r="G434" i="17"/>
  <c r="G800" i="17"/>
  <c r="G966" i="17"/>
  <c r="G131" i="17"/>
  <c r="G539" i="17"/>
  <c r="G403" i="17"/>
  <c r="G146" i="17"/>
  <c r="G161" i="17"/>
  <c r="G992" i="17"/>
  <c r="G542" i="17"/>
  <c r="G928" i="17"/>
  <c r="G839" i="17"/>
  <c r="G940" i="17"/>
  <c r="G707" i="17"/>
  <c r="G523" i="17"/>
  <c r="G91" i="17"/>
  <c r="G410" i="17"/>
  <c r="G635" i="17"/>
  <c r="G908" i="17"/>
  <c r="G918" i="17"/>
  <c r="G564" i="17"/>
  <c r="G930" i="17"/>
  <c r="G101" i="17"/>
  <c r="G157" i="17"/>
  <c r="G292" i="17"/>
  <c r="G821" i="17"/>
  <c r="G932" i="17"/>
  <c r="G570" i="17"/>
  <c r="G423" i="17"/>
  <c r="G842" i="17"/>
  <c r="G230" i="17"/>
  <c r="G792" i="17"/>
  <c r="G428" i="17"/>
  <c r="G775" i="17"/>
  <c r="G887" i="17"/>
  <c r="G528" i="17"/>
  <c r="G786" i="17"/>
  <c r="G351" i="17"/>
  <c r="G672" i="17"/>
  <c r="G293" i="17"/>
  <c r="G548" i="17"/>
  <c r="G271" i="17"/>
  <c r="G560" i="17"/>
  <c r="G487" i="17"/>
  <c r="G469" i="17"/>
  <c r="G886" i="17"/>
  <c r="G354" i="17"/>
  <c r="G985" i="17"/>
  <c r="G134" i="17"/>
  <c r="G899" i="17"/>
  <c r="G536" i="17"/>
  <c r="G227" i="17"/>
  <c r="G823" i="17"/>
  <c r="G390" i="17"/>
  <c r="G473" i="17"/>
  <c r="G831" i="17"/>
  <c r="G243" i="17"/>
  <c r="G625" i="17"/>
  <c r="G384" i="17"/>
  <c r="G394" i="17"/>
  <c r="G770" i="17"/>
  <c r="G320" i="17"/>
  <c r="G876" i="17"/>
  <c r="G819" i="17"/>
  <c r="G98" i="17"/>
  <c r="G231" i="17"/>
  <c r="G175" i="17"/>
  <c r="G502" i="17"/>
  <c r="G719" i="17"/>
  <c r="G195" i="17"/>
  <c r="G531" i="17"/>
  <c r="G533" i="17"/>
  <c r="G847" i="17"/>
  <c r="G953" i="17"/>
  <c r="G867" i="17"/>
  <c r="G153" i="17"/>
  <c r="G421" i="17"/>
  <c r="G588" i="17"/>
  <c r="G255" i="17"/>
  <c r="G483" i="17"/>
  <c r="G950" i="17"/>
  <c r="G379" i="17"/>
  <c r="G961" i="17"/>
  <c r="G997" i="17"/>
  <c r="G222" i="17"/>
  <c r="G251" i="17"/>
  <c r="G691" i="17"/>
  <c r="G662" i="17"/>
  <c r="G584" i="17"/>
  <c r="G883" i="17"/>
  <c r="G111" i="17"/>
  <c r="G19" i="17"/>
  <c r="G419" i="17"/>
  <c r="G324" i="17"/>
  <c r="G214" i="17"/>
  <c r="G276" i="17"/>
  <c r="G910" i="17"/>
  <c r="G555" i="17"/>
  <c r="G86" i="17"/>
  <c r="G700" i="17"/>
  <c r="G617" i="17"/>
  <c r="G832" i="17"/>
  <c r="G595" i="17"/>
  <c r="G84" i="17"/>
  <c r="G569" i="17"/>
  <c r="G956" i="17"/>
  <c r="G708" i="17"/>
  <c r="G397" i="17"/>
  <c r="G95" i="17"/>
  <c r="G343" i="17"/>
  <c r="G289" i="17"/>
  <c r="G762" i="17"/>
  <c r="G225" i="17"/>
  <c r="G152" i="17"/>
  <c r="G671" i="17"/>
  <c r="G914" i="17"/>
  <c r="G42" i="17"/>
  <c r="G687" i="17"/>
  <c r="G149" i="17"/>
  <c r="G994" i="17"/>
  <c r="G682" i="17"/>
  <c r="G122" i="17"/>
  <c r="G659" i="17"/>
  <c r="G554" i="17"/>
  <c r="G599" i="17"/>
  <c r="G565" i="17"/>
  <c r="G679" i="17"/>
  <c r="G650" i="17"/>
  <c r="G852" i="17"/>
  <c r="G465" i="17"/>
  <c r="G238" i="17"/>
  <c r="G623" i="17"/>
  <c r="G683" i="17"/>
  <c r="G836" i="17"/>
  <c r="G398" i="17"/>
  <c r="G592" i="17"/>
  <c r="G57" i="17"/>
  <c r="G65" i="17"/>
  <c r="G48" i="17"/>
  <c r="G346" i="17"/>
  <c r="G952" i="17"/>
  <c r="G583" i="17"/>
  <c r="G446" i="17"/>
  <c r="G431" i="17"/>
  <c r="G239" i="17"/>
  <c r="G49" i="17"/>
  <c r="G717" i="17"/>
  <c r="G396" i="17"/>
  <c r="G740" i="17"/>
  <c r="G648" i="17"/>
  <c r="G163" i="17"/>
  <c r="G525" i="17"/>
  <c r="G713" i="17"/>
  <c r="G701" i="17"/>
  <c r="G513" i="17"/>
  <c r="G951" i="17"/>
  <c r="G208" i="17"/>
  <c r="G270" i="17"/>
  <c r="G322" i="17"/>
  <c r="G503" i="17"/>
  <c r="G438" i="17"/>
  <c r="G179" i="17"/>
  <c r="G841" i="17"/>
  <c r="G855" i="17"/>
  <c r="G949" i="17"/>
  <c r="G412" i="17"/>
  <c r="G1001" i="17"/>
  <c r="G559" i="17"/>
  <c r="G36" i="17"/>
  <c r="G439" i="17"/>
  <c r="G784" i="17"/>
  <c r="G216" i="17"/>
  <c r="G143" i="17"/>
  <c r="G549" i="17"/>
  <c r="G703" i="17"/>
  <c r="G818" i="17"/>
  <c r="G728" i="17"/>
  <c r="G795" i="17"/>
  <c r="G938" i="17"/>
  <c r="G812" i="17"/>
  <c r="G102" i="17"/>
  <c r="G720" i="17"/>
  <c r="G590" i="17"/>
  <c r="G85" i="17"/>
  <c r="G136" i="17"/>
  <c r="G709" i="17"/>
  <c r="G644" i="17"/>
  <c r="G634" i="17"/>
  <c r="G512" i="17"/>
  <c r="G385" i="17"/>
  <c r="G510" i="17"/>
  <c r="G669" i="17"/>
  <c r="G980" i="17"/>
  <c r="G373" i="17"/>
  <c r="G306" i="17"/>
  <c r="G824" i="17"/>
  <c r="G508" i="17"/>
  <c r="G305" i="17"/>
  <c r="G70" i="17"/>
  <c r="G242" i="17"/>
  <c r="G965" i="17"/>
  <c r="G173" i="17"/>
  <c r="G972" i="17"/>
  <c r="G110" i="17"/>
  <c r="G269" i="17"/>
  <c r="G285" i="17"/>
  <c r="G15" i="17"/>
  <c r="G811" i="17"/>
  <c r="G458" i="17"/>
  <c r="G13" i="17"/>
  <c r="G995" i="17"/>
  <c r="G857" i="17"/>
  <c r="G759" i="17"/>
  <c r="G553" i="17"/>
  <c r="G777" i="17"/>
  <c r="G484" i="17"/>
  <c r="G130" i="17"/>
  <c r="G796" i="17"/>
  <c r="G215" i="17"/>
  <c r="G360" i="17"/>
  <c r="G297" i="17"/>
  <c r="G142" i="17"/>
  <c r="G791" i="17"/>
  <c r="G745" i="17"/>
  <c r="G668" i="17"/>
  <c r="G500" i="17"/>
  <c r="G608" i="17"/>
  <c r="G943" i="17"/>
  <c r="G809" i="17"/>
  <c r="G652" i="17"/>
  <c r="G849" i="17"/>
  <c r="G981" i="17"/>
  <c r="G16" i="17"/>
  <c r="G844" i="17"/>
  <c r="G630" i="17"/>
  <c r="G249" i="17"/>
  <c r="G265" i="17"/>
  <c r="G698" i="17"/>
  <c r="G871" i="17"/>
  <c r="G184" i="17"/>
  <c r="G283" i="17"/>
  <c r="G112" i="17"/>
  <c r="G286" i="17"/>
  <c r="G171" i="17"/>
  <c r="G929" i="17"/>
  <c r="G223" i="17"/>
  <c r="G440" i="17"/>
  <c r="G744" i="17"/>
  <c r="G368" i="17"/>
  <c r="G580" i="17"/>
  <c r="G164" i="17"/>
  <c r="G816" i="17"/>
  <c r="G450" i="17"/>
  <c r="G737" i="17"/>
  <c r="G989" i="17"/>
  <c r="G889" i="17"/>
  <c r="G515" i="17"/>
  <c r="G934" i="17"/>
  <c r="G399" i="17"/>
  <c r="G133" i="17"/>
  <c r="G573" i="17"/>
  <c r="G922" i="17"/>
  <c r="G205" i="17"/>
  <c r="G520" i="17"/>
  <c r="G579" i="17"/>
  <c r="G485" i="17"/>
  <c r="G807" i="17"/>
  <c r="G797" i="17"/>
  <c r="G378" i="17"/>
  <c r="G408" i="17"/>
  <c r="G361" i="17"/>
  <c r="G444" i="17"/>
  <c r="G137" i="17"/>
  <c r="G638" i="17"/>
  <c r="G806" i="17"/>
  <c r="G991" i="17"/>
  <c r="G613" i="17"/>
  <c r="G475" i="17"/>
  <c r="G404" i="17"/>
  <c r="G393" i="17"/>
  <c r="G758" i="17"/>
  <c r="G321" i="17"/>
  <c r="G50" i="17"/>
  <c r="G31" i="17"/>
  <c r="G109" i="17"/>
  <c r="G174" i="17"/>
  <c r="G843" i="17"/>
  <c r="G337" i="17"/>
  <c r="G477" i="17"/>
  <c r="G253" i="17"/>
  <c r="G826" i="17"/>
  <c r="G541" i="17"/>
  <c r="G470" i="17"/>
  <c r="G611" i="17"/>
  <c r="G88" i="17"/>
  <c r="G210" i="17"/>
  <c r="G78" i="17"/>
  <c r="G731" i="17"/>
  <c r="G453" i="17"/>
  <c r="G840" i="17"/>
  <c r="G736" i="17"/>
  <c r="G895" i="17"/>
  <c r="G567" i="17"/>
  <c r="G359" i="17"/>
  <c r="G30" i="17"/>
  <c r="G586" i="17"/>
  <c r="G198" i="17"/>
  <c r="G301" i="17"/>
  <c r="G853" i="17"/>
  <c r="G629" i="17"/>
  <c r="G92" i="17"/>
  <c r="G411" i="17"/>
  <c r="G192" i="17"/>
  <c r="G462" i="17"/>
  <c r="G763" i="17"/>
  <c r="G27" i="17"/>
  <c r="G974" i="17"/>
  <c r="G468" i="17"/>
  <c r="G982" i="17"/>
  <c r="G726" i="17"/>
  <c r="G83" i="17"/>
  <c r="G626" i="17"/>
  <c r="G810" i="17"/>
  <c r="G664" i="17"/>
  <c r="G618" i="17"/>
  <c r="G277" i="17"/>
  <c r="G467" i="17"/>
  <c r="G518" i="17"/>
  <c r="G781" i="17"/>
  <c r="G104" i="17"/>
  <c r="G193" i="17"/>
  <c r="G318" i="17"/>
  <c r="G878" i="17"/>
  <c r="G673" i="17"/>
  <c r="G733" i="17"/>
  <c r="G540" i="17"/>
  <c r="G87" i="17"/>
  <c r="G730" i="17"/>
  <c r="G670" i="17"/>
  <c r="G29" i="17"/>
  <c r="G619" i="17"/>
  <c r="G381" i="17"/>
  <c r="G866" i="17"/>
  <c r="G25" i="17"/>
  <c r="G978" i="17"/>
  <c r="G681" i="17"/>
  <c r="G350" i="17"/>
  <c r="G466" i="17"/>
  <c r="G524" i="17"/>
  <c r="G418" i="17"/>
  <c r="G392" i="17"/>
  <c r="G280" i="17"/>
  <c r="G452" i="17"/>
  <c r="G868" i="17"/>
  <c r="G73" i="17"/>
  <c r="G181" i="17"/>
  <c r="G492" i="17"/>
  <c r="G962" i="17"/>
  <c r="G33" i="17"/>
  <c r="G22" i="17"/>
  <c r="G988" i="17"/>
  <c r="G517" i="17"/>
  <c r="G969" i="17"/>
  <c r="G389" i="17"/>
  <c r="G325" i="17"/>
  <c r="G959" i="17"/>
  <c r="G479" i="17"/>
  <c r="G456" i="17"/>
  <c r="G472" i="17"/>
  <c r="G616" i="17"/>
  <c r="G51" i="17"/>
  <c r="G194" i="17"/>
  <c r="G126" i="17"/>
  <c r="G699" i="17"/>
  <c r="G345" i="17"/>
  <c r="G169" i="17"/>
  <c r="G211" i="17"/>
  <c r="G89" i="17"/>
  <c r="G817" i="17"/>
  <c r="G954" i="17"/>
  <c r="G172" i="17"/>
  <c r="G678" i="17"/>
  <c r="G870" i="17"/>
  <c r="G448" i="17"/>
  <c r="G82" i="17"/>
  <c r="G862" i="17"/>
  <c r="G197" i="17"/>
  <c r="G780" i="17"/>
  <c r="G568" i="17"/>
  <c r="G873" i="17"/>
  <c r="G64" i="17"/>
  <c r="G417" i="17"/>
  <c r="G902" i="17"/>
  <c r="G151" i="17"/>
  <c r="G339" i="17"/>
  <c r="G186" i="17"/>
  <c r="G827" i="17"/>
  <c r="G495" i="17"/>
  <c r="G35" i="17"/>
  <c r="G710" i="17"/>
  <c r="G355" i="17"/>
  <c r="G535" i="17"/>
  <c r="G460" i="17"/>
  <c r="G160" i="17"/>
  <c r="G815" i="17"/>
  <c r="G882" i="17"/>
  <c r="G141" i="17"/>
  <c r="G718" i="17"/>
  <c r="G451" i="17"/>
  <c r="G93" i="17"/>
  <c r="G455" i="17"/>
  <c r="G933" i="17"/>
  <c r="G604" i="17"/>
  <c r="G912" i="17"/>
  <c r="G741" i="17"/>
  <c r="G43" i="17"/>
  <c r="G375" i="17"/>
  <c r="G834" i="17"/>
  <c r="G74" i="17"/>
  <c r="G743" i="17"/>
  <c r="G968" i="17"/>
  <c r="G53" i="17"/>
  <c r="G721" i="17"/>
  <c r="G69" i="17"/>
  <c r="G907" i="17"/>
  <c r="G712" i="17"/>
  <c r="G785" i="17"/>
  <c r="G235" i="17"/>
  <c r="G336" i="17"/>
  <c r="G647" i="17"/>
  <c r="G801" i="17"/>
  <c r="G267" i="17"/>
  <c r="G911" i="17"/>
  <c r="G488" i="17"/>
  <c r="G537" i="17"/>
  <c r="G530" i="17"/>
  <c r="G947" i="17"/>
  <c r="G108" i="17"/>
  <c r="G344" i="17"/>
  <c r="G875" i="17"/>
  <c r="G162" i="17"/>
  <c r="G688" i="17"/>
  <c r="G282" i="17"/>
  <c r="G881" i="17"/>
  <c r="G217" i="17"/>
  <c r="G338" i="17"/>
  <c r="G296" i="17"/>
  <c r="G674" i="17"/>
  <c r="G924" i="17"/>
  <c r="G958" i="17"/>
  <c r="G113" i="17"/>
  <c r="G615" i="17"/>
  <c r="G204" i="17"/>
  <c r="G891" i="17"/>
  <c r="G433" i="17"/>
  <c r="G996" i="17"/>
  <c r="G506" i="17"/>
  <c r="G522" i="17"/>
  <c r="G374" i="17"/>
  <c r="G654" i="17"/>
  <c r="G913" i="17"/>
  <c r="G822" i="17"/>
  <c r="G416" i="17"/>
  <c r="G566" i="17"/>
  <c r="G706" i="17"/>
  <c r="G391" i="17"/>
  <c r="G620" i="17"/>
  <c r="G939" i="17"/>
  <c r="G203" i="17"/>
  <c r="G23" i="17"/>
  <c r="G281" i="17"/>
  <c r="G329" i="17"/>
  <c r="G532" i="17"/>
  <c r="G738" i="17"/>
  <c r="G18" i="17"/>
  <c r="G621" i="17"/>
  <c r="G937" i="17"/>
  <c r="G491" i="17"/>
  <c r="G259" i="17"/>
  <c r="G790" i="17"/>
  <c r="G858" i="17"/>
  <c r="G656" i="17"/>
  <c r="G234" i="17"/>
  <c r="G437" i="17"/>
  <c r="G771" i="17"/>
  <c r="G365" i="17"/>
  <c r="G170" i="17"/>
  <c r="G168" i="17"/>
  <c r="G302" i="17"/>
  <c r="G860" i="17"/>
  <c r="G658" i="17"/>
  <c r="G915" i="17"/>
  <c r="G538" i="17"/>
  <c r="G62" i="17"/>
  <c r="G426" i="17"/>
  <c r="G304" i="17"/>
  <c r="G983" i="17"/>
  <c r="G753" i="17"/>
  <c r="G226" i="17"/>
  <c r="G558" i="17"/>
  <c r="G420" i="17"/>
  <c r="G631" i="17"/>
  <c r="G750" i="17"/>
  <c r="G684" i="17"/>
  <c r="G970" i="17"/>
  <c r="G543" i="17"/>
  <c r="G955" i="17"/>
  <c r="G898" i="17"/>
  <c r="G457" i="17"/>
  <c r="G20" i="17"/>
  <c r="G68" i="17"/>
  <c r="G820" i="17"/>
  <c r="G67" i="17"/>
  <c r="G295" i="17"/>
  <c r="G879" i="17"/>
  <c r="G100" i="17"/>
  <c r="G105" i="17"/>
  <c r="G894" i="17"/>
  <c r="G702" i="17"/>
  <c r="G896" i="17"/>
  <c r="G572" i="17"/>
  <c r="G493" i="17"/>
  <c r="G328" i="17"/>
  <c r="G639" i="17"/>
  <c r="G628" i="17"/>
  <c r="G773" i="17"/>
  <c r="G463" i="17"/>
  <c r="G213" i="17"/>
  <c r="G677" i="17"/>
  <c r="G232" i="17"/>
  <c r="G358" i="17"/>
  <c r="G609" i="17"/>
  <c r="G747" i="17"/>
  <c r="G4" i="17"/>
  <c r="G114" i="17"/>
  <c r="G144" i="17"/>
  <c r="G563" i="17"/>
  <c r="G9" i="17"/>
  <c r="G405" i="17"/>
  <c r="G606" i="17"/>
  <c r="G694" i="17"/>
  <c r="G830" i="17"/>
  <c r="G363" i="17"/>
  <c r="G123" i="17"/>
  <c r="G919" i="17"/>
  <c r="G550" i="17"/>
  <c r="G264" i="17"/>
  <c r="G307" i="17"/>
  <c r="G180" i="17"/>
  <c r="G646" i="17"/>
  <c r="G490" i="17"/>
  <c r="G275" i="17"/>
  <c r="G636" i="17"/>
  <c r="G313" i="17"/>
  <c r="G52" i="17"/>
  <c r="G859" i="17"/>
  <c r="G546" i="17"/>
  <c r="G903" i="17"/>
  <c r="G767" i="17"/>
  <c r="G696" i="17"/>
  <c r="G986" i="17"/>
  <c r="G44" i="17"/>
  <c r="G240" i="17"/>
  <c r="G835" i="17"/>
  <c r="G409" i="17"/>
  <c r="G429" i="17"/>
  <c r="G369" i="17"/>
  <c r="G864" i="17"/>
  <c r="G752" i="17"/>
  <c r="G28" i="17"/>
  <c r="G327" i="17"/>
  <c r="G187" i="17"/>
  <c r="G957" i="17"/>
  <c r="G199" i="17"/>
  <c r="G526" i="17"/>
  <c r="G7" i="17"/>
  <c r="G34" i="17"/>
  <c r="G107" i="17"/>
  <c r="G926" i="17"/>
  <c r="G12" i="17"/>
  <c r="G61" i="17"/>
  <c r="G600" i="17"/>
  <c r="G828" i="17"/>
  <c r="G601" i="17"/>
  <c r="G766" i="17"/>
  <c r="G274" i="17"/>
  <c r="G435" i="17"/>
  <c r="G461" i="17"/>
  <c r="G155" i="17"/>
  <c r="G874" i="17"/>
  <c r="G402" i="17"/>
  <c r="G454" i="17"/>
  <c r="G552" i="17"/>
  <c r="G273" i="17"/>
  <c r="G804" i="17"/>
  <c r="G916" i="17"/>
  <c r="G685" i="17"/>
  <c r="G765" i="17"/>
  <c r="G145" i="17"/>
  <c r="G288" i="17"/>
  <c r="G387" i="17"/>
  <c r="G443" i="17"/>
  <c r="G920" i="17"/>
  <c r="G575" i="17"/>
  <c r="G140" i="17"/>
  <c r="G561" i="17"/>
  <c r="G250" i="17"/>
  <c r="G254" i="17"/>
  <c r="G424" i="17"/>
  <c r="G120" i="17"/>
  <c r="G692" i="17"/>
  <c r="G651" i="17"/>
  <c r="G633" i="17"/>
  <c r="G854" i="17"/>
  <c r="G382" i="17"/>
  <c r="G746" i="17"/>
  <c r="G945" i="17"/>
  <c r="G413" i="17"/>
  <c r="G754" i="17"/>
  <c r="G892" i="17"/>
  <c r="G40" i="17"/>
  <c r="G185" i="17"/>
  <c r="G742" i="17"/>
  <c r="G266" i="17"/>
  <c r="G936" i="17"/>
  <c r="G607" i="17"/>
  <c r="G308" i="17"/>
  <c r="G829" i="17"/>
  <c r="G432" i="17"/>
  <c r="G471" i="17"/>
  <c r="G430" i="17"/>
  <c r="G447" i="17"/>
  <c r="G59" i="17"/>
  <c r="G734" i="17"/>
  <c r="G722" i="17"/>
  <c r="G38" i="17"/>
  <c r="G993" i="17"/>
  <c r="G63" i="17"/>
  <c r="G386" i="17"/>
  <c r="G906" i="17"/>
  <c r="G661" i="17"/>
  <c r="G476" i="17"/>
  <c r="G602" i="17"/>
  <c r="G425" i="17"/>
  <c r="G72" i="17"/>
  <c r="G135" i="17"/>
  <c r="G973" i="17"/>
  <c r="G349" i="17"/>
  <c r="G794" i="17"/>
  <c r="G578" i="17"/>
  <c r="G556" i="17"/>
  <c r="G330" i="17"/>
  <c r="G11" i="17"/>
  <c r="G643" i="17"/>
  <c r="G935" i="17"/>
  <c r="G772" i="17"/>
  <c r="G764" i="17"/>
  <c r="G366" i="17"/>
  <c r="G675" i="17"/>
  <c r="G863" i="17"/>
  <c r="G727" i="17"/>
  <c r="G927" i="17"/>
  <c r="G47" i="17"/>
  <c r="G334" i="17"/>
  <c r="G26" i="17"/>
  <c r="F228" i="17"/>
  <c r="F376" i="17"/>
  <c r="F314" i="17"/>
  <c r="F395" i="17"/>
  <c r="F341" i="17"/>
  <c r="F591" i="17"/>
  <c r="F39" i="17"/>
  <c r="F127" i="17"/>
  <c r="F921" i="17"/>
  <c r="F182" i="17"/>
  <c r="F154" i="17"/>
  <c r="F257" i="17"/>
  <c r="F697" i="17"/>
  <c r="F496" i="17"/>
  <c r="F245" i="17"/>
  <c r="F645" i="17"/>
  <c r="F6" i="17"/>
  <c r="F401" i="17"/>
  <c r="F711" i="17"/>
  <c r="F884" i="17"/>
  <c r="F46" i="17"/>
  <c r="F24" i="17"/>
  <c r="F279" i="17"/>
  <c r="F888" i="17"/>
  <c r="F364" i="17"/>
  <c r="F290" i="17"/>
  <c r="F45" i="17"/>
  <c r="F316" i="17"/>
  <c r="F562" i="17"/>
  <c r="F167" i="17"/>
  <c r="F596" i="17"/>
  <c r="F869" i="17"/>
  <c r="F501" i="17"/>
  <c r="F749" i="17"/>
  <c r="F850" i="17"/>
  <c r="F116" i="17"/>
  <c r="F263" i="17"/>
  <c r="F41" i="17"/>
  <c r="F380" i="17"/>
  <c r="F347" i="17"/>
  <c r="F798" i="17"/>
  <c r="F663" i="17"/>
  <c r="F521" i="17"/>
  <c r="F207" i="17"/>
  <c r="F923" i="17"/>
  <c r="F2" i="17"/>
  <c r="F312" i="17"/>
  <c r="F760" i="17"/>
  <c r="F196" i="17"/>
  <c r="F805" i="17"/>
  <c r="F407" i="17"/>
  <c r="F188" i="17"/>
  <c r="F148" i="17"/>
  <c r="F977" i="17"/>
  <c r="F326" i="17"/>
  <c r="F851" i="17"/>
  <c r="F877" i="17"/>
  <c r="F342" i="17"/>
  <c r="F333" i="17"/>
  <c r="F139" i="17"/>
  <c r="F229" i="17"/>
  <c r="F680" i="17"/>
  <c r="F268" i="17"/>
  <c r="F893" i="17"/>
  <c r="F481" i="17"/>
  <c r="F247" i="17"/>
  <c r="F761" i="17"/>
  <c r="F897" i="17"/>
  <c r="F54" i="17"/>
  <c r="F547" i="17"/>
  <c r="F311" i="17"/>
  <c r="F715" i="17"/>
  <c r="F221" i="17"/>
  <c r="F632" i="17"/>
  <c r="F527" i="17"/>
  <c r="F880" i="17"/>
  <c r="F260" i="17"/>
  <c r="F739" i="17"/>
  <c r="F80" i="17"/>
  <c r="F723" i="17"/>
  <c r="F200" i="17"/>
  <c r="F975" i="17"/>
  <c r="F71" i="17"/>
  <c r="F861" i="17"/>
  <c r="F905" i="17"/>
  <c r="F931" i="17"/>
  <c r="F900" i="17"/>
  <c r="F212" i="17"/>
  <c r="F220" i="17"/>
  <c r="F603" i="17"/>
  <c r="F332" i="17"/>
  <c r="F202" i="17"/>
  <c r="F507" i="17"/>
  <c r="F704" i="17"/>
  <c r="F998" i="17"/>
  <c r="F544" i="17"/>
  <c r="F757" i="17"/>
  <c r="F236" i="17"/>
  <c r="F138" i="17"/>
  <c r="F340" i="17"/>
  <c r="F725" i="17"/>
  <c r="F776" i="17"/>
  <c r="F614" i="17"/>
  <c r="F90" i="17"/>
  <c r="F177" i="17"/>
  <c r="F209" i="17"/>
  <c r="F298" i="17"/>
  <c r="F323" i="17"/>
  <c r="F176" i="17"/>
  <c r="F353" i="17"/>
  <c r="F705" i="17"/>
  <c r="F352" i="17"/>
  <c r="F422" i="17"/>
  <c r="F356" i="17"/>
  <c r="F904" i="17"/>
  <c r="F756" i="17"/>
  <c r="F99" i="17"/>
  <c r="F118" i="17"/>
  <c r="F637" i="17"/>
  <c r="F299" i="17"/>
  <c r="F459" i="17"/>
  <c r="F156" i="17"/>
  <c r="F261" i="17"/>
  <c r="F233" i="17"/>
  <c r="F660" i="17"/>
  <c r="F516" i="17"/>
  <c r="F371" i="17"/>
  <c r="F605" i="17"/>
  <c r="F486" i="17"/>
  <c r="F372" i="17"/>
  <c r="F489" i="17"/>
  <c r="F574" i="17"/>
  <c r="F309" i="17"/>
  <c r="F999" i="17"/>
  <c r="F348" i="17"/>
  <c r="F442" i="17"/>
  <c r="F653" i="17"/>
  <c r="F237" i="17"/>
  <c r="F856" i="17"/>
  <c r="F509" i="17"/>
  <c r="F119" i="17"/>
  <c r="F917" i="17"/>
  <c r="F278" i="17"/>
  <c r="F808" i="17"/>
  <c r="F128" i="17"/>
  <c r="F21" i="17"/>
  <c r="F124" i="17"/>
  <c r="F909" i="17"/>
  <c r="F848" i="17"/>
  <c r="F55" i="17"/>
  <c r="F582" i="17"/>
  <c r="F5" i="17"/>
  <c r="F845" i="17"/>
  <c r="F751" i="17"/>
  <c r="F331" i="17"/>
  <c r="F414" i="17"/>
  <c r="F37" i="17"/>
  <c r="F441" i="17"/>
  <c r="F504" i="17"/>
  <c r="F224" i="17"/>
  <c r="F944" i="17"/>
  <c r="F3" i="17"/>
  <c r="F612" i="17"/>
  <c r="F641" i="17"/>
  <c r="F695" i="17"/>
  <c r="F941" i="17"/>
  <c r="F787" i="17"/>
  <c r="F971" i="17"/>
  <c r="F56" i="17"/>
  <c r="F610" i="17"/>
  <c r="F833" i="17"/>
  <c r="F593" i="17"/>
  <c r="F125" i="17"/>
  <c r="F724" i="17"/>
  <c r="F97" i="17"/>
  <c r="F964" i="17"/>
  <c r="F802" i="17"/>
  <c r="F642" i="17"/>
  <c r="F219" i="17"/>
  <c r="F690" i="17"/>
  <c r="F627" i="17"/>
  <c r="F979" i="17"/>
  <c r="F732" i="17"/>
  <c r="F66" i="17"/>
  <c r="F967" i="17"/>
  <c r="F557" i="17"/>
  <c r="F117" i="17"/>
  <c r="F872" i="17"/>
  <c r="F106" i="17"/>
  <c r="F768" i="17"/>
  <c r="F545" i="17"/>
  <c r="F121" i="17"/>
  <c r="F494" i="17"/>
  <c r="F990" i="17"/>
  <c r="F252" i="17"/>
  <c r="F587" i="17"/>
  <c r="F60" i="17"/>
  <c r="F284" i="17"/>
  <c r="F294" i="17"/>
  <c r="F178" i="17"/>
  <c r="F8" i="17"/>
  <c r="F624" i="17"/>
  <c r="F529" i="17"/>
  <c r="F357" i="17"/>
  <c r="F667" i="17"/>
  <c r="F244" i="17"/>
  <c r="F10" i="17"/>
  <c r="F480" i="17"/>
  <c r="F383" i="17"/>
  <c r="F676" i="17"/>
  <c r="F665" i="17"/>
  <c r="F241" i="17"/>
  <c r="F370" i="17"/>
  <c r="F377" i="17"/>
  <c r="F335" i="17"/>
  <c r="F597" i="17"/>
  <c r="F367" i="17"/>
  <c r="F32" i="17"/>
  <c r="F129" i="17"/>
  <c r="F191" i="17"/>
  <c r="F474" i="17"/>
  <c r="F778" i="17"/>
  <c r="F963" i="17"/>
  <c r="F960" i="17"/>
  <c r="F300" i="17"/>
  <c r="F183" i="17"/>
  <c r="F594" i="17"/>
  <c r="F315" i="17"/>
  <c r="F166" i="17"/>
  <c r="F514" i="17"/>
  <c r="F499" i="17"/>
  <c r="F984" i="17"/>
  <c r="F865" i="17"/>
  <c r="F258" i="17"/>
  <c r="F901" i="17"/>
  <c r="F165" i="17"/>
  <c r="F534" i="17"/>
  <c r="F415" i="17"/>
  <c r="F464" i="17"/>
  <c r="F103" i="17"/>
  <c r="F58" i="17"/>
  <c r="F890" i="17"/>
  <c r="F115" i="17"/>
  <c r="F782" i="17"/>
  <c r="F400" i="17"/>
  <c r="F774" i="17"/>
  <c r="F132" i="17"/>
  <c r="F655" i="17"/>
  <c r="F310" i="17"/>
  <c r="F150" i="17"/>
  <c r="F735" i="17"/>
  <c r="F362" i="17"/>
  <c r="F248" i="17"/>
  <c r="F189" i="17"/>
  <c r="F803" i="17"/>
  <c r="F497" i="17"/>
  <c r="F445" i="17"/>
  <c r="F789" i="17"/>
  <c r="F976" i="17"/>
  <c r="F846" i="17"/>
  <c r="F885" i="17"/>
  <c r="F987" i="17"/>
  <c r="F666" i="17"/>
  <c r="F837" i="17"/>
  <c r="F17" i="17"/>
  <c r="F551" i="17"/>
  <c r="F693" i="17"/>
  <c r="F14" i="17"/>
  <c r="F814" i="17"/>
  <c r="F303" i="17"/>
  <c r="F571" i="17"/>
  <c r="F581" i="17"/>
  <c r="F96" i="17"/>
  <c r="F76" i="17"/>
  <c r="F317" i="17"/>
  <c r="F256" i="17"/>
  <c r="F925" i="17"/>
  <c r="F158" i="17"/>
  <c r="F449" i="17"/>
  <c r="F649" i="17"/>
  <c r="F77" i="17"/>
  <c r="F406" i="17"/>
  <c r="F147" i="17"/>
  <c r="F657" i="17"/>
  <c r="F813" i="17"/>
  <c r="F825" i="17"/>
  <c r="F585" i="17"/>
  <c r="F1000" i="17"/>
  <c r="F190" i="17"/>
  <c r="F729" i="17"/>
  <c r="F246" i="17"/>
  <c r="F716" i="17"/>
  <c r="F622" i="17"/>
  <c r="F589" i="17"/>
  <c r="F577" i="17"/>
  <c r="F79" i="17"/>
  <c r="F291" i="17"/>
  <c r="F686" i="17"/>
  <c r="F482" i="17"/>
  <c r="F838" i="17"/>
  <c r="F783" i="17"/>
  <c r="F793" i="17"/>
  <c r="F948" i="17"/>
  <c r="F436" i="17"/>
  <c r="F511" i="17"/>
  <c r="F755" i="17"/>
  <c r="F519" i="17"/>
  <c r="F75" i="17"/>
  <c r="F505" i="17"/>
  <c r="F748" i="17"/>
  <c r="F640" i="17"/>
  <c r="F498" i="17"/>
  <c r="F206" i="17"/>
  <c r="F799" i="17"/>
  <c r="F159" i="17"/>
  <c r="F689" i="17"/>
  <c r="F94" i="17"/>
  <c r="F388" i="17"/>
  <c r="F319" i="17"/>
  <c r="F201" i="17"/>
  <c r="F788" i="17"/>
  <c r="F576" i="17"/>
  <c r="F262" i="17"/>
  <c r="F272" i="17"/>
  <c r="F478" i="17"/>
  <c r="F598" i="17"/>
  <c r="F779" i="17"/>
  <c r="F427" i="17"/>
  <c r="F81" i="17"/>
  <c r="F946" i="17"/>
  <c r="F218" i="17"/>
  <c r="F714" i="17"/>
  <c r="F287" i="17"/>
  <c r="F769" i="17"/>
  <c r="F942" i="17"/>
  <c r="F434" i="17"/>
  <c r="F800" i="17"/>
  <c r="F966" i="17"/>
  <c r="F131" i="17"/>
  <c r="F539" i="17"/>
  <c r="F403" i="17"/>
  <c r="F146" i="17"/>
  <c r="F161" i="17"/>
  <c r="F992" i="17"/>
  <c r="F542" i="17"/>
  <c r="F928" i="17"/>
  <c r="F839" i="17"/>
  <c r="F940" i="17"/>
  <c r="F707" i="17"/>
  <c r="F523" i="17"/>
  <c r="F91" i="17"/>
  <c r="F410" i="17"/>
  <c r="F635" i="17"/>
  <c r="F908" i="17"/>
  <c r="F918" i="17"/>
  <c r="F564" i="17"/>
  <c r="F930" i="17"/>
  <c r="F101" i="17"/>
  <c r="F157" i="17"/>
  <c r="F292" i="17"/>
  <c r="F821" i="17"/>
  <c r="F932" i="17"/>
  <c r="F570" i="17"/>
  <c r="F423" i="17"/>
  <c r="F842" i="17"/>
  <c r="F230" i="17"/>
  <c r="F792" i="17"/>
  <c r="F428" i="17"/>
  <c r="F775" i="17"/>
  <c r="F887" i="17"/>
  <c r="F528" i="17"/>
  <c r="F786" i="17"/>
  <c r="F351" i="17"/>
  <c r="F672" i="17"/>
  <c r="F293" i="17"/>
  <c r="F548" i="17"/>
  <c r="F271" i="17"/>
  <c r="F560" i="17"/>
  <c r="F487" i="17"/>
  <c r="F469" i="17"/>
  <c r="F886" i="17"/>
  <c r="F354" i="17"/>
  <c r="F985" i="17"/>
  <c r="F134" i="17"/>
  <c r="F899" i="17"/>
  <c r="F536" i="17"/>
  <c r="F227" i="17"/>
  <c r="F823" i="17"/>
  <c r="F390" i="17"/>
  <c r="F473" i="17"/>
  <c r="F831" i="17"/>
  <c r="F243" i="17"/>
  <c r="F625" i="17"/>
  <c r="F384" i="17"/>
  <c r="F394" i="17"/>
  <c r="F770" i="17"/>
  <c r="F320" i="17"/>
  <c r="F876" i="17"/>
  <c r="F819" i="17"/>
  <c r="F98" i="17"/>
  <c r="F231" i="17"/>
  <c r="F175" i="17"/>
  <c r="F502" i="17"/>
  <c r="F719" i="17"/>
  <c r="F195" i="17"/>
  <c r="F531" i="17"/>
  <c r="F533" i="17"/>
  <c r="F847" i="17"/>
  <c r="F953" i="17"/>
  <c r="F867" i="17"/>
  <c r="F153" i="17"/>
  <c r="F421" i="17"/>
  <c r="F588" i="17"/>
  <c r="F255" i="17"/>
  <c r="F483" i="17"/>
  <c r="F950" i="17"/>
  <c r="F379" i="17"/>
  <c r="F961" i="17"/>
  <c r="F997" i="17"/>
  <c r="F222" i="17"/>
  <c r="F251" i="17"/>
  <c r="F691" i="17"/>
  <c r="F662" i="17"/>
  <c r="F584" i="17"/>
  <c r="F883" i="17"/>
  <c r="F111" i="17"/>
  <c r="F19" i="17"/>
  <c r="F419" i="17"/>
  <c r="F324" i="17"/>
  <c r="F214" i="17"/>
  <c r="F276" i="17"/>
  <c r="F910" i="17"/>
  <c r="F555" i="17"/>
  <c r="F86" i="17"/>
  <c r="F700" i="17"/>
  <c r="F617" i="17"/>
  <c r="F832" i="17"/>
  <c r="F595" i="17"/>
  <c r="F84" i="17"/>
  <c r="F569" i="17"/>
  <c r="F956" i="17"/>
  <c r="F708" i="17"/>
  <c r="F397" i="17"/>
  <c r="F95" i="17"/>
  <c r="F343" i="17"/>
  <c r="F289" i="17"/>
  <c r="F762" i="17"/>
  <c r="F225" i="17"/>
  <c r="F152" i="17"/>
  <c r="F671" i="17"/>
  <c r="F914" i="17"/>
  <c r="F42" i="17"/>
  <c r="F687" i="17"/>
  <c r="F149" i="17"/>
  <c r="F994" i="17"/>
  <c r="F682" i="17"/>
  <c r="F122" i="17"/>
  <c r="F659" i="17"/>
  <c r="F554" i="17"/>
  <c r="F599" i="17"/>
  <c r="F565" i="17"/>
  <c r="F679" i="17"/>
  <c r="F650" i="17"/>
  <c r="F852" i="17"/>
  <c r="F465" i="17"/>
  <c r="F238" i="17"/>
  <c r="F623" i="17"/>
  <c r="F683" i="17"/>
  <c r="F836" i="17"/>
  <c r="F398" i="17"/>
  <c r="F592" i="17"/>
  <c r="F57" i="17"/>
  <c r="F65" i="17"/>
  <c r="F48" i="17"/>
  <c r="F346" i="17"/>
  <c r="F952" i="17"/>
  <c r="F583" i="17"/>
  <c r="F446" i="17"/>
  <c r="F431" i="17"/>
  <c r="F239" i="17"/>
  <c r="F49" i="17"/>
  <c r="F717" i="17"/>
  <c r="F396" i="17"/>
  <c r="F740" i="17"/>
  <c r="F648" i="17"/>
  <c r="F163" i="17"/>
  <c r="F525" i="17"/>
  <c r="F713" i="17"/>
  <c r="F701" i="17"/>
  <c r="F513" i="17"/>
  <c r="F951" i="17"/>
  <c r="F208" i="17"/>
  <c r="F270" i="17"/>
  <c r="F322" i="17"/>
  <c r="F503" i="17"/>
  <c r="F438" i="17"/>
  <c r="F179" i="17"/>
  <c r="F841" i="17"/>
  <c r="F855" i="17"/>
  <c r="F949" i="17"/>
  <c r="F412" i="17"/>
  <c r="F1001" i="17"/>
  <c r="F559" i="17"/>
  <c r="F36" i="17"/>
  <c r="F439" i="17"/>
  <c r="F784" i="17"/>
  <c r="F216" i="17"/>
  <c r="F143" i="17"/>
  <c r="F549" i="17"/>
  <c r="F703" i="17"/>
  <c r="F818" i="17"/>
  <c r="F728" i="17"/>
  <c r="F795" i="17"/>
  <c r="F938" i="17"/>
  <c r="F812" i="17"/>
  <c r="F102" i="17"/>
  <c r="F720" i="17"/>
  <c r="F590" i="17"/>
  <c r="F85" i="17"/>
  <c r="F136" i="17"/>
  <c r="F709" i="17"/>
  <c r="F644" i="17"/>
  <c r="F634" i="17"/>
  <c r="F512" i="17"/>
  <c r="F385" i="17"/>
  <c r="F510" i="17"/>
  <c r="F669" i="17"/>
  <c r="F980" i="17"/>
  <c r="F373" i="17"/>
  <c r="F306" i="17"/>
  <c r="F824" i="17"/>
  <c r="F508" i="17"/>
  <c r="F305" i="17"/>
  <c r="F70" i="17"/>
  <c r="F242" i="17"/>
  <c r="F965" i="17"/>
  <c r="F173" i="17"/>
  <c r="F972" i="17"/>
  <c r="F110" i="17"/>
  <c r="F269" i="17"/>
  <c r="F285" i="17"/>
  <c r="F15" i="17"/>
  <c r="F811" i="17"/>
  <c r="F458" i="17"/>
  <c r="F13" i="17"/>
  <c r="F995" i="17"/>
  <c r="F857" i="17"/>
  <c r="F759" i="17"/>
  <c r="F553" i="17"/>
  <c r="F777" i="17"/>
  <c r="F484" i="17"/>
  <c r="F130" i="17"/>
  <c r="F796" i="17"/>
  <c r="F215" i="17"/>
  <c r="F360" i="17"/>
  <c r="F297" i="17"/>
  <c r="F142" i="17"/>
  <c r="F791" i="17"/>
  <c r="F745" i="17"/>
  <c r="F668" i="17"/>
  <c r="F500" i="17"/>
  <c r="F608" i="17"/>
  <c r="F943" i="17"/>
  <c r="F809" i="17"/>
  <c r="F652" i="17"/>
  <c r="F849" i="17"/>
  <c r="F16" i="17"/>
  <c r="F844" i="17"/>
  <c r="F630" i="17"/>
  <c r="F249" i="17"/>
  <c r="F265" i="17"/>
  <c r="F698" i="17"/>
  <c r="F871" i="17"/>
  <c r="F184" i="17"/>
  <c r="F283" i="17"/>
  <c r="F112" i="17"/>
  <c r="F286" i="17"/>
  <c r="F171" i="17"/>
  <c r="F929" i="17"/>
  <c r="F223" i="17"/>
  <c r="F440" i="17"/>
  <c r="F744" i="17"/>
  <c r="F368" i="17"/>
  <c r="F580" i="17"/>
  <c r="F164" i="17"/>
  <c r="F816" i="17"/>
  <c r="F450" i="17"/>
  <c r="F737" i="17"/>
  <c r="F989" i="17"/>
  <c r="F889" i="17"/>
  <c r="F515" i="17"/>
  <c r="F934" i="17"/>
  <c r="F399" i="17"/>
  <c r="F133" i="17"/>
  <c r="F573" i="17"/>
  <c r="F922" i="17"/>
  <c r="F205" i="17"/>
  <c r="F520" i="17"/>
  <c r="F579" i="17"/>
  <c r="F485" i="17"/>
  <c r="F807" i="17"/>
  <c r="F797" i="17"/>
  <c r="F378" i="17"/>
  <c r="F408" i="17"/>
  <c r="F361" i="17"/>
  <c r="F444" i="17"/>
  <c r="F137" i="17"/>
  <c r="F638" i="17"/>
  <c r="F806" i="17"/>
  <c r="F991" i="17"/>
  <c r="F613" i="17"/>
  <c r="F475" i="17"/>
  <c r="F404" i="17"/>
  <c r="F393" i="17"/>
  <c r="F758" i="17"/>
  <c r="F321" i="17"/>
  <c r="F50" i="17"/>
  <c r="F31" i="17"/>
  <c r="F109" i="17"/>
  <c r="F174" i="17"/>
  <c r="F843" i="17"/>
  <c r="F337" i="17"/>
  <c r="F477" i="17"/>
  <c r="F253" i="17"/>
  <c r="F826" i="17"/>
  <c r="F541" i="17"/>
  <c r="F470" i="17"/>
  <c r="F611" i="17"/>
  <c r="F88" i="17"/>
  <c r="F210" i="17"/>
  <c r="F78" i="17"/>
  <c r="F731" i="17"/>
  <c r="F453" i="17"/>
  <c r="F840" i="17"/>
  <c r="F736" i="17"/>
  <c r="F895" i="17"/>
  <c r="F567" i="17"/>
  <c r="F359" i="17"/>
  <c r="F30" i="17"/>
  <c r="F586" i="17"/>
  <c r="F198" i="17"/>
  <c r="F301" i="17"/>
  <c r="F853" i="17"/>
  <c r="F629" i="17"/>
  <c r="F92" i="17"/>
  <c r="F411" i="17"/>
  <c r="F192" i="17"/>
  <c r="F462" i="17"/>
  <c r="F763" i="17"/>
  <c r="F27" i="17"/>
  <c r="F974" i="17"/>
  <c r="F468" i="17"/>
  <c r="F982" i="17"/>
  <c r="F726" i="17"/>
  <c r="F83" i="17"/>
  <c r="F626" i="17"/>
  <c r="F810" i="17"/>
  <c r="F664" i="17"/>
  <c r="F618" i="17"/>
  <c r="F277" i="17"/>
  <c r="F467" i="17"/>
  <c r="F518" i="17"/>
  <c r="F781" i="17"/>
  <c r="F104" i="17"/>
  <c r="F193" i="17"/>
  <c r="F318" i="17"/>
  <c r="F878" i="17"/>
  <c r="F673" i="17"/>
  <c r="F733" i="17"/>
  <c r="F540" i="17"/>
  <c r="F87" i="17"/>
  <c r="F730" i="17"/>
  <c r="F670" i="17"/>
  <c r="F29" i="17"/>
  <c r="F619" i="17"/>
  <c r="F381" i="17"/>
  <c r="F866" i="17"/>
  <c r="F25" i="17"/>
  <c r="F978" i="17"/>
  <c r="F681" i="17"/>
  <c r="F350" i="17"/>
  <c r="F466" i="17"/>
  <c r="F524" i="17"/>
  <c r="F418" i="17"/>
  <c r="F392" i="17"/>
  <c r="F280" i="17"/>
  <c r="F452" i="17"/>
  <c r="F868" i="17"/>
  <c r="F73" i="17"/>
  <c r="F181" i="17"/>
  <c r="F492" i="17"/>
  <c r="F962" i="17"/>
  <c r="F33" i="17"/>
  <c r="F22" i="17"/>
  <c r="F988" i="17"/>
  <c r="F517" i="17"/>
  <c r="F969" i="17"/>
  <c r="F389" i="17"/>
  <c r="F325" i="17"/>
  <c r="F959" i="17"/>
  <c r="F479" i="17"/>
  <c r="F456" i="17"/>
  <c r="F472" i="17"/>
  <c r="F616" i="17"/>
  <c r="F51" i="17"/>
  <c r="F194" i="17"/>
  <c r="F126" i="17"/>
  <c r="F699" i="17"/>
  <c r="F345" i="17"/>
  <c r="F169" i="17"/>
  <c r="F211" i="17"/>
  <c r="F89" i="17"/>
  <c r="F817" i="17"/>
  <c r="F954" i="17"/>
  <c r="F172" i="17"/>
  <c r="F678" i="17"/>
  <c r="F870" i="17"/>
  <c r="F448" i="17"/>
  <c r="F82" i="17"/>
  <c r="F862" i="17"/>
  <c r="F197" i="17"/>
  <c r="F780" i="17"/>
  <c r="F568" i="17"/>
  <c r="F873" i="17"/>
  <c r="F64" i="17"/>
  <c r="F417" i="17"/>
  <c r="F902" i="17"/>
  <c r="F151" i="17"/>
  <c r="F339" i="17"/>
  <c r="F186" i="17"/>
  <c r="F827" i="17"/>
  <c r="F495" i="17"/>
  <c r="F35" i="17"/>
  <c r="F710" i="17"/>
  <c r="F355" i="17"/>
  <c r="F535" i="17"/>
  <c r="F460" i="17"/>
  <c r="F160" i="17"/>
  <c r="F815" i="17"/>
  <c r="F882" i="17"/>
  <c r="F141" i="17"/>
  <c r="F718" i="17"/>
  <c r="F451" i="17"/>
  <c r="F93" i="17"/>
  <c r="F455" i="17"/>
  <c r="F933" i="17"/>
  <c r="F604" i="17"/>
  <c r="F912" i="17"/>
  <c r="F741" i="17"/>
  <c r="F43" i="17"/>
  <c r="F375" i="17"/>
  <c r="F834" i="17"/>
  <c r="F74" i="17"/>
  <c r="F743" i="17"/>
  <c r="F968" i="17"/>
  <c r="F53" i="17"/>
  <c r="F721" i="17"/>
  <c r="F69" i="17"/>
  <c r="F907" i="17"/>
  <c r="F712" i="17"/>
  <c r="F785" i="17"/>
  <c r="F235" i="17"/>
  <c r="F336" i="17"/>
  <c r="F647" i="17"/>
  <c r="F801" i="17"/>
  <c r="F267" i="17"/>
  <c r="F911" i="17"/>
  <c r="F488" i="17"/>
  <c r="F537" i="17"/>
  <c r="F530" i="17"/>
  <c r="F947" i="17"/>
  <c r="F108" i="17"/>
  <c r="F344" i="17"/>
  <c r="F875" i="17"/>
  <c r="F162" i="17"/>
  <c r="F688" i="17"/>
  <c r="F282" i="17"/>
  <c r="F881" i="17"/>
  <c r="F217" i="17"/>
  <c r="F338" i="17"/>
  <c r="F296" i="17"/>
  <c r="F674" i="17"/>
  <c r="F924" i="17"/>
  <c r="F958" i="17"/>
  <c r="F113" i="17"/>
  <c r="F615" i="17"/>
  <c r="F204" i="17"/>
  <c r="F891" i="17"/>
  <c r="F433" i="17"/>
  <c r="F996" i="17"/>
  <c r="F506" i="17"/>
  <c r="F522" i="17"/>
  <c r="F374" i="17"/>
  <c r="F654" i="17"/>
  <c r="F913" i="17"/>
  <c r="F822" i="17"/>
  <c r="F416" i="17"/>
  <c r="F566" i="17"/>
  <c r="F706" i="17"/>
  <c r="F391" i="17"/>
  <c r="F620" i="17"/>
  <c r="F939" i="17"/>
  <c r="F203" i="17"/>
  <c r="F23" i="17"/>
  <c r="F281" i="17"/>
  <c r="F329" i="17"/>
  <c r="F532" i="17"/>
  <c r="F738" i="17"/>
  <c r="F18" i="17"/>
  <c r="F621" i="17"/>
  <c r="F937" i="17"/>
  <c r="F491" i="17"/>
  <c r="F259" i="17"/>
  <c r="F790" i="17"/>
  <c r="F858" i="17"/>
  <c r="F656" i="17"/>
  <c r="F234" i="17"/>
  <c r="F437" i="17"/>
  <c r="F771" i="17"/>
  <c r="F365" i="17"/>
  <c r="F170" i="17"/>
  <c r="F168" i="17"/>
  <c r="F302" i="17"/>
  <c r="F860" i="17"/>
  <c r="F658" i="17"/>
  <c r="F915" i="17"/>
  <c r="F538" i="17"/>
  <c r="F62" i="17"/>
  <c r="F426" i="17"/>
  <c r="F304" i="17"/>
  <c r="F983" i="17"/>
  <c r="F753" i="17"/>
  <c r="F226" i="17"/>
  <c r="F558" i="17"/>
  <c r="F420" i="17"/>
  <c r="F631" i="17"/>
  <c r="F750" i="17"/>
  <c r="F684" i="17"/>
  <c r="F970" i="17"/>
  <c r="F543" i="17"/>
  <c r="F955" i="17"/>
  <c r="F898" i="17"/>
  <c r="F457" i="17"/>
  <c r="F20" i="17"/>
  <c r="F68" i="17"/>
  <c r="F820" i="17"/>
  <c r="F67" i="17"/>
  <c r="F295" i="17"/>
  <c r="F879" i="17"/>
  <c r="F100" i="17"/>
  <c r="F105" i="17"/>
  <c r="F894" i="17"/>
  <c r="F702" i="17"/>
  <c r="F896" i="17"/>
  <c r="F572" i="17"/>
  <c r="F493" i="17"/>
  <c r="F328" i="17"/>
  <c r="F639" i="17"/>
  <c r="F628" i="17"/>
  <c r="F773" i="17"/>
  <c r="F463" i="17"/>
  <c r="F213" i="17"/>
  <c r="F677" i="17"/>
  <c r="F232" i="17"/>
  <c r="F358" i="17"/>
  <c r="F609" i="17"/>
  <c r="F747" i="17"/>
  <c r="F4" i="17"/>
  <c r="F114" i="17"/>
  <c r="F144" i="17"/>
  <c r="F563" i="17"/>
  <c r="F9" i="17"/>
  <c r="F405" i="17"/>
  <c r="F606" i="17"/>
  <c r="F694" i="17"/>
  <c r="F830" i="17"/>
  <c r="F363" i="17"/>
  <c r="F123" i="17"/>
  <c r="F919" i="17"/>
  <c r="F550" i="17"/>
  <c r="F264" i="17"/>
  <c r="F307" i="17"/>
  <c r="F180" i="17"/>
  <c r="F646" i="17"/>
  <c r="F490" i="17"/>
  <c r="F275" i="17"/>
  <c r="F636" i="17"/>
  <c r="F313" i="17"/>
  <c r="F52" i="17"/>
  <c r="F859" i="17"/>
  <c r="F546" i="17"/>
  <c r="F903" i="17"/>
  <c r="F767" i="17"/>
  <c r="F696" i="17"/>
  <c r="F986" i="17"/>
  <c r="F44" i="17"/>
  <c r="F240" i="17"/>
  <c r="F835" i="17"/>
  <c r="F409" i="17"/>
  <c r="F429" i="17"/>
  <c r="F369" i="17"/>
  <c r="F864" i="17"/>
  <c r="F752" i="17"/>
  <c r="F28" i="17"/>
  <c r="F327" i="17"/>
  <c r="F187" i="17"/>
  <c r="F957" i="17"/>
  <c r="F199" i="17"/>
  <c r="F526" i="17"/>
  <c r="F7" i="17"/>
  <c r="F34" i="17"/>
  <c r="F107" i="17"/>
  <c r="F926" i="17"/>
  <c r="F12" i="17"/>
  <c r="F61" i="17"/>
  <c r="F600" i="17"/>
  <c r="F828" i="17"/>
  <c r="F601" i="17"/>
  <c r="F766" i="17"/>
  <c r="F274" i="17"/>
  <c r="F435" i="17"/>
  <c r="F461" i="17"/>
  <c r="F155" i="17"/>
  <c r="F874" i="17"/>
  <c r="F402" i="17"/>
  <c r="F454" i="17"/>
  <c r="F552" i="17"/>
  <c r="F273" i="17"/>
  <c r="F804" i="17"/>
  <c r="F916" i="17"/>
  <c r="F685" i="17"/>
  <c r="F765" i="17"/>
  <c r="F145" i="17"/>
  <c r="F288" i="17"/>
  <c r="F387" i="17"/>
  <c r="F443" i="17"/>
  <c r="F920" i="17"/>
  <c r="F575" i="17"/>
  <c r="F140" i="17"/>
  <c r="F561" i="17"/>
  <c r="F250" i="17"/>
  <c r="F254" i="17"/>
  <c r="F424" i="17"/>
  <c r="F120" i="17"/>
  <c r="F692" i="17"/>
  <c r="F651" i="17"/>
  <c r="F633" i="17"/>
  <c r="F854" i="17"/>
  <c r="F382" i="17"/>
  <c r="F746" i="17"/>
  <c r="F945" i="17"/>
  <c r="F413" i="17"/>
  <c r="F754" i="17"/>
  <c r="F892" i="17"/>
  <c r="F40" i="17"/>
  <c r="F185" i="17"/>
  <c r="F742" i="17"/>
  <c r="F266" i="17"/>
  <c r="F936" i="17"/>
  <c r="F607" i="17"/>
  <c r="F308" i="17"/>
  <c r="F432" i="17"/>
  <c r="F471" i="17"/>
  <c r="F430" i="17"/>
  <c r="F447" i="17"/>
  <c r="F59" i="17"/>
  <c r="F734" i="17"/>
  <c r="F722" i="17"/>
  <c r="F38" i="17"/>
  <c r="F993" i="17"/>
  <c r="F63" i="17"/>
  <c r="F386" i="17"/>
  <c r="F906" i="17"/>
  <c r="F661" i="17"/>
  <c r="F476" i="17"/>
  <c r="F602" i="17"/>
  <c r="F425" i="17"/>
  <c r="F72" i="17"/>
  <c r="F135" i="17"/>
  <c r="F973" i="17"/>
  <c r="F349" i="17"/>
  <c r="F794" i="17"/>
  <c r="F578" i="17"/>
  <c r="F556" i="17"/>
  <c r="F330" i="17"/>
  <c r="F11" i="17"/>
  <c r="F643" i="17"/>
  <c r="F935" i="17"/>
  <c r="F772" i="17"/>
  <c r="F764" i="17"/>
  <c r="F366" i="17"/>
  <c r="F675" i="17"/>
  <c r="F863" i="17"/>
  <c r="F727" i="17"/>
  <c r="F927" i="17"/>
  <c r="F47" i="17"/>
  <c r="F334" i="17"/>
  <c r="F26" i="17"/>
</calcChain>
</file>

<file path=xl/sharedStrings.xml><?xml version="1.0" encoding="utf-8"?>
<sst xmlns="http://schemas.openxmlformats.org/spreadsheetml/2006/main" count="10885" uniqueCount="6221">
  <si>
    <t>Order ID</t>
  </si>
  <si>
    <t>Order Date</t>
  </si>
  <si>
    <t>Email</t>
  </si>
  <si>
    <t>Customer ID</t>
  </si>
  <si>
    <t>Customer Name</t>
  </si>
  <si>
    <t>City</t>
  </si>
  <si>
    <t>Country</t>
  </si>
  <si>
    <t>Product ID</t>
  </si>
  <si>
    <t>Size</t>
  </si>
  <si>
    <t>Unit Price</t>
  </si>
  <si>
    <t>Quantity</t>
  </si>
  <si>
    <t>Sales</t>
  </si>
  <si>
    <t>Profit</t>
  </si>
  <si>
    <t>Price per 100g</t>
  </si>
  <si>
    <t>New Haven</t>
  </si>
  <si>
    <t>United States</t>
  </si>
  <si>
    <t>Baltimore</t>
  </si>
  <si>
    <t>Jacksonville</t>
  </si>
  <si>
    <t>Memphis</t>
  </si>
  <si>
    <t>Huntington Beach</t>
  </si>
  <si>
    <t>Huntington</t>
  </si>
  <si>
    <t>Los Angeles</t>
  </si>
  <si>
    <t>United Kingdom</t>
  </si>
  <si>
    <t>West Palm Beach</t>
  </si>
  <si>
    <t>Fresno</t>
  </si>
  <si>
    <t>Durham</t>
  </si>
  <si>
    <t>Baton Rouge</t>
  </si>
  <si>
    <t>Minneapolis</t>
  </si>
  <si>
    <t>Charlotte</t>
  </si>
  <si>
    <t>Lees Summit</t>
  </si>
  <si>
    <t>Richmond</t>
  </si>
  <si>
    <t>Columbus</t>
  </si>
  <si>
    <t>Detroit</t>
  </si>
  <si>
    <t>Denver</t>
  </si>
  <si>
    <t>Lexington</t>
  </si>
  <si>
    <t>Milwaukee</t>
  </si>
  <si>
    <t>Philadelphia</t>
  </si>
  <si>
    <t>Washington</t>
  </si>
  <si>
    <t>Charleston</t>
  </si>
  <si>
    <t>El Paso</t>
  </si>
  <si>
    <t>Cincinnati</t>
  </si>
  <si>
    <t>Dallas</t>
  </si>
  <si>
    <t>Chicago</t>
  </si>
  <si>
    <t>New York City</t>
  </si>
  <si>
    <t>San Diego</t>
  </si>
  <si>
    <t>Arlington</t>
  </si>
  <si>
    <t>Columbia</t>
  </si>
  <si>
    <t>Decatur</t>
  </si>
  <si>
    <t>Houston</t>
  </si>
  <si>
    <t>Chattanooga</t>
  </si>
  <si>
    <t>Fort Wayne</t>
  </si>
  <si>
    <t>Shawnee Mission</t>
  </si>
  <si>
    <t>New Orleans</t>
  </si>
  <si>
    <t>Sutton</t>
  </si>
  <si>
    <t>Anchorage</t>
  </si>
  <si>
    <t>Honolulu</t>
  </si>
  <si>
    <t>Albuquerque</t>
  </si>
  <si>
    <t>Akron</t>
  </si>
  <si>
    <t>Olympia</t>
  </si>
  <si>
    <t>Oklahoma City</t>
  </si>
  <si>
    <t>Colorado Springs</t>
  </si>
  <si>
    <t>Syracuse</t>
  </si>
  <si>
    <t>Orlando</t>
  </si>
  <si>
    <t>Greensboro</t>
  </si>
  <si>
    <t>Springfield</t>
  </si>
  <si>
    <t>Atlanta</t>
  </si>
  <si>
    <t>Bristol</t>
  </si>
  <si>
    <t>BS41</t>
  </si>
  <si>
    <t>Little Rock</t>
  </si>
  <si>
    <t>Flushing</t>
  </si>
  <si>
    <t>Tulsa</t>
  </si>
  <si>
    <t>Vancouver</t>
  </si>
  <si>
    <t>Miami</t>
  </si>
  <si>
    <t>Bronx</t>
  </si>
  <si>
    <t>Evansville</t>
  </si>
  <si>
    <t>Waco</t>
  </si>
  <si>
    <t>San Jose</t>
  </si>
  <si>
    <t>Craigavon</t>
  </si>
  <si>
    <t>BT66</t>
  </si>
  <si>
    <t>Saint Louis</t>
  </si>
  <si>
    <t>Seattle</t>
  </si>
  <si>
    <t>Fort Worth</t>
  </si>
  <si>
    <t>Las Vegas</t>
  </si>
  <si>
    <t>Pittsburgh</t>
  </si>
  <si>
    <t>CT15</t>
  </si>
  <si>
    <t>Kansas City</t>
  </si>
  <si>
    <t>Boynton Beach</t>
  </si>
  <si>
    <t>Burbank</t>
  </si>
  <si>
    <t>Buffalo</t>
  </si>
  <si>
    <t>Austin</t>
  </si>
  <si>
    <t>Norwalk</t>
  </si>
  <si>
    <t>San Antonio</t>
  </si>
  <si>
    <t>Tucson</t>
  </si>
  <si>
    <t>Omaha</t>
  </si>
  <si>
    <t>Norfolk</t>
  </si>
  <si>
    <t>Savannah</t>
  </si>
  <si>
    <t>Nashville</t>
  </si>
  <si>
    <t>Sacramento</t>
  </si>
  <si>
    <t>Aurora</t>
  </si>
  <si>
    <t>Tacoma</t>
  </si>
  <si>
    <t>Trenton</t>
  </si>
  <si>
    <t>Tampa</t>
  </si>
  <si>
    <t>Brooklyn</t>
  </si>
  <si>
    <t>San Rafael</t>
  </si>
  <si>
    <t>Grand Forks</t>
  </si>
  <si>
    <t>Birmingham</t>
  </si>
  <si>
    <t>Daytona Beach</t>
  </si>
  <si>
    <t>Oakland</t>
  </si>
  <si>
    <t>San Francisco</t>
  </si>
  <si>
    <t>Wootton</t>
  </si>
  <si>
    <t>NN4</t>
  </si>
  <si>
    <t>Cheyenne</t>
  </si>
  <si>
    <t>Englewood</t>
  </si>
  <si>
    <t>Orange</t>
  </si>
  <si>
    <t>Alexandria</t>
  </si>
  <si>
    <t>Wilmington</t>
  </si>
  <si>
    <t>Des Moines</t>
  </si>
  <si>
    <t>Harrisburg</t>
  </si>
  <si>
    <t>Shreveport</t>
  </si>
  <si>
    <t>Sheffield</t>
  </si>
  <si>
    <t>London</t>
  </si>
  <si>
    <t>Warren</t>
  </si>
  <si>
    <t>Inglewood</t>
  </si>
  <si>
    <t>Phoenix</t>
  </si>
  <si>
    <t>Cedar Rapids</t>
  </si>
  <si>
    <t>Montgomery</t>
  </si>
  <si>
    <t>Portland</t>
  </si>
  <si>
    <t>Wichita</t>
  </si>
  <si>
    <t>WC1B</t>
  </si>
  <si>
    <t>Miami Beach</t>
  </si>
  <si>
    <t>Boca Raton</t>
  </si>
  <si>
    <t>Albany</t>
  </si>
  <si>
    <t>Newark</t>
  </si>
  <si>
    <t>Young America</t>
  </si>
  <si>
    <t>Wilkes Barre</t>
  </si>
  <si>
    <t>Dayton</t>
  </si>
  <si>
    <t>Littleton</t>
  </si>
  <si>
    <t>Garden Grove</t>
  </si>
  <si>
    <t>Salinas</t>
  </si>
  <si>
    <t>Clearwater</t>
  </si>
  <si>
    <t>BD23</t>
  </si>
  <si>
    <t>B12</t>
  </si>
  <si>
    <t>Salt Lake City</t>
  </si>
  <si>
    <t>Hicksville</t>
  </si>
  <si>
    <t>Rochester</t>
  </si>
  <si>
    <t>Norton</t>
  </si>
  <si>
    <t>S8</t>
  </si>
  <si>
    <t>Chico</t>
  </si>
  <si>
    <t>Amarillo</t>
  </si>
  <si>
    <t>Boston</t>
  </si>
  <si>
    <t>Kinloch</t>
  </si>
  <si>
    <t>PH43</t>
  </si>
  <si>
    <t>Cleveland</t>
  </si>
  <si>
    <t>Toledo</t>
  </si>
  <si>
    <t>Hagerstown</t>
  </si>
  <si>
    <t>EC3M</t>
  </si>
  <si>
    <t>Port Saint Lucie</t>
  </si>
  <si>
    <t>Migrate</t>
  </si>
  <si>
    <t>Fort Lauderdale</t>
  </si>
  <si>
    <t>San Bernardino</t>
  </si>
  <si>
    <t>New Hyde Park</t>
  </si>
  <si>
    <t>Thorpe</t>
  </si>
  <si>
    <t>Newton</t>
  </si>
  <si>
    <t>IV1</t>
  </si>
  <si>
    <t>Anaheim</t>
  </si>
  <si>
    <t>Schenectady</t>
  </si>
  <si>
    <t>Charlton</t>
  </si>
  <si>
    <t>OX12</t>
  </si>
  <si>
    <t>Beaumont</t>
  </si>
  <si>
    <t>Stockton</t>
  </si>
  <si>
    <t>EC1V</t>
  </si>
  <si>
    <t>New Brunswick</t>
  </si>
  <si>
    <t>Preston</t>
  </si>
  <si>
    <t>PR1</t>
  </si>
  <si>
    <t>Manchester</t>
  </si>
  <si>
    <t>M14</t>
  </si>
  <si>
    <t>Newport News</t>
  </si>
  <si>
    <t>Kissimmee</t>
  </si>
  <si>
    <t>Ireland</t>
  </si>
  <si>
    <t>Lakeland</t>
  </si>
  <si>
    <t>Castleblayney</t>
  </si>
  <si>
    <t>A75</t>
  </si>
  <si>
    <t>Saint Cloud</t>
  </si>
  <si>
    <t>D6W</t>
  </si>
  <si>
    <t>Raleigh</t>
  </si>
  <si>
    <t>Kildare</t>
  </si>
  <si>
    <t>R51</t>
  </si>
  <si>
    <t>K36</t>
  </si>
  <si>
    <t>P17</t>
  </si>
  <si>
    <t>P81</t>
  </si>
  <si>
    <t>D04</t>
  </si>
  <si>
    <t>Sparks</t>
  </si>
  <si>
    <t>Carson City</t>
  </si>
  <si>
    <t>A41</t>
  </si>
  <si>
    <t>Belfast</t>
  </si>
  <si>
    <t>BT2</t>
  </si>
  <si>
    <t>A86</t>
  </si>
  <si>
    <t>R93</t>
  </si>
  <si>
    <t>Longwood</t>
  </si>
  <si>
    <t>D02</t>
  </si>
  <si>
    <t>Dungarvan</t>
  </si>
  <si>
    <t>T56</t>
  </si>
  <si>
    <t>Confey</t>
  </si>
  <si>
    <t>Cluain Meala</t>
  </si>
  <si>
    <t>E91</t>
  </si>
  <si>
    <t>Newmarket on Fergus</t>
  </si>
  <si>
    <t>D11</t>
  </si>
  <si>
    <t>F45</t>
  </si>
  <si>
    <t>P75</t>
  </si>
  <si>
    <t>P31</t>
  </si>
  <si>
    <t>Irvine</t>
  </si>
  <si>
    <t>Lucan</t>
  </si>
  <si>
    <t>K78</t>
  </si>
  <si>
    <t>Dunmanway</t>
  </si>
  <si>
    <t>P47</t>
  </si>
  <si>
    <t>Cherryville</t>
  </si>
  <si>
    <t>Tullamore</t>
  </si>
  <si>
    <t>R35</t>
  </si>
  <si>
    <t>D17</t>
  </si>
  <si>
    <t>Glendale</t>
  </si>
  <si>
    <t>Drumcondra</t>
  </si>
  <si>
    <t>H71</t>
  </si>
  <si>
    <t>Crossmolina</t>
  </si>
  <si>
    <t>A98</t>
  </si>
  <si>
    <t>Dublin</t>
  </si>
  <si>
    <t>Adare</t>
  </si>
  <si>
    <t>H54</t>
  </si>
  <si>
    <t>W91</t>
  </si>
  <si>
    <t>Whitegate</t>
  </si>
  <si>
    <t>D15</t>
  </si>
  <si>
    <t>Coolock</t>
  </si>
  <si>
    <t>Ballinroad</t>
  </si>
  <si>
    <t>D07</t>
  </si>
  <si>
    <t>Caherconlish</t>
  </si>
  <si>
    <t>Macroom</t>
  </si>
  <si>
    <t>P12</t>
  </si>
  <si>
    <t>Moycullen</t>
  </si>
  <si>
    <t>Clones</t>
  </si>
  <si>
    <t>H23</t>
  </si>
  <si>
    <t>Valleymount</t>
  </si>
  <si>
    <t>A83</t>
  </si>
  <si>
    <t>Castlemartyr</t>
  </si>
  <si>
    <t>Cill Airne</t>
  </si>
  <si>
    <t>N41</t>
  </si>
  <si>
    <t>Ogden</t>
  </si>
  <si>
    <t>Kinsealy-Drinan</t>
  </si>
  <si>
    <t>Shankill</t>
  </si>
  <si>
    <t>Castleknock</t>
  </si>
  <si>
    <t>Daingean</t>
  </si>
  <si>
    <t>Fort Smith</t>
  </si>
  <si>
    <t>Monticello</t>
  </si>
  <si>
    <t>M</t>
  </si>
  <si>
    <t>Loyalty Card</t>
  </si>
  <si>
    <t>Yes</t>
  </si>
  <si>
    <t>No</t>
  </si>
  <si>
    <t>Years (Order Date)</t>
  </si>
  <si>
    <t>Months (Order Date)</t>
  </si>
  <si>
    <t>Sum of Sales</t>
  </si>
  <si>
    <t>B-S-0.2</t>
  </si>
  <si>
    <t>C-C-0.5</t>
  </si>
  <si>
    <t>S-M-1.0</t>
  </si>
  <si>
    <t>B-S-2.5</t>
  </si>
  <si>
    <t>C-C-0.2</t>
  </si>
  <si>
    <t>B-M-0.5</t>
  </si>
  <si>
    <t>C-S-1.0</t>
  </si>
  <si>
    <t>S-C-2.5</t>
  </si>
  <si>
    <t>B-M-0.2</t>
  </si>
  <si>
    <t>C-S-0.5</t>
  </si>
  <si>
    <t>B-C-1.0</t>
  </si>
  <si>
    <t>C-M-2.5</t>
  </si>
  <si>
    <t>S-S-0.2</t>
  </si>
  <si>
    <t>B-C-0.5</t>
  </si>
  <si>
    <t>C-M-1.0</t>
  </si>
  <si>
    <t>S-M-0.5</t>
  </si>
  <si>
    <t>B-S-1.0</t>
  </si>
  <si>
    <t>C-C-2.5</t>
  </si>
  <si>
    <t>S-C-1.0</t>
  </si>
  <si>
    <t>B-M-2.5</t>
  </si>
  <si>
    <t>C-S-0.2</t>
  </si>
  <si>
    <t>S-S-2.5</t>
  </si>
  <si>
    <t>B-C-0.2</t>
  </si>
  <si>
    <t>C-M-0.5</t>
  </si>
  <si>
    <t>S-M-0.2</t>
  </si>
  <si>
    <t>B-S-0.5</t>
  </si>
  <si>
    <t>C-C-1.0</t>
  </si>
  <si>
    <t>S-C-0.5</t>
  </si>
  <si>
    <t>B-M-1.0</t>
  </si>
  <si>
    <t>C-S-2.5</t>
  </si>
  <si>
    <t>S-S-1.0</t>
  </si>
  <si>
    <t>B-C-2.5</t>
  </si>
  <si>
    <t>C-M-0.2</t>
  </si>
  <si>
    <t>S-M-2.5</t>
  </si>
  <si>
    <t>Bag</t>
  </si>
  <si>
    <t>Cro</t>
  </si>
  <si>
    <t>Sou</t>
  </si>
  <si>
    <t>Bri</t>
  </si>
  <si>
    <t>Cia</t>
  </si>
  <si>
    <t>S</t>
  </si>
  <si>
    <t>C</t>
  </si>
  <si>
    <t>Bread or Pastry Type</t>
  </si>
  <si>
    <t>Yandel Cooley</t>
  </si>
  <si>
    <t>Steve Walton</t>
  </si>
  <si>
    <t>Izabelle Yoder</t>
  </si>
  <si>
    <t>Reginald Liu</t>
  </si>
  <si>
    <t>Catalina Nunez</t>
  </si>
  <si>
    <t>Ignacio Herring</t>
  </si>
  <si>
    <t>Addison Mendez</t>
  </si>
  <si>
    <t>Darius Castillo</t>
  </si>
  <si>
    <t>Matteo Dawson</t>
  </si>
  <si>
    <t>Jameson Richardson</t>
  </si>
  <si>
    <t>Reyna Duran</t>
  </si>
  <si>
    <t>Kian Saunders</t>
  </si>
  <si>
    <t>Emiliano Mccullough</t>
  </si>
  <si>
    <t>Kelsey Simmons</t>
  </si>
  <si>
    <t>Ivan Daniel</t>
  </si>
  <si>
    <t>Nathalie Rollins</t>
  </si>
  <si>
    <t>Skye Alvarez</t>
  </si>
  <si>
    <t>Lea Avila</t>
  </si>
  <si>
    <t>Juliana Wright</t>
  </si>
  <si>
    <t>Eden Garrison</t>
  </si>
  <si>
    <t>Danny Kent</t>
  </si>
  <si>
    <t>Lexie Guerrero</t>
  </si>
  <si>
    <t>Savion Richards</t>
  </si>
  <si>
    <t>Jay Garza</t>
  </si>
  <si>
    <t>Danny Terry</t>
  </si>
  <si>
    <t>Sara Nixon</t>
  </si>
  <si>
    <t>Macey Mccoy</t>
  </si>
  <si>
    <t>Aryan Bartlett</t>
  </si>
  <si>
    <t>Joslyn Rice</t>
  </si>
  <si>
    <t>Ashleigh Landry</t>
  </si>
  <si>
    <t>Jazmyn Bailey</t>
  </si>
  <si>
    <t>Dominik George</t>
  </si>
  <si>
    <t>Lilian Floyd</t>
  </si>
  <si>
    <t>Ace Morgan</t>
  </si>
  <si>
    <t>Catherine Calhoun</t>
  </si>
  <si>
    <t>Hayden Pennington</t>
  </si>
  <si>
    <t>Rebecca Miller</t>
  </si>
  <si>
    <t>Jeffery Pitts</t>
  </si>
  <si>
    <t>Aedan Nash</t>
  </si>
  <si>
    <t>Gabriella Bridges</t>
  </si>
  <si>
    <t>Cailyn Patterson</t>
  </si>
  <si>
    <t>Frederick Craig</t>
  </si>
  <si>
    <t>Shaniya Best</t>
  </si>
  <si>
    <t>Jaylynn Tucker</t>
  </si>
  <si>
    <t>Kelsey Copeland</t>
  </si>
  <si>
    <t>Fernanda Lucero</t>
  </si>
  <si>
    <t>Landon Ford</t>
  </si>
  <si>
    <t>Yahir Chase</t>
  </si>
  <si>
    <t>Keagan Potter</t>
  </si>
  <si>
    <t>Marcus Kramer</t>
  </si>
  <si>
    <t>Maritza Gonzalez</t>
  </si>
  <si>
    <t>Dominique Petty</t>
  </si>
  <si>
    <t>Jaquan Mccann</t>
  </si>
  <si>
    <t>Kamryn Brock</t>
  </si>
  <si>
    <t>Brayan Freeman</t>
  </si>
  <si>
    <t>Lexie Mitchell</t>
  </si>
  <si>
    <t>Reagan Cline</t>
  </si>
  <si>
    <t>Braylon Villanueva</t>
  </si>
  <si>
    <t>Tiffany White</t>
  </si>
  <si>
    <t>Jazlene Wu</t>
  </si>
  <si>
    <t>Janessa Hays</t>
  </si>
  <si>
    <t>Irene Sanford</t>
  </si>
  <si>
    <t>Mayra Freeman</t>
  </si>
  <si>
    <t>Ean Young</t>
  </si>
  <si>
    <t>Tamara Baker</t>
  </si>
  <si>
    <t>Keshawn Blanchard</t>
  </si>
  <si>
    <t>Cynthia Rich</t>
  </si>
  <si>
    <t>Aracely Crosby</t>
  </si>
  <si>
    <t>Geovanni George</t>
  </si>
  <si>
    <t>Nigel Choi</t>
  </si>
  <si>
    <t>Tyler Ballard</t>
  </si>
  <si>
    <t>Clarissa Mckinney</t>
  </si>
  <si>
    <t>Hayden Saunders</t>
  </si>
  <si>
    <t>Odin Bush</t>
  </si>
  <si>
    <t>Brenden Berger</t>
  </si>
  <si>
    <t>Ramiro Gibbs</t>
  </si>
  <si>
    <t>Adrien Santiago</t>
  </si>
  <si>
    <t>Nasir Villanueva</t>
  </si>
  <si>
    <t>Gemma Stout</t>
  </si>
  <si>
    <t>Summer Novak</t>
  </si>
  <si>
    <t>Jovanny Mcdonald</t>
  </si>
  <si>
    <t>Neil Donovan</t>
  </si>
  <si>
    <t>Celeste Bender</t>
  </si>
  <si>
    <t>Scott Sawyer</t>
  </si>
  <si>
    <t>Cynthia Greer</t>
  </si>
  <si>
    <t>Randall Clarke</t>
  </si>
  <si>
    <t>Maxwell Nunez</t>
  </si>
  <si>
    <t>Van Nolan</t>
  </si>
  <si>
    <t>Camila Sawyer</t>
  </si>
  <si>
    <t>Bruno Parsons</t>
  </si>
  <si>
    <t>Danielle Hanson</t>
  </si>
  <si>
    <t>Stephany Joseph</t>
  </si>
  <si>
    <t>Darryl Cisneros</t>
  </si>
  <si>
    <t>Skylar Moody</t>
  </si>
  <si>
    <t>Adam Haley</t>
  </si>
  <si>
    <t>Cristofer Hull</t>
  </si>
  <si>
    <t>Harrison Woodward</t>
  </si>
  <si>
    <t>Ashlynn French</t>
  </si>
  <si>
    <t>Maximilian Cervantes</t>
  </si>
  <si>
    <t>Belinda Carlson</t>
  </si>
  <si>
    <t>Zack Rosales</t>
  </si>
  <si>
    <t>Amare Weaver</t>
  </si>
  <si>
    <t>Gary Rosario</t>
  </si>
  <si>
    <t>Justus Houston</t>
  </si>
  <si>
    <t>Sadie Spence</t>
  </si>
  <si>
    <t>Mike Meadows</t>
  </si>
  <si>
    <t>Terrell Lindsey</t>
  </si>
  <si>
    <t>Leonard Lang</t>
  </si>
  <si>
    <t>Edith Trevino</t>
  </si>
  <si>
    <t>Alfonso Ho</t>
  </si>
  <si>
    <t>Ellie Odom</t>
  </si>
  <si>
    <t>Alexzander Santana</t>
  </si>
  <si>
    <t>Jalen Arellano</t>
  </si>
  <si>
    <t>Zane Mejia</t>
  </si>
  <si>
    <t>Hadassah Meyer</t>
  </si>
  <si>
    <t>Kyleigh Lara</t>
  </si>
  <si>
    <t>Josue Richardson</t>
  </si>
  <si>
    <t>Boston Carlson</t>
  </si>
  <si>
    <t>Kamren Valencia</t>
  </si>
  <si>
    <t>Dahlia Bryant</t>
  </si>
  <si>
    <t>Lawrence Hamilton</t>
  </si>
  <si>
    <t>Seth Yates</t>
  </si>
  <si>
    <t>Eduardo Bird</t>
  </si>
  <si>
    <t>Oswaldo Weaver</t>
  </si>
  <si>
    <t>Corey Campbell</t>
  </si>
  <si>
    <t>Joslyn Meza</t>
  </si>
  <si>
    <t>Cory Moore</t>
  </si>
  <si>
    <t>Karson Cordova</t>
  </si>
  <si>
    <t>Brayden Hebert</t>
  </si>
  <si>
    <t>Kayla Woodard</t>
  </si>
  <si>
    <t>Ryland Barber</t>
  </si>
  <si>
    <t>Amiyah Blevins</t>
  </si>
  <si>
    <t>Kade Barron</t>
  </si>
  <si>
    <t>Parker Hodges</t>
  </si>
  <si>
    <t>Rodolfo Carr</t>
  </si>
  <si>
    <t>Hezekiah Soto</t>
  </si>
  <si>
    <t>Kierra Castro</t>
  </si>
  <si>
    <t>Kaden Duncan</t>
  </si>
  <si>
    <t>Donna Hebert</t>
  </si>
  <si>
    <t>Monique Vincent</t>
  </si>
  <si>
    <t>Zayne Doyle</t>
  </si>
  <si>
    <t>Kaylin Bautista</t>
  </si>
  <si>
    <t>Kelvin Vang</t>
  </si>
  <si>
    <t>Danielle Madden</t>
  </si>
  <si>
    <t>Lindsay Cantu</t>
  </si>
  <si>
    <t>Ayden Mcknight</t>
  </si>
  <si>
    <t>Haley Hernandez</t>
  </si>
  <si>
    <t>Jeremiah Fuller</t>
  </si>
  <si>
    <t>Moriah Meyer</t>
  </si>
  <si>
    <t>Clare Hensley</t>
  </si>
  <si>
    <t>Danielle Cox</t>
  </si>
  <si>
    <t>Keegan Peck</t>
  </si>
  <si>
    <t>Amanda Coffey</t>
  </si>
  <si>
    <t>Brodie Gonzalez</t>
  </si>
  <si>
    <t>Chaim Chen</t>
  </si>
  <si>
    <t>Justine Wall</t>
  </si>
  <si>
    <t>Tamia Benjamin</t>
  </si>
  <si>
    <t>Charlotte Hunter</t>
  </si>
  <si>
    <t>Averie Webster</t>
  </si>
  <si>
    <t>Maximilian Fuentes</t>
  </si>
  <si>
    <t>Kendra Perry</t>
  </si>
  <si>
    <t>Tate Daniels</t>
  </si>
  <si>
    <t>Casey Collins</t>
  </si>
  <si>
    <t>Madalyn Munoz</t>
  </si>
  <si>
    <t>Shyanne Christian</t>
  </si>
  <si>
    <t>Braiden Melton</t>
  </si>
  <si>
    <t>Bentley Knapp</t>
  </si>
  <si>
    <t>Joe Hebert</t>
  </si>
  <si>
    <t>Nayeli Davies</t>
  </si>
  <si>
    <t>Mariana Ho</t>
  </si>
  <si>
    <t>Regan Hancock</t>
  </si>
  <si>
    <t>Jax Mays</t>
  </si>
  <si>
    <t>Jaelyn Franklin</t>
  </si>
  <si>
    <t>Brooks Harrell</t>
  </si>
  <si>
    <t>Maliyah Bird</t>
  </si>
  <si>
    <t>Alexia Mcgrath</t>
  </si>
  <si>
    <t>Kymani Middleton</t>
  </si>
  <si>
    <t>Allyson Martinez</t>
  </si>
  <si>
    <t>Kiley Howe</t>
  </si>
  <si>
    <t>Abby Lloyd</t>
  </si>
  <si>
    <t>Alisha Huang</t>
  </si>
  <si>
    <t>Shayla Hanson</t>
  </si>
  <si>
    <t>Nikhil Weber</t>
  </si>
  <si>
    <t>Ronan Faulkner</t>
  </si>
  <si>
    <t>Makenzie Gonzales</t>
  </si>
  <si>
    <t>Estrella Mullen</t>
  </si>
  <si>
    <t>Keenan Giles</t>
  </si>
  <si>
    <t>Rodrigo Davis</t>
  </si>
  <si>
    <t>Adyson Beasley</t>
  </si>
  <si>
    <t>Kendal Barr</t>
  </si>
  <si>
    <t>Adalynn Daniels</t>
  </si>
  <si>
    <t>Tiara Hodge</t>
  </si>
  <si>
    <t>Bruno Delacruz</t>
  </si>
  <si>
    <t>Marcus Wolfe</t>
  </si>
  <si>
    <t>Leonidas Murray</t>
  </si>
  <si>
    <t>Carissa Jarvis</t>
  </si>
  <si>
    <t>Silas Mcgrath</t>
  </si>
  <si>
    <t>Emmalee Roach</t>
  </si>
  <si>
    <t>Izabelle Fischer</t>
  </si>
  <si>
    <t>Ahmed Case</t>
  </si>
  <si>
    <t>Karlie Wright</t>
  </si>
  <si>
    <t>Carlo Prince</t>
  </si>
  <si>
    <t>Raquel Solomon</t>
  </si>
  <si>
    <t>Marques Dyer</t>
  </si>
  <si>
    <t>Phillip Hooper</t>
  </si>
  <si>
    <t>Dylan Stewart</t>
  </si>
  <si>
    <t>Moses James</t>
  </si>
  <si>
    <t>Aracely Russo</t>
  </si>
  <si>
    <t>Ayaan Fuller</t>
  </si>
  <si>
    <t>Reuben Bright</t>
  </si>
  <si>
    <t>Brian Dickson</t>
  </si>
  <si>
    <t>Roberto Whitehead</t>
  </si>
  <si>
    <t>Matthew Nielsen</t>
  </si>
  <si>
    <t>Haylee Williams</t>
  </si>
  <si>
    <t>Hayley Nixon</t>
  </si>
  <si>
    <t>Shaniya Ramsey</t>
  </si>
  <si>
    <t>Carlo Bautista</t>
  </si>
  <si>
    <t>Kelly Watkins</t>
  </si>
  <si>
    <t>Gage Kidd</t>
  </si>
  <si>
    <t>Kyan Swanson</t>
  </si>
  <si>
    <t>Bethany Becker</t>
  </si>
  <si>
    <t>Derrick Thornton</t>
  </si>
  <si>
    <t>Damaris Navarro</t>
  </si>
  <si>
    <t>Janiah Lopez</t>
  </si>
  <si>
    <t>Zachariah Stout</t>
  </si>
  <si>
    <t>Mariah Mccormick</t>
  </si>
  <si>
    <t>Conor Singleton</t>
  </si>
  <si>
    <t>Taniya Craig</t>
  </si>
  <si>
    <t>Ellen Fowler</t>
  </si>
  <si>
    <t>Ayaan Moran</t>
  </si>
  <si>
    <t>Aileen Pittman</t>
  </si>
  <si>
    <t>Anton Montoya</t>
  </si>
  <si>
    <t>Gregory Green</t>
  </si>
  <si>
    <t>Lilah Solis</t>
  </si>
  <si>
    <t>Jakayla Hanna</t>
  </si>
  <si>
    <t>Charlize York</t>
  </si>
  <si>
    <t>Gwendolyn Huynh</t>
  </si>
  <si>
    <t>Henry Rhodes</t>
  </si>
  <si>
    <t>Jalen Reese</t>
  </si>
  <si>
    <t>Damion Wilkinson</t>
  </si>
  <si>
    <t>Maurice Daniels</t>
  </si>
  <si>
    <t>Cali Carlson</t>
  </si>
  <si>
    <t>Nathen Gordon</t>
  </si>
  <si>
    <t>Araceli Perry</t>
  </si>
  <si>
    <t>Mckinley Gallegos</t>
  </si>
  <si>
    <t>Teagan Long</t>
  </si>
  <si>
    <t>Leonard Dudley</t>
  </si>
  <si>
    <t>Elliana Anderson</t>
  </si>
  <si>
    <t>Elliot Mccall</t>
  </si>
  <si>
    <t>Donavan Graves</t>
  </si>
  <si>
    <t>Harper David</t>
  </si>
  <si>
    <t>Jasiah Castro</t>
  </si>
  <si>
    <t>Clara Bauer</t>
  </si>
  <si>
    <t>Skyla Kidd</t>
  </si>
  <si>
    <t>Emanuel Davies</t>
  </si>
  <si>
    <t>Ahmed Long</t>
  </si>
  <si>
    <t>Haylee Wong</t>
  </si>
  <si>
    <t>Bryce Haynes</t>
  </si>
  <si>
    <t>Ayanna Haney</t>
  </si>
  <si>
    <t>Ayden Villanueva</t>
  </si>
  <si>
    <t>Branden Bowen</t>
  </si>
  <si>
    <t>Giovani Cannon</t>
  </si>
  <si>
    <t>Julie Little</t>
  </si>
  <si>
    <t>Cody Cummings</t>
  </si>
  <si>
    <t>Payten Ayers</t>
  </si>
  <si>
    <t>Deven Berg</t>
  </si>
  <si>
    <t>Erin Case</t>
  </si>
  <si>
    <t>Solomon Figueroa</t>
  </si>
  <si>
    <t>Ulises Osborne</t>
  </si>
  <si>
    <t>Carter Ewing</t>
  </si>
  <si>
    <t>Bryant Powers</t>
  </si>
  <si>
    <t>Kamron Howe</t>
  </si>
  <si>
    <t>Amari Kelley</t>
  </si>
  <si>
    <t>Dane Lopez</t>
  </si>
  <si>
    <t>Xiomara Braun</t>
  </si>
  <si>
    <t>Gabrielle Harris</t>
  </si>
  <si>
    <t>Moriah Mcmillan</t>
  </si>
  <si>
    <t>Bernard Schroeder</t>
  </si>
  <si>
    <t>Bronson Ray</t>
  </si>
  <si>
    <t>Quinten Nixon</t>
  </si>
  <si>
    <t>April Harvey</t>
  </si>
  <si>
    <t>Bennett Gay</t>
  </si>
  <si>
    <t>Myah Roberts</t>
  </si>
  <si>
    <t>Damari Copeland</t>
  </si>
  <si>
    <t>Adison Sanford</t>
  </si>
  <si>
    <t>Harold Patrick</t>
  </si>
  <si>
    <t>Rubi Noble</t>
  </si>
  <si>
    <t>Bryanna Sanchez</t>
  </si>
  <si>
    <t>Lorenzo Chung</t>
  </si>
  <si>
    <t>Xiomara Archer</t>
  </si>
  <si>
    <t>Andrea Wall</t>
  </si>
  <si>
    <t>Tamia Pearson</t>
  </si>
  <si>
    <t>Isabell Bush</t>
  </si>
  <si>
    <t>Heaven Keller</t>
  </si>
  <si>
    <t>Kendall Randall</t>
  </si>
  <si>
    <t>Cohen Day</t>
  </si>
  <si>
    <t>Jovany Villa</t>
  </si>
  <si>
    <t>Finley Buchanan</t>
  </si>
  <si>
    <t>Ellen Singleton</t>
  </si>
  <si>
    <t>Kyson French</t>
  </si>
  <si>
    <t>Michelle Fischer</t>
  </si>
  <si>
    <t>Kaylen Duffy</t>
  </si>
  <si>
    <t>Tanya Norris</t>
  </si>
  <si>
    <t>German Barrett</t>
  </si>
  <si>
    <t>Terry Mccarthy</t>
  </si>
  <si>
    <t>Erin Hartman</t>
  </si>
  <si>
    <t>Miguel Trevino</t>
  </si>
  <si>
    <t>Dwayne Booker</t>
  </si>
  <si>
    <t>Rafael Owens</t>
  </si>
  <si>
    <t>Baron Francis</t>
  </si>
  <si>
    <t>Deshawn Adams</t>
  </si>
  <si>
    <t>Meadow Gregory</t>
  </si>
  <si>
    <t>Kaylen Hendricks</t>
  </si>
  <si>
    <t>Mattie Jacobs</t>
  </si>
  <si>
    <t>Thaddeus Williamson</t>
  </si>
  <si>
    <t>Claudia Dixon</t>
  </si>
  <si>
    <t>Cherish Page</t>
  </si>
  <si>
    <t>Ximena Valdez</t>
  </si>
  <si>
    <t>Leonard Moses</t>
  </si>
  <si>
    <t>Ellie Villanueva</t>
  </si>
  <si>
    <t>Averi Lin</t>
  </si>
  <si>
    <t>Joseph Melendez</t>
  </si>
  <si>
    <t>Jazlyn Grant</t>
  </si>
  <si>
    <t>Morgan Morrow</t>
  </si>
  <si>
    <t>Miah Casey</t>
  </si>
  <si>
    <t>Cloe Cross</t>
  </si>
  <si>
    <t>Dustin Mcknight</t>
  </si>
  <si>
    <t>Nicole Powell</t>
  </si>
  <si>
    <t>Finnegan Rhodes</t>
  </si>
  <si>
    <t>Marley Costa</t>
  </si>
  <si>
    <t>Royce Fischer</t>
  </si>
  <si>
    <t>Marshall Leblanc</t>
  </si>
  <si>
    <t>Harry Bautista</t>
  </si>
  <si>
    <t>Harper Greene</t>
  </si>
  <si>
    <t>Ricky Lyons</t>
  </si>
  <si>
    <t>Eileen Schroeder</t>
  </si>
  <si>
    <t>Haylie Ramos</t>
  </si>
  <si>
    <t>Macie Daugherty</t>
  </si>
  <si>
    <t>Kellen Hayes</t>
  </si>
  <si>
    <t>Brooks Berger</t>
  </si>
  <si>
    <t>Jett Holden</t>
  </si>
  <si>
    <t>Dax Sandoval</t>
  </si>
  <si>
    <t>Willie Collier</t>
  </si>
  <si>
    <t>Tyshawn Banks</t>
  </si>
  <si>
    <t>Skye Knox</t>
  </si>
  <si>
    <t>Talia Rios</t>
  </si>
  <si>
    <t>Jonah Miller</t>
  </si>
  <si>
    <t>Dante Farley</t>
  </si>
  <si>
    <t>Case Hayden</t>
  </si>
  <si>
    <t>Tristin Dickerson</t>
  </si>
  <si>
    <t>Ryleigh Cooper</t>
  </si>
  <si>
    <t>Edward Mcclain</t>
  </si>
  <si>
    <t>Jordan Shannon</t>
  </si>
  <si>
    <t>Maximo Sanders</t>
  </si>
  <si>
    <t>Chana Estrada</t>
  </si>
  <si>
    <t>Britney Dodson</t>
  </si>
  <si>
    <t>Desmond Weber</t>
  </si>
  <si>
    <t>Shyla Valentine</t>
  </si>
  <si>
    <t>Pedro Conley</t>
  </si>
  <si>
    <t>Zaniyah Howell</t>
  </si>
  <si>
    <t>Zayne Huerta</t>
  </si>
  <si>
    <t>Kelvin Carlson</t>
  </si>
  <si>
    <t>James Benson</t>
  </si>
  <si>
    <t>Tia King</t>
  </si>
  <si>
    <t>Bethany Christensen</t>
  </si>
  <si>
    <t>Hannah Hurst</t>
  </si>
  <si>
    <t>Amaris Pitts</t>
  </si>
  <si>
    <t>Karli Kirk</t>
  </si>
  <si>
    <t>Jaime Powers</t>
  </si>
  <si>
    <t>Callie Norman</t>
  </si>
  <si>
    <t>Fiona Jenkins</t>
  </si>
  <si>
    <t>Beau Lawrence</t>
  </si>
  <si>
    <t>German Patterson</t>
  </si>
  <si>
    <t>Yair Parrish</t>
  </si>
  <si>
    <t>Melina Cooke</t>
  </si>
  <si>
    <t>Finnegan Kane</t>
  </si>
  <si>
    <t>Viviana Chavez</t>
  </si>
  <si>
    <t>Rhys Mcguire</t>
  </si>
  <si>
    <t>Sasha Christian</t>
  </si>
  <si>
    <t>Tristan Werner</t>
  </si>
  <si>
    <t>Collin Sanchez</t>
  </si>
  <si>
    <t>Oliver Baxter</t>
  </si>
  <si>
    <t>Camren Kaiser</t>
  </si>
  <si>
    <t>Jacob Mcintyre</t>
  </si>
  <si>
    <t>Karsyn Galvan</t>
  </si>
  <si>
    <t>Kianna Vega</t>
  </si>
  <si>
    <t>Janiah Hampton</t>
  </si>
  <si>
    <t>Keira Meyer</t>
  </si>
  <si>
    <t>Alexis Navarro</t>
  </si>
  <si>
    <t>Adalynn Mitchell</t>
  </si>
  <si>
    <t>Samara Ellison</t>
  </si>
  <si>
    <t>Houston Guerrero</t>
  </si>
  <si>
    <t>Mario Leon</t>
  </si>
  <si>
    <t>Sophia Wyatt</t>
  </si>
  <si>
    <t>Lance Cruz</t>
  </si>
  <si>
    <t>Ayla Charles</t>
  </si>
  <si>
    <t>Krish Pearson</t>
  </si>
  <si>
    <t>Anika Alvarez</t>
  </si>
  <si>
    <t>Kristopher Spence</t>
  </si>
  <si>
    <t>Abram Horne</t>
  </si>
  <si>
    <t>Nikolas Glass</t>
  </si>
  <si>
    <t>Cordell Galloway</t>
  </si>
  <si>
    <t>Gabriel Smith</t>
  </si>
  <si>
    <t>Wendy Ross</t>
  </si>
  <si>
    <t>Dominic Bryant</t>
  </si>
  <si>
    <t>Maximus Lam</t>
  </si>
  <si>
    <t>Bobby Henderson</t>
  </si>
  <si>
    <t>Tucker Rangel</t>
  </si>
  <si>
    <t>Bobby Vargas</t>
  </si>
  <si>
    <t>Rachel Foley</t>
  </si>
  <si>
    <t>Harley Andersen</t>
  </si>
  <si>
    <t>Griffin David</t>
  </si>
  <si>
    <t>Carley Solis</t>
  </si>
  <si>
    <t>Paola Haynes</t>
  </si>
  <si>
    <t>Leonardo Carter</t>
  </si>
  <si>
    <t>Camron Dyer</t>
  </si>
  <si>
    <t>Marshall Barron</t>
  </si>
  <si>
    <t>Alessandro Huynh</t>
  </si>
  <si>
    <t>Tristin Hogan</t>
  </si>
  <si>
    <t>Bruce Johns</t>
  </si>
  <si>
    <t>Alfredo Hobbs</t>
  </si>
  <si>
    <t>Emmalee Browning</t>
  </si>
  <si>
    <t>Dean Caldwell</t>
  </si>
  <si>
    <t>Dakota Chapman</t>
  </si>
  <si>
    <t>Yaritza Morrison</t>
  </si>
  <si>
    <t>Tyrone Carrillo</t>
  </si>
  <si>
    <t>Raegan Schwartz</t>
  </si>
  <si>
    <t>Penelope Monroe</t>
  </si>
  <si>
    <t>Taylor Brandt</t>
  </si>
  <si>
    <t>Michaela Murphy</t>
  </si>
  <si>
    <t>Lia Tran</t>
  </si>
  <si>
    <t>Dario Cochran</t>
  </si>
  <si>
    <t>Jaden Walsh</t>
  </si>
  <si>
    <t>Duncan Davies</t>
  </si>
  <si>
    <t>Nolan Bradford</t>
  </si>
  <si>
    <t>Sean Powell</t>
  </si>
  <si>
    <t>Ariel Boone</t>
  </si>
  <si>
    <t>Dereon Thornton</t>
  </si>
  <si>
    <t>Dorian Spears</t>
  </si>
  <si>
    <t>Melanie Higgins</t>
  </si>
  <si>
    <t>Luis Glass</t>
  </si>
  <si>
    <t>Nathalie Murray</t>
  </si>
  <si>
    <t>Jane Valenzuela</t>
  </si>
  <si>
    <t>Ruth Gibbs</t>
  </si>
  <si>
    <t>Mara Mays</t>
  </si>
  <si>
    <t>Holden Washington</t>
  </si>
  <si>
    <t>Jase Foster</t>
  </si>
  <si>
    <t>Valentin Moody</t>
  </si>
  <si>
    <t>Beckett Fields</t>
  </si>
  <si>
    <t>Ella Kline</t>
  </si>
  <si>
    <t>Cullen Caldwell</t>
  </si>
  <si>
    <t>Lorelai Barrett</t>
  </si>
  <si>
    <t>Kadyn Elliott</t>
  </si>
  <si>
    <t>Deanna Murphy</t>
  </si>
  <si>
    <t>Kaylah George</t>
  </si>
  <si>
    <t>Margaret Jimenez</t>
  </si>
  <si>
    <t>Nadia Hubbard</t>
  </si>
  <si>
    <t>Isiah Cobb</t>
  </si>
  <si>
    <t>Keyon Flynn</t>
  </si>
  <si>
    <t>Xzavier Harrell</t>
  </si>
  <si>
    <t>Nathanial Fuentes</t>
  </si>
  <si>
    <t>Ashlyn Weber</t>
  </si>
  <si>
    <t>Larry Walton</t>
  </si>
  <si>
    <t>Leland Ellis</t>
  </si>
  <si>
    <t>Moises Little</t>
  </si>
  <si>
    <t>Nathalie Kane</t>
  </si>
  <si>
    <t>Valeria Dorsey</t>
  </si>
  <si>
    <t>Pierre Burton</t>
  </si>
  <si>
    <t>Chaz Horn</t>
  </si>
  <si>
    <t>Susan Snow</t>
  </si>
  <si>
    <t>Quinton Wolf</t>
  </si>
  <si>
    <t>Colby Vega</t>
  </si>
  <si>
    <t>Jasmine Chan</t>
  </si>
  <si>
    <t>Mark Faulkner</t>
  </si>
  <si>
    <t>Kayden Clarke</t>
  </si>
  <si>
    <t>Danna Sheppard</t>
  </si>
  <si>
    <t>Moriah Andrade</t>
  </si>
  <si>
    <t>Zayne Henderson</t>
  </si>
  <si>
    <t>Aimee Henderson</t>
  </si>
  <si>
    <t>Cassius Kelly</t>
  </si>
  <si>
    <t>Madilyn Cooke</t>
  </si>
  <si>
    <t>King Proctor</t>
  </si>
  <si>
    <t>Serena Walls</t>
  </si>
  <si>
    <t>Malaki Gray</t>
  </si>
  <si>
    <t>Arabella Oconnor</t>
  </si>
  <si>
    <t>Irvin Wright</t>
  </si>
  <si>
    <t>Lizeth Costa</t>
  </si>
  <si>
    <t>Cassidy Shepherd</t>
  </si>
  <si>
    <t>Marin Glover</t>
  </si>
  <si>
    <t>Gabriella Cruz</t>
  </si>
  <si>
    <t>Karli Ware</t>
  </si>
  <si>
    <t>Grace Stephenson</t>
  </si>
  <si>
    <t>Nathaniel Medina</t>
  </si>
  <si>
    <t>Lawson Simpson</t>
  </si>
  <si>
    <t>Kendrick Knapp</t>
  </si>
  <si>
    <t>Lyric Luna</t>
  </si>
  <si>
    <t>Jamiya Escobar</t>
  </si>
  <si>
    <t>Lexie Wilkins</t>
  </si>
  <si>
    <t>Sonny Gray</t>
  </si>
  <si>
    <t>Carolina Irwin</t>
  </si>
  <si>
    <t>Brynlee Hayden</t>
  </si>
  <si>
    <t>Adam Galloway</t>
  </si>
  <si>
    <t>Todd Alvarado</t>
  </si>
  <si>
    <t>Darnell Trujillo</t>
  </si>
  <si>
    <t>Moshe Stark</t>
  </si>
  <si>
    <t>Yaretzi Cruz</t>
  </si>
  <si>
    <t>Gideon Gallagher</t>
  </si>
  <si>
    <t>Sandra Jarvis</t>
  </si>
  <si>
    <t>Margaret Hawkins</t>
  </si>
  <si>
    <t>Marina Bradford</t>
  </si>
  <si>
    <t>Marc Petty</t>
  </si>
  <si>
    <t>Kenyon Reese</t>
  </si>
  <si>
    <t>Josue Castillo</t>
  </si>
  <si>
    <t>Londyn Chambers</t>
  </si>
  <si>
    <t>Haleigh Patton</t>
  </si>
  <si>
    <t>Deon Duke</t>
  </si>
  <si>
    <t>Kylan Cordova</t>
  </si>
  <si>
    <t>Carlie Wilkins</t>
  </si>
  <si>
    <t>Jadon Turner</t>
  </si>
  <si>
    <t>Derick Mathis</t>
  </si>
  <si>
    <t>Reed Horne</t>
  </si>
  <si>
    <t>Kira Cunningham</t>
  </si>
  <si>
    <t>Rhianna Farley</t>
  </si>
  <si>
    <t>Levi Watkins</t>
  </si>
  <si>
    <t>Izabelle Grant</t>
  </si>
  <si>
    <t>Victor Morgan</t>
  </si>
  <si>
    <t>Danny Spencer</t>
  </si>
  <si>
    <t>Terry Norris</t>
  </si>
  <si>
    <t>Xzavier Chaney</t>
  </si>
  <si>
    <t>Lucas Cohen</t>
  </si>
  <si>
    <t>Maritza Boone</t>
  </si>
  <si>
    <t>Marina Scott</t>
  </si>
  <si>
    <t>Matteo Stanton</t>
  </si>
  <si>
    <t>Shayna Mason</t>
  </si>
  <si>
    <t>Marlee Peck</t>
  </si>
  <si>
    <t>Shayla Mccullough</t>
  </si>
  <si>
    <t>Nicolas Booth</t>
  </si>
  <si>
    <t>Rocco Heath</t>
  </si>
  <si>
    <t>Alec Hartman</t>
  </si>
  <si>
    <t>Hector Meza</t>
  </si>
  <si>
    <t>Taliyah Garrett</t>
  </si>
  <si>
    <t>Mikayla Hughes</t>
  </si>
  <si>
    <t>Tabitha Graham</t>
  </si>
  <si>
    <t>Clay Medina</t>
  </si>
  <si>
    <t>Jewel Shah</t>
  </si>
  <si>
    <t>Efrain Livingston</t>
  </si>
  <si>
    <t>Jayvion Holden</t>
  </si>
  <si>
    <t>Aspen Gould</t>
  </si>
  <si>
    <t>Yahir Daniel</t>
  </si>
  <si>
    <t>Izaiah Robbins</t>
  </si>
  <si>
    <t>Katie Kirby</t>
  </si>
  <si>
    <t>Gideon Haley</t>
  </si>
  <si>
    <t>Malaki Mathews</t>
  </si>
  <si>
    <t>Jakobe Walters</t>
  </si>
  <si>
    <t>Cooper Orozco</t>
  </si>
  <si>
    <t>Nyasia Farley</t>
  </si>
  <si>
    <t>Kathryn Garner</t>
  </si>
  <si>
    <t>Jeffrey Webb</t>
  </si>
  <si>
    <t>Ruth Waters</t>
  </si>
  <si>
    <t>Semaj Howard</t>
  </si>
  <si>
    <t>Dexter Reyes</t>
  </si>
  <si>
    <t>Tabitha Wang</t>
  </si>
  <si>
    <t>Ruby Munoz</t>
  </si>
  <si>
    <t>Lucy Hicks</t>
  </si>
  <si>
    <t>Nathalie Collins</t>
  </si>
  <si>
    <t>Elise Lindsey</t>
  </si>
  <si>
    <t>Nola Carroll</t>
  </si>
  <si>
    <t>Marlee Logan</t>
  </si>
  <si>
    <t>Abraham Franklin</t>
  </si>
  <si>
    <t>Gerardo Garza</t>
  </si>
  <si>
    <t>Dayton Castro</t>
  </si>
  <si>
    <t>Karla Lucero</t>
  </si>
  <si>
    <t>Roger Huff</t>
  </si>
  <si>
    <t>Scarlett Owens</t>
  </si>
  <si>
    <t>Alec Harmon</t>
  </si>
  <si>
    <t>Koen Villa</t>
  </si>
  <si>
    <t>Zackary Frye</t>
  </si>
  <si>
    <t>Lawson Gross</t>
  </si>
  <si>
    <t>Weston Wall</t>
  </si>
  <si>
    <t>Alexis Morrison</t>
  </si>
  <si>
    <t>Madison Zimmerman</t>
  </si>
  <si>
    <t>Vaughn Burgess</t>
  </si>
  <si>
    <t>Aleena Case</t>
  </si>
  <si>
    <t>Eden Levy</t>
  </si>
  <si>
    <t>Marin Mclaughlin</t>
  </si>
  <si>
    <t>Declan Black</t>
  </si>
  <si>
    <t>Cindy Beard</t>
  </si>
  <si>
    <t>Mauricio Stewart</t>
  </si>
  <si>
    <t>Makena Mccormick</t>
  </si>
  <si>
    <t>Adriana Li</t>
  </si>
  <si>
    <t>Cherish Burke</t>
  </si>
  <si>
    <t>Zaid Ramsey</t>
  </si>
  <si>
    <t>Giselle Shaw</t>
  </si>
  <si>
    <t>Noel Lowery</t>
  </si>
  <si>
    <t>Ray Rosario</t>
  </si>
  <si>
    <t>Olive Tran</t>
  </si>
  <si>
    <t>Londyn Ramirez</t>
  </si>
  <si>
    <t>Hamza Shaffer</t>
  </si>
  <si>
    <t>Jose Duffy</t>
  </si>
  <si>
    <t>Kameron Zuniga</t>
  </si>
  <si>
    <t>Beatrice Snow</t>
  </si>
  <si>
    <t>Jade Lamb</t>
  </si>
  <si>
    <t>Breanna Koch</t>
  </si>
  <si>
    <t>Nora Conrad</t>
  </si>
  <si>
    <t>Oscar Burgess</t>
  </si>
  <si>
    <t>Vanessa Morse</t>
  </si>
  <si>
    <t>Sheldon Lara</t>
  </si>
  <si>
    <t>Lauryn Ibarra</t>
  </si>
  <si>
    <t>Luz West</t>
  </si>
  <si>
    <t>Emmett Hamilton</t>
  </si>
  <si>
    <t>Mark Tucker</t>
  </si>
  <si>
    <t>Anderson Perkins</t>
  </si>
  <si>
    <t>Kailyn Rasmussen</t>
  </si>
  <si>
    <t>Lauryn Suarez</t>
  </si>
  <si>
    <t>Kennedy Shah</t>
  </si>
  <si>
    <t>Harley Carter</t>
  </si>
  <si>
    <t>Jakob Schwartz</t>
  </si>
  <si>
    <t>Rhys Roberson</t>
  </si>
  <si>
    <t>Ibrahim Arnold</t>
  </si>
  <si>
    <t>Jacquelyn Estes</t>
  </si>
  <si>
    <t>Gracie Huerta</t>
  </si>
  <si>
    <t>Nikolas Montgomery</t>
  </si>
  <si>
    <t>Felipe Boyle</t>
  </si>
  <si>
    <t>Freddy Bullock</t>
  </si>
  <si>
    <t>Adriana Cook</t>
  </si>
  <si>
    <t>Devin Hernandez</t>
  </si>
  <si>
    <t>Alexa Elliott</t>
  </si>
  <si>
    <t>Jazlene Payne</t>
  </si>
  <si>
    <t>Taryn Stark</t>
  </si>
  <si>
    <t>Julien Brewer</t>
  </si>
  <si>
    <t>Amara Carlson</t>
  </si>
  <si>
    <t>Selina Ibarra</t>
  </si>
  <si>
    <t>Miriam Hansen</t>
  </si>
  <si>
    <t>Antwan Schroeder</t>
  </si>
  <si>
    <t>Bruce Ward</t>
  </si>
  <si>
    <t>Yoselin Rangel</t>
  </si>
  <si>
    <t>Solomon Shea</t>
  </si>
  <si>
    <t>Milton Buckley</t>
  </si>
  <si>
    <t>Lilian Fitzpatrick</t>
  </si>
  <si>
    <t>Payton Barrera</t>
  </si>
  <si>
    <t>Cedric Cook</t>
  </si>
  <si>
    <t>Charles Krause</t>
  </si>
  <si>
    <t>Fernanda Duran</t>
  </si>
  <si>
    <t>Irvin Mclaughlin</t>
  </si>
  <si>
    <t>Jakayla Blanchard</t>
  </si>
  <si>
    <t>Kate Luna</t>
  </si>
  <si>
    <t>Cedric Craig</t>
  </si>
  <si>
    <t>Brenden Rojas</t>
  </si>
  <si>
    <t>Angelique Waller</t>
  </si>
  <si>
    <t>Dylan Edwards</t>
  </si>
  <si>
    <t>Jamison Lozano</t>
  </si>
  <si>
    <t>Nash Davis</t>
  </si>
  <si>
    <t>Haven Harrell</t>
  </si>
  <si>
    <t>Nehemiah Vincent</t>
  </si>
  <si>
    <t>Elisabeth Vargas</t>
  </si>
  <si>
    <t>Regan Savage</t>
  </si>
  <si>
    <t>Sanaa West</t>
  </si>
  <si>
    <t>Alena Diaz</t>
  </si>
  <si>
    <t>Milo Cochran</t>
  </si>
  <si>
    <t>Marina Hansen</t>
  </si>
  <si>
    <t>Jairo Petersen</t>
  </si>
  <si>
    <t>Reina Humphrey</t>
  </si>
  <si>
    <t>Kaila Blackburn</t>
  </si>
  <si>
    <t>Celeste Williams</t>
  </si>
  <si>
    <t>Eva Lozano</t>
  </si>
  <si>
    <t>Alexus Trevino</t>
  </si>
  <si>
    <t>Jerry Gates</t>
  </si>
  <si>
    <t>Logan Gonzales</t>
  </si>
  <si>
    <t>Lizeth Davila</t>
  </si>
  <si>
    <t>Donna Harvey</t>
  </si>
  <si>
    <t>Ashtyn Huber</t>
  </si>
  <si>
    <t>Zara Doyle</t>
  </si>
  <si>
    <t>Lorenzo Hubbard</t>
  </si>
  <si>
    <t>Raphael Newton</t>
  </si>
  <si>
    <t>Rayne Cowan</t>
  </si>
  <si>
    <t>Mohamed Camacho</t>
  </si>
  <si>
    <t>Adrianna Hill</t>
  </si>
  <si>
    <t>Grady Zhang</t>
  </si>
  <si>
    <t>Skyla Graham</t>
  </si>
  <si>
    <t>Mireya Hayden</t>
  </si>
  <si>
    <t>Carolina Blankenship</t>
  </si>
  <si>
    <t>Kylan Byrd</t>
  </si>
  <si>
    <t>Briana Wolf</t>
  </si>
  <si>
    <t>Deangelo Ho</t>
  </si>
  <si>
    <t>Sage Medina</t>
  </si>
  <si>
    <t>Brenton Skinner</t>
  </si>
  <si>
    <t>Lillie Ellis</t>
  </si>
  <si>
    <t>Dayami Kidd</t>
  </si>
  <si>
    <t>Kara Moss</t>
  </si>
  <si>
    <t>Ashanti Oliver</t>
  </si>
  <si>
    <t>Trevon Park</t>
  </si>
  <si>
    <t>Mariam Sherman</t>
  </si>
  <si>
    <t>Julien Kemp</t>
  </si>
  <si>
    <t>Rebekah Irwin</t>
  </si>
  <si>
    <t>Angelina Butler</t>
  </si>
  <si>
    <t>Warren Carson</t>
  </si>
  <si>
    <t>Patience Villa</t>
  </si>
  <si>
    <t>Dustin Sanchez</t>
  </si>
  <si>
    <t>Sabrina Colon</t>
  </si>
  <si>
    <t>Nicolas Matthews</t>
  </si>
  <si>
    <t>Kristina Lewis</t>
  </si>
  <si>
    <t>Damion Bradley</t>
  </si>
  <si>
    <t>Landen Herman</t>
  </si>
  <si>
    <t>Makena Vega</t>
  </si>
  <si>
    <t>Abel Wagner</t>
  </si>
  <si>
    <t>Brenna Ware</t>
  </si>
  <si>
    <t>Cristal Jarvis</t>
  </si>
  <si>
    <t>Alan Wiley</t>
  </si>
  <si>
    <t>Alaina Fowler</t>
  </si>
  <si>
    <t>Tabitha Lang</t>
  </si>
  <si>
    <t>Cooper Daugherty</t>
  </si>
  <si>
    <t>Taryn Harvey</t>
  </si>
  <si>
    <t>Valentina Dawson</t>
  </si>
  <si>
    <t>Terrell Buchanan</t>
  </si>
  <si>
    <t>India Downs</t>
  </si>
  <si>
    <t>Kali Clements</t>
  </si>
  <si>
    <t>Clayton Stone</t>
  </si>
  <si>
    <t>Marlee Hamilton</t>
  </si>
  <si>
    <t>Lucia Whitney</t>
  </si>
  <si>
    <t>Alvaro Christensen</t>
  </si>
  <si>
    <t>Ashlynn Park</t>
  </si>
  <si>
    <t>Joshua Woodard</t>
  </si>
  <si>
    <t>Quincy Patton</t>
  </si>
  <si>
    <t>Kayleigh Avery</t>
  </si>
  <si>
    <t>Jerry Blair</t>
  </si>
  <si>
    <t>Emerson Moreno</t>
  </si>
  <si>
    <t>Chase Duran</t>
  </si>
  <si>
    <t>Rodrigo Gilmore</t>
  </si>
  <si>
    <t>Leland Riley</t>
  </si>
  <si>
    <t>Rashad Horne</t>
  </si>
  <si>
    <t>Brayden Barron</t>
  </si>
  <si>
    <t>Marlon Nolan</t>
  </si>
  <si>
    <t>Eileen Galloway</t>
  </si>
  <si>
    <t>Caden Becker</t>
  </si>
  <si>
    <t>Vaughn Gould</t>
  </si>
  <si>
    <t>Davon Chang</t>
  </si>
  <si>
    <t>Wesley Drake</t>
  </si>
  <si>
    <t>Brayan Kaiser</t>
  </si>
  <si>
    <t>Alyssa Beasley</t>
  </si>
  <si>
    <t>Sanai Duran</t>
  </si>
  <si>
    <t>Ashlyn Drake</t>
  </si>
  <si>
    <t>Derick Potter</t>
  </si>
  <si>
    <t>Humberto Melton</t>
  </si>
  <si>
    <t>Jerome Espinoza</t>
  </si>
  <si>
    <t>Elyse Vang</t>
  </si>
  <si>
    <t>Livia Mann</t>
  </si>
  <si>
    <t>Jayleen Zavala</t>
  </si>
  <si>
    <t>Jonas Berger</t>
  </si>
  <si>
    <t>Damian Sharp</t>
  </si>
  <si>
    <t>Kirsten Dickerson</t>
  </si>
  <si>
    <t>Declan Tapia</t>
  </si>
  <si>
    <t>Jade Blevins</t>
  </si>
  <si>
    <t>Paisley Hatfield</t>
  </si>
  <si>
    <t>Hanna Jenkins</t>
  </si>
  <si>
    <t>Liam Rosales</t>
  </si>
  <si>
    <t>Tiana Dalton</t>
  </si>
  <si>
    <t>Brendan Levy</t>
  </si>
  <si>
    <t>Vanessa Burns</t>
  </si>
  <si>
    <t>Kenley Hunter</t>
  </si>
  <si>
    <t>Lexi Arias</t>
  </si>
  <si>
    <t>Harley Chaney</t>
  </si>
  <si>
    <t>Bradley Preston</t>
  </si>
  <si>
    <t>Titus Petersen</t>
  </si>
  <si>
    <t>Kasey Christensen</t>
  </si>
  <si>
    <t>Valeria Wang</t>
  </si>
  <si>
    <t>Janiah Guerra</t>
  </si>
  <si>
    <t>Rebecca Randall</t>
  </si>
  <si>
    <t>Donte Mcclain</t>
  </si>
  <si>
    <t>Macy Potts</t>
  </si>
  <si>
    <t>Bethany Callahan</t>
  </si>
  <si>
    <t>Jaiden Mcdowell</t>
  </si>
  <si>
    <t>Karsyn Guerra</t>
  </si>
  <si>
    <t>Kamila Odom</t>
  </si>
  <si>
    <t>Mia Mckenzie</t>
  </si>
  <si>
    <t>Justus Atkins</t>
  </si>
  <si>
    <t>Princess Daugherty</t>
  </si>
  <si>
    <t>Jordan Rollins</t>
  </si>
  <si>
    <t>Willie Lloyd</t>
  </si>
  <si>
    <t>Brooks Richardson</t>
  </si>
  <si>
    <t>Ryann Davidson</t>
  </si>
  <si>
    <t>Raiden Monroe</t>
  </si>
  <si>
    <t>Marcos Parsons</t>
  </si>
  <si>
    <t>Anthony Hooper</t>
  </si>
  <si>
    <t>Ty Daniels</t>
  </si>
  <si>
    <t>Angel Gutierrez</t>
  </si>
  <si>
    <t>Maximus Baker</t>
  </si>
  <si>
    <t>Ahmad Mooney</t>
  </si>
  <si>
    <t>London Tran</t>
  </si>
  <si>
    <t>Gaven Ingram</t>
  </si>
  <si>
    <t>Ethen Chandler</t>
  </si>
  <si>
    <t>Xavier Brown</t>
  </si>
  <si>
    <t>Ashlyn Kennedy</t>
  </si>
  <si>
    <t>Sarai Richardson</t>
  </si>
  <si>
    <t>Julianna Farley</t>
  </si>
  <si>
    <t>Josue Baker</t>
  </si>
  <si>
    <t>Erick Rose</t>
  </si>
  <si>
    <t>Chasity Mcdonald</t>
  </si>
  <si>
    <t>Logan Rowe</t>
  </si>
  <si>
    <t>Tessa Coffey</t>
  </si>
  <si>
    <t>Genevieve Rose</t>
  </si>
  <si>
    <t>Leticia Ibarra</t>
  </si>
  <si>
    <t>Cortez Barrett</t>
  </si>
  <si>
    <t>Sydney Sheppard</t>
  </si>
  <si>
    <t>Lamar Russell</t>
  </si>
  <si>
    <t>Hamza Reeves</t>
  </si>
  <si>
    <t>Enrique Gibbs</t>
  </si>
  <si>
    <t>Paige Bray</t>
  </si>
  <si>
    <t>Armando Ross</t>
  </si>
  <si>
    <t>Gaven Horne</t>
  </si>
  <si>
    <t>Conner Chambers</t>
  </si>
  <si>
    <t>Kassandra Saunders</t>
  </si>
  <si>
    <t>Malik Cook</t>
  </si>
  <si>
    <t>Skyla Chapman</t>
  </si>
  <si>
    <t>Cayden Stokes</t>
  </si>
  <si>
    <t>Aubrie Ponce</t>
  </si>
  <si>
    <t>Craig Bruce</t>
  </si>
  <si>
    <t>Jillian Dyer</t>
  </si>
  <si>
    <t>Gregory Sellers</t>
  </si>
  <si>
    <t>Jonah Shah</t>
  </si>
  <si>
    <t>Michelle Fuentes</t>
  </si>
  <si>
    <t>Guillermo Walker</t>
  </si>
  <si>
    <t>Matthias Mosley</t>
  </si>
  <si>
    <t>Keon Vasquez</t>
  </si>
  <si>
    <t>Hadley Bolton</t>
  </si>
  <si>
    <t>Patrick Mueller</t>
  </si>
  <si>
    <t>Dayana Walter</t>
  </si>
  <si>
    <t>Orion Sutton</t>
  </si>
  <si>
    <t>Jamie Beltran</t>
  </si>
  <si>
    <t>Cristofer Sullivan</t>
  </si>
  <si>
    <t>Briana Meza</t>
  </si>
  <si>
    <t>Averie Fitzgerald</t>
  </si>
  <si>
    <t>Roberto Reed</t>
  </si>
  <si>
    <t>Ray Petersen</t>
  </si>
  <si>
    <t>Jocelyn Gordon</t>
  </si>
  <si>
    <t>Danika Martin</t>
  </si>
  <si>
    <t>Nick Sandoval</t>
  </si>
  <si>
    <t>Emerson Stevens</t>
  </si>
  <si>
    <t>Itzel Faulkner</t>
  </si>
  <si>
    <t>Holden Bonilla</t>
  </si>
  <si>
    <t>Immanuel Krueger</t>
  </si>
  <si>
    <t>Marisol Dodson</t>
  </si>
  <si>
    <t>Elliott Richmond</t>
  </si>
  <si>
    <t>Van Stanton</t>
  </si>
  <si>
    <t>Darius Love</t>
  </si>
  <si>
    <t>Lucy Garcia</t>
  </si>
  <si>
    <t>Dean Lewis</t>
  </si>
  <si>
    <t>Paityn Salas</t>
  </si>
  <si>
    <t>Ayaan Cervantes</t>
  </si>
  <si>
    <t>Javon Trevino</t>
  </si>
  <si>
    <t>Cruz Cherry</t>
  </si>
  <si>
    <t>Hayley Kaiser</t>
  </si>
  <si>
    <t>Kassandra Robinson</t>
  </si>
  <si>
    <t>Luz George</t>
  </si>
  <si>
    <t>Spencer Oconnor</t>
  </si>
  <si>
    <t>Tamara Olsen</t>
  </si>
  <si>
    <t>Marquis Oneill</t>
  </si>
  <si>
    <t>Jaylyn Mccann</t>
  </si>
  <si>
    <t>Taniyah Pope</t>
  </si>
  <si>
    <t>Andres Barr</t>
  </si>
  <si>
    <t>Evelin Brady</t>
  </si>
  <si>
    <t>Jacquelyn Rojas</t>
  </si>
  <si>
    <t>Perla Melendez</t>
  </si>
  <si>
    <t>Cali Campos</t>
  </si>
  <si>
    <t>Ray Huff</t>
  </si>
  <si>
    <t>Cierra Woodard</t>
  </si>
  <si>
    <t>Israel Chavez</t>
  </si>
  <si>
    <t>Dangelo Stuart</t>
  </si>
  <si>
    <t>Kingston Rocha</t>
  </si>
  <si>
    <t>Roselyn Finley</t>
  </si>
  <si>
    <t>Gunner Weeks</t>
  </si>
  <si>
    <t>Malakai Montgomery</t>
  </si>
  <si>
    <t>Eliza Cantu</t>
  </si>
  <si>
    <t>Chana Sexton</t>
  </si>
  <si>
    <t>Zayden Hays</t>
  </si>
  <si>
    <t>Yasmin Fox</t>
  </si>
  <si>
    <t>Reginald Gray</t>
  </si>
  <si>
    <t>Julio Proctor</t>
  </si>
  <si>
    <t>Zain Jarvis</t>
  </si>
  <si>
    <t>Juliana Trujillo</t>
  </si>
  <si>
    <t>Skyler Eaton</t>
  </si>
  <si>
    <t>Zackery Ritter</t>
  </si>
  <si>
    <t>Sandra Moran</t>
  </si>
  <si>
    <t>Yareli Kidd</t>
  </si>
  <si>
    <t>Lexie Ball</t>
  </si>
  <si>
    <t>Nicholas Hood</t>
  </si>
  <si>
    <t>Linda Lewis</t>
  </si>
  <si>
    <t>Konnor Mccann</t>
  </si>
  <si>
    <t>Ivy Mcknight</t>
  </si>
  <si>
    <t>Chaya Moreno</t>
  </si>
  <si>
    <t>Madilyn Campos</t>
  </si>
  <si>
    <t>Aubrey Spears</t>
  </si>
  <si>
    <t>Johnathon Bishop</t>
  </si>
  <si>
    <t>Dario Roberts</t>
  </si>
  <si>
    <t>Saniyah Kline</t>
  </si>
  <si>
    <t>Solomon Mcdowell</t>
  </si>
  <si>
    <t>Brooklynn Vance</t>
  </si>
  <si>
    <t>Livia Haley</t>
  </si>
  <si>
    <t>Thaddeus Lindsey</t>
  </si>
  <si>
    <t>Trenton Mays</t>
  </si>
  <si>
    <t>Joslyn Mercer</t>
  </si>
  <si>
    <t>Maurice Jones</t>
  </si>
  <si>
    <t>Ryan Wong</t>
  </si>
  <si>
    <t>Miranda Franklin</t>
  </si>
  <si>
    <t>Omar Chang</t>
  </si>
  <si>
    <t>Terrance Guerra</t>
  </si>
  <si>
    <t>Lillie Ramsey</t>
  </si>
  <si>
    <t>Jaime Cunningham</t>
  </si>
  <si>
    <t>Yareli Arroyo</t>
  </si>
  <si>
    <t>Logan Mcclure</t>
  </si>
  <si>
    <t>Adrian Vega</t>
  </si>
  <si>
    <t>Anton Whitehead</t>
  </si>
  <si>
    <t>Damari Stuart</t>
  </si>
  <si>
    <t>Reilly Cross</t>
  </si>
  <si>
    <t>Angelo Gates</t>
  </si>
  <si>
    <t>Ellie Durham</t>
  </si>
  <si>
    <t>Dario Dickerson</t>
  </si>
  <si>
    <t>Madelyn Salazar</t>
  </si>
  <si>
    <t>Hadassah Hobbs</t>
  </si>
  <si>
    <t>Miah Huff</t>
  </si>
  <si>
    <t>Dana Thompson</t>
  </si>
  <si>
    <t>Talia Riley</t>
  </si>
  <si>
    <t>Carla Burgess</t>
  </si>
  <si>
    <t>Sarai Crosby</t>
  </si>
  <si>
    <t>Nicole Mcmahon</t>
  </si>
  <si>
    <t>Austin Clay</t>
  </si>
  <si>
    <t>Hunter Kaufman</t>
  </si>
  <si>
    <t>Trenton Ward</t>
  </si>
  <si>
    <t>Tristen Haley</t>
  </si>
  <si>
    <t>Davis Nguyen</t>
  </si>
  <si>
    <t>Genesis Henderson</t>
  </si>
  <si>
    <t>Matthias Morgan</t>
  </si>
  <si>
    <t>Carly Morrison</t>
  </si>
  <si>
    <t>Katelynn Petersen</t>
  </si>
  <si>
    <t>Isis Gould</t>
  </si>
  <si>
    <t>Kody Powell</t>
  </si>
  <si>
    <t>Julian Hanna</t>
  </si>
  <si>
    <t>Jasmin Larson</t>
  </si>
  <si>
    <t>Averie Neal</t>
  </si>
  <si>
    <t>Javion Simmons</t>
  </si>
  <si>
    <t>Rashad Grimes</t>
  </si>
  <si>
    <t>Kassidy Nunez</t>
  </si>
  <si>
    <t>Blaze Downs</t>
  </si>
  <si>
    <t>Braxton Gilmore</t>
  </si>
  <si>
    <t>Izaiah Burch</t>
  </si>
  <si>
    <t>Ahmad Joyce</t>
  </si>
  <si>
    <t>Gisselle Harding</t>
  </si>
  <si>
    <t>Kian Franco</t>
  </si>
  <si>
    <t>Mariana Michael</t>
  </si>
  <si>
    <t>Isaiah Lutz</t>
  </si>
  <si>
    <t>Katelyn Marsh</t>
  </si>
  <si>
    <t>Phoenix Boyd</t>
  </si>
  <si>
    <t>Jamal Sweeney</t>
  </si>
  <si>
    <t>Finn Mcintosh</t>
  </si>
  <si>
    <t>Giovani Pollard</t>
  </si>
  <si>
    <t>Efrain Evans</t>
  </si>
  <si>
    <t>Isaiah Parks</t>
  </si>
  <si>
    <t>Chloe Rhodes</t>
  </si>
  <si>
    <t>Judah Rowland</t>
  </si>
  <si>
    <t>Diamond Brock</t>
  </si>
  <si>
    <t>Kane Blanchard</t>
  </si>
  <si>
    <t>Jerimiah Coleman</t>
  </si>
  <si>
    <t>Dominic Todd</t>
  </si>
  <si>
    <t>Carlee Gill</t>
  </si>
  <si>
    <t>Branson Chandler</t>
  </si>
  <si>
    <t>Laylah Schultz</t>
  </si>
  <si>
    <t>Annabel Mendez</t>
  </si>
  <si>
    <t>Howard Larsen</t>
  </si>
  <si>
    <t>Kaydence Hammond</t>
  </si>
  <si>
    <t>Rebekah Maxwell</t>
  </si>
  <si>
    <t>Emelia Levy</t>
  </si>
  <si>
    <t>Danika Castillo</t>
  </si>
  <si>
    <t>Elian Maldonado</t>
  </si>
  <si>
    <t>Patricia Coffey</t>
  </si>
  <si>
    <t>Lillie Hall</t>
  </si>
  <si>
    <t>Taniya Hoover</t>
  </si>
  <si>
    <t>Deangelo Barnes</t>
  </si>
  <si>
    <t>Leyla Coleman</t>
  </si>
  <si>
    <t>Marilyn Newman</t>
  </si>
  <si>
    <t>Nathan Mcmahon</t>
  </si>
  <si>
    <t>Mollie Lambert</t>
  </si>
  <si>
    <t>Whitney Kim</t>
  </si>
  <si>
    <t>Branden Santos</t>
  </si>
  <si>
    <t>Victoria Waters</t>
  </si>
  <si>
    <t>Natasha Estrada</t>
  </si>
  <si>
    <t>Anderson Sexton</t>
  </si>
  <si>
    <t>Roy Simon</t>
  </si>
  <si>
    <t>Macy Burch</t>
  </si>
  <si>
    <t>Caroline Shaffer</t>
  </si>
  <si>
    <t>Giancarlo Burns</t>
  </si>
  <si>
    <t>Gabriella Mayer</t>
  </si>
  <si>
    <t>Alessandro Ingram</t>
  </si>
  <si>
    <t>Donna Oconnell</t>
  </si>
  <si>
    <t>Zaniyah Meyers</t>
  </si>
  <si>
    <t>Kadence Cooley</t>
  </si>
  <si>
    <t>Alexandria Phelps</t>
  </si>
  <si>
    <t>Jaron Carr</t>
  </si>
  <si>
    <t>Kendal Henry</t>
  </si>
  <si>
    <t>Morgan Thomas</t>
  </si>
  <si>
    <t>Joe Rojas</t>
  </si>
  <si>
    <t>Carley Mueller</t>
  </si>
  <si>
    <t>email</t>
  </si>
  <si>
    <t>Phone_number</t>
  </si>
  <si>
    <t>+33 307 196 2461</t>
  </si>
  <si>
    <t>+33 369 628 7640</t>
  </si>
  <si>
    <t>+1 571 259 5440</t>
  </si>
  <si>
    <t>+33 896 393 8494</t>
  </si>
  <si>
    <t>+33 959 786 2047</t>
  </si>
  <si>
    <t>+33 813 339 9526</t>
  </si>
  <si>
    <t>+33 616 495 6428</t>
  </si>
  <si>
    <t>+1 573 878 6341</t>
  </si>
  <si>
    <t>+33 733 682 0511</t>
  </si>
  <si>
    <t>+33 590 688 3936</t>
  </si>
  <si>
    <t>+44 103 826 5690</t>
  </si>
  <si>
    <t>+1 642 226 2103</t>
  </si>
  <si>
    <t>+33 177 943 3919</t>
  </si>
  <si>
    <t>+33 567 622 6350</t>
  </si>
  <si>
    <t>+1 408 390 7210</t>
  </si>
  <si>
    <t>+33 639 858 0033</t>
  </si>
  <si>
    <t>+33 892 672 0274</t>
  </si>
  <si>
    <t>+1 775 429 9527</t>
  </si>
  <si>
    <t>+1 217 595 2173</t>
  </si>
  <si>
    <t>+1 518 883 6463</t>
  </si>
  <si>
    <t>+49 884 111 2524</t>
  </si>
  <si>
    <t>+33 514 493 8962</t>
  </si>
  <si>
    <t>+33 430 764 7545</t>
  </si>
  <si>
    <t>+1 763 921 4153</t>
  </si>
  <si>
    <t>+33 731 913 7685</t>
  </si>
  <si>
    <t>+1 609 303 3896</t>
  </si>
  <si>
    <t>+33 257 888 2694</t>
  </si>
  <si>
    <t>+1 651 349 0806</t>
  </si>
  <si>
    <t>+33 985 324 4562</t>
  </si>
  <si>
    <t>+1 520 246 6859</t>
  </si>
  <si>
    <t>+33 695 601 9026</t>
  </si>
  <si>
    <t>+353 258 428 2266</t>
  </si>
  <si>
    <t>+33 850 448 6779</t>
  </si>
  <si>
    <t>+1 145 708 7419</t>
  </si>
  <si>
    <t>+33 230 232 5480</t>
  </si>
  <si>
    <t>+1 756 585 2710</t>
  </si>
  <si>
    <t>+1 789 360 5532</t>
  </si>
  <si>
    <t>+1 602 126 2784</t>
  </si>
  <si>
    <t>+1 402 157 7679</t>
  </si>
  <si>
    <t>+1 938 896 2585</t>
  </si>
  <si>
    <t>+33 401 301 6440</t>
  </si>
  <si>
    <t>+1 948 336 3757</t>
  </si>
  <si>
    <t>+1 931 695 6151</t>
  </si>
  <si>
    <t>+1 949 870 3349</t>
  </si>
  <si>
    <t>+1 985 492 1631</t>
  </si>
  <si>
    <t>+44 523 496 0018</t>
  </si>
  <si>
    <t>+1 313 590 1408</t>
  </si>
  <si>
    <t>+44 139 428 8841</t>
  </si>
  <si>
    <t>+353 410 517 9111</t>
  </si>
  <si>
    <t>+33 917 728 1533</t>
  </si>
  <si>
    <t>+1 404 649 8504</t>
  </si>
  <si>
    <t>+1 682 710 3899</t>
  </si>
  <si>
    <t>+353 683 604 4608</t>
  </si>
  <si>
    <t>+1 706 581 0051</t>
  </si>
  <si>
    <t>+1 305 956 4540</t>
  </si>
  <si>
    <t>+1 206 367 5198</t>
  </si>
  <si>
    <t>+1 559 259 2609</t>
  </si>
  <si>
    <t>+1 816 849 4417</t>
  </si>
  <si>
    <t>+1 225 890 7705</t>
  </si>
  <si>
    <t>+33 902 694 8583</t>
  </si>
  <si>
    <t>+44 340 185 9652</t>
  </si>
  <si>
    <t>+49 983 684 8437</t>
  </si>
  <si>
    <t>+33 819 392 5508</t>
  </si>
  <si>
    <t>+33 204 885 2565</t>
  </si>
  <si>
    <t>+33 868 420 0484</t>
  </si>
  <si>
    <t>+1 410 600 5133</t>
  </si>
  <si>
    <t>+1 573 378 3232</t>
  </si>
  <si>
    <t>+1 901 930 6448</t>
  </si>
  <si>
    <t>+1 790 308 0301</t>
  </si>
  <si>
    <t>+33 230 833 2057</t>
  </si>
  <si>
    <t>+49 861 944 2821</t>
  </si>
  <si>
    <t>+1 612 707 0718</t>
  </si>
  <si>
    <t>+1 414 684 5318</t>
  </si>
  <si>
    <t>+33 621 803 0866</t>
  </si>
  <si>
    <t>+1 510 775 2850</t>
  </si>
  <si>
    <t>+33 834 513 8698</t>
  </si>
  <si>
    <t>+33 166 242 9951</t>
  </si>
  <si>
    <t>+1 913 332 6006</t>
  </si>
  <si>
    <t>+353 758 984 6950</t>
  </si>
  <si>
    <t>+1 971 280 6507</t>
  </si>
  <si>
    <t>+1 253 379 9520</t>
  </si>
  <si>
    <t>+33 203 161 6884</t>
  </si>
  <si>
    <t>+1 904 531 5883</t>
  </si>
  <si>
    <t>+33 321 175 9499</t>
  </si>
  <si>
    <t>+33 268 496 8240</t>
  </si>
  <si>
    <t>+49 435 296 6028</t>
  </si>
  <si>
    <t>+1 269 645 6381</t>
  </si>
  <si>
    <t>+1 501 583 1306</t>
  </si>
  <si>
    <t>+1 772 551 7452</t>
  </si>
  <si>
    <t>+33 318 655 4585</t>
  </si>
  <si>
    <t>+1 773 859 9082</t>
  </si>
  <si>
    <t>+33 988 278 2369</t>
  </si>
  <si>
    <t>+1 139 179 7436</t>
  </si>
  <si>
    <t>+33 861 168 0781</t>
  </si>
  <si>
    <t>+33 528 718 2179</t>
  </si>
  <si>
    <t>+33 959 541 0483</t>
  </si>
  <si>
    <t>+1 446 636 2926</t>
  </si>
  <si>
    <t>+1 732 979 9836</t>
  </si>
  <si>
    <t>+1 858 949 6180</t>
  </si>
  <si>
    <t>+33 996 861 6071</t>
  </si>
  <si>
    <t>+353 514 172 1016</t>
  </si>
  <si>
    <t>+49 121 726 0165</t>
  </si>
  <si>
    <t>+33 736 562 1628</t>
  </si>
  <si>
    <t>+353 867 549 2275</t>
  </si>
  <si>
    <t>+1 801 403 2589</t>
  </si>
  <si>
    <t>+353 148 947 3997</t>
  </si>
  <si>
    <t>+1 757 367 2945</t>
  </si>
  <si>
    <t>+1 891 514 1631</t>
  </si>
  <si>
    <t>+1 526 634 4618</t>
  </si>
  <si>
    <t>+1 505 986 0864</t>
  </si>
  <si>
    <t>+1 697 238 3520</t>
  </si>
  <si>
    <t>+1 410 348 7089</t>
  </si>
  <si>
    <t>+33 300 405 2761</t>
  </si>
  <si>
    <t>+1 398 403 5578</t>
  </si>
  <si>
    <t>+1 330 356 5426</t>
  </si>
  <si>
    <t>+33 909 174 7222</t>
  </si>
  <si>
    <t>+1 310 793 0113</t>
  </si>
  <si>
    <t>+1 307 585 6449</t>
  </si>
  <si>
    <t>+1 786 635 0219</t>
  </si>
  <si>
    <t>+33 125 289 2937</t>
  </si>
  <si>
    <t>+1 818 749 9529</t>
  </si>
  <si>
    <t>+1 512 557 5247</t>
  </si>
  <si>
    <t>+1 905 178 4012</t>
  </si>
  <si>
    <t>+1 202 195 2670</t>
  </si>
  <si>
    <t>+1 225 738 1830</t>
  </si>
  <si>
    <t>+353 416 177 5068</t>
  </si>
  <si>
    <t>+1 259 263 9753</t>
  </si>
  <si>
    <t>+1 616 149 5661</t>
  </si>
  <si>
    <t>+33 544 846 2021</t>
  </si>
  <si>
    <t>+1 740 563 6866</t>
  </si>
  <si>
    <t>+353 964 743 2371</t>
  </si>
  <si>
    <t>+33 143 437 7251</t>
  </si>
  <si>
    <t>+1 513 974 6716</t>
  </si>
  <si>
    <t>+1 294 509 3134</t>
  </si>
  <si>
    <t>+1 408 308 3781</t>
  </si>
  <si>
    <t>+1 919 524 8899</t>
  </si>
  <si>
    <t>+33 279 830 9503</t>
  </si>
  <si>
    <t>+44 332 327 9078</t>
  </si>
  <si>
    <t>+1 801 856 0697</t>
  </si>
  <si>
    <t>+33 528 411 0880</t>
  </si>
  <si>
    <t>+1 928 273 7110</t>
  </si>
  <si>
    <t>+33 146 856 6936</t>
  </si>
  <si>
    <t>+1 505 516 1615</t>
  </si>
  <si>
    <t>+33 607 977 7206</t>
  </si>
  <si>
    <t>+33 906 431 6547</t>
  </si>
  <si>
    <t>+33 440 357 8569</t>
  </si>
  <si>
    <t>+44 463 246 5699</t>
  </si>
  <si>
    <t>+1 214 492 1737</t>
  </si>
  <si>
    <t>+33 807 270 3914</t>
  </si>
  <si>
    <t>+1 334 891 1644</t>
  </si>
  <si>
    <t>+1 303 275 4002</t>
  </si>
  <si>
    <t>+33 284 260 8243</t>
  </si>
  <si>
    <t>+1 281 986 5645</t>
  </si>
  <si>
    <t>+1 305 595 7890</t>
  </si>
  <si>
    <t>+33 947 327 4943</t>
  </si>
  <si>
    <t>+1 917 173 8358</t>
  </si>
  <si>
    <t>+1 202 218 8622</t>
  </si>
  <si>
    <t>+49 368 422 0832</t>
  </si>
  <si>
    <t>+33 415 510 3356</t>
  </si>
  <si>
    <t>+33 622 988 1732</t>
  </si>
  <si>
    <t>+33 581 164 8692</t>
  </si>
  <si>
    <t>+33 315 531 1551</t>
  </si>
  <si>
    <t>+353 612 759 9211</t>
  </si>
  <si>
    <t>+1 404 110 8349</t>
  </si>
  <si>
    <t>+353 453 469 6477</t>
  </si>
  <si>
    <t>+33 957 637 1547</t>
  </si>
  <si>
    <t>+1 208 281 8867</t>
  </si>
  <si>
    <t>+1 284 631 1466</t>
  </si>
  <si>
    <t>+33 830 136 7115</t>
  </si>
  <si>
    <t>+1 402 178 3690</t>
  </si>
  <si>
    <t>+1 334 451 7658</t>
  </si>
  <si>
    <t>+33 782 860 8797</t>
  </si>
  <si>
    <t>+49 755 216 2940</t>
  </si>
  <si>
    <t>+1 239 286 9267</t>
  </si>
  <si>
    <t>+33 386 247 3063</t>
  </si>
  <si>
    <t>+1 602 751 6953</t>
  </si>
  <si>
    <t>+33 731 963 9613</t>
  </si>
  <si>
    <t>+44 857 436 8580</t>
  </si>
  <si>
    <t>+1 371 886 2577</t>
  </si>
  <si>
    <t>+1 303 273 7272</t>
  </si>
  <si>
    <t>+1 202 124 1943</t>
  </si>
  <si>
    <t>+33 953 483 4648</t>
  </si>
  <si>
    <t>+33 534 295 2265</t>
  </si>
  <si>
    <t>+33 869 775 1811</t>
  </si>
  <si>
    <t>+33 255 604 9813</t>
  </si>
  <si>
    <t>+33 569 278 1033</t>
  </si>
  <si>
    <t>+353 559 692 0377</t>
  </si>
  <si>
    <t>+33 109 757 8847</t>
  </si>
  <si>
    <t>+33 721 853 6914</t>
  </si>
  <si>
    <t>+33 386 394 5736</t>
  </si>
  <si>
    <t>+1 816 746 7358</t>
  </si>
  <si>
    <t>+49 664 760 5426</t>
  </si>
  <si>
    <t>+33 561 297 3043</t>
  </si>
  <si>
    <t>+33 128 877 2165</t>
  </si>
  <si>
    <t>+1 570 853 5038</t>
  </si>
  <si>
    <t>+33 292 894 5015</t>
  </si>
  <si>
    <t>+1 559 973 6565</t>
  </si>
  <si>
    <t>+33 103 802 6593</t>
  </si>
  <si>
    <t>+33 430 863 2514</t>
  </si>
  <si>
    <t>+1 334 508 6753</t>
  </si>
  <si>
    <t>+33 305 706 6332</t>
  </si>
  <si>
    <t>+1 620 225 4629</t>
  </si>
  <si>
    <t>+33 859 504 6285</t>
  </si>
  <si>
    <t>+1 878 685 0310</t>
  </si>
  <si>
    <t>+33 124 301 1621</t>
  </si>
  <si>
    <t>+44 297 448 0772</t>
  </si>
  <si>
    <t>+1 213 331 0361</t>
  </si>
  <si>
    <t>+33 394 576 5950</t>
  </si>
  <si>
    <t>+1 505 230 2334</t>
  </si>
  <si>
    <t>+353 711 297 6158</t>
  </si>
  <si>
    <t>+33 329 932 2667</t>
  </si>
  <si>
    <t>+1 116 109 8535</t>
  </si>
  <si>
    <t>+1 353 797 5495</t>
  </si>
  <si>
    <t>+1 590 956 5636</t>
  </si>
  <si>
    <t>+33 397 821 8415</t>
  </si>
  <si>
    <t>+1 619 469 3495</t>
  </si>
  <si>
    <t>+1 913 177 3298</t>
  </si>
  <si>
    <t>+1 614 501 5214</t>
  </si>
  <si>
    <t>+1 360 854 4874</t>
  </si>
  <si>
    <t>+33 825 795 4014</t>
  </si>
  <si>
    <t>+33 747 288 0009</t>
  </si>
  <si>
    <t>+1 220 774 0482</t>
  </si>
  <si>
    <t>+353 988 195 3040</t>
  </si>
  <si>
    <t>+33 910 862 2634</t>
  </si>
  <si>
    <t>+1 491 510 5045</t>
  </si>
  <si>
    <t>+1 602 504 3590</t>
  </si>
  <si>
    <t>+1 786 294 8848</t>
  </si>
  <si>
    <t>+1 405 614 2469</t>
  </si>
  <si>
    <t>+1 206 590 8331</t>
  </si>
  <si>
    <t>+33 784 571 9395</t>
  </si>
  <si>
    <t>+33 580 598 2420</t>
  </si>
  <si>
    <t>+33 431 192 7113</t>
  </si>
  <si>
    <t>+1 703 419 2779</t>
  </si>
  <si>
    <t>+1 193 720 9525</t>
  </si>
  <si>
    <t>+33 744 769 5913</t>
  </si>
  <si>
    <t>+33 509 172 1164</t>
  </si>
  <si>
    <t>+1 406 927 0711</t>
  </si>
  <si>
    <t>+1 213 689 2970</t>
  </si>
  <si>
    <t>+1 800 323 2527</t>
  </si>
  <si>
    <t>+1 203 152 9643</t>
  </si>
  <si>
    <t>+1 478 483 9079</t>
  </si>
  <si>
    <t>+33 176 308 7392</t>
  </si>
  <si>
    <t>+1 775 386 1151</t>
  </si>
  <si>
    <t>+1 504 578 2660</t>
  </si>
  <si>
    <t>+33 493 823 8890</t>
  </si>
  <si>
    <t>+33 344 586 2508</t>
  </si>
  <si>
    <t>+1 330 365 1702</t>
  </si>
  <si>
    <t>+1 704 316 8435</t>
  </si>
  <si>
    <t>+33 920 421 6140</t>
  </si>
  <si>
    <t>+33 186 399 4199</t>
  </si>
  <si>
    <t>+33 171 255 6596</t>
  </si>
  <si>
    <t>+1 937 202 0523</t>
  </si>
  <si>
    <t>+44 722 888 5054</t>
  </si>
  <si>
    <t>+33 158 432 6155</t>
  </si>
  <si>
    <t>+1 801 336 8874</t>
  </si>
  <si>
    <t>+1 349 460 7576</t>
  </si>
  <si>
    <t>+1 704 350 6646</t>
  </si>
  <si>
    <t>+1 874 388 4644</t>
  </si>
  <si>
    <t>+1 254 124 0534</t>
  </si>
  <si>
    <t>+33 741 252 4255</t>
  </si>
  <si>
    <t>+33 836 679 1655</t>
  </si>
  <si>
    <t>+33 239 605 1576</t>
  </si>
  <si>
    <t>+33 770 233 8483</t>
  </si>
  <si>
    <t>+1 717 304 1910</t>
  </si>
  <si>
    <t>+33 192 299 1056</t>
  </si>
  <si>
    <t>+33 571 524 9253</t>
  </si>
  <si>
    <t>+33 900 991 1726</t>
  </si>
  <si>
    <t>+44 281 511 7703</t>
  </si>
  <si>
    <t>+33 342 373 2682</t>
  </si>
  <si>
    <t>+33 425 565 1343</t>
  </si>
  <si>
    <t>+33 751 142 8550</t>
  </si>
  <si>
    <t>+1 910 283 7376</t>
  </si>
  <si>
    <t>+33 497 499 9415</t>
  </si>
  <si>
    <t>+1 210 432 1638</t>
  </si>
  <si>
    <t>+1 360 406 1016</t>
  </si>
  <si>
    <t>+1 412 986 0823</t>
  </si>
  <si>
    <t>+33 604 439 3066</t>
  </si>
  <si>
    <t>+33 282 808 9765</t>
  </si>
  <si>
    <t>+1 824 737 5827</t>
  </si>
  <si>
    <t>+33 645 867 1591</t>
  </si>
  <si>
    <t>+1 105 667 8911</t>
  </si>
  <si>
    <t>+1 360 311 6227</t>
  </si>
  <si>
    <t>+49 711 347 4097</t>
  </si>
  <si>
    <t>+33 950 784 3249</t>
  </si>
  <si>
    <t>+1 206 406 0649</t>
  </si>
  <si>
    <t>+49 565 407 6791</t>
  </si>
  <si>
    <t>+33 290 337 5862</t>
  </si>
  <si>
    <t>+44 188 912 4012</t>
  </si>
  <si>
    <t>+1 812 925 3811</t>
  </si>
  <si>
    <t>+44 861 139 8512</t>
  </si>
  <si>
    <t>+33 198 466 6826</t>
  </si>
  <si>
    <t>+353 129 876 5902</t>
  </si>
  <si>
    <t>+1 320 147 0055</t>
  </si>
  <si>
    <t>+33 220 521 8715</t>
  </si>
  <si>
    <t>+1 361 149 8952</t>
  </si>
  <si>
    <t>+33 510 348 7876</t>
  </si>
  <si>
    <t>+1 312 220 7437</t>
  </si>
  <si>
    <t>+1 424 492 3835</t>
  </si>
  <si>
    <t>+33 179 154 9478</t>
  </si>
  <si>
    <t>+1 360 773 6304</t>
  </si>
  <si>
    <t>+33 218 498 7889</t>
  </si>
  <si>
    <t>+49 120 612 9526</t>
  </si>
  <si>
    <t>+1 917 349 0199</t>
  </si>
  <si>
    <t>+33 652 609 8514</t>
  </si>
  <si>
    <t>+33 339 736 9888</t>
  </si>
  <si>
    <t>+1 206 326 4674</t>
  </si>
  <si>
    <t>+1 570 674 2091</t>
  </si>
  <si>
    <t>+33 812 849 6326</t>
  </si>
  <si>
    <t>+33 184 454 8581</t>
  </si>
  <si>
    <t>+33 847 664 1138</t>
  </si>
  <si>
    <t>+1 786 447 1135</t>
  </si>
  <si>
    <t>+33 195 897 9389</t>
  </si>
  <si>
    <t>+1 528 146 1352</t>
  </si>
  <si>
    <t>+33 493 916 8247</t>
  </si>
  <si>
    <t>+1 202 485 4028</t>
  </si>
  <si>
    <t>+33 486 879 7312</t>
  </si>
  <si>
    <t>+1 605 668 0623</t>
  </si>
  <si>
    <t>+33 724 740 2529</t>
  </si>
  <si>
    <t>+1 930 802 0661</t>
  </si>
  <si>
    <t>+33 724 661 6364</t>
  </si>
  <si>
    <t>+1 831 685 9251</t>
  </si>
  <si>
    <t>+33 382 528 7071</t>
  </si>
  <si>
    <t>+1 714 290 1688</t>
  </si>
  <si>
    <t>+1 314 449 6971</t>
  </si>
  <si>
    <t>+1 561 156 7972</t>
  </si>
  <si>
    <t>+1 702 193 3854</t>
  </si>
  <si>
    <t>+33 909 412 5185</t>
  </si>
  <si>
    <t>+353 207 451 2424</t>
  </si>
  <si>
    <t>+33 354 509 8104</t>
  </si>
  <si>
    <t>+1 404 256 5348</t>
  </si>
  <si>
    <t>+33 724 992 2777</t>
  </si>
  <si>
    <t>+1 787 465 2394</t>
  </si>
  <si>
    <t>+1 202 932 4140</t>
  </si>
  <si>
    <t>+353 915 228 9340</t>
  </si>
  <si>
    <t>+33 537 837 1820</t>
  </si>
  <si>
    <t>+33 472 524 8885</t>
  </si>
  <si>
    <t>+1 530 192 5754</t>
  </si>
  <si>
    <t>+1 667 339 9814</t>
  </si>
  <si>
    <t>+33 650 155 0360</t>
  </si>
  <si>
    <t>+1 904 272 7407</t>
  </si>
  <si>
    <t>+33 892 331 3282</t>
  </si>
  <si>
    <t>+33 267 182 5622</t>
  </si>
  <si>
    <t>+33 532 185 0097</t>
  </si>
  <si>
    <t>+1 177 148 8438</t>
  </si>
  <si>
    <t>+1 313 160 1848</t>
  </si>
  <si>
    <t>+1 414 797 2399</t>
  </si>
  <si>
    <t>+33 413 289 2545</t>
  </si>
  <si>
    <t>+1 832 742 4397</t>
  </si>
  <si>
    <t>+1 520 169 7239</t>
  </si>
  <si>
    <t>+33 324 818 4045</t>
  </si>
  <si>
    <t>+33 865 960 6798</t>
  </si>
  <si>
    <t>+1 913 408 3053</t>
  </si>
  <si>
    <t>+1 630 711 7671</t>
  </si>
  <si>
    <t>+1 619 126 0845</t>
  </si>
  <si>
    <t>+1 570 975 8005</t>
  </si>
  <si>
    <t>+1 360 298 3015</t>
  </si>
  <si>
    <t>+33 874 786 5155</t>
  </si>
  <si>
    <t>+1 571 576 9827</t>
  </si>
  <si>
    <t>+1 859 619 7283</t>
  </si>
  <si>
    <t>+33 654 864 5425</t>
  </si>
  <si>
    <t>+1 613 702 1482</t>
  </si>
  <si>
    <t>+1 646 708 8019</t>
  </si>
  <si>
    <t>+1 726 772 2076</t>
  </si>
  <si>
    <t>+33 141 709 9616</t>
  </si>
  <si>
    <t>+1 952 530 5177</t>
  </si>
  <si>
    <t>+33 765 246 4076</t>
  </si>
  <si>
    <t>+33 943 861 1172</t>
  </si>
  <si>
    <t>+1 260 120 3008</t>
  </si>
  <si>
    <t>+49 349 754 9393</t>
  </si>
  <si>
    <t>+33 352 364 6134</t>
  </si>
  <si>
    <t>+33 655 792 7764</t>
  </si>
  <si>
    <t>+1 189 861 7660</t>
  </si>
  <si>
    <t>+33 530 527 0795</t>
  </si>
  <si>
    <t>+33 129 422 5003</t>
  </si>
  <si>
    <t>+33 753 512 5698</t>
  </si>
  <si>
    <t>+1 302 442 4525</t>
  </si>
  <si>
    <t>+353 858 438 3932</t>
  </si>
  <si>
    <t>+1 712 411 2443</t>
  </si>
  <si>
    <t>+1 304 618 1328</t>
  </si>
  <si>
    <t>+33 323 485 8148</t>
  </si>
  <si>
    <t>+1 812 273 6209</t>
  </si>
  <si>
    <t>+33 711 993 8170</t>
  </si>
  <si>
    <t>+1 202 438 8741</t>
  </si>
  <si>
    <t>+33 692 435 5164</t>
  </si>
  <si>
    <t>+33 393 542 9711</t>
  </si>
  <si>
    <t>+33 607 571 9678</t>
  </si>
  <si>
    <t>+33 424 669 4554</t>
  </si>
  <si>
    <t>+1 747 423 7183</t>
  </si>
  <si>
    <t>+33 738 995 8948</t>
  </si>
  <si>
    <t>+1 964 531 5889</t>
  </si>
  <si>
    <t>+1 952 659 1580</t>
  </si>
  <si>
    <t>+33 700 871 9948</t>
  </si>
  <si>
    <t>+1 951 170 5654</t>
  </si>
  <si>
    <t>+33 497 533 4209</t>
  </si>
  <si>
    <t>+1 205 667 4213</t>
  </si>
  <si>
    <t>+1 717 598 8942</t>
  </si>
  <si>
    <t>+1 757 788 8052</t>
  </si>
  <si>
    <t>+1 757 383 8742</t>
  </si>
  <si>
    <t>+1 504 419 8623</t>
  </si>
  <si>
    <t>+1 130 724 6482</t>
  </si>
  <si>
    <t>+33 702 769 3343</t>
  </si>
  <si>
    <t>+1 381 494 0144</t>
  </si>
  <si>
    <t>+1 313 596 9420</t>
  </si>
  <si>
    <t>+1 757 713 9406</t>
  </si>
  <si>
    <t>+33 416 784 6600</t>
  </si>
  <si>
    <t>+1 984 686 8501</t>
  </si>
  <si>
    <t>+33 524 429 3090</t>
  </si>
  <si>
    <t>+44 722 151 7701</t>
  </si>
  <si>
    <t>+1 740 165 4654</t>
  </si>
  <si>
    <t>+1 412 257 5937</t>
  </si>
  <si>
    <t>+33 531 555 0689</t>
  </si>
  <si>
    <t>+1 412 725 3142</t>
  </si>
  <si>
    <t>+33 199 833 0111</t>
  </si>
  <si>
    <t>+49 308 695 9298</t>
  </si>
  <si>
    <t>+353 430 278 8454</t>
  </si>
  <si>
    <t>+33 458 685 2356</t>
  </si>
  <si>
    <t>+1 305 724 2954</t>
  </si>
  <si>
    <t>+33 930 822 5572</t>
  </si>
  <si>
    <t>+1 323 618 8548</t>
  </si>
  <si>
    <t>+1 936 534 4116</t>
  </si>
  <si>
    <t>+33 612 624 5730</t>
  </si>
  <si>
    <t>+1 701 834 6030</t>
  </si>
  <si>
    <t>+1 505 666 9828</t>
  </si>
  <si>
    <t>+33 201 113 4860</t>
  </si>
  <si>
    <t>+353 699 450 9180</t>
  </si>
  <si>
    <t>+1 890 725 2147</t>
  </si>
  <si>
    <t>+1 607 525 2919</t>
  </si>
  <si>
    <t>+1 459 896 2260</t>
  </si>
  <si>
    <t>+33 725 217 0253</t>
  </si>
  <si>
    <t>+33 414 993 9212</t>
  </si>
  <si>
    <t>+33 773 550 1564</t>
  </si>
  <si>
    <t>+33 271 440 2255</t>
  </si>
  <si>
    <t>+1 916 766 0620</t>
  </si>
  <si>
    <t>+33 964 847 1667</t>
  </si>
  <si>
    <t>+33 835 884 6130</t>
  </si>
  <si>
    <t>+33 820 313 8307</t>
  </si>
  <si>
    <t>+33 645 753 5735</t>
  </si>
  <si>
    <t>+1 407 679 8370</t>
  </si>
  <si>
    <t>+1 443 905 3492</t>
  </si>
  <si>
    <t>+1 487 491 0202</t>
  </si>
  <si>
    <t>+1 213 705 3268</t>
  </si>
  <si>
    <t>+1 850 290 0224</t>
  </si>
  <si>
    <t>+1 892 896 3063</t>
  </si>
  <si>
    <t>+33 189 586 0217</t>
  </si>
  <si>
    <t>+1 919 885 8094</t>
  </si>
  <si>
    <t>+1 573 507 0086</t>
  </si>
  <si>
    <t>+33 309 135 6458</t>
  </si>
  <si>
    <t>+1 561 341 3013</t>
  </si>
  <si>
    <t>+1 318 104 2363</t>
  </si>
  <si>
    <t>+1 831 715 5439</t>
  </si>
  <si>
    <t>+33 757 774 0511</t>
  </si>
  <si>
    <t>+33 339 482 0083</t>
  </si>
  <si>
    <t>+1 772 727 0434</t>
  </si>
  <si>
    <t>+1 626 328 7198</t>
  </si>
  <si>
    <t>+33 317 307 5665</t>
  </si>
  <si>
    <t>+1 119 821 5068</t>
  </si>
  <si>
    <t>+353 722 882 2781</t>
  </si>
  <si>
    <t>+1 391 244 9381</t>
  </si>
  <si>
    <t>+1 347 163 0690</t>
  </si>
  <si>
    <t>+1 310 694 5156</t>
  </si>
  <si>
    <t>+1 843 806 7577</t>
  </si>
  <si>
    <t>+33 910 474 2498</t>
  </si>
  <si>
    <t>+33 641 859 1637</t>
  </si>
  <si>
    <t>+33 254 952 5605</t>
  </si>
  <si>
    <t>+49 545 788 6194</t>
  </si>
  <si>
    <t>+1 307 567 6157</t>
  </si>
  <si>
    <t>+33 609 817 0451</t>
  </si>
  <si>
    <t>+1 916 304 0272</t>
  </si>
  <si>
    <t>+33 924 832 1823</t>
  </si>
  <si>
    <t>+33 316 821 0230</t>
  </si>
  <si>
    <t>+49 932 714 1579</t>
  </si>
  <si>
    <t>+33 496 486 6528</t>
  </si>
  <si>
    <t>+33 589 905 2690</t>
  </si>
  <si>
    <t>+1 571 811 0610</t>
  </si>
  <si>
    <t>+1 260 811 0820</t>
  </si>
  <si>
    <t>+1 320 104 7423</t>
  </si>
  <si>
    <t>+33 377 680 7657</t>
  </si>
  <si>
    <t>+33 953 488 7667</t>
  </si>
  <si>
    <t>+33 906 602 2645</t>
  </si>
  <si>
    <t>+33 359 480 5728</t>
  </si>
  <si>
    <t>+33 665 663 0144</t>
  </si>
  <si>
    <t>+33 424 447 8468</t>
  </si>
  <si>
    <t>+1 449 359 6913</t>
  </si>
  <si>
    <t>+1 924 817 9551</t>
  </si>
  <si>
    <t>+49 990 342 6898</t>
  </si>
  <si>
    <t>+33 245 931 1597</t>
  </si>
  <si>
    <t>+33 982 335 9912</t>
  </si>
  <si>
    <t>+33 954 392 8218</t>
  </si>
  <si>
    <t>+1 322 754 0372</t>
  </si>
  <si>
    <t>+49 523 467 6293</t>
  </si>
  <si>
    <t>+1 166 958 7115</t>
  </si>
  <si>
    <t>+1 410 651 7337</t>
  </si>
  <si>
    <t>+33 457 992 4881</t>
  </si>
  <si>
    <t>+44 842 311 5556</t>
  </si>
  <si>
    <t>+353 558 769 1482</t>
  </si>
  <si>
    <t>+353 599 437 3374</t>
  </si>
  <si>
    <t>+33 421 295 8700</t>
  </si>
  <si>
    <t>+1 421 478 4423</t>
  </si>
  <si>
    <t>+1 743 667 4816</t>
  </si>
  <si>
    <t>+33 153 113 6252</t>
  </si>
  <si>
    <t>+33 993 259 2389</t>
  </si>
  <si>
    <t>+44 926 962 2508</t>
  </si>
  <si>
    <t>+1 425 136 9695</t>
  </si>
  <si>
    <t>+33 150 398 8928</t>
  </si>
  <si>
    <t>+33 919 353 3335</t>
  </si>
  <si>
    <t>+33 189 379 2858</t>
  </si>
  <si>
    <t>+1 323 863 0111</t>
  </si>
  <si>
    <t>+49 360 554 9882</t>
  </si>
  <si>
    <t>+33 711 762 5527</t>
  </si>
  <si>
    <t>+33 951 292 4414</t>
  </si>
  <si>
    <t>+49 728 630 3661</t>
  </si>
  <si>
    <t>+1 513 750 7587</t>
  </si>
  <si>
    <t>+353 412 917 5270</t>
  </si>
  <si>
    <t>+1 716 989 4939</t>
  </si>
  <si>
    <t>+33 932 400 6130</t>
  </si>
  <si>
    <t>+33 503 996 5380</t>
  </si>
  <si>
    <t>+33 886 324 3852</t>
  </si>
  <si>
    <t>+1 739 150 6870</t>
  </si>
  <si>
    <t>+44 898 700 3730</t>
  </si>
  <si>
    <t>+33 298 228 5247</t>
  </si>
  <si>
    <t>+33 151 559 6433</t>
  </si>
  <si>
    <t>+1 878 162 2114</t>
  </si>
  <si>
    <t>+1 443 450 8014</t>
  </si>
  <si>
    <t>+1 561 645 3250</t>
  </si>
  <si>
    <t>+1 321 195 9642</t>
  </si>
  <si>
    <t>+1 318 904 3631</t>
  </si>
  <si>
    <t>+1 749 177 1564</t>
  </si>
  <si>
    <t>+49 769 765 4907</t>
  </si>
  <si>
    <t>+33 847 200 0562</t>
  </si>
  <si>
    <t>+33 526 273 7867</t>
  </si>
  <si>
    <t>+33 725 686 8376</t>
  </si>
  <si>
    <t>+1 205 518 0953</t>
  </si>
  <si>
    <t>+1 822 223 5760</t>
  </si>
  <si>
    <t>+33 350 852 2702</t>
  </si>
  <si>
    <t>+33 154 353 2202</t>
  </si>
  <si>
    <t>+1 512 978 8403</t>
  </si>
  <si>
    <t>+1 916 695 3553</t>
  </si>
  <si>
    <t>+353 975 523 7359</t>
  </si>
  <si>
    <t>+1 619 450 6262</t>
  </si>
  <si>
    <t>+33 441 826 6547</t>
  </si>
  <si>
    <t>+1 977 642 8593</t>
  </si>
  <si>
    <t>+33 676 595 5250</t>
  </si>
  <si>
    <t>+33 302 412 5122</t>
  </si>
  <si>
    <t>+33 352 772 2652</t>
  </si>
  <si>
    <t>+353 661 892 2523</t>
  </si>
  <si>
    <t>+353 285 577 1233</t>
  </si>
  <si>
    <t>+1 626 275 5674</t>
  </si>
  <si>
    <t>+1 141 111 4391</t>
  </si>
  <si>
    <t>+353 675 882 1742</t>
  </si>
  <si>
    <t>+49 760 725 9363</t>
  </si>
  <si>
    <t>+353 692 315 5344</t>
  </si>
  <si>
    <t>+1 321 283 2103</t>
  </si>
  <si>
    <t>+1 719 407 9298</t>
  </si>
  <si>
    <t>+1 915 624 3369</t>
  </si>
  <si>
    <t>+1 955 998 0661</t>
  </si>
  <si>
    <t>+49 837 811 9650</t>
  </si>
  <si>
    <t>+1 573 856 7546</t>
  </si>
  <si>
    <t>+1 602 442 3530</t>
  </si>
  <si>
    <t>+1 404 897 9251</t>
  </si>
  <si>
    <t>+1 423 274 5012</t>
  </si>
  <si>
    <t>+33 619 408 5779</t>
  </si>
  <si>
    <t>+1 786 743 0737</t>
  </si>
  <si>
    <t>+1 253 260 8709</t>
  </si>
  <si>
    <t>+33 836 287 0377</t>
  </si>
  <si>
    <t>+33 315 870 6663</t>
  </si>
  <si>
    <t>+49 425 426 2512</t>
  </si>
  <si>
    <t>+1 616 599 0203</t>
  </si>
  <si>
    <t>+33 986 192 5290</t>
  </si>
  <si>
    <t>+49 101 711 5115</t>
  </si>
  <si>
    <t>+1 516 677 9857</t>
  </si>
  <si>
    <t>+1 229 608 4991</t>
  </si>
  <si>
    <t>+33 293 450 0503</t>
  </si>
  <si>
    <t>+33 500 574 0839</t>
  </si>
  <si>
    <t>+1 414 436 1876</t>
  </si>
  <si>
    <t>+1 702 641 7433</t>
  </si>
  <si>
    <t>+1 265 840 8218</t>
  </si>
  <si>
    <t>+33 273 992 8318</t>
  </si>
  <si>
    <t>+1 915 438 1919</t>
  </si>
  <si>
    <t>+1 336 384 4059</t>
  </si>
  <si>
    <t>+33 913 677 9330</t>
  </si>
  <si>
    <t>+1 628 887 0989</t>
  </si>
  <si>
    <t>+1 757 841 3472</t>
  </si>
  <si>
    <t>+1 614 664 5923</t>
  </si>
  <si>
    <t>+49 257 420 8002</t>
  </si>
  <si>
    <t>+1 360 395 7995</t>
  </si>
  <si>
    <t>+33 462 588 7251</t>
  </si>
  <si>
    <t>+1 281 545 7013</t>
  </si>
  <si>
    <t>+33 370 736 1566</t>
  </si>
  <si>
    <t>+1 303 204 6020</t>
  </si>
  <si>
    <t>+49 481 872 2485</t>
  </si>
  <si>
    <t>+33 444 156 6741</t>
  </si>
  <si>
    <t>+1 857 438 0821</t>
  </si>
  <si>
    <t>+1 718 780 2490</t>
  </si>
  <si>
    <t>+33 805 148 4851</t>
  </si>
  <si>
    <t>+33 387 997 7487</t>
  </si>
  <si>
    <t>+44 991 137 7669</t>
  </si>
  <si>
    <t>+1 534 850 7408</t>
  </si>
  <si>
    <t>+33 447 510 7459</t>
  </si>
  <si>
    <t>+1 740 876 4231</t>
  </si>
  <si>
    <t>+33 347 740 4269</t>
  </si>
  <si>
    <t>+1 229 810 1125</t>
  </si>
  <si>
    <t>+1 904 203 7526</t>
  </si>
  <si>
    <t>+1 915 397 8518</t>
  </si>
  <si>
    <t>+1 804 143 9715</t>
  </si>
  <si>
    <t>+1 805 364 8892</t>
  </si>
  <si>
    <t>+1 479 855 3400</t>
  </si>
  <si>
    <t>+33 748 776 4849</t>
  </si>
  <si>
    <t>+1 559 274 7817</t>
  </si>
  <si>
    <t>+33 797 336 7299</t>
  </si>
  <si>
    <t>+353 352 949 5579</t>
  </si>
  <si>
    <t>+1 407 129 4254</t>
  </si>
  <si>
    <t>+44 823 555 2531</t>
  </si>
  <si>
    <t>+1 832 227 9243</t>
  </si>
  <si>
    <t>+353 768 687 6684</t>
  </si>
  <si>
    <t>+1 405 178 8138</t>
  </si>
  <si>
    <t>+1 682 929 3267</t>
  </si>
  <si>
    <t>+1 285 322 4332</t>
  </si>
  <si>
    <t>+49 147 846 9660</t>
  </si>
  <si>
    <t>+49 411 210 8506</t>
  </si>
  <si>
    <t>+1 334 403 4403</t>
  </si>
  <si>
    <t>+33 370 381 3467</t>
  </si>
  <si>
    <t>+1 661 561 8935</t>
  </si>
  <si>
    <t>+1 415 773 3197</t>
  </si>
  <si>
    <t>+1 145 607 2830</t>
  </si>
  <si>
    <t>+1 822 805 7173</t>
  </si>
  <si>
    <t>+33 783 480 9369</t>
  </si>
  <si>
    <t>+33 362 618 8741</t>
  </si>
  <si>
    <t>+353 721 229 2752</t>
  </si>
  <si>
    <t>+33 706 997 3447</t>
  </si>
  <si>
    <t>+49 118 502 6565</t>
  </si>
  <si>
    <t>+1 972 455 7237</t>
  </si>
  <si>
    <t>+33 255 927 8969</t>
  </si>
  <si>
    <t>+1 843 661 8999</t>
  </si>
  <si>
    <t>+1 515 234 7711</t>
  </si>
  <si>
    <t>+1 644 547 6906</t>
  </si>
  <si>
    <t>+1 408 800 0351</t>
  </si>
  <si>
    <t>+1 512 920 1038</t>
  </si>
  <si>
    <t>+33 711 816 6974</t>
  </si>
  <si>
    <t>+1 700 314 7826</t>
  </si>
  <si>
    <t>+33 978 880 8615</t>
  </si>
  <si>
    <t>+33 981 530 1003</t>
  </si>
  <si>
    <t>+44 950 546 3743</t>
  </si>
  <si>
    <t>+33 141 210 8218</t>
  </si>
  <si>
    <t>+1 323 816 9609</t>
  </si>
  <si>
    <t>+33 247 525 0927</t>
  </si>
  <si>
    <t>+44 924 576 4583</t>
  </si>
  <si>
    <t>+1 114 473 3373</t>
  </si>
  <si>
    <t>+33 642 832 6860</t>
  </si>
  <si>
    <t>+1 209 717 9475</t>
  </si>
  <si>
    <t>+353 850 982 0958</t>
  </si>
  <si>
    <t>+33 688 669 9881</t>
  </si>
  <si>
    <t>+1 316 357 5751</t>
  </si>
  <si>
    <t>+1 215 946 5427</t>
  </si>
  <si>
    <t>+1 779 658 7530</t>
  </si>
  <si>
    <t>+33 263 461 0504</t>
  </si>
  <si>
    <t>+1 205 216 3334</t>
  </si>
  <si>
    <t>+1 313 456 3708</t>
  </si>
  <si>
    <t>+33 668 848 3486</t>
  </si>
  <si>
    <t>+1 812 380 5980</t>
  </si>
  <si>
    <t>+1 205 451 9494</t>
  </si>
  <si>
    <t>+33 598 561 5241</t>
  </si>
  <si>
    <t>+1 714 948 5265</t>
  </si>
  <si>
    <t>+33 119 182 6148</t>
  </si>
  <si>
    <t>+1 316 469 7936</t>
  </si>
  <si>
    <t>+33 593 499 0445</t>
  </si>
  <si>
    <t>+33 572 476 7392</t>
  </si>
  <si>
    <t>+1 212 695 5116</t>
  </si>
  <si>
    <t>+33 701 348 7576</t>
  </si>
  <si>
    <t>+33 901 860 3684</t>
  </si>
  <si>
    <t>+33 913 120 2974</t>
  </si>
  <si>
    <t>+1 813 739 7924</t>
  </si>
  <si>
    <t>+353 424 392 0776</t>
  </si>
  <si>
    <t>+1 867 822 7782</t>
  </si>
  <si>
    <t>+1 804 232 6404</t>
  </si>
  <si>
    <t>+1 949 580 2027</t>
  </si>
  <si>
    <t>+33 111 902 8385</t>
  </si>
  <si>
    <t>+33 575 323 1537</t>
  </si>
  <si>
    <t>+33 551 553 1742</t>
  </si>
  <si>
    <t>+1 617 207 5524</t>
  </si>
  <si>
    <t>+33 620 247 2362</t>
  </si>
  <si>
    <t>+33 695 394 9126</t>
  </si>
  <si>
    <t>+1 816 779 2201</t>
  </si>
  <si>
    <t>+1 414 486 7604</t>
  </si>
  <si>
    <t>+33 301 693 5571</t>
  </si>
  <si>
    <t>+1 909 299 5327</t>
  </si>
  <si>
    <t>+1 772 543 3237</t>
  </si>
  <si>
    <t>+1 879 243 5940</t>
  </si>
  <si>
    <t>+44 792 837 7569</t>
  </si>
  <si>
    <t>+33 229 905 6708</t>
  </si>
  <si>
    <t>+33 315 145 9603</t>
  </si>
  <si>
    <t>+1 754 140 3337</t>
  </si>
  <si>
    <t>+33 298 671 4239</t>
  </si>
  <si>
    <t>+33 551 335 4307</t>
  </si>
  <si>
    <t>+33 337 549 7899</t>
  </si>
  <si>
    <t>+33 426 941 5641</t>
  </si>
  <si>
    <t>+1 689 628 6566</t>
  </si>
  <si>
    <t>+1 630 115 8712</t>
  </si>
  <si>
    <t>+33 187 999 0772</t>
  </si>
  <si>
    <t>+33 457 939 4161</t>
  </si>
  <si>
    <t>+49 912 513 2262</t>
  </si>
  <si>
    <t>+1 303 219 1246</t>
  </si>
  <si>
    <t>+1 917 743 4476</t>
  </si>
  <si>
    <t>+353 847 488 2900</t>
  </si>
  <si>
    <t>+353 164 735 8152</t>
  </si>
  <si>
    <t>+1 201 307 6449</t>
  </si>
  <si>
    <t>+1 714 222 7070</t>
  </si>
  <si>
    <t>+1 917 461 4867</t>
  </si>
  <si>
    <t>+33 219 618 1836</t>
  </si>
  <si>
    <t>+33 901 842 3029</t>
  </si>
  <si>
    <t>+1 332 833 8276</t>
  </si>
  <si>
    <t>+1 811 695 3986</t>
  </si>
  <si>
    <t>+33 479 342 1373</t>
  </si>
  <si>
    <t>+1 206 149 4796</t>
  </si>
  <si>
    <t>+1 205 600 8836</t>
  </si>
  <si>
    <t>+33 785 964 3945</t>
  </si>
  <si>
    <t>+1 435 967 5380</t>
  </si>
  <si>
    <t>+1 303 936 6079</t>
  </si>
  <si>
    <t>+33 692 307 5780</t>
  </si>
  <si>
    <t>+1 386 813 6608</t>
  </si>
  <si>
    <t>+1 500 239 9176</t>
  </si>
  <si>
    <t>+33 155 399 7280</t>
  </si>
  <si>
    <t>+44 569 936 6079</t>
  </si>
  <si>
    <t>+1  766 8902</t>
  </si>
  <si>
    <t>+1 956 461 5821</t>
  </si>
  <si>
    <t>+1 808 696 3804</t>
  </si>
  <si>
    <t>+33 939 293 4107</t>
  </si>
  <si>
    <t>+353 389 167 4843</t>
  </si>
  <si>
    <t>+1 537 421 4012</t>
  </si>
  <si>
    <t>+1 917 490 2331</t>
  </si>
  <si>
    <t>+33 702 727 3638</t>
  </si>
  <si>
    <t>+1 216 813 5014</t>
  </si>
  <si>
    <t>+33 964 369 2813</t>
  </si>
  <si>
    <t>+33 261 142 7423</t>
  </si>
  <si>
    <t>+33 206 590 4620</t>
  </si>
  <si>
    <t>+33 463 210 3333</t>
  </si>
  <si>
    <t>+353 407 419 7407</t>
  </si>
  <si>
    <t>+33 579 773 4681</t>
  </si>
  <si>
    <t>+1 334 716 1814</t>
  </si>
  <si>
    <t>+33 413 536 9046</t>
  </si>
  <si>
    <t>+1 303 522 8239</t>
  </si>
  <si>
    <t>+33 754 216 3299</t>
  </si>
  <si>
    <t>+33 286 531 7736</t>
  </si>
  <si>
    <t>+33 350 357 3121</t>
  </si>
  <si>
    <t>+33 961 270 6500</t>
  </si>
  <si>
    <t>+33 959 278 6465</t>
  </si>
  <si>
    <t>+1 763 252 2882</t>
  </si>
  <si>
    <t>+33 933 843 1793</t>
  </si>
  <si>
    <t>+1 269 939 5967</t>
  </si>
  <si>
    <t>+1 210 306 4516</t>
  </si>
  <si>
    <t>+1 555 724 3231</t>
  </si>
  <si>
    <t>+1 852 493 6472</t>
  </si>
  <si>
    <t>+33 524 492 8814</t>
  </si>
  <si>
    <t>+33 177 832 7744</t>
  </si>
  <si>
    <t>+1 812 310 9370</t>
  </si>
  <si>
    <t>+33 450 274 9471</t>
  </si>
  <si>
    <t>+33 433 996 7221</t>
  </si>
  <si>
    <t>+1 781 781 5466</t>
  </si>
  <si>
    <t>+33 229 441 5919</t>
  </si>
  <si>
    <t>+33 125 737 2226</t>
  </si>
  <si>
    <t>+33 523 720 6487</t>
  </si>
  <si>
    <t>+1 518 943 4791</t>
  </si>
  <si>
    <t>+353 293 401 8194</t>
  </si>
  <si>
    <t>+49 174 921 5686</t>
  </si>
  <si>
    <t>+33 251 839 0122</t>
  </si>
  <si>
    <t>+1 202 818 3307</t>
  </si>
  <si>
    <t>+1 606 764 1484</t>
  </si>
  <si>
    <t>+1 319 854 9458</t>
  </si>
  <si>
    <t>+353 314 657 9299</t>
  </si>
  <si>
    <t>+33 947 660 0968</t>
  </si>
  <si>
    <t>+1 583 341 8247</t>
  </si>
  <si>
    <t>+1 918 311 5466</t>
  </si>
  <si>
    <t>+49 508 119 3931</t>
  </si>
  <si>
    <t>+49 251 277 4595</t>
  </si>
  <si>
    <t>+33 715 690 4025</t>
  </si>
  <si>
    <t>+353 541 545 1914</t>
  </si>
  <si>
    <t>+1 362 169 0805</t>
  </si>
  <si>
    <t>+1 855 795 2360</t>
  </si>
  <si>
    <t>+33 766 636 5738</t>
  </si>
  <si>
    <t>+1 302 654 3959</t>
  </si>
  <si>
    <t>+1 240 261 9665</t>
  </si>
  <si>
    <t>+1 816 869 2503</t>
  </si>
  <si>
    <t>+33 123 549 2832</t>
  </si>
  <si>
    <t>+49 901 978 6762</t>
  </si>
  <si>
    <t>+33 506 344 9052</t>
  </si>
  <si>
    <t>+33 359 618 8290</t>
  </si>
  <si>
    <t>+33 888 654 3118</t>
  </si>
  <si>
    <t>+33 871 620 3830</t>
  </si>
  <si>
    <t>+33 103 842 9915</t>
  </si>
  <si>
    <t>+33 902 654 0416</t>
  </si>
  <si>
    <t>+1 996 350 5392</t>
  </si>
  <si>
    <t>+33 701 866 2918</t>
  </si>
  <si>
    <t>+33 188 809 9490</t>
  </si>
  <si>
    <t>+33 829 397 7897</t>
  </si>
  <si>
    <t>+33 147 657 5465</t>
  </si>
  <si>
    <t>+33 106 863 4119</t>
  </si>
  <si>
    <t>+49 363 697 6057</t>
  </si>
  <si>
    <t>+33 580 341 3109</t>
  </si>
  <si>
    <t>+1 615 961 0249</t>
  </si>
  <si>
    <t>+33 160 501 8244</t>
  </si>
  <si>
    <t>+33 560 157 0429</t>
  </si>
  <si>
    <t>+33 289 817 0066</t>
  </si>
  <si>
    <t>+33 220 520 6081</t>
  </si>
  <si>
    <t>+1 718 522 9133</t>
  </si>
  <si>
    <t>+1 947 339 3597</t>
  </si>
  <si>
    <t>+1 774 271 3014</t>
  </si>
  <si>
    <t>+33 969 220 6745</t>
  </si>
  <si>
    <t>+1 135 475 3655</t>
  </si>
  <si>
    <t>+353 158 308 9122</t>
  </si>
  <si>
    <t>+1 205 194 7775</t>
  </si>
  <si>
    <t>+33 174 443 3877</t>
  </si>
  <si>
    <t>+1 209 819 2808</t>
  </si>
  <si>
    <t>+1 962 535 2314</t>
  </si>
  <si>
    <t>+33 611 646 4413</t>
  </si>
  <si>
    <t>+1 330 233 4984</t>
  </si>
  <si>
    <t>+1 419 482 5866</t>
  </si>
  <si>
    <t>+1 907 312 6934</t>
  </si>
  <si>
    <t>+33 330 774 8021</t>
  </si>
  <si>
    <t>+1 910 907 6458</t>
  </si>
  <si>
    <t>+1 512 901 6056</t>
  </si>
  <si>
    <t>+1 404 107 2822</t>
  </si>
  <si>
    <t>+33 274 223 8202</t>
  </si>
  <si>
    <t>+1 863 449 4172</t>
  </si>
  <si>
    <t>+33 545 117 1129</t>
  </si>
  <si>
    <t>+33 804 881 1472</t>
  </si>
  <si>
    <t>+49 713 898 0684</t>
  </si>
  <si>
    <t>+33 979 504 0693</t>
  </si>
  <si>
    <t>+1 312 498 9267</t>
  </si>
  <si>
    <t>+1 915 397 7804</t>
  </si>
  <si>
    <t>+1 202 214 3371</t>
  </si>
  <si>
    <t>+1 251 319 1473</t>
  </si>
  <si>
    <t>+33 872 264 9624</t>
  </si>
  <si>
    <t>+1 501 159 5191</t>
  </si>
  <si>
    <t>+33 263 204 3796</t>
  </si>
  <si>
    <t>+1 313 883 7574</t>
  </si>
  <si>
    <t>+1 711 278 0925</t>
  </si>
  <si>
    <t>+33 139 689 6476</t>
  </si>
  <si>
    <t>+1 801 965 8887</t>
  </si>
  <si>
    <t>+49 364 881 5129</t>
  </si>
  <si>
    <t>+44 293 294 0650</t>
  </si>
  <si>
    <t>+353 920 333 4274</t>
  </si>
  <si>
    <t>+1 425 666 1766</t>
  </si>
  <si>
    <t>+33 388 637 1172</t>
  </si>
  <si>
    <t>+33 253 612 9649</t>
  </si>
  <si>
    <t>+33 846 909 1873</t>
  </si>
  <si>
    <t>+33 416 331 9046</t>
  </si>
  <si>
    <t>+353 138 501 1998</t>
  </si>
  <si>
    <t>+33 527 957 4118</t>
  </si>
  <si>
    <t>+33 483 788 5719</t>
  </si>
  <si>
    <t>+353 373 373 1475</t>
  </si>
  <si>
    <t>+33 789 605 2597</t>
  </si>
  <si>
    <t>+1 714 185 3335</t>
  </si>
  <si>
    <t>+33 900 868 4123</t>
  </si>
  <si>
    <t>+1 801 401 8752</t>
  </si>
  <si>
    <t>+1 202 370 4799</t>
  </si>
  <si>
    <t>+1 773 863 3366</t>
  </si>
  <si>
    <t>+1 917 253 3158</t>
  </si>
  <si>
    <t>+33 321 230 9696</t>
  </si>
  <si>
    <t>+1 215 432 9003</t>
  </si>
  <si>
    <t>+33 486 321 9480</t>
  </si>
  <si>
    <t>+1 415 135 9863</t>
  </si>
  <si>
    <t>+44 816 689 6583</t>
  </si>
  <si>
    <t>+33 585 189 3904</t>
  </si>
  <si>
    <t>+33 279 608 4496</t>
  </si>
  <si>
    <t>+44 832 662 6794</t>
  </si>
  <si>
    <t>+33 558 757 9799</t>
  </si>
  <si>
    <t>+1 389 468 2739</t>
  </si>
  <si>
    <t>+33 646 406 7698</t>
  </si>
  <si>
    <t>+33 422 839 1775</t>
  </si>
  <si>
    <t>+33 159 643 0132</t>
  </si>
  <si>
    <t>+33 390 752 4803</t>
  </si>
  <si>
    <t>+1 203 642 4935</t>
  </si>
  <si>
    <t>+1 303 576 0889</t>
  </si>
  <si>
    <t>+1 350 118 6816</t>
  </si>
  <si>
    <t>+33 644 469 3091</t>
  </si>
  <si>
    <t>+1 813 410 6714</t>
  </si>
  <si>
    <t>+1 247 408 8366</t>
  </si>
  <si>
    <t>+1 212 576 2894</t>
  </si>
  <si>
    <t>+1 312 876 5985</t>
  </si>
  <si>
    <t>+33 994 251 9430</t>
  </si>
  <si>
    <t>+33 448 745 3712</t>
  </si>
  <si>
    <t>+1 314 334 6523</t>
  </si>
  <si>
    <t>+1 484 891 6888</t>
  </si>
  <si>
    <t>+1 516 689 1482</t>
  </si>
  <si>
    <t>+33 116 909 3322</t>
  </si>
  <si>
    <t>+1 901 235 0839</t>
  </si>
  <si>
    <t>+33 637 347 1470</t>
  </si>
  <si>
    <t>+1 336 599 1863</t>
  </si>
  <si>
    <t>+1 803 150 0435</t>
  </si>
  <si>
    <t>+33 566 889 7474</t>
  </si>
  <si>
    <t>+1 360 648 4469</t>
  </si>
  <si>
    <t>+33 168 510 5640</t>
  </si>
  <si>
    <t>+1 266 471 5505</t>
  </si>
  <si>
    <t>+1 663 289 9773</t>
  </si>
  <si>
    <t>+1 561 588 6299</t>
  </si>
  <si>
    <t>+1 208 568 0787</t>
  </si>
  <si>
    <t>+1 417 729 8844</t>
  </si>
  <si>
    <t>+1 617 269 7714</t>
  </si>
  <si>
    <t>+1 303 982 4872</t>
  </si>
  <si>
    <t>+33 917 796 4972</t>
  </si>
  <si>
    <t>+33 666 364 5772</t>
  </si>
  <si>
    <t>+1 737 161 1985</t>
  </si>
  <si>
    <t>+1 504 115 9692</t>
  </si>
  <si>
    <t>+33 663 687 9105</t>
  </si>
  <si>
    <t>+1 912 166 9853</t>
  </si>
  <si>
    <t>+1 195 400 4004</t>
  </si>
  <si>
    <t>+33 925 907 5994</t>
  </si>
  <si>
    <t>+1 714 789 9637</t>
  </si>
  <si>
    <t>+33 236 305 7807</t>
  </si>
  <si>
    <t>+1 559 857 6711</t>
  </si>
  <si>
    <t>+1 210 782 7274</t>
  </si>
  <si>
    <t>+33 484 313 3769</t>
  </si>
  <si>
    <t>+1 916 473 7789</t>
  </si>
  <si>
    <t>+1 513 268 7221</t>
  </si>
  <si>
    <t>+33 104 446 5191</t>
  </si>
  <si>
    <t>+353 408 348 5102</t>
  </si>
  <si>
    <t>+44 165 223 4946</t>
  </si>
  <si>
    <t>+1 570 600 7885</t>
  </si>
  <si>
    <t>+353 150 947 4715</t>
  </si>
  <si>
    <t>+33 665 617 7624</t>
  </si>
  <si>
    <t>+1 417 703 9533</t>
  </si>
  <si>
    <t>+1 605 406 3726</t>
  </si>
  <si>
    <t>+44 501 426 6049</t>
  </si>
  <si>
    <t>+33 212 249 7282</t>
  </si>
  <si>
    <t>+353 459 522 0082</t>
  </si>
  <si>
    <t>+33 656 577 5137</t>
  </si>
  <si>
    <t>+33 346 126 7765</t>
  </si>
  <si>
    <t>+1 843 619 5309</t>
  </si>
  <si>
    <t>+33 169 508 0711</t>
  </si>
  <si>
    <t>+1 816 521 2454</t>
  </si>
  <si>
    <t>+1 717 240 0322</t>
  </si>
  <si>
    <t>+33 811 558 7187</t>
  </si>
  <si>
    <t>+1 612 468 6006</t>
  </si>
  <si>
    <t>+49 645 945 4086</t>
  </si>
  <si>
    <t>+1 730 850 5500</t>
  </si>
  <si>
    <t>+33 144 575 2485</t>
  </si>
  <si>
    <t>+1 214 769 3751</t>
  </si>
  <si>
    <t>+33 529 187 7502</t>
  </si>
  <si>
    <t>+353 766 252 1384</t>
  </si>
  <si>
    <t>+33 501 176 3613</t>
  </si>
  <si>
    <t>+1 512 495 7251</t>
  </si>
  <si>
    <t>+33 161 500 1123</t>
  </si>
  <si>
    <t>+1 202 962 2239</t>
  </si>
  <si>
    <t>+33 567 985 7145</t>
  </si>
  <si>
    <t>+1 755 582 1548</t>
  </si>
  <si>
    <t>+33 474 506 0280</t>
  </si>
  <si>
    <t>+353 117 125 3610</t>
  </si>
  <si>
    <t>+1 944 308 0702</t>
  </si>
  <si>
    <t>+1 401 438 5929</t>
  </si>
  <si>
    <t>+49 907 178 2809</t>
  </si>
  <si>
    <t>+353 801 568 5520</t>
  </si>
  <si>
    <t>+33 322 803 4003</t>
  </si>
  <si>
    <t>+1 518 853 8549</t>
  </si>
  <si>
    <t>+1 512 252 5427</t>
  </si>
  <si>
    <t>+1 211 913 3492</t>
  </si>
  <si>
    <t>+1 807 660 3356</t>
  </si>
  <si>
    <t>+1 212 232 5326</t>
  </si>
  <si>
    <t>+33 394 188 4938</t>
  </si>
  <si>
    <t>+33 515 573 7787</t>
  </si>
  <si>
    <t>+1 334 889 7920</t>
  </si>
  <si>
    <t>+1 505 870 4446</t>
  </si>
  <si>
    <t>+33 628 687 0717</t>
  </si>
  <si>
    <t>+33 663 980 3538</t>
  </si>
  <si>
    <t>+353 756 365 0543</t>
  </si>
  <si>
    <t>+33 262 833 0789</t>
  </si>
  <si>
    <t>+1 617 903 8036</t>
  </si>
  <si>
    <t>+1 639 397 0917</t>
  </si>
  <si>
    <t>+33 415 795 9412</t>
  </si>
  <si>
    <t>+33 409 317 1523</t>
  </si>
  <si>
    <t>+1 340 515 4302</t>
  </si>
  <si>
    <t>+33 698 190 1060</t>
  </si>
  <si>
    <t>+33 735 497 0225</t>
  </si>
  <si>
    <t>+33 818 602 2791</t>
  </si>
  <si>
    <t>+1 191 972 1566</t>
  </si>
  <si>
    <t>+353 756 166 5569</t>
  </si>
  <si>
    <t>+33 654 589 2062</t>
  </si>
  <si>
    <t>+33 439 891 9448</t>
  </si>
  <si>
    <t>+353 775 673 0174</t>
  </si>
  <si>
    <t>+1 612 991 5132</t>
  </si>
  <si>
    <t>+33 724 292 4138</t>
  </si>
  <si>
    <t>+33 306 196 9305</t>
  </si>
  <si>
    <t>+1 615 419 6705</t>
  </si>
  <si>
    <t>+1 820 109 4627</t>
  </si>
  <si>
    <t>+33 586 424 1023</t>
  </si>
  <si>
    <t>+1 315 507 3885</t>
  </si>
  <si>
    <t>+1 335 509 4563</t>
  </si>
  <si>
    <t>+33 982 864 2422</t>
  </si>
  <si>
    <t>+1 585 685 9498</t>
  </si>
  <si>
    <t>+33 989 659 3086</t>
  </si>
  <si>
    <t>+1 518 781 8682</t>
  </si>
  <si>
    <t>+1 410 551 9179</t>
  </si>
  <si>
    <t>+1 203 988 6107</t>
  </si>
  <si>
    <t>+1 313 423 5404</t>
  </si>
  <si>
    <t>+1 307 896 3647</t>
  </si>
  <si>
    <t>+33 669 588 3426</t>
  </si>
  <si>
    <t>+1 615 978 0548</t>
  </si>
  <si>
    <t>+33 701 340 8319</t>
  </si>
  <si>
    <t>+33 603 236 4482</t>
  </si>
  <si>
    <t>+33 230 331 8774</t>
  </si>
  <si>
    <t>+33 115 499 4876</t>
  </si>
  <si>
    <t>+353 339 995 6165</t>
  </si>
  <si>
    <t>address_line_1</t>
  </si>
  <si>
    <t>521 Clove Parkway</t>
  </si>
  <si>
    <t>92590 Di Loreto Trail</t>
  </si>
  <si>
    <t>70381 Roth Street</t>
  </si>
  <si>
    <t>066 Melby Center</t>
  </si>
  <si>
    <t>21 Victoria Park</t>
  </si>
  <si>
    <t>4 New Castle Pass</t>
  </si>
  <si>
    <t>9068 Huxley Pass</t>
  </si>
  <si>
    <t>928 Eastlawn Drive</t>
  </si>
  <si>
    <t>51 Arkansas Alley</t>
  </si>
  <si>
    <t>944 Chinook Way</t>
  </si>
  <si>
    <t>6 Duke Park</t>
  </si>
  <si>
    <t>1029 Carberry Road</t>
  </si>
  <si>
    <t>624 Anthes Way</t>
  </si>
  <si>
    <t>47137 Bobwhite Point</t>
  </si>
  <si>
    <t>9024 7th Parkway</t>
  </si>
  <si>
    <t>19807 Swallow Center</t>
  </si>
  <si>
    <t>9212 Brentwood Road</t>
  </si>
  <si>
    <t>3 Hallows Terrace</t>
  </si>
  <si>
    <t>8185 Toban Center</t>
  </si>
  <si>
    <t>2 Harper Pass</t>
  </si>
  <si>
    <t>42403 Bonner Alley</t>
  </si>
  <si>
    <t>16748 Clarendon Crossing</t>
  </si>
  <si>
    <t>3297 Grayhawk Park</t>
  </si>
  <si>
    <t>081 Menomonie Way</t>
  </si>
  <si>
    <t>70920 Wayridge Drive</t>
  </si>
  <si>
    <t>96532 Di Loreto Way</t>
  </si>
  <si>
    <t>2840 Mariners Cove Drive</t>
  </si>
  <si>
    <t>015 Bellgrove Pass</t>
  </si>
  <si>
    <t>20 Barby Terrace</t>
  </si>
  <si>
    <t>34270 Crowley Crossing</t>
  </si>
  <si>
    <t>3929 Mallory Plaza</t>
  </si>
  <si>
    <t>5330 Portage Alley</t>
  </si>
  <si>
    <t>1036 Eastlawn Road</t>
  </si>
  <si>
    <t>39084 Manitowish Alley</t>
  </si>
  <si>
    <t>8 Old Shore Trail</t>
  </si>
  <si>
    <t>853 Birchwood Lane</t>
  </si>
  <si>
    <t>10 Eastlawn Avenue</t>
  </si>
  <si>
    <t>0401 Nelson Crossing</t>
  </si>
  <si>
    <t>90569 Butternut Park</t>
  </si>
  <si>
    <t>690 Commercial Lane</t>
  </si>
  <si>
    <t>544 Grover Terrace</t>
  </si>
  <si>
    <t>381 Elmside Junction</t>
  </si>
  <si>
    <t>46954 Dryden Junction</t>
  </si>
  <si>
    <t>11089 Sauthoff Crossing</t>
  </si>
  <si>
    <t>55897 Pankratz Crossing</t>
  </si>
  <si>
    <t>6 Carberry Plaza</t>
  </si>
  <si>
    <t>207 Bartelt Lane</t>
  </si>
  <si>
    <t>21 Bluejay Lane</t>
  </si>
  <si>
    <t>5 Bultman Street</t>
  </si>
  <si>
    <t>56894 Londonderry Park</t>
  </si>
  <si>
    <t>8 Stephen Avenue</t>
  </si>
  <si>
    <t>53144 La Follette Alley</t>
  </si>
  <si>
    <t>61 Prentice Place</t>
  </si>
  <si>
    <t>67 Delaware Plaza</t>
  </si>
  <si>
    <t>596 Tony Court</t>
  </si>
  <si>
    <t>7 Parkside Hill</t>
  </si>
  <si>
    <t>34222 Spaight Pass</t>
  </si>
  <si>
    <t>982 Waywood Road</t>
  </si>
  <si>
    <t>973 Texas Point</t>
  </si>
  <si>
    <t>62 Arapahoe Point</t>
  </si>
  <si>
    <t>183 Dovetail Park</t>
  </si>
  <si>
    <t>0473 Bowman Point</t>
  </si>
  <si>
    <t>3195 Little Fleur Lane</t>
  </si>
  <si>
    <t>354 Vermont Crossing</t>
  </si>
  <si>
    <t>4 Elka Avenue</t>
  </si>
  <si>
    <t>40079 Summer Ridge Way</t>
  </si>
  <si>
    <t>4677 Express Road</t>
  </si>
  <si>
    <t>5 Knutson Point</t>
  </si>
  <si>
    <t>46 Almo Park</t>
  </si>
  <si>
    <t>1173 Prairieview Drive</t>
  </si>
  <si>
    <t>099 Sutherland Hill</t>
  </si>
  <si>
    <t>75 Waywood Way</t>
  </si>
  <si>
    <t>9850 Service Place</t>
  </si>
  <si>
    <t>128 Arrowood Lane</t>
  </si>
  <si>
    <t>835 Oxford Circle</t>
  </si>
  <si>
    <t>413 Red Cloud Lane</t>
  </si>
  <si>
    <t>346 American Road</t>
  </si>
  <si>
    <t>597 Susan Parkway</t>
  </si>
  <si>
    <t>3225 Sundown Parkway</t>
  </si>
  <si>
    <t>5 Service Junction</t>
  </si>
  <si>
    <t>252 Buhler Alley</t>
  </si>
  <si>
    <t>2673 1st Parkway</t>
  </si>
  <si>
    <t>46779 Maple Wood Way</t>
  </si>
  <si>
    <t>1 Meadow Vale Plaza</t>
  </si>
  <si>
    <t>0 Bay Circle</t>
  </si>
  <si>
    <t>514 Stoughton Crossing</t>
  </si>
  <si>
    <t>619 Monterey Lane</t>
  </si>
  <si>
    <t>09867 Killdeer Way</t>
  </si>
  <si>
    <t>7 Cambridge Terrace</t>
  </si>
  <si>
    <t>91 8th Drive</t>
  </si>
  <si>
    <t>637 Kinsman Way</t>
  </si>
  <si>
    <t>98621 Blackbird Terrace</t>
  </si>
  <si>
    <t>43435 Cottonwood Court</t>
  </si>
  <si>
    <t>4795 Crest Line Lane</t>
  </si>
  <si>
    <t>39 Claremont Parkway</t>
  </si>
  <si>
    <t>0693 Monument Terrace</t>
  </si>
  <si>
    <t>311 Sullivan Place</t>
  </si>
  <si>
    <t>13053 Melrose Street</t>
  </si>
  <si>
    <t>6 Village Green Avenue</t>
  </si>
  <si>
    <t>8679 Claremont Terrace</t>
  </si>
  <si>
    <t>5689 American Point</t>
  </si>
  <si>
    <t>8099 Dixon Road</t>
  </si>
  <si>
    <t>25016 Badeau Street</t>
  </si>
  <si>
    <t>3 Elmside Place</t>
  </si>
  <si>
    <t>34 Basil Lane</t>
  </si>
  <si>
    <t>5783 Briar Crest Road</t>
  </si>
  <si>
    <t>230 Green Pass</t>
  </si>
  <si>
    <t>7289 Jackson Place</t>
  </si>
  <si>
    <t>9 Dennis Point</t>
  </si>
  <si>
    <t>92131 Algoma Alley</t>
  </si>
  <si>
    <t>02 Elmside Road</t>
  </si>
  <si>
    <t>912 Badeau Pass</t>
  </si>
  <si>
    <t>5 Cambridge Lane</t>
  </si>
  <si>
    <t>88509 Holy Cross Center</t>
  </si>
  <si>
    <t>103 Eagan Junction</t>
  </si>
  <si>
    <t>0 Glacier Hill Center</t>
  </si>
  <si>
    <t>57179 Utah Park</t>
  </si>
  <si>
    <t>21204 Magdeline Circle</t>
  </si>
  <si>
    <t>53255 Tennyson Way</t>
  </si>
  <si>
    <t>6 Eagle Crest Alley</t>
  </si>
  <si>
    <t>0 Old Gate Alley</t>
  </si>
  <si>
    <t>30027 Mariners Cove Terrace</t>
  </si>
  <si>
    <t>83077 Moose Way</t>
  </si>
  <si>
    <t>66 Blackbird Avenue</t>
  </si>
  <si>
    <t>373 Granby Alley</t>
  </si>
  <si>
    <t>63501 Sutherland Street</t>
  </si>
  <si>
    <t>09999 Hollow Ridge Hill</t>
  </si>
  <si>
    <t>2 Chive Avenue</t>
  </si>
  <si>
    <t>7 Pond Hill</t>
  </si>
  <si>
    <t>80 Stang Lane</t>
  </si>
  <si>
    <t>44914 Troy Parkway</t>
  </si>
  <si>
    <t>71 7th Junction</t>
  </si>
  <si>
    <t>96 Warner Hill</t>
  </si>
  <si>
    <t>93617 Anniversary Place</t>
  </si>
  <si>
    <t>79 Lake View Pass</t>
  </si>
  <si>
    <t>9 Swallow Plaza</t>
  </si>
  <si>
    <t>07357 Pine View Junction</t>
  </si>
  <si>
    <t>6 Kedzie Court</t>
  </si>
  <si>
    <t>54182 Parkside Park</t>
  </si>
  <si>
    <t>2192 Oriole Alley</t>
  </si>
  <si>
    <t>30 Northridge Terrace</t>
  </si>
  <si>
    <t>0473 Sullivan Point</t>
  </si>
  <si>
    <t>7481 Buena Vista Lane</t>
  </si>
  <si>
    <t>6914 Merchant Road</t>
  </si>
  <si>
    <t>91618 Bayside Parkway</t>
  </si>
  <si>
    <t>23032 Merrick Center</t>
  </si>
  <si>
    <t>782 Forest Street</t>
  </si>
  <si>
    <t>1 Petterle Road</t>
  </si>
  <si>
    <t>75 Esker Drive</t>
  </si>
  <si>
    <t>52 Shelley Way</t>
  </si>
  <si>
    <t>774 Homewood Pass</t>
  </si>
  <si>
    <t>63668 Golf Course Junction</t>
  </si>
  <si>
    <t>4 Carey Junction</t>
  </si>
  <si>
    <t>8457 Golf View Point</t>
  </si>
  <si>
    <t>7372 Express Junction</t>
  </si>
  <si>
    <t>76960 Lakewood Gardens Junction</t>
  </si>
  <si>
    <t>353 Mcguire Park</t>
  </si>
  <si>
    <t>479 Oakridge Hill</t>
  </si>
  <si>
    <t>43 Loomis Road</t>
  </si>
  <si>
    <t>443 Corscot Circle</t>
  </si>
  <si>
    <t>52791 Starling Junction</t>
  </si>
  <si>
    <t>47 Magdeline Plaza</t>
  </si>
  <si>
    <t>3 Bultman Way</t>
  </si>
  <si>
    <t>39 Towne Center</t>
  </si>
  <si>
    <t>79760 International Avenue</t>
  </si>
  <si>
    <t>3 Doe Crossing Junction</t>
  </si>
  <si>
    <t>1 Porter Circle</t>
  </si>
  <si>
    <t>82 Marquette Pass</t>
  </si>
  <si>
    <t>7 Meadow Valley Junction</t>
  </si>
  <si>
    <t>4944 Old Shore Street</t>
  </si>
  <si>
    <t>803 Straubel Way</t>
  </si>
  <si>
    <t>25490 Mayfield Terrace</t>
  </si>
  <si>
    <t>34071 Boyd Road</t>
  </si>
  <si>
    <t>7505 Schurz Circle</t>
  </si>
  <si>
    <t>00 Dryden Junction</t>
  </si>
  <si>
    <t>7 Schiller Center</t>
  </si>
  <si>
    <t>0 Lawn Terrace</t>
  </si>
  <si>
    <t>29584 Thompson Lane</t>
  </si>
  <si>
    <t>34 Harbort Park</t>
  </si>
  <si>
    <t>4246 Northview Center</t>
  </si>
  <si>
    <t>79 Sutteridge Drive</t>
  </si>
  <si>
    <t>78182 Jay Place</t>
  </si>
  <si>
    <t>08843 Steensland Avenue</t>
  </si>
  <si>
    <t>2 Dwight Way</t>
  </si>
  <si>
    <t>1 Petterle Avenue</t>
  </si>
  <si>
    <t>754 Iowa Pass</t>
  </si>
  <si>
    <t>2153 Eastlawn Road</t>
  </si>
  <si>
    <t>403 David Hill</t>
  </si>
  <si>
    <t>07631 Oxford Parkway</t>
  </si>
  <si>
    <t>1 Donald Lane</t>
  </si>
  <si>
    <t>379 Anderson Way</t>
  </si>
  <si>
    <t>44 Calypso Place</t>
  </si>
  <si>
    <t>173 Miller Street</t>
  </si>
  <si>
    <t>2 Blaine Trail</t>
  </si>
  <si>
    <t>8 Hoepker Circle</t>
  </si>
  <si>
    <t>926 Tennyson Lane</t>
  </si>
  <si>
    <t>1 Grim Avenue</t>
  </si>
  <si>
    <t>09 Memorial Trail</t>
  </si>
  <si>
    <t>761 Ohio Place</t>
  </si>
  <si>
    <t>6 Merchant Hill</t>
  </si>
  <si>
    <t>66 Quincy Parkway</t>
  </si>
  <si>
    <t>2 Almo Crossing</t>
  </si>
  <si>
    <t>40870 Hooker Junction</t>
  </si>
  <si>
    <t>36839 Jenna Trail</t>
  </si>
  <si>
    <t>8 Gerald Crossing</t>
  </si>
  <si>
    <t>14813 Vernon Plaza</t>
  </si>
  <si>
    <t>49 Ridgeview Road</t>
  </si>
  <si>
    <t>59126 Leroy Point</t>
  </si>
  <si>
    <t>04 Dwight Court</t>
  </si>
  <si>
    <t>34 Corben Trail</t>
  </si>
  <si>
    <t>0 Kensington Street</t>
  </si>
  <si>
    <t>4 Rieder Street</t>
  </si>
  <si>
    <t>612 Sunnyside Place</t>
  </si>
  <si>
    <t>48 Gale Junction</t>
  </si>
  <si>
    <t>1453 International Street</t>
  </si>
  <si>
    <t>6070 Roth Plaza</t>
  </si>
  <si>
    <t>363 Barnett Park</t>
  </si>
  <si>
    <t>8 Autumn Leaf Trail</t>
  </si>
  <si>
    <t>24198 Kings Circle</t>
  </si>
  <si>
    <t>66 Arkansas Hill</t>
  </si>
  <si>
    <t>2 Old Shore Circle</t>
  </si>
  <si>
    <t>82641 Autumn Leaf Hill</t>
  </si>
  <si>
    <t>03565 Pearson Park</t>
  </si>
  <si>
    <t>6309 Meadow Ridge Parkway</t>
  </si>
  <si>
    <t>23823 Trailsway Crossing</t>
  </si>
  <si>
    <t>338 Holy Cross Court</t>
  </si>
  <si>
    <t>29 Kings Center</t>
  </si>
  <si>
    <t>1191 Charing Cross Hill</t>
  </si>
  <si>
    <t>55 Oriole Court</t>
  </si>
  <si>
    <t>77424 Crest Line Parkway</t>
  </si>
  <si>
    <t>6125 Stoughton Circle</t>
  </si>
  <si>
    <t>5 Esch Circle</t>
  </si>
  <si>
    <t>3567 Hoard Hill</t>
  </si>
  <si>
    <t>150 East Junction</t>
  </si>
  <si>
    <t>13 Lunder Pass</t>
  </si>
  <si>
    <t>90575 Longview Lane</t>
  </si>
  <si>
    <t>0 Dryden Lane</t>
  </si>
  <si>
    <t>26598 Weeping Birch Alley</t>
  </si>
  <si>
    <t>33030 Grayhawk Way</t>
  </si>
  <si>
    <t>90 Stone Corner Trail</t>
  </si>
  <si>
    <t>5 Elgar Junction</t>
  </si>
  <si>
    <t>40913 Rusk Place</t>
  </si>
  <si>
    <t>03 Debra Lane</t>
  </si>
  <si>
    <t>23545 Maple Wood Drive</t>
  </si>
  <si>
    <t>5877 Manufacturers Pass</t>
  </si>
  <si>
    <t>61 Cody Hill</t>
  </si>
  <si>
    <t>4 Roxbury Crossing</t>
  </si>
  <si>
    <t>67234 Dexter Drive</t>
  </si>
  <si>
    <t>61 Forest Run Hill</t>
  </si>
  <si>
    <t>7740 La Follette Crossing</t>
  </si>
  <si>
    <t>42 Northwestern Parkway</t>
  </si>
  <si>
    <t>2151 Reinke Court</t>
  </si>
  <si>
    <t>411 Texas Park</t>
  </si>
  <si>
    <t>2 Eggendart Point</t>
  </si>
  <si>
    <t>1526 Mesta Plaza</t>
  </si>
  <si>
    <t>04 Rowland Trail</t>
  </si>
  <si>
    <t>85 Everett Terrace</t>
  </si>
  <si>
    <t>28 Algoma Hill</t>
  </si>
  <si>
    <t>60 Tennessee Trail</t>
  </si>
  <si>
    <t>51 Merry Drive</t>
  </si>
  <si>
    <t>654 Southridge Trail</t>
  </si>
  <si>
    <t>1588 Valley Edge Drive</t>
  </si>
  <si>
    <t>9 Charing Cross Street</t>
  </si>
  <si>
    <t>3 Prairie Rose Lane</t>
  </si>
  <si>
    <t>26 Iowa Place</t>
  </si>
  <si>
    <t>4482 Golf Course Park</t>
  </si>
  <si>
    <t>0 Westport Park</t>
  </si>
  <si>
    <t>513 Brown Pass</t>
  </si>
  <si>
    <t>617 Loftsgordon Place</t>
  </si>
  <si>
    <t>4 Ilene Park</t>
  </si>
  <si>
    <t>48 Hanover Terrace</t>
  </si>
  <si>
    <t>86 Bluestem Lane</t>
  </si>
  <si>
    <t>460 Straubel Crossing</t>
  </si>
  <si>
    <t>890 Stone Corner Point</t>
  </si>
  <si>
    <t>73 Manitowish Court</t>
  </si>
  <si>
    <t>6473 Myrtle Drive</t>
  </si>
  <si>
    <t>196 Maple Center</t>
  </si>
  <si>
    <t>71660 Vidon Point</t>
  </si>
  <si>
    <t>7425 Gateway Drive</t>
  </si>
  <si>
    <t>1242 Hagan Center</t>
  </si>
  <si>
    <t>344 Summer Ridge Plaza</t>
  </si>
  <si>
    <t>63 Stang Center</t>
  </si>
  <si>
    <t>54 Elka Road</t>
  </si>
  <si>
    <t>8 Green Plaza</t>
  </si>
  <si>
    <t>50 Bunker Hill Junction</t>
  </si>
  <si>
    <t>73 Carey Crossing</t>
  </si>
  <si>
    <t>317 Summit Junction</t>
  </si>
  <si>
    <t>40 Hoffman Crossing</t>
  </si>
  <si>
    <t>996 Mesta Pass</t>
  </si>
  <si>
    <t>94433 Vernon Junction</t>
  </si>
  <si>
    <t>4 Service Pass</t>
  </si>
  <si>
    <t>486 Mariners Cove Circle</t>
  </si>
  <si>
    <t>0800 Bultman Court</t>
  </si>
  <si>
    <t>75102 Lerdahl Road</t>
  </si>
  <si>
    <t>48 Fallview Lane</t>
  </si>
  <si>
    <t>74793 Pepper Wood Street</t>
  </si>
  <si>
    <t>362 Monterey Alley</t>
  </si>
  <si>
    <t>91 Roth Terrace</t>
  </si>
  <si>
    <t>74 Stoughton Junction</t>
  </si>
  <si>
    <t>1529 Reinke Parkway</t>
  </si>
  <si>
    <t>96 Longview Hill</t>
  </si>
  <si>
    <t>796 Manufacturers Street</t>
  </si>
  <si>
    <t>07032 Lawn Plaza</t>
  </si>
  <si>
    <t>100 Waywood Terrace</t>
  </si>
  <si>
    <t>0 Fallview Court</t>
  </si>
  <si>
    <t>40866 Goodland Terrace</t>
  </si>
  <si>
    <t>1610 1st Trail</t>
  </si>
  <si>
    <t>85729 Meadow Vale Hill</t>
  </si>
  <si>
    <t>46 Alpine Court</t>
  </si>
  <si>
    <t>3702 Ronald Regan Avenue</t>
  </si>
  <si>
    <t>26 Scoville Court</t>
  </si>
  <si>
    <t>54 Debra Park</t>
  </si>
  <si>
    <t>8 Springs Plaza</t>
  </si>
  <si>
    <t>91 Judy Point</t>
  </si>
  <si>
    <t>93061 Moose Court</t>
  </si>
  <si>
    <t>2 Elmside Court</t>
  </si>
  <si>
    <t>42 Monica Pass</t>
  </si>
  <si>
    <t>0264 Monica Junction</t>
  </si>
  <si>
    <t>35 Buhler Point</t>
  </si>
  <si>
    <t>4321 Autumn Leaf Court</t>
  </si>
  <si>
    <t>1486 Waubesa Street</t>
  </si>
  <si>
    <t>7652 Westport Circle</t>
  </si>
  <si>
    <t>7277 Judy Terrace</t>
  </si>
  <si>
    <t>758 Onsgard Alley</t>
  </si>
  <si>
    <t>120 Farwell Trail</t>
  </si>
  <si>
    <t>599 Dorton Crossing</t>
  </si>
  <si>
    <t>1 Towne Avenue</t>
  </si>
  <si>
    <t>835 Westport Road</t>
  </si>
  <si>
    <t>87115 Golf View Trail</t>
  </si>
  <si>
    <t>4 Cordelia Terrace</t>
  </si>
  <si>
    <t>5823 Sherman Plaza</t>
  </si>
  <si>
    <t>797 Boyd Parkway</t>
  </si>
  <si>
    <t>1 Badeau Parkway</t>
  </si>
  <si>
    <t>382 Union Avenue</t>
  </si>
  <si>
    <t>610 Oakridge Avenue</t>
  </si>
  <si>
    <t>8830 Golf View Way</t>
  </si>
  <si>
    <t>21716 Hudson Court</t>
  </si>
  <si>
    <t>521 Loeprich Plaza</t>
  </si>
  <si>
    <t>5 Rieder Junction</t>
  </si>
  <si>
    <t>33088 American Ash Plaza</t>
  </si>
  <si>
    <t>9 Kings Way</t>
  </si>
  <si>
    <t>27 Di Loreto Hill</t>
  </si>
  <si>
    <t>0000 Summer Ridge Place</t>
  </si>
  <si>
    <t>54 Quincy Pass</t>
  </si>
  <si>
    <t>6858 Bluejay Terrace</t>
  </si>
  <si>
    <t>01458 Chive Street</t>
  </si>
  <si>
    <t>7 Di Loreto Parkway</t>
  </si>
  <si>
    <t>594 Dwight Road</t>
  </si>
  <si>
    <t>1304 Huxley Plaza</t>
  </si>
  <si>
    <t>6706 Esch Junction</t>
  </si>
  <si>
    <t>73 Susan Drive</t>
  </si>
  <si>
    <t>0 Donald Place</t>
  </si>
  <si>
    <t>6112 Golf Place</t>
  </si>
  <si>
    <t>03945 Atwood Point</t>
  </si>
  <si>
    <t>1889 Susan Way</t>
  </si>
  <si>
    <t>9 La Follette Alley</t>
  </si>
  <si>
    <t>229 Truax Way</t>
  </si>
  <si>
    <t>615 Northfield Drive</t>
  </si>
  <si>
    <t>05 Ilene Place</t>
  </si>
  <si>
    <t>3394 Dapin Avenue</t>
  </si>
  <si>
    <t>73988 Dahle Terrace</t>
  </si>
  <si>
    <t>3510 Waywood Court</t>
  </si>
  <si>
    <t>0929 Tony Hill</t>
  </si>
  <si>
    <t>69 Eastlawn Lane</t>
  </si>
  <si>
    <t>63 Grover Avenue</t>
  </si>
  <si>
    <t>86 Texas Parkway</t>
  </si>
  <si>
    <t>7 South Circle</t>
  </si>
  <si>
    <t>69114 Gulseth Point</t>
  </si>
  <si>
    <t>3914 Pawling Lane</t>
  </si>
  <si>
    <t>666 7th Center</t>
  </si>
  <si>
    <t>8 Meadow Valley Pass</t>
  </si>
  <si>
    <t>45758 Coleman Junction</t>
  </si>
  <si>
    <t>3 Daystar Point</t>
  </si>
  <si>
    <t>9687 Hooker Avenue</t>
  </si>
  <si>
    <t>3662 Hollow Ridge Parkway</t>
  </si>
  <si>
    <t>2008 Lunder Center</t>
  </si>
  <si>
    <t>4002 Fordem Junction</t>
  </si>
  <si>
    <t>535 3rd Trail</t>
  </si>
  <si>
    <t>064 Menomonie Crossing</t>
  </si>
  <si>
    <t>6 Trailsway Place</t>
  </si>
  <si>
    <t>83083 Stuart Way</t>
  </si>
  <si>
    <t>827 Lawn Point</t>
  </si>
  <si>
    <t>2 Thierer Terrace</t>
  </si>
  <si>
    <t>519 Pawling Way</t>
  </si>
  <si>
    <t>05 Harbort Lane</t>
  </si>
  <si>
    <t>8924 Walton Plaza</t>
  </si>
  <si>
    <t>7 Sunnyside Street</t>
  </si>
  <si>
    <t>501 Oxford Hill</t>
  </si>
  <si>
    <t>82570 Springview Park</t>
  </si>
  <si>
    <t>1457 Grim Point</t>
  </si>
  <si>
    <t>63 Arapahoe Point</t>
  </si>
  <si>
    <t>7 Sachs Way</t>
  </si>
  <si>
    <t>0797 Kensington Terrace</t>
  </si>
  <si>
    <t>78 Magdeline Pass</t>
  </si>
  <si>
    <t>83 7th Terrace</t>
  </si>
  <si>
    <t>807 Gale Junction</t>
  </si>
  <si>
    <t>17409 Twin Pines Road</t>
  </si>
  <si>
    <t>972 Gale Point</t>
  </si>
  <si>
    <t>83 Iowa Drive</t>
  </si>
  <si>
    <t>98 Loftsgordon Circle</t>
  </si>
  <si>
    <t>39 Green Alley</t>
  </si>
  <si>
    <t>95663 Burning Wood Terrace</t>
  </si>
  <si>
    <t>0 3rd Hill</t>
  </si>
  <si>
    <t>45959 Lawn Place</t>
  </si>
  <si>
    <t>475 Kensington Junction</t>
  </si>
  <si>
    <t>7276 Dakota Lane</t>
  </si>
  <si>
    <t>26767 Darwin Hill</t>
  </si>
  <si>
    <t>9738 Kinsman Terrace</t>
  </si>
  <si>
    <t>788 Donald Street</t>
  </si>
  <si>
    <t>2 Parkside Trail</t>
  </si>
  <si>
    <t>54654 Crownhardt Hill</t>
  </si>
  <si>
    <t>6 Northridge Avenue</t>
  </si>
  <si>
    <t>0041 Lake View Hill</t>
  </si>
  <si>
    <t>8613 Sunbrook Pass</t>
  </si>
  <si>
    <t>4267 Harper Point</t>
  </si>
  <si>
    <t>2 Michigan Junction</t>
  </si>
  <si>
    <t>2609 Hermina Court</t>
  </si>
  <si>
    <t>7 New Castle Street</t>
  </si>
  <si>
    <t>59872 Hazelcrest Junction</t>
  </si>
  <si>
    <t>586 Coolidge Park</t>
  </si>
  <si>
    <t>76 Melrose Court</t>
  </si>
  <si>
    <t>7 Mccormick Junction</t>
  </si>
  <si>
    <t>5852 Messerschmidt Drive</t>
  </si>
  <si>
    <t>77879 Susan Parkway</t>
  </si>
  <si>
    <t>855 Milwaukee Drive</t>
  </si>
  <si>
    <t>4748 Dunning Crossing</t>
  </si>
  <si>
    <t>8 Almo Lane</t>
  </si>
  <si>
    <t>961 Petterle Hill</t>
  </si>
  <si>
    <t>74975 Spaight Park</t>
  </si>
  <si>
    <t>81 Dryden Pass</t>
  </si>
  <si>
    <t>6 Roxbury Avenue</t>
  </si>
  <si>
    <t>03000 Mayer Street</t>
  </si>
  <si>
    <t>7520 Westerfield Avenue</t>
  </si>
  <si>
    <t>82 Hazelcrest Street</t>
  </si>
  <si>
    <t>39645 Kropf Court</t>
  </si>
  <si>
    <t>8598 Park Meadow Hill</t>
  </si>
  <si>
    <t>0 Forest Alley</t>
  </si>
  <si>
    <t>30 Mariners Cove Place</t>
  </si>
  <si>
    <t>3 Buell Trail</t>
  </si>
  <si>
    <t>796 Ludington Center</t>
  </si>
  <si>
    <t>31841 Banding Road</t>
  </si>
  <si>
    <t>18 Melrose Junction</t>
  </si>
  <si>
    <t>76 Kipling Court</t>
  </si>
  <si>
    <t>278 Westend Alley</t>
  </si>
  <si>
    <t>25609 Mifflin Plaza</t>
  </si>
  <si>
    <t>4 Bellgrove Street</t>
  </si>
  <si>
    <t>39 Commercial Junction</t>
  </si>
  <si>
    <t>2695 David Center</t>
  </si>
  <si>
    <t>922 Glacier Hill Street</t>
  </si>
  <si>
    <t>01 Hallows Plaza</t>
  </si>
  <si>
    <t>828 American Alley</t>
  </si>
  <si>
    <t>4283 Hazelcrest Crossing</t>
  </si>
  <si>
    <t>27181 Esch Park</t>
  </si>
  <si>
    <t>6182 Shoshone Point</t>
  </si>
  <si>
    <t>3 Stuart Way</t>
  </si>
  <si>
    <t>15 Hoard Trail</t>
  </si>
  <si>
    <t>44 Beilfuss Road</t>
  </si>
  <si>
    <t>03228 Hanson Park</t>
  </si>
  <si>
    <t>2306 Grayhawk Place</t>
  </si>
  <si>
    <t>1088 Heath Road</t>
  </si>
  <si>
    <t>90 Blaine Trail</t>
  </si>
  <si>
    <t>35856 Meadow Ridge Lane</t>
  </si>
  <si>
    <t>67151 Thompson Crossing</t>
  </si>
  <si>
    <t>66013 Holmberg Road</t>
  </si>
  <si>
    <t>61756 Ohio Park</t>
  </si>
  <si>
    <t>922 Farragut Pass</t>
  </si>
  <si>
    <t>45418 Monument Junction</t>
  </si>
  <si>
    <t>71037 Lyons Park</t>
  </si>
  <si>
    <t>6 Columbus Point</t>
  </si>
  <si>
    <t>4 Pierstorff Hill</t>
  </si>
  <si>
    <t>6 Ryan Point</t>
  </si>
  <si>
    <t>82 Vera Lane</t>
  </si>
  <si>
    <t>49 Merry Plaza</t>
  </si>
  <si>
    <t>956 Bunker Hill Road</t>
  </si>
  <si>
    <t>348 Graceland Plaza</t>
  </si>
  <si>
    <t>1 Swallow Park</t>
  </si>
  <si>
    <t>682 Eggendart Pass</t>
  </si>
  <si>
    <t>50 Miller Hill</t>
  </si>
  <si>
    <t>5966 Northland Lane</t>
  </si>
  <si>
    <t>9 Norway Maple Circle</t>
  </si>
  <si>
    <t>251 7th Court</t>
  </si>
  <si>
    <t>45673 Waxwing Place</t>
  </si>
  <si>
    <t>82 Bultman Alley</t>
  </si>
  <si>
    <t>977 Meadow Ridge Junction</t>
  </si>
  <si>
    <t>6 Rusk Parkway</t>
  </si>
  <si>
    <t>38657 School Hill</t>
  </si>
  <si>
    <t>1530 Northridge Circle</t>
  </si>
  <si>
    <t>00 Butternut Alley</t>
  </si>
  <si>
    <t>69875 Bartelt Circle</t>
  </si>
  <si>
    <t>4270 Pepper Wood Park</t>
  </si>
  <si>
    <t>53 Carberry Junction</t>
  </si>
  <si>
    <t>9 Buell Court</t>
  </si>
  <si>
    <t>66123 Florence Parkway</t>
  </si>
  <si>
    <t>1 Norway Maple Junction</t>
  </si>
  <si>
    <t>49304 Rowland Park</t>
  </si>
  <si>
    <t>6 Summit Avenue</t>
  </si>
  <si>
    <t>7 Messerschmidt Trail</t>
  </si>
  <si>
    <t>9216 Nova Park</t>
  </si>
  <si>
    <t>264 Golf View Center</t>
  </si>
  <si>
    <t>2 Thompson Junction</t>
  </si>
  <si>
    <t>849 Chinook Road</t>
  </si>
  <si>
    <t>42130 International Parkway</t>
  </si>
  <si>
    <t>188 Comanche Junction</t>
  </si>
  <si>
    <t>64 Algoma Terrace</t>
  </si>
  <si>
    <t>1 Algoma Avenue</t>
  </si>
  <si>
    <t>7135 Autumn Leaf Court</t>
  </si>
  <si>
    <t>66691 Old Gate Pass</t>
  </si>
  <si>
    <t>318 Lyons Junction</t>
  </si>
  <si>
    <t>2 Monument Avenue</t>
  </si>
  <si>
    <t>47023 Homewood Way</t>
  </si>
  <si>
    <t>176 Schlimgen Trail</t>
  </si>
  <si>
    <t>306 Blackbird Terrace</t>
  </si>
  <si>
    <t>34 Lien Pass</t>
  </si>
  <si>
    <t>93439 Orin Trail</t>
  </si>
  <si>
    <t>197 Hermina Park</t>
  </si>
  <si>
    <t>33 Old Shore Place</t>
  </si>
  <si>
    <t>9 Arizona Place</t>
  </si>
  <si>
    <t>82565 Kennedy Road</t>
  </si>
  <si>
    <t>76859 Bay Point</t>
  </si>
  <si>
    <t>08 Dawn Drive</t>
  </si>
  <si>
    <t>65062 Manley Parkway</t>
  </si>
  <si>
    <t>49 Larry Place</t>
  </si>
  <si>
    <t>5 Bunting Drive</t>
  </si>
  <si>
    <t>3 Birchwood Plaza</t>
  </si>
  <si>
    <t>7 Bonner Point</t>
  </si>
  <si>
    <t>73 Bashford Hill</t>
  </si>
  <si>
    <t>4 Hanover Avenue</t>
  </si>
  <si>
    <t>701 Rigney Trail</t>
  </si>
  <si>
    <t>4 Scofield Alley</t>
  </si>
  <si>
    <t>4069 Alpine Crossing</t>
  </si>
  <si>
    <t>3 Crownhardt Place</t>
  </si>
  <si>
    <t>54 Lighthouse Bay Way</t>
  </si>
  <si>
    <t>903 Golf View Junction</t>
  </si>
  <si>
    <t>82591 Marcy Street</t>
  </si>
  <si>
    <t>262 Monterey Parkway</t>
  </si>
  <si>
    <t>4038 Schlimgen Avenue</t>
  </si>
  <si>
    <t>34 Grim Lane</t>
  </si>
  <si>
    <t>86881 Eastlawn Terrace</t>
  </si>
  <si>
    <t>8 Center Way</t>
  </si>
  <si>
    <t>15 Bunker Hill Pass</t>
  </si>
  <si>
    <t>025 Mesta Crossing</t>
  </si>
  <si>
    <t>4166 Waxwing Parkway</t>
  </si>
  <si>
    <t>21 Dwight Alley</t>
  </si>
  <si>
    <t>7577 Anniversary Lane</t>
  </si>
  <si>
    <t>4 Bonner Hill</t>
  </si>
  <si>
    <t>34430 Milwaukee Point</t>
  </si>
  <si>
    <t>634 Mosinee Parkway</t>
  </si>
  <si>
    <t>01 Hoepker Plaza</t>
  </si>
  <si>
    <t>78047 Dorton Court</t>
  </si>
  <si>
    <t>00221 Anderson Court</t>
  </si>
  <si>
    <t>947 Haas Pass</t>
  </si>
  <si>
    <t>25068 Hovde Way</t>
  </si>
  <si>
    <t>7 Brickson Park Trail</t>
  </si>
  <si>
    <t>816 Corben Way</t>
  </si>
  <si>
    <t>86264 Gale Park</t>
  </si>
  <si>
    <t>41075 Artisan Center</t>
  </si>
  <si>
    <t>226 Graedel Plaza</t>
  </si>
  <si>
    <t>7340 Vera Parkway</t>
  </si>
  <si>
    <t>3351 Hollow Ridge Point</t>
  </si>
  <si>
    <t>1 Kedzie Place</t>
  </si>
  <si>
    <t>009 Forest Run Park</t>
  </si>
  <si>
    <t>20 Blue Bill Park Road</t>
  </si>
  <si>
    <t>7675 Shoshone Parkway</t>
  </si>
  <si>
    <t>2440 Melody Lane</t>
  </si>
  <si>
    <t>30980 West Trail</t>
  </si>
  <si>
    <t>886 Dapin Pass</t>
  </si>
  <si>
    <t>834 Manufacturers Court</t>
  </si>
  <si>
    <t>16 Redwing Junction</t>
  </si>
  <si>
    <t>64 Gina Terrace</t>
  </si>
  <si>
    <t>1041 Dawn Hill</t>
  </si>
  <si>
    <t>934 Knutson Crossing</t>
  </si>
  <si>
    <t>646 Spohn Place</t>
  </si>
  <si>
    <t>89657 Vera Plaza</t>
  </si>
  <si>
    <t>30 Jenifer Junction</t>
  </si>
  <si>
    <t>5380 Lakewood Drive</t>
  </si>
  <si>
    <t>1 Comanche Place</t>
  </si>
  <si>
    <t>0 Sachtjen Pass</t>
  </si>
  <si>
    <t>656 Mcbride Crossing</t>
  </si>
  <si>
    <t>361 Saint Paul Pass</t>
  </si>
  <si>
    <t>2713 Basil Circle</t>
  </si>
  <si>
    <t>24 Hanover Crossing</t>
  </si>
  <si>
    <t>1666 Straubel Avenue</t>
  </si>
  <si>
    <t>82 Union Drive</t>
  </si>
  <si>
    <t>39073 Onsgard Parkway</t>
  </si>
  <si>
    <t>9 Mockingbird Point</t>
  </si>
  <si>
    <t>75 Kim Trail</t>
  </si>
  <si>
    <t>6 Summerview Drive</t>
  </si>
  <si>
    <t>0 Holmberg Park</t>
  </si>
  <si>
    <t>07 Briar Crest Center</t>
  </si>
  <si>
    <t>22548 Ohio Alley</t>
  </si>
  <si>
    <t>61952 Memorial Trail</t>
  </si>
  <si>
    <t>5570 Erie Alley</t>
  </si>
  <si>
    <t>49628 Scott Place</t>
  </si>
  <si>
    <t>8 Reindahl Avenue</t>
  </si>
  <si>
    <t>9 Mallory Point</t>
  </si>
  <si>
    <t>2 Talisman Point</t>
  </si>
  <si>
    <t>6844 Clemons Point</t>
  </si>
  <si>
    <t>88 Corben Avenue</t>
  </si>
  <si>
    <t>0 North Plaza</t>
  </si>
  <si>
    <t>9807 Darwin Trail</t>
  </si>
  <si>
    <t>780 Morning Trail</t>
  </si>
  <si>
    <t>167 Monument Street</t>
  </si>
  <si>
    <t>80 Forster Hill</t>
  </si>
  <si>
    <t>9 Bultman Crossing</t>
  </si>
  <si>
    <t>67 Carey Circle</t>
  </si>
  <si>
    <t>4 Utah Alley</t>
  </si>
  <si>
    <t>4947 Helena Alley</t>
  </si>
  <si>
    <t>435 Londonderry Street</t>
  </si>
  <si>
    <t>1 Brown Hill</t>
  </si>
  <si>
    <t>8404 Stoughton Street</t>
  </si>
  <si>
    <t>95347 Blaine Crossing</t>
  </si>
  <si>
    <t>01120 Mccormick Pass</t>
  </si>
  <si>
    <t>3 Roxbury Terrace</t>
  </si>
  <si>
    <t>14 Pond Street</t>
  </si>
  <si>
    <t>9 Russell Court</t>
  </si>
  <si>
    <t>4213 Rowland Point</t>
  </si>
  <si>
    <t>941 Roxbury Avenue</t>
  </si>
  <si>
    <t>96943 Steensland Place</t>
  </si>
  <si>
    <t>0 Dwight Court</t>
  </si>
  <si>
    <t>668 Pond Road</t>
  </si>
  <si>
    <t>8492 Fair Oaks Parkway</t>
  </si>
  <si>
    <t>44015 Hallows Road</t>
  </si>
  <si>
    <t>67 Arkansas Alley</t>
  </si>
  <si>
    <t>503 Green Crossing</t>
  </si>
  <si>
    <t>35137 Myrtle Drive</t>
  </si>
  <si>
    <t>984 Corben Circle</t>
  </si>
  <si>
    <t>4 Elgar Crossing</t>
  </si>
  <si>
    <t>988 Hollow Ridge Street</t>
  </si>
  <si>
    <t>6315 Riverside Hill</t>
  </si>
  <si>
    <t>3 Nevada Alley</t>
  </si>
  <si>
    <t>0191 Golf Course Court</t>
  </si>
  <si>
    <t>8 5th Junction</t>
  </si>
  <si>
    <t>51412 Carberry Circle</t>
  </si>
  <si>
    <t>0 Homewood Avenue</t>
  </si>
  <si>
    <t>35352 Bunting Point</t>
  </si>
  <si>
    <t>787 Blaine Pass</t>
  </si>
  <si>
    <t>189 Chive Court</t>
  </si>
  <si>
    <t>12 Oriole Plaza</t>
  </si>
  <si>
    <t>2 Haas Way</t>
  </si>
  <si>
    <t>235 Pankratz Avenue</t>
  </si>
  <si>
    <t>76 Mcguire Lane</t>
  </si>
  <si>
    <t>02 Lake View Circle</t>
  </si>
  <si>
    <t>544 Green Point</t>
  </si>
  <si>
    <t>98356 Heath Road</t>
  </si>
  <si>
    <t>97851 Susan Terrace</t>
  </si>
  <si>
    <t>116 Havey Plaza</t>
  </si>
  <si>
    <t>122 Burrows Point</t>
  </si>
  <si>
    <t>0 Prentice Lane</t>
  </si>
  <si>
    <t>8 David Alley</t>
  </si>
  <si>
    <t>98 Boyd Plaza</t>
  </si>
  <si>
    <t>8073 Browning Avenue</t>
  </si>
  <si>
    <t>216 Maple Wood Place</t>
  </si>
  <si>
    <t>2899 Bobwhite Circle</t>
  </si>
  <si>
    <t>751 Debra Park</t>
  </si>
  <si>
    <t>609 Mallard Point</t>
  </si>
  <si>
    <t>4 Drewry Terrace</t>
  </si>
  <si>
    <t>72893 Hanover Lane</t>
  </si>
  <si>
    <t>75207 Spaight Pass</t>
  </si>
  <si>
    <t>653 Shoshone Terrace</t>
  </si>
  <si>
    <t>786 Claremont Parkway</t>
  </si>
  <si>
    <t>24116 Redwing Way</t>
  </si>
  <si>
    <t>045 Debs Place</t>
  </si>
  <si>
    <t>2999 Waxwing Road</t>
  </si>
  <si>
    <t>69 Fairfield Avenue</t>
  </si>
  <si>
    <t>4698 Memorial Park</t>
  </si>
  <si>
    <t>82800 Eagle Crest Crossing</t>
  </si>
  <si>
    <t>9997 Norway Maple Pass</t>
  </si>
  <si>
    <t>1 Saint Paul Lane</t>
  </si>
  <si>
    <t>1 Jenna Terrace</t>
  </si>
  <si>
    <t>0827 Michigan Way</t>
  </si>
  <si>
    <t>1264 Stuart Court</t>
  </si>
  <si>
    <t>6 Hoard Park</t>
  </si>
  <si>
    <t>57 Grayhawk Center</t>
  </si>
  <si>
    <t>7128 Blue Bill Park Crossing</t>
  </si>
  <si>
    <t>2804 Crest Line Lane</t>
  </si>
  <si>
    <t>8770 Holmberg Hill</t>
  </si>
  <si>
    <t>8942 Laurel Street</t>
  </si>
  <si>
    <t>625 Crest Line Trail</t>
  </si>
  <si>
    <t>66662 American Court</t>
  </si>
  <si>
    <t>30154 Trailsway Point</t>
  </si>
  <si>
    <t>4 Independence Alley</t>
  </si>
  <si>
    <t>8 Jenifer Point</t>
  </si>
  <si>
    <t>87144 Transport Way</t>
  </si>
  <si>
    <t>17 Oneill Alley</t>
  </si>
  <si>
    <t>7 Arrowood Center</t>
  </si>
  <si>
    <t>45 Sundown Way</t>
  </si>
  <si>
    <t>799 Bunting Terrace</t>
  </si>
  <si>
    <t>504 Sunbrook Road</t>
  </si>
  <si>
    <t>384 Independence Hill</t>
  </si>
  <si>
    <t>10 Debs Circle</t>
  </si>
  <si>
    <t>293 Elka Terrace</t>
  </si>
  <si>
    <t>56 Sugar Place</t>
  </si>
  <si>
    <t>848 Chinook Point</t>
  </si>
  <si>
    <t>09672 Myrtle Center</t>
  </si>
  <si>
    <t>46393 Bay Road</t>
  </si>
  <si>
    <t>74 Drewry Point</t>
  </si>
  <si>
    <t>12 Jenifer Plaza</t>
  </si>
  <si>
    <t>789 Transport Terrace</t>
  </si>
  <si>
    <t>33107 Helena Plaza</t>
  </si>
  <si>
    <t>57730 Towne Avenue</t>
  </si>
  <si>
    <t>11 Warbler Parkway</t>
  </si>
  <si>
    <t>2077 Carberry Alley</t>
  </si>
  <si>
    <t>4 Caliangt Road</t>
  </si>
  <si>
    <t>717 Nelson Avenue</t>
  </si>
  <si>
    <t>04 Buhler Drive</t>
  </si>
  <si>
    <t>6686 Vermont Drive</t>
  </si>
  <si>
    <t>22237 Ruskin Crossing</t>
  </si>
  <si>
    <t>6 Reindahl Parkway</t>
  </si>
  <si>
    <t>73 Pine View Circle</t>
  </si>
  <si>
    <t>56 Northport Avenue</t>
  </si>
  <si>
    <t>0 Scofield Street</t>
  </si>
  <si>
    <t>4097 Graceland Center</t>
  </si>
  <si>
    <t>2 Thackeray Plaza</t>
  </si>
  <si>
    <t>39397 Ronald Regan Circle</t>
  </si>
  <si>
    <t>3870 Oxford Point</t>
  </si>
  <si>
    <t>9 Lukken Lane</t>
  </si>
  <si>
    <t>0 Lindbergh Trail</t>
  </si>
  <si>
    <t>318 Doe Crossing Parkway</t>
  </si>
  <si>
    <t>6 Hansons Lane</t>
  </si>
  <si>
    <t>742 Scoville Terrace</t>
  </si>
  <si>
    <t>931 Comanche Circle</t>
  </si>
  <si>
    <t>0905 Toban Lane</t>
  </si>
  <si>
    <t>4997 Menomonie Point</t>
  </si>
  <si>
    <t>26 Hayes Avenue</t>
  </si>
  <si>
    <t>62798 Calypso Plaza</t>
  </si>
  <si>
    <t>920 East Crossing</t>
  </si>
  <si>
    <t>55 Hovde Alley</t>
  </si>
  <si>
    <t>26 Mcguire Lane</t>
  </si>
  <si>
    <t>6 Forest Road</t>
  </si>
  <si>
    <t>13 1st Alley</t>
  </si>
  <si>
    <t>41 Rutledge Avenue</t>
  </si>
  <si>
    <t>6806 American Alley</t>
  </si>
  <si>
    <t>820 Dakota Plaza</t>
  </si>
  <si>
    <t>336 Trailsway Trail</t>
  </si>
  <si>
    <t>305 Merchant Road</t>
  </si>
  <si>
    <t>1 Tony Circle</t>
  </si>
  <si>
    <t>049 Lien Trail</t>
  </si>
  <si>
    <t>1 Hoard Circle</t>
  </si>
  <si>
    <t>3 Ilene Terrace</t>
  </si>
  <si>
    <t>3104 Washington Point</t>
  </si>
  <si>
    <t>0692 Schurz Avenue</t>
  </si>
  <si>
    <t>04 Clemons Alley</t>
  </si>
  <si>
    <t>96449 2nd Pass</t>
  </si>
  <si>
    <t>0 Carpenter Park</t>
  </si>
  <si>
    <t>73 Swallow Hill</t>
  </si>
  <si>
    <t>9314 Atwood Way</t>
  </si>
  <si>
    <t>9 La Follette Street</t>
  </si>
  <si>
    <t>79443 Homewood Alley</t>
  </si>
  <si>
    <t>9 Dennis Alley</t>
  </si>
  <si>
    <t>59 Fairview Center</t>
  </si>
  <si>
    <t>4 Florence Way</t>
  </si>
  <si>
    <t>695 Crowley Pass</t>
  </si>
  <si>
    <t>5 Dayton Alley</t>
  </si>
  <si>
    <t>447 Everett Hill</t>
  </si>
  <si>
    <t>5416 Waywood Point</t>
  </si>
  <si>
    <t>0220 Swallow Alley</t>
  </si>
  <si>
    <t>651 Dottie Lane</t>
  </si>
  <si>
    <t>8739 Moose Avenue</t>
  </si>
  <si>
    <t>231 Schurz Lane</t>
  </si>
  <si>
    <t>877 Shasta Terrace</t>
  </si>
  <si>
    <t>1819 Jenna Circle</t>
  </si>
  <si>
    <t>9 Graedel Place</t>
  </si>
  <si>
    <t>8850 Pennsylvania Park</t>
  </si>
  <si>
    <t>7 Marquette Street</t>
  </si>
  <si>
    <t>82929 Prairie Rose Plaza</t>
  </si>
  <si>
    <t>2 Waubesa Alley</t>
  </si>
  <si>
    <t>81 Crownhardt Court</t>
  </si>
  <si>
    <t>38257 Barnett Way</t>
  </si>
  <si>
    <t>4653 Sullivan Point</t>
  </si>
  <si>
    <t>8972 Ridgeway Terrace</t>
  </si>
  <si>
    <t>72435 Eagle Crest Road</t>
  </si>
  <si>
    <t>7523 Waubesa Park</t>
  </si>
  <si>
    <t>5551 Macpherson Lane</t>
  </si>
  <si>
    <t>3 International Pass</t>
  </si>
  <si>
    <t>45226 Lighthouse Bay Alley</t>
  </si>
  <si>
    <t>0936 Kings Center</t>
  </si>
  <si>
    <t>374 Myrtle Terrace</t>
  </si>
  <si>
    <t>85 Mcbride Parkway</t>
  </si>
  <si>
    <t>76351 Tennyson Alley</t>
  </si>
  <si>
    <t>89288 Rieder Street</t>
  </si>
  <si>
    <t>49897 Oakridge Place</t>
  </si>
  <si>
    <t>95535 Kropf Crossing</t>
  </si>
  <si>
    <t>312 Tony Hill</t>
  </si>
  <si>
    <t>246 John Wall Trail</t>
  </si>
  <si>
    <t>96 Vera Trail</t>
  </si>
  <si>
    <t>78336 Golf View Road</t>
  </si>
  <si>
    <t>924 Dunning Alley</t>
  </si>
  <si>
    <t>34 Hagan Way</t>
  </si>
  <si>
    <t>4671 Schurz Street</t>
  </si>
  <si>
    <t>86 Petterle Street</t>
  </si>
  <si>
    <t>5 Eggendart Parkway</t>
  </si>
  <si>
    <t>49180 Northridge Crossing</t>
  </si>
  <si>
    <t>84 Bluestem Court</t>
  </si>
  <si>
    <t>87049 Cascade Crossing</t>
  </si>
  <si>
    <t>72 High Crossing Circle</t>
  </si>
  <si>
    <t>511 Grover Place</t>
  </si>
  <si>
    <t>197 Grover Terrace</t>
  </si>
  <si>
    <t>64 Almo Alley</t>
  </si>
  <si>
    <t>63 Stone Corner Court</t>
  </si>
  <si>
    <t>638 Dovetail Parkway</t>
  </si>
  <si>
    <t>9126 Summerview Park</t>
  </si>
  <si>
    <t>1539 Arrowood Drive</t>
  </si>
  <si>
    <t>01 Corry Crossing</t>
  </si>
  <si>
    <t>38779 Artisan Street</t>
  </si>
  <si>
    <t>4576 Kensington Park</t>
  </si>
  <si>
    <t>34090 Portage Point</t>
  </si>
  <si>
    <t>9 Crescent Oaks Alley</t>
  </si>
  <si>
    <t>6315 Grayhawk Crossing</t>
  </si>
  <si>
    <t>5305 Gulseth Way</t>
  </si>
  <si>
    <t>83 Green Ridge Avenue</t>
  </si>
  <si>
    <t>6593 Farmco Parkway</t>
  </si>
  <si>
    <t>3 Green Ridge Junction</t>
  </si>
  <si>
    <t>894 Dawn Place</t>
  </si>
  <si>
    <t>12 Bobwhite Pass</t>
  </si>
  <si>
    <t>553 Acker Place</t>
  </si>
  <si>
    <t>9105 Farmco Park</t>
  </si>
  <si>
    <t>14513 Muir Drive</t>
  </si>
  <si>
    <t>26 Judy Park</t>
  </si>
  <si>
    <t>28 Duke Place</t>
  </si>
  <si>
    <t>5312 Laurel Parkway</t>
  </si>
  <si>
    <t>1984 Waywood Street</t>
  </si>
  <si>
    <t>24960 Dunning Pass</t>
  </si>
  <si>
    <t>07831 Ilene Lane</t>
  </si>
  <si>
    <t>9482 Mallard Terrace</t>
  </si>
  <si>
    <t>808 Arizona Avenue</t>
  </si>
  <si>
    <t>0 Anderson Crossing</t>
  </si>
  <si>
    <t>2539 Morning Drive</t>
  </si>
  <si>
    <t>26 Roxbury Point</t>
  </si>
  <si>
    <t>04 Moland Junction</t>
  </si>
  <si>
    <t>6 Cascade Street</t>
  </si>
  <si>
    <t>61337 Washington Way</t>
  </si>
  <si>
    <t>8296 Quincy Drive</t>
  </si>
  <si>
    <t>881 Buell Hill</t>
  </si>
  <si>
    <t>52722 East Place</t>
  </si>
  <si>
    <t>5726 Londonderry Park</t>
  </si>
  <si>
    <t>32616 La Follette Lane</t>
  </si>
  <si>
    <t>4158 Norway Maple Avenue</t>
  </si>
  <si>
    <t>4 Delaware Circle</t>
  </si>
  <si>
    <t>3692 Sugar Avenue</t>
  </si>
  <si>
    <t>19 Superior Street</t>
  </si>
  <si>
    <t>293 Barnett Road</t>
  </si>
  <si>
    <t>4160 Logan Junction</t>
  </si>
  <si>
    <t>1 Graceland Parkway</t>
  </si>
  <si>
    <t>537 Basil Lane</t>
  </si>
  <si>
    <t>3 Mcguire Alley</t>
  </si>
  <si>
    <t>4228 Morrow Trail</t>
  </si>
  <si>
    <t>8 Thompson Park</t>
  </si>
  <si>
    <t>84099 Swallow Terrace</t>
  </si>
  <si>
    <t>5 Lakewood Point</t>
  </si>
  <si>
    <t>003 Ridge Oak Trail</t>
  </si>
  <si>
    <t>83961 Miller Lane</t>
  </si>
  <si>
    <t>71619 Eggendart Place</t>
  </si>
  <si>
    <t>221 New Castle Alley</t>
  </si>
  <si>
    <t>8 Warbler Center</t>
  </si>
  <si>
    <t>641 Saint Paul Trail</t>
  </si>
  <si>
    <t>01087 Becker Pass</t>
  </si>
  <si>
    <t>0 Banding Crossing</t>
  </si>
  <si>
    <t>0527 Wayridge Trail</t>
  </si>
  <si>
    <t>07762 Valley Edge Park</t>
  </si>
  <si>
    <t>66528 Mifflin Avenue</t>
  </si>
  <si>
    <t>6 Hovde Lane</t>
  </si>
  <si>
    <t>5 Pleasure Alley</t>
  </si>
  <si>
    <t>54841 Bonner Lane</t>
  </si>
  <si>
    <t>24 Nova Street</t>
  </si>
  <si>
    <t>855 Charing Cross Place</t>
  </si>
  <si>
    <t>27082 Pond Way</t>
  </si>
  <si>
    <t>18250 Emmet Junction</t>
  </si>
  <si>
    <t>13968 Pawling Parkway</t>
  </si>
  <si>
    <t>279 Sunnyside Hill</t>
  </si>
  <si>
    <t>4 Scoville Way</t>
  </si>
  <si>
    <t>43999 Crescent Oaks Trail</t>
  </si>
  <si>
    <t>9 Sullivan Parkway</t>
  </si>
  <si>
    <t>259 Bunting Parkway</t>
  </si>
  <si>
    <t>35355 Duke Drive</t>
  </si>
  <si>
    <t>42 Grim Center</t>
  </si>
  <si>
    <t>62996 Lillian Court</t>
  </si>
  <si>
    <t>3 Armistice Terrace</t>
  </si>
  <si>
    <t>1 Graedel Court</t>
  </si>
  <si>
    <t>661 South Circle</t>
  </si>
  <si>
    <t>6598 American Ash Terrace</t>
  </si>
  <si>
    <t>33 Bluejay Road</t>
  </si>
  <si>
    <t>277 Arrowood Pass</t>
  </si>
  <si>
    <t>2 Paget Court</t>
  </si>
  <si>
    <t>806 Westridge Circle</t>
  </si>
  <si>
    <t>03787 Melrose Drive</t>
  </si>
  <si>
    <t>883 Dahle Road</t>
  </si>
  <si>
    <t>8409 Rigney Crossing</t>
  </si>
  <si>
    <t>36470 Wayridge Place</t>
  </si>
  <si>
    <t>2081 Hallows Court</t>
  </si>
  <si>
    <t>58 Forest Plaza</t>
  </si>
  <si>
    <t>20923 Helena Lane</t>
  </si>
  <si>
    <t>00157 Bowman Way</t>
  </si>
  <si>
    <t>29 Namekagon Street</t>
  </si>
  <si>
    <t>508 Mayer Parkway</t>
  </si>
  <si>
    <t>8 Forest Dale Center</t>
  </si>
  <si>
    <t>56 Goodland Road</t>
  </si>
  <si>
    <t>45978 Fordem Point</t>
  </si>
  <si>
    <t>5567 Duke Avenue</t>
  </si>
  <si>
    <t>12 Armistice Center</t>
  </si>
  <si>
    <t>95725 Eggendart Plaza</t>
  </si>
  <si>
    <t>0062 Rusk Parkway</t>
  </si>
  <si>
    <t>34 Mcguire Park</t>
  </si>
  <si>
    <t>80891 Kings Park</t>
  </si>
  <si>
    <t>891 Stone Corner Alley</t>
  </si>
  <si>
    <t>17862 Shelley Drive</t>
  </si>
  <si>
    <t>6606 Prentice Road</t>
  </si>
  <si>
    <t>48 Bultman Road</t>
  </si>
  <si>
    <t>610 Merchant Lane</t>
  </si>
  <si>
    <t>4 Charing Cross Park</t>
  </si>
  <si>
    <t>64965 Ridge Oak Drive</t>
  </si>
  <si>
    <t>1334 Jenifer Center</t>
  </si>
  <si>
    <t>68568 Springs Plaza</t>
  </si>
  <si>
    <t>5126 Lillian Point</t>
  </si>
  <si>
    <t>15208 Victoria Avenue</t>
  </si>
  <si>
    <t>57502 Pepper Wood Way</t>
  </si>
  <si>
    <t>0 Heath Junction</t>
  </si>
  <si>
    <t>5025 Ryan Park</t>
  </si>
  <si>
    <t>5044 Service Alley</t>
  </si>
  <si>
    <t>63 Quincy Way</t>
  </si>
  <si>
    <t>03 Del Sol Drive</t>
  </si>
  <si>
    <t>954 Maple Plaza</t>
  </si>
  <si>
    <t>41623 Shopko Street</t>
  </si>
  <si>
    <t>1 Troy Plaza</t>
  </si>
  <si>
    <t>2257 Bayside Street</t>
  </si>
  <si>
    <t>56132 Duke Road</t>
  </si>
  <si>
    <t>48631 Paget Pass</t>
  </si>
  <si>
    <t>4756 Texas Circle</t>
  </si>
  <si>
    <t>0 Bunker Hill Terrace</t>
  </si>
  <si>
    <t>2690 Grover Place</t>
  </si>
  <si>
    <t>56031 Miller Pass</t>
  </si>
  <si>
    <t>594 Talisman Parkway</t>
  </si>
  <si>
    <t>7315 Lake View Avenue</t>
  </si>
  <si>
    <t>8 Oriole Hill</t>
  </si>
  <si>
    <t>1 Roxbury Place</t>
  </si>
  <si>
    <t>02 Cherokee Way</t>
  </si>
  <si>
    <t>9854 Moland Road</t>
  </si>
  <si>
    <t>32 Milwaukee Park</t>
  </si>
  <si>
    <t>5 Moland Hill</t>
  </si>
  <si>
    <t>798 Dunning Point</t>
  </si>
  <si>
    <t>79 Dayton Drive</t>
  </si>
  <si>
    <t>8 Green Point</t>
  </si>
  <si>
    <t>042 Brown Lane</t>
  </si>
  <si>
    <t>0125 Maryland Place</t>
  </si>
  <si>
    <t>37163 Oxford Trail</t>
  </si>
  <si>
    <t>5650 Jana Hill</t>
  </si>
  <si>
    <t>7244 Bobwhite Drive</t>
  </si>
  <si>
    <t>30 Heath Park</t>
  </si>
  <si>
    <t>011 Emmet Circle</t>
  </si>
  <si>
    <t>06 Hoffman Trail</t>
  </si>
  <si>
    <t>0 Beilfuss Street</t>
  </si>
  <si>
    <t>110 Spaight Avenue</t>
  </si>
  <si>
    <t>869 Superior Street</t>
  </si>
  <si>
    <t>0228 Alpine Circle</t>
  </si>
  <si>
    <t>621 Cambridge Avenue</t>
  </si>
  <si>
    <t>26 Springs Parkway</t>
  </si>
  <si>
    <t>11644 Hintze Road</t>
  </si>
  <si>
    <t>6 Vidon Point</t>
  </si>
  <si>
    <t>1 Montana Lane</t>
  </si>
  <si>
    <t>96202 6th Point</t>
  </si>
  <si>
    <t>64382 Continental Alley</t>
  </si>
  <si>
    <t>6 Mallard Terrace</t>
  </si>
  <si>
    <t>4 Reinke Circle</t>
  </si>
  <si>
    <t>05 Lake View Point</t>
  </si>
  <si>
    <t>425 Doe Crossing Lane</t>
  </si>
  <si>
    <t>3331 Browning Road</t>
  </si>
  <si>
    <t>709 Doe Crossing Court</t>
  </si>
  <si>
    <t>09365 Hayes Pass</t>
  </si>
  <si>
    <t>88 Almo Alley</t>
  </si>
  <si>
    <t>24541 Jana Pass</t>
  </si>
  <si>
    <t>1 Gulseth Circle</t>
  </si>
  <si>
    <t>07 Lawn Circle</t>
  </si>
  <si>
    <t>31 Bartillon Street</t>
  </si>
  <si>
    <t>737 Di Loreto Way</t>
  </si>
  <si>
    <t>3267 Tennessee Place</t>
  </si>
  <si>
    <t>0 Arkansas Drive</t>
  </si>
  <si>
    <t>40320 Heffernan Hill</t>
  </si>
  <si>
    <t>36 Logan Alley</t>
  </si>
  <si>
    <t>71 Lawn Street</t>
  </si>
  <si>
    <t>10 Kinsman Point</t>
  </si>
  <si>
    <t>0547 Fisk Way</t>
  </si>
  <si>
    <t>7 Kedzie Trail</t>
  </si>
  <si>
    <t>39 David Street</t>
  </si>
  <si>
    <t>49 Karstens Street</t>
  </si>
  <si>
    <t>57389 Lillian Drive</t>
  </si>
  <si>
    <t>2 Dryden Street</t>
  </si>
  <si>
    <t>5624 Twin Pines Center</t>
  </si>
  <si>
    <t>5 Karstens Place</t>
  </si>
  <si>
    <t>30349 Lotheville Avenue</t>
  </si>
  <si>
    <t>46700 Weeping Birch Court</t>
  </si>
  <si>
    <t>31 Gateway Lane</t>
  </si>
  <si>
    <t>21 Kingsford Street</t>
  </si>
  <si>
    <t>398 Susan Alley</t>
  </si>
  <si>
    <t>8296 Crownhardt Street</t>
  </si>
  <si>
    <t>18 Pawling Place</t>
  </si>
  <si>
    <t>4 Dahle Crossing</t>
  </si>
  <si>
    <t>862 Sachtjen Lane</t>
  </si>
  <si>
    <t>1 Tennessee Point</t>
  </si>
  <si>
    <t>548 Knutson Lane</t>
  </si>
  <si>
    <t>476 Talmadge Lane</t>
  </si>
  <si>
    <t>6932 Daystar Avenue</t>
  </si>
  <si>
    <t>Clermont-Ferrand</t>
  </si>
  <si>
    <t>Bordeaux</t>
  </si>
  <si>
    <t>Cap-SantÃ©</t>
  </si>
  <si>
    <t>Les Sables-d'Olonne</t>
  </si>
  <si>
    <t>Brive-la-Gaillarde</t>
  </si>
  <si>
    <t>OrlÃ©ans</t>
  </si>
  <si>
    <t>Annecy-le-Vieux</t>
  </si>
  <si>
    <t>Jefferson City</t>
  </si>
  <si>
    <t>Paris 19</t>
  </si>
  <si>
    <t>Tarascon</t>
  </si>
  <si>
    <t>Dunkerque</t>
  </si>
  <si>
    <t>Montpellier</t>
  </si>
  <si>
    <t>Hayange</t>
  </si>
  <si>
    <t>BesanÃ§on</t>
  </si>
  <si>
    <t>Dortmund</t>
  </si>
  <si>
    <t>Ã‰vreux</t>
  </si>
  <si>
    <t>Mont-de-Marsan</t>
  </si>
  <si>
    <t>Notre-Dame-des-Prairies</t>
  </si>
  <si>
    <t>Montreuil</t>
  </si>
  <si>
    <t>Saintes</t>
  </si>
  <si>
    <t>Vanves</t>
  </si>
  <si>
    <t>Paris 09</t>
  </si>
  <si>
    <t>Donegal</t>
  </si>
  <si>
    <t>Bressuire</t>
  </si>
  <si>
    <t>Delson</t>
  </si>
  <si>
    <t>Baie-D'UrfÃ©</t>
  </si>
  <si>
    <t>Jasper Park Lodge</t>
  </si>
  <si>
    <t>Choisy-le-Roi</t>
  </si>
  <si>
    <t>Coaldale</t>
  </si>
  <si>
    <t>Owen Sound</t>
  </si>
  <si>
    <t>Swift Current</t>
  </si>
  <si>
    <t>Oullins</t>
  </si>
  <si>
    <t>Saint Joseph</t>
  </si>
  <si>
    <t>Arras</t>
  </si>
  <si>
    <t>Tullich</t>
  </si>
  <si>
    <t>DÃ¼sseldorf</t>
  </si>
  <si>
    <t>Verdun</t>
  </si>
  <si>
    <t>Nice</t>
  </si>
  <si>
    <t>Caen</t>
  </si>
  <si>
    <t>Innisfil</t>
  </si>
  <si>
    <t>Nancy</t>
  </si>
  <si>
    <t>Ludwigshafen am Rhein</t>
  </si>
  <si>
    <t>Berck</t>
  </si>
  <si>
    <t>Briey</t>
  </si>
  <si>
    <t>Lyon</t>
  </si>
  <si>
    <t>Palaiseau</t>
  </si>
  <si>
    <t>Golbey</t>
  </si>
  <si>
    <t>Le Teil</t>
  </si>
  <si>
    <t>Hamburg</t>
  </si>
  <si>
    <t>Lumsden</t>
  </si>
  <si>
    <t>Cran-Gevrier</t>
  </si>
  <si>
    <t>Cluses</t>
  </si>
  <si>
    <t>Camrose</t>
  </si>
  <si>
    <t>Paris 03</t>
  </si>
  <si>
    <t>Houilles</t>
  </si>
  <si>
    <t>Le Havre</t>
  </si>
  <si>
    <t>Blackfalds</t>
  </si>
  <si>
    <t>Cannes</t>
  </si>
  <si>
    <t>Amiens</t>
  </si>
  <si>
    <t>Markham</t>
  </si>
  <si>
    <t>Mascouche</t>
  </si>
  <si>
    <t>Vanderhoof</t>
  </si>
  <si>
    <t>Okanagan</t>
  </si>
  <si>
    <t>Cesson-SÃ©vignÃ©</t>
  </si>
  <si>
    <t>Raymond</t>
  </si>
  <si>
    <t>Youngstown</t>
  </si>
  <si>
    <t>Strasbourg</t>
  </si>
  <si>
    <t>Beloeil</t>
  </si>
  <si>
    <t>La Plaine-Saint-Denis</t>
  </si>
  <si>
    <t>Mont-Royal</t>
  </si>
  <si>
    <t>Clifden</t>
  </si>
  <si>
    <t>Langford</t>
  </si>
  <si>
    <t>Amherst</t>
  </si>
  <si>
    <t>Saint-Gratien</t>
  </si>
  <si>
    <t>Naas</t>
  </si>
  <si>
    <t>High Prairie</t>
  </si>
  <si>
    <t>Blois</t>
  </si>
  <si>
    <t>Aubenas</t>
  </si>
  <si>
    <t>Parry Sound</t>
  </si>
  <si>
    <t>Roissy Charles-de-Gaulle</t>
  </si>
  <si>
    <t>Toulouse</t>
  </si>
  <si>
    <t>Laval</t>
  </si>
  <si>
    <t>NÃ®mes</t>
  </si>
  <si>
    <t>Fresnes</t>
  </si>
  <si>
    <t>Waterloo</t>
  </si>
  <si>
    <t>Montargis</t>
  </si>
  <si>
    <t>MÃ¼nchen</t>
  </si>
  <si>
    <t>Haguenau</t>
  </si>
  <si>
    <t>Courtaboeuf</t>
  </si>
  <si>
    <t>Paris 14</t>
  </si>
  <si>
    <t>Greenhills</t>
  </si>
  <si>
    <t>ChÃ¢teauroux</t>
  </si>
  <si>
    <t>Fort Macleod</t>
  </si>
  <si>
    <t>Smoky Lake</t>
  </si>
  <si>
    <t>Albi</t>
  </si>
  <si>
    <t>Noisy-le-Grand</t>
  </si>
  <si>
    <t>Berlin</t>
  </si>
  <si>
    <t>Fort Myers</t>
  </si>
  <si>
    <t>Vaulx-en-Velin</t>
  </si>
  <si>
    <t>Saint-Jean-de-Braye</t>
  </si>
  <si>
    <t>Albanel</t>
  </si>
  <si>
    <t>Antony</t>
  </si>
  <si>
    <t>Clichy</t>
  </si>
  <si>
    <t>Paris 17</t>
  </si>
  <si>
    <t>Poitiers</t>
  </si>
  <si>
    <t>Tours</t>
  </si>
  <si>
    <t>Vesoul</t>
  </si>
  <si>
    <t>Neuss</t>
  </si>
  <si>
    <t>Saint-Brieuc</t>
  </si>
  <si>
    <t>Nantes</t>
  </si>
  <si>
    <t>Rennes</t>
  </si>
  <si>
    <t>Ã‰pernay</t>
  </si>
  <si>
    <t>Taverny</t>
  </si>
  <si>
    <t>Taber</t>
  </si>
  <si>
    <t>Quimper</t>
  </si>
  <si>
    <t>Chase</t>
  </si>
  <si>
    <t>Bourges</t>
  </si>
  <si>
    <t>Orly aÃ©rogare</t>
  </si>
  <si>
    <t>Dijon</t>
  </si>
  <si>
    <t>Lambton Shores</t>
  </si>
  <si>
    <t>Canmore</t>
  </si>
  <si>
    <t>Salaberry-de-Valleyfield</t>
  </si>
  <si>
    <t>Cergy-Pontoise</t>
  </si>
  <si>
    <t>Metz</t>
  </si>
  <si>
    <t>Berthierville</t>
  </si>
  <si>
    <t>Rathdrum</t>
  </si>
  <si>
    <t>Creil</t>
  </si>
  <si>
    <t>Marathon</t>
  </si>
  <si>
    <t>Renfrew</t>
  </si>
  <si>
    <t>Bellevue</t>
  </si>
  <si>
    <t>Charenton-le-Pont</t>
  </si>
  <si>
    <t>Aix-en-Provence</t>
  </si>
  <si>
    <t>Saint-Ã‰tienne</t>
  </si>
  <si>
    <t>Sallanches</t>
  </si>
  <si>
    <t>Dorval</t>
  </si>
  <si>
    <t>Agassiz</t>
  </si>
  <si>
    <t>Bobigny</t>
  </si>
  <si>
    <t>Landerneau</t>
  </si>
  <si>
    <t>Saumur</t>
  </si>
  <si>
    <t>Lons-le-Saunier</t>
  </si>
  <si>
    <t>Paris 20</t>
  </si>
  <si>
    <t>Saint-Cloud</t>
  </si>
  <si>
    <t>North Cowichan</t>
  </si>
  <si>
    <t>Saint-AndrÃ©-Avellin</t>
  </si>
  <si>
    <t>Clisson</t>
  </si>
  <si>
    <t>Fos-sur-Mer</t>
  </si>
  <si>
    <t>Marseille</t>
  </si>
  <si>
    <t>Thiers</t>
  </si>
  <si>
    <t>Massy</t>
  </si>
  <si>
    <t>Auch</t>
  </si>
  <si>
    <t>Dole</t>
  </si>
  <si>
    <t>Nanterre</t>
  </si>
  <si>
    <t>Douarnenez</t>
  </si>
  <si>
    <t>Futuroscope</t>
  </si>
  <si>
    <t>Spirit River</t>
  </si>
  <si>
    <t>Gjoa Haven</t>
  </si>
  <si>
    <t>MÃ¼nster</t>
  </si>
  <si>
    <t>VÃ©nissieux</t>
  </si>
  <si>
    <t>Cognac</t>
  </si>
  <si>
    <t>Terre Haute</t>
  </si>
  <si>
    <t>MÃ¢con</t>
  </si>
  <si>
    <t>Arcachon</t>
  </si>
  <si>
    <t>Metchosin</t>
  </si>
  <si>
    <t>Lisieux</t>
  </si>
  <si>
    <t>Schaumburg</t>
  </si>
  <si>
    <t>West Kelowna</t>
  </si>
  <si>
    <t>Karlsruhe</t>
  </si>
  <si>
    <t>Paris 15</t>
  </si>
  <si>
    <t>Arles</t>
  </si>
  <si>
    <t>Pau</t>
  </si>
  <si>
    <t>Havre-Saint-Pierre</t>
  </si>
  <si>
    <t>Montigny-lÃ¨s-Metz</t>
  </si>
  <si>
    <t>Vitrolles</t>
  </si>
  <si>
    <t>Sioux Falls</t>
  </si>
  <si>
    <t>Issy-les-Moulineaux</t>
  </si>
  <si>
    <t>Beaconsfield</t>
  </si>
  <si>
    <t>Vitry-sur-Seine</t>
  </si>
  <si>
    <t>Santa Cruz</t>
  </si>
  <si>
    <t>AngoulÃªme</t>
  </si>
  <si>
    <t>Fullerton</t>
  </si>
  <si>
    <t>Cahors</t>
  </si>
  <si>
    <t>Cavaillon</t>
  </si>
  <si>
    <t>Collingwood</t>
  </si>
  <si>
    <t>CompiÃ¨gne</t>
  </si>
  <si>
    <t>Norfolk County</t>
  </si>
  <si>
    <t>Morinville</t>
  </si>
  <si>
    <t>Paris 16</t>
  </si>
  <si>
    <t>Reims</t>
  </si>
  <si>
    <t>Saint-Lambert-de-Lauzon</t>
  </si>
  <si>
    <t>Troyes</t>
  </si>
  <si>
    <t>Angers</t>
  </si>
  <si>
    <t>Vulcan</t>
  </si>
  <si>
    <t>Stonewall</t>
  </si>
  <si>
    <t>Toulon</t>
  </si>
  <si>
    <t>Louiseville</t>
  </si>
  <si>
    <t>Farnham</t>
  </si>
  <si>
    <t>Paris 13</t>
  </si>
  <si>
    <t>Dresden</t>
  </si>
  <si>
    <t>Saint-Jean-de-Luz</t>
  </si>
  <si>
    <t>Digby</t>
  </si>
  <si>
    <t>Oyonnax</t>
  </si>
  <si>
    <t>Carquefou</t>
  </si>
  <si>
    <t>Claremorris</t>
  </si>
  <si>
    <t>Kimberley</t>
  </si>
  <si>
    <t>Roubaix</t>
  </si>
  <si>
    <t>Lunel</t>
  </si>
  <si>
    <t>Neuilly-sur-Seine</t>
  </si>
  <si>
    <t>Valenciennes</t>
  </si>
  <si>
    <t>Wolfville</t>
  </si>
  <si>
    <t>New Westminster</t>
  </si>
  <si>
    <t>Mulhouse</t>
  </si>
  <si>
    <t>Manassas</t>
  </si>
  <si>
    <t>Brampton</t>
  </si>
  <si>
    <t>Paris La DÃ©fense</t>
  </si>
  <si>
    <t>Victoria</t>
  </si>
  <si>
    <t>Cookshire-Eaton</t>
  </si>
  <si>
    <t>Laon</t>
  </si>
  <si>
    <t>Walnut Grove</t>
  </si>
  <si>
    <t>Ã‰vry</t>
  </si>
  <si>
    <t>Rodez</t>
  </si>
  <si>
    <t>Hannover</t>
  </si>
  <si>
    <t>Skibbereen</t>
  </si>
  <si>
    <t>Senlis</t>
  </si>
  <si>
    <t>Paris 10</t>
  </si>
  <si>
    <t>Santa Fe</t>
  </si>
  <si>
    <t>PÃ©rigueux</t>
  </si>
  <si>
    <t>Raheny</t>
  </si>
  <si>
    <t>Kingston</t>
  </si>
  <si>
    <t>Whitehorse</t>
  </si>
  <si>
    <t>Fontenay-sous-Bois</t>
  </si>
  <si>
    <t>Guingamp</t>
  </si>
  <si>
    <t>Avignon</t>
  </si>
  <si>
    <t>La TalaudiÃ¨re</t>
  </si>
  <si>
    <t>MontÃ©limar</t>
  </si>
  <si>
    <t>Croix</t>
  </si>
  <si>
    <t>Pilot Butte</t>
  </si>
  <si>
    <t>Pickering</t>
  </si>
  <si>
    <t>Tallahassee</t>
  </si>
  <si>
    <t>Rueil-Malmaison</t>
  </si>
  <si>
    <t>Saint-Laurent-Blangy</t>
  </si>
  <si>
    <t>Les Clayes-sous-Bois</t>
  </si>
  <si>
    <t>Rimouski</t>
  </si>
  <si>
    <t>Lorraine</t>
  </si>
  <si>
    <t>Beaufort</t>
  </si>
  <si>
    <t>Saint-Gaudens</t>
  </si>
  <si>
    <t>Gap</t>
  </si>
  <si>
    <t>Lagny-sur-Marne</t>
  </si>
  <si>
    <t>Paris 02</t>
  </si>
  <si>
    <t>Coulommiers</t>
  </si>
  <si>
    <t>Frankfurt am Main</t>
  </si>
  <si>
    <t>Rungis</t>
  </si>
  <si>
    <t>Annecy</t>
  </si>
  <si>
    <t>Lille</t>
  </si>
  <si>
    <t>Saint-Priest-en-Jarez</t>
  </si>
  <si>
    <t>Sechelt</t>
  </si>
  <si>
    <t>Killam</t>
  </si>
  <si>
    <t>Nevers</t>
  </si>
  <si>
    <t>Lac du Bonnet</t>
  </si>
  <si>
    <t>Bonnyville</t>
  </si>
  <si>
    <t>Istres</t>
  </si>
  <si>
    <t>CrÃ©teil</t>
  </si>
  <si>
    <t>Hope</t>
  </si>
  <si>
    <t>Devon</t>
  </si>
  <si>
    <t>Paris 12</t>
  </si>
  <si>
    <t>Colmar</t>
  </si>
  <si>
    <t>Linton</t>
  </si>
  <si>
    <t>Rouen</t>
  </si>
  <si>
    <t>Van Nuys</t>
  </si>
  <si>
    <t>Hamburg Harvestehude</t>
  </si>
  <si>
    <t>Marmande</t>
  </si>
  <si>
    <t>Saint-Tite</t>
  </si>
  <si>
    <t>Newport</t>
  </si>
  <si>
    <t>Courbevoie</t>
  </si>
  <si>
    <t>CrÃ©py-en-Valois</t>
  </si>
  <si>
    <t>Armstrong</t>
  </si>
  <si>
    <t>Pinellas Park</t>
  </si>
  <si>
    <t>Sparwood</t>
  </si>
  <si>
    <t>Noailles</t>
  </si>
  <si>
    <t>Grimshaw</t>
  </si>
  <si>
    <t>Saint-Quentin-en-Yvelines</t>
  </si>
  <si>
    <t>Guilherand-Granges</t>
  </si>
  <si>
    <t>Mallow</t>
  </si>
  <si>
    <t>Monkstown</t>
  </si>
  <si>
    <t>Oxbow</t>
  </si>
  <si>
    <t>Kitchener</t>
  </si>
  <si>
    <t>Duisburg</t>
  </si>
  <si>
    <t>Roberval</t>
  </si>
  <si>
    <t>Invermere</t>
  </si>
  <si>
    <t>Chaumont</t>
  </si>
  <si>
    <t>Essen</t>
  </si>
  <si>
    <t>Saint-Chamond</t>
  </si>
  <si>
    <t>Stony Plain</t>
  </si>
  <si>
    <t>Winston Salem</t>
  </si>
  <si>
    <t>Saint-Augustin</t>
  </si>
  <si>
    <t>Virginia Beach</t>
  </si>
  <si>
    <t>Stuttgart</t>
  </si>
  <si>
    <t>Bayonne</t>
  </si>
  <si>
    <t>Humble</t>
  </si>
  <si>
    <t>Kamloops</t>
  </si>
  <si>
    <t>Paris 07</t>
  </si>
  <si>
    <t>Gaillac</t>
  </si>
  <si>
    <t>Simi Valley</t>
  </si>
  <si>
    <t>Kiltamagh</t>
  </si>
  <si>
    <t>Aberdeen</t>
  </si>
  <si>
    <t>Saint-Joseph-de-Coleraine</t>
  </si>
  <si>
    <t>Leipzig</t>
  </si>
  <si>
    <t>Wuppertal</t>
  </si>
  <si>
    <t>Albertville</t>
  </si>
  <si>
    <t>Palmdale</t>
  </si>
  <si>
    <t>Warwick</t>
  </si>
  <si>
    <t>Otterburn Park</t>
  </si>
  <si>
    <t>Youghal</t>
  </si>
  <si>
    <t>Chemnitz</t>
  </si>
  <si>
    <t>La Roche-sur-Yon</t>
  </si>
  <si>
    <t>Saint-Raymond</t>
  </si>
  <si>
    <t>L'Aigle</t>
  </si>
  <si>
    <t>HÃ©nin-Beaumont</t>
  </si>
  <si>
    <t>Aurillac</t>
  </si>
  <si>
    <t>Kindersley</t>
  </si>
  <si>
    <t>Pont-Ã -Mousson</t>
  </si>
  <si>
    <t>Sainte-Sophie</t>
  </si>
  <si>
    <t>Chilliwack</t>
  </si>
  <si>
    <t>Vineuil</t>
  </si>
  <si>
    <t>Jeffersonville</t>
  </si>
  <si>
    <t>Salon-de-Provence</t>
  </si>
  <si>
    <t>Dauphin</t>
  </si>
  <si>
    <t>Le Grand-Quevilly</t>
  </si>
  <si>
    <t>VedÃ¨ne</t>
  </si>
  <si>
    <t>Milton</t>
  </si>
  <si>
    <t>Guyancourt</t>
  </si>
  <si>
    <t>Saverne</t>
  </si>
  <si>
    <t>Port Colborne</t>
  </si>
  <si>
    <t>Wintzenheim</t>
  </si>
  <si>
    <t>Ardee</t>
  </si>
  <si>
    <t>Stratford</t>
  </si>
  <si>
    <t>Villeneuve-d'Ascq</t>
  </si>
  <si>
    <t>Lloydminster</t>
  </si>
  <si>
    <t>La Rochelle</t>
  </si>
  <si>
    <t>Hatton</t>
  </si>
  <si>
    <t>Fort Erie</t>
  </si>
  <si>
    <t>TrÃ¡ MhÃ³r</t>
  </si>
  <si>
    <t>Vegreville</t>
  </si>
  <si>
    <t>Ajaccio</t>
  </si>
  <si>
    <t>Saint-Herblain</t>
  </si>
  <si>
    <t>Amos</t>
  </si>
  <si>
    <t>Shediac</t>
  </si>
  <si>
    <t>Bloomington</t>
  </si>
  <si>
    <t>Lynn</t>
  </si>
  <si>
    <t>Villefontaine</t>
  </si>
  <si>
    <t>Donnybrook</t>
  </si>
  <si>
    <t>OsnabrÃ¼ck</t>
  </si>
  <si>
    <t>Longjumeau</t>
  </si>
  <si>
    <t>Princeville</t>
  </si>
  <si>
    <t>BÃ©thune</t>
  </si>
  <si>
    <t>Maniwaki</t>
  </si>
  <si>
    <t>Papineauville</t>
  </si>
  <si>
    <t>Ã‰pinal</t>
  </si>
  <si>
    <t>Guebwiller</t>
  </si>
  <si>
    <t>Dammarie-les-Lys</t>
  </si>
  <si>
    <t>Paris 11</t>
  </si>
  <si>
    <t>Saint-Maurice</t>
  </si>
  <si>
    <t>Voiron</t>
  </si>
  <si>
    <t>Norman Wells</t>
  </si>
  <si>
    <t>Ashcroft</t>
  </si>
  <si>
    <t>Amherstburg</t>
  </si>
  <si>
    <t>Frontignan</t>
  </si>
  <si>
    <t>Oshawa</t>
  </si>
  <si>
    <t>Cumming</t>
  </si>
  <si>
    <t>Marne-la-VallÃ©e</t>
  </si>
  <si>
    <t>Cosne-Cours-sur-Loire</t>
  </si>
  <si>
    <t>North York</t>
  </si>
  <si>
    <t>North Little Rock</t>
  </si>
  <si>
    <t>Carman</t>
  </si>
  <si>
    <t>Aachen</t>
  </si>
  <si>
    <t>Aulnay-sous-Bois</t>
  </si>
  <si>
    <t>Paris 05</t>
  </si>
  <si>
    <t>Colomiers</t>
  </si>
  <si>
    <t>Le Raincy</t>
  </si>
  <si>
    <t>Auray</t>
  </si>
  <si>
    <t>Carpiquet</t>
  </si>
  <si>
    <t>Whitchurch</t>
  </si>
  <si>
    <t>ChenÃ´ve</t>
  </si>
  <si>
    <t>Lacroix-Saint-Ouen</t>
  </si>
  <si>
    <t>Schiltigheim</t>
  </si>
  <si>
    <t>L'ÃŽle-Perrot</t>
  </si>
  <si>
    <t>Wissous</t>
  </si>
  <si>
    <t>Lanigan</t>
  </si>
  <si>
    <t>Valence</t>
  </si>
  <si>
    <t>Repentigny</t>
  </si>
  <si>
    <t>Seynod</t>
  </si>
  <si>
    <t>Thetford-Mines</t>
  </si>
  <si>
    <t>Delray Beach</t>
  </si>
  <si>
    <t>Nakusp</t>
  </si>
  <si>
    <t>Provins</t>
  </si>
  <si>
    <t>Airdrie</t>
  </si>
  <si>
    <t>Floirac</t>
  </si>
  <si>
    <t>Grenoble</t>
  </si>
  <si>
    <t>Noyal-sur-Vilaine</t>
  </si>
  <si>
    <t>Roanne</t>
  </si>
  <si>
    <t>Perpignan</t>
  </si>
  <si>
    <t>Boulogne-Billancourt</t>
  </si>
  <si>
    <t>Hamburg Sankt Pauli</t>
  </si>
  <si>
    <t>Ferbane</t>
  </si>
  <si>
    <t>Ivry-sur-Seine</t>
  </si>
  <si>
    <t>BÃ©ziers</t>
  </si>
  <si>
    <t>Antigonish</t>
  </si>
  <si>
    <t>Kanturk</t>
  </si>
  <si>
    <t>Port Moody</t>
  </si>
  <si>
    <t>Melville</t>
  </si>
  <si>
    <t>Versailles</t>
  </si>
  <si>
    <t>Cabano</t>
  </si>
  <si>
    <t>Aubergenville</t>
  </si>
  <si>
    <t>Vienne</t>
  </si>
  <si>
    <t>Rocky Mountain House</t>
  </si>
  <si>
    <t>Portet-sur-Garonne</t>
  </si>
  <si>
    <t>Saint-Sauveur</t>
  </si>
  <si>
    <t>Aubagne</t>
  </si>
  <si>
    <t>LucÃ©</t>
  </si>
  <si>
    <t>Paris 01</t>
  </si>
  <si>
    <t>Melfort</t>
  </si>
  <si>
    <t>Meaux</t>
  </si>
  <si>
    <t>Whistler</t>
  </si>
  <si>
    <t>Ladysmith</t>
  </si>
  <si>
    <t>Balma</t>
  </si>
  <si>
    <t>La Tour-du-Pin</t>
  </si>
  <si>
    <t>Saint-Jean-de-Monts</t>
  </si>
  <si>
    <t>Ratoath</t>
  </si>
  <si>
    <t>France</t>
  </si>
  <si>
    <t>Canada</t>
  </si>
  <si>
    <t>Germany</t>
  </si>
  <si>
    <t>PostCode</t>
  </si>
  <si>
    <t>63019 CEDEX 2</t>
  </si>
  <si>
    <t>33060 CEDEX</t>
  </si>
  <si>
    <t>N0H</t>
  </si>
  <si>
    <t>85109 CEDEX</t>
  </si>
  <si>
    <t>19117 CEDEX</t>
  </si>
  <si>
    <t>45045 CEDEX 1</t>
  </si>
  <si>
    <t>74944 CEDEX</t>
  </si>
  <si>
    <t>75934 CEDEX 19</t>
  </si>
  <si>
    <t>13155 CEDEX</t>
  </si>
  <si>
    <t>S1</t>
  </si>
  <si>
    <t>J5B</t>
  </si>
  <si>
    <t>34194 CEDEX 5</t>
  </si>
  <si>
    <t>57704 CEDEX</t>
  </si>
  <si>
    <t>25045 CEDEX</t>
  </si>
  <si>
    <t>27095 CEDEX 9</t>
  </si>
  <si>
    <t>40013 CEDEX</t>
  </si>
  <si>
    <t>K6V</t>
  </si>
  <si>
    <t>93517 CEDEX</t>
  </si>
  <si>
    <t>17104 CEDEX</t>
  </si>
  <si>
    <t>92174 CEDEX</t>
  </si>
  <si>
    <t>75318 CEDEX 09</t>
  </si>
  <si>
    <t>A85</t>
  </si>
  <si>
    <t>79309 CEDEX</t>
  </si>
  <si>
    <t>27022 CEDEX</t>
  </si>
  <si>
    <t>H9X</t>
  </si>
  <si>
    <t>V6Z</t>
  </si>
  <si>
    <t>T9G</t>
  </si>
  <si>
    <t>H3R</t>
  </si>
  <si>
    <t>94604 CEDEX</t>
  </si>
  <si>
    <t>T1M</t>
  </si>
  <si>
    <t>N4K</t>
  </si>
  <si>
    <t>S9H</t>
  </si>
  <si>
    <t>69924 CEDEX</t>
  </si>
  <si>
    <t>62004 CEDEX</t>
  </si>
  <si>
    <t>AB55</t>
  </si>
  <si>
    <t>55109 CEDEX</t>
  </si>
  <si>
    <t>06073 CEDEX 1</t>
  </si>
  <si>
    <t>14030 CEDEX 4</t>
  </si>
  <si>
    <t>L9S</t>
  </si>
  <si>
    <t>54076 CEDEX</t>
  </si>
  <si>
    <t>62604 CEDEX</t>
  </si>
  <si>
    <t>54154 CEDEX</t>
  </si>
  <si>
    <t>69206 CEDEX 01</t>
  </si>
  <si>
    <t>91129 CEDEX</t>
  </si>
  <si>
    <t>88194 CEDEX</t>
  </si>
  <si>
    <t>07404 CEDEX</t>
  </si>
  <si>
    <t>L7E</t>
  </si>
  <si>
    <t>74964 CEDEX</t>
  </si>
  <si>
    <t>74311 CEDEX</t>
  </si>
  <si>
    <t>T4V</t>
  </si>
  <si>
    <t>75151 CEDEX 03</t>
  </si>
  <si>
    <t>78804 CEDEX</t>
  </si>
  <si>
    <t>76069 CEDEX</t>
  </si>
  <si>
    <t>J5K</t>
  </si>
  <si>
    <t>06403 CEDEX</t>
  </si>
  <si>
    <t>80031 CEDEX 1</t>
  </si>
  <si>
    <t>L6E</t>
  </si>
  <si>
    <t>J6W</t>
  </si>
  <si>
    <t>G9A</t>
  </si>
  <si>
    <t>T0P</t>
  </si>
  <si>
    <t>35513 CEDEX</t>
  </si>
  <si>
    <t>G6K</t>
  </si>
  <si>
    <t>67928 CEDEX 9</t>
  </si>
  <si>
    <t>J3H</t>
  </si>
  <si>
    <t>93571 CEDEX</t>
  </si>
  <si>
    <t>H5B</t>
  </si>
  <si>
    <t>V9C</t>
  </si>
  <si>
    <t>B4H</t>
  </si>
  <si>
    <t>95219 CEDEX</t>
  </si>
  <si>
    <t>69239 CEDEX 02</t>
  </si>
  <si>
    <t>L8N</t>
  </si>
  <si>
    <t>41965 CEDEX 9</t>
  </si>
  <si>
    <t>07204 CEDEX</t>
  </si>
  <si>
    <t>P2A</t>
  </si>
  <si>
    <t>95943 CEDEX 2</t>
  </si>
  <si>
    <t>63043 CEDEX 2</t>
  </si>
  <si>
    <t>31931 CEDEX 9</t>
  </si>
  <si>
    <t>53080 CEDEX 9</t>
  </si>
  <si>
    <t>30034 CEDEX 1</t>
  </si>
  <si>
    <t>94269 CEDEX</t>
  </si>
  <si>
    <t>N2L</t>
  </si>
  <si>
    <t>45204 CEDEX</t>
  </si>
  <si>
    <t>67504 CEDEX</t>
  </si>
  <si>
    <t>91959 CEDEX</t>
  </si>
  <si>
    <t>45933 CEDEX 9</t>
  </si>
  <si>
    <t>75693 CEDEX 14</t>
  </si>
  <si>
    <t>36029 CEDEX</t>
  </si>
  <si>
    <t>V6S</t>
  </si>
  <si>
    <t>N8V</t>
  </si>
  <si>
    <t>81017 CEDEX 9</t>
  </si>
  <si>
    <t>93164 CEDEX</t>
  </si>
  <si>
    <t>69519 CEDEX</t>
  </si>
  <si>
    <t>45809 CEDEX</t>
  </si>
  <si>
    <t>G8M</t>
  </si>
  <si>
    <t>31039 CEDEX 9</t>
  </si>
  <si>
    <t>92169 CEDEX</t>
  </si>
  <si>
    <t>92613 CEDEX</t>
  </si>
  <si>
    <t>75817 CEDEX 17</t>
  </si>
  <si>
    <t>86062 CEDEX 9</t>
  </si>
  <si>
    <t>37044 CEDEX 9</t>
  </si>
  <si>
    <t>70004 CEDEX</t>
  </si>
  <si>
    <t>53009 CEDEX</t>
  </si>
  <si>
    <t>22025 CEDEX 1</t>
  </si>
  <si>
    <t>44094 CEDEX 1</t>
  </si>
  <si>
    <t>35203 CEDEX 2</t>
  </si>
  <si>
    <t>51209 CEDEX</t>
  </si>
  <si>
    <t>95154 CEDEX</t>
  </si>
  <si>
    <t>T1G</t>
  </si>
  <si>
    <t>29563 CEDEX 9</t>
  </si>
  <si>
    <t>H4R</t>
  </si>
  <si>
    <t>18035 CEDEX</t>
  </si>
  <si>
    <t>94542 CEDEX</t>
  </si>
  <si>
    <t>21030 CEDEX</t>
  </si>
  <si>
    <t>J5T</t>
  </si>
  <si>
    <t>T1W</t>
  </si>
  <si>
    <t>J3Y</t>
  </si>
  <si>
    <t>95304 CEDEX</t>
  </si>
  <si>
    <t>57016 CEDEX 01</t>
  </si>
  <si>
    <t>S3N</t>
  </si>
  <si>
    <t>V14</t>
  </si>
  <si>
    <t>60315 CEDEX 5</t>
  </si>
  <si>
    <t>P6A</t>
  </si>
  <si>
    <t>K7V</t>
  </si>
  <si>
    <t>94224 CEDEX</t>
  </si>
  <si>
    <t>42963 CEDEX 9</t>
  </si>
  <si>
    <t>74704 CEDEX</t>
  </si>
  <si>
    <t>H9S</t>
  </si>
  <si>
    <t>B2E</t>
  </si>
  <si>
    <t>95251 CEDEX</t>
  </si>
  <si>
    <t>93005 CEDEX</t>
  </si>
  <si>
    <t>29411 CEDEX</t>
  </si>
  <si>
    <t>49417 CEDEX</t>
  </si>
  <si>
    <t>39004 CEDEX</t>
  </si>
  <si>
    <t>75976 CEDEX 20</t>
  </si>
  <si>
    <t>92214 CEDEX</t>
  </si>
  <si>
    <t>V9L</t>
  </si>
  <si>
    <t>T5Y</t>
  </si>
  <si>
    <t>91965 CEDEX</t>
  </si>
  <si>
    <t>44194 CEDEX</t>
  </si>
  <si>
    <t>21040 CEDEX</t>
  </si>
  <si>
    <t>13779 CEDEX</t>
  </si>
  <si>
    <t>13369 CEDEX 11</t>
  </si>
  <si>
    <t>63304 CEDEX</t>
  </si>
  <si>
    <t>91304 CEDEX</t>
  </si>
  <si>
    <t>32004 CEDEX</t>
  </si>
  <si>
    <t>39104 CEDEX</t>
  </si>
  <si>
    <t>92892 CEDEX 9</t>
  </si>
  <si>
    <t>93017 CEDEX</t>
  </si>
  <si>
    <t>29174 CEDEX</t>
  </si>
  <si>
    <t>86964 CEDEX</t>
  </si>
  <si>
    <t>V2G</t>
  </si>
  <si>
    <t>06281 CEDEX 3</t>
  </si>
  <si>
    <t>J7R</t>
  </si>
  <si>
    <t>69639 CEDEX</t>
  </si>
  <si>
    <t>16104 CEDEX</t>
  </si>
  <si>
    <t>71009 CEDEX</t>
  </si>
  <si>
    <t>33314 CEDEX</t>
  </si>
  <si>
    <t>14109 CEDEX</t>
  </si>
  <si>
    <t>V1Z</t>
  </si>
  <si>
    <t>92727 CEDEX</t>
  </si>
  <si>
    <t>06293 CEDEX 3</t>
  </si>
  <si>
    <t>25057 CEDEX</t>
  </si>
  <si>
    <t>75737 CEDEX 15</t>
  </si>
  <si>
    <t>13637 CEDEX</t>
  </si>
  <si>
    <t>31101 CEDEX 9</t>
  </si>
  <si>
    <t>64039 CEDEX</t>
  </si>
  <si>
    <t>57954 CEDEX</t>
  </si>
  <si>
    <t>13841 CEDEX</t>
  </si>
  <si>
    <t>92787 CEDEX 9</t>
  </si>
  <si>
    <t>H9W</t>
  </si>
  <si>
    <t>94785 CEDEX</t>
  </si>
  <si>
    <t>16025 CEDEX</t>
  </si>
  <si>
    <t>54046 CEDEX</t>
  </si>
  <si>
    <t>46004 CEDEX 9</t>
  </si>
  <si>
    <t>84309 CEDEX</t>
  </si>
  <si>
    <t>L9Y</t>
  </si>
  <si>
    <t>60204 CEDEX</t>
  </si>
  <si>
    <t>45075 CEDEX 2</t>
  </si>
  <si>
    <t>T0C</t>
  </si>
  <si>
    <t>T8R</t>
  </si>
  <si>
    <t>75778 CEDEX 16</t>
  </si>
  <si>
    <t>95092 CEDEX</t>
  </si>
  <si>
    <t>51571 CEDEX 2</t>
  </si>
  <si>
    <t>29551 CEDEX 9</t>
  </si>
  <si>
    <t>V6L</t>
  </si>
  <si>
    <t>10004 CEDEX</t>
  </si>
  <si>
    <t>49905 CEDEX 9</t>
  </si>
  <si>
    <t>13232 CEDEX 01</t>
  </si>
  <si>
    <t>V6M</t>
  </si>
  <si>
    <t>H9J</t>
  </si>
  <si>
    <t>83077 CEDEX 9</t>
  </si>
  <si>
    <t>49066 CEDEX 01</t>
  </si>
  <si>
    <t>J5V</t>
  </si>
  <si>
    <t>J2N</t>
  </si>
  <si>
    <t>91948 CEDEX</t>
  </si>
  <si>
    <t>75638 CEDEX 13</t>
  </si>
  <si>
    <t>91881 CEDEX</t>
  </si>
  <si>
    <t>64504 CEDEX</t>
  </si>
  <si>
    <t>N3Y</t>
  </si>
  <si>
    <t>01117 CEDEX</t>
  </si>
  <si>
    <t>06173 CEDEX 2</t>
  </si>
  <si>
    <t>44474 CEDEX</t>
  </si>
  <si>
    <t>V1A</t>
  </si>
  <si>
    <t>59073 CEDEX 1</t>
  </si>
  <si>
    <t>34404 CEDEX</t>
  </si>
  <si>
    <t>92527 CEDEX</t>
  </si>
  <si>
    <t>59309 CEDEX</t>
  </si>
  <si>
    <t>B4P</t>
  </si>
  <si>
    <t>13298 CEDEX 20</t>
  </si>
  <si>
    <t>V4C</t>
  </si>
  <si>
    <t>68064 CEDEX 3</t>
  </si>
  <si>
    <t>75623 CEDEX 13</t>
  </si>
  <si>
    <t>L7A</t>
  </si>
  <si>
    <t>92974 CEDEX</t>
  </si>
  <si>
    <t>V9A</t>
  </si>
  <si>
    <t>M4C</t>
  </si>
  <si>
    <t>02004 CEDEX</t>
  </si>
  <si>
    <t>V2X</t>
  </si>
  <si>
    <t>91049 CEDEX</t>
  </si>
  <si>
    <t>12030 CEDEX 9</t>
  </si>
  <si>
    <t>60309 CEDEX</t>
  </si>
  <si>
    <t>75480 CEDEX 10</t>
  </si>
  <si>
    <t>24004 CEDEX</t>
  </si>
  <si>
    <t>E5S</t>
  </si>
  <si>
    <t>Y1A</t>
  </si>
  <si>
    <t>94129 CEDEX</t>
  </si>
  <si>
    <t>22204 CEDEX</t>
  </si>
  <si>
    <t>84902 CEDEX 9</t>
  </si>
  <si>
    <t>63964 CEDEX 9</t>
  </si>
  <si>
    <t>42355 CEDEX</t>
  </si>
  <si>
    <t>26204 CEDEX</t>
  </si>
  <si>
    <t>59967 CEDEX</t>
  </si>
  <si>
    <t>N8M</t>
  </si>
  <si>
    <t>L1X</t>
  </si>
  <si>
    <t>92509 CEDEX</t>
  </si>
  <si>
    <t>62055 CEDEX</t>
  </si>
  <si>
    <t>78345 CEDEX</t>
  </si>
  <si>
    <t>44916 CEDEX 9</t>
  </si>
  <si>
    <t>G5N</t>
  </si>
  <si>
    <t>J7B</t>
  </si>
  <si>
    <t>31804 CEDEX</t>
  </si>
  <si>
    <t>05004 CEDEX</t>
  </si>
  <si>
    <t>77404 CEDEX</t>
  </si>
  <si>
    <t>75080 CEDEX 02</t>
  </si>
  <si>
    <t>77529 CEDEX</t>
  </si>
  <si>
    <t>75455 CEDEX 09</t>
  </si>
  <si>
    <t>94636 CEDEX 1</t>
  </si>
  <si>
    <t>74004 CEDEX</t>
  </si>
  <si>
    <t>60922 CEDEX 9</t>
  </si>
  <si>
    <t>92077 CEDEX</t>
  </si>
  <si>
    <t>59715 CEDEX 9</t>
  </si>
  <si>
    <t>42275 CEDEX</t>
  </si>
  <si>
    <t>K1B</t>
  </si>
  <si>
    <t>A0A</t>
  </si>
  <si>
    <t>58017 CEDEX</t>
  </si>
  <si>
    <t>45016 CEDEX 1</t>
  </si>
  <si>
    <t>69245 CEDEX 05</t>
  </si>
  <si>
    <t>H4S</t>
  </si>
  <si>
    <t>T9N</t>
  </si>
  <si>
    <t>13802 CEDEX</t>
  </si>
  <si>
    <t>94009 CEDEX</t>
  </si>
  <si>
    <t>V7R</t>
  </si>
  <si>
    <t>75609 CEDEX 12</t>
  </si>
  <si>
    <t>68004 CEDEX</t>
  </si>
  <si>
    <t>93737 CEDEX 9</t>
  </si>
  <si>
    <t>76418 CEDEX 9</t>
  </si>
  <si>
    <t>53022 CEDEX 9</t>
  </si>
  <si>
    <t>47211 CEDEX</t>
  </si>
  <si>
    <t>86054 CEDEX 9</t>
  </si>
  <si>
    <t>G8B</t>
  </si>
  <si>
    <t>NR29</t>
  </si>
  <si>
    <t>92671 CEDEX</t>
  </si>
  <si>
    <t>60804 CEDEX</t>
  </si>
  <si>
    <t>M9R</t>
  </si>
  <si>
    <t>M2J</t>
  </si>
  <si>
    <t>06357 CEDEX 4</t>
  </si>
  <si>
    <t>60434 CEDEX</t>
  </si>
  <si>
    <t>N4W</t>
  </si>
  <si>
    <t>78925 CEDEX 9</t>
  </si>
  <si>
    <t>07509 CEDEX</t>
  </si>
  <si>
    <t>P51</t>
  </si>
  <si>
    <t>07209 CEDEX</t>
  </si>
  <si>
    <t>33050 CEDEX</t>
  </si>
  <si>
    <t>T9M</t>
  </si>
  <si>
    <t>N2R</t>
  </si>
  <si>
    <t>G8H</t>
  </si>
  <si>
    <t>J1K</t>
  </si>
  <si>
    <t>52011 CEDEX</t>
  </si>
  <si>
    <t>69303 CEDEX 07</t>
  </si>
  <si>
    <t>42404 CEDEX</t>
  </si>
  <si>
    <t>T7Z</t>
  </si>
  <si>
    <t>42014 CEDEX 2</t>
  </si>
  <si>
    <t>13464 CEDEX 16</t>
  </si>
  <si>
    <t>G5J</t>
  </si>
  <si>
    <t>64185 CEDEX</t>
  </si>
  <si>
    <t>94946 CEDEX 9</t>
  </si>
  <si>
    <t>75075 CEDEX 02</t>
  </si>
  <si>
    <t>10606 CEDEX</t>
  </si>
  <si>
    <t>H9P</t>
  </si>
  <si>
    <t>75321 CEDEX 07</t>
  </si>
  <si>
    <t>81604 CEDEX</t>
  </si>
  <si>
    <t>91029 CEDEX</t>
  </si>
  <si>
    <t>AB39</t>
  </si>
  <si>
    <t>N2E</t>
  </si>
  <si>
    <t>73209 CEDEX</t>
  </si>
  <si>
    <t>G6R</t>
  </si>
  <si>
    <t>L6G</t>
  </si>
  <si>
    <t>76101 CEDEX</t>
  </si>
  <si>
    <t>P36</t>
  </si>
  <si>
    <t>85923 CEDEX 9</t>
  </si>
  <si>
    <t>G3L</t>
  </si>
  <si>
    <t>61304 CEDEX</t>
  </si>
  <si>
    <t>62254 CEDEX</t>
  </si>
  <si>
    <t>15015 CEDEX</t>
  </si>
  <si>
    <t>95652 CEDEX</t>
  </si>
  <si>
    <t>C1C</t>
  </si>
  <si>
    <t>54704 CEDEX</t>
  </si>
  <si>
    <t>J5J</t>
  </si>
  <si>
    <t>N5L</t>
  </si>
  <si>
    <t>41355 CEDEX</t>
  </si>
  <si>
    <t>13592 CEDEX 3</t>
  </si>
  <si>
    <t>95032 CEDEX</t>
  </si>
  <si>
    <t>13654 CEDEX</t>
  </si>
  <si>
    <t>54939 CEDEX 9</t>
  </si>
  <si>
    <t>69907 CEDEX 20</t>
  </si>
  <si>
    <t>R7N</t>
  </si>
  <si>
    <t>75567 CEDEX 12</t>
  </si>
  <si>
    <t>94575 CEDEX 2</t>
  </si>
  <si>
    <t>68947 CEDEX 9</t>
  </si>
  <si>
    <t>76124 CEDEX</t>
  </si>
  <si>
    <t>84274 CEDEX</t>
  </si>
  <si>
    <t>NG22</t>
  </si>
  <si>
    <t>78045 CEDEX</t>
  </si>
  <si>
    <t>67704 CEDEX</t>
  </si>
  <si>
    <t>86083 CEDEX 9</t>
  </si>
  <si>
    <t>80089 CEDEX 2</t>
  </si>
  <si>
    <t>L3K</t>
  </si>
  <si>
    <t>94409 CEDEX</t>
  </si>
  <si>
    <t>68925 CEDEX</t>
  </si>
  <si>
    <t>V94</t>
  </si>
  <si>
    <t>34940 CEDEX 9</t>
  </si>
  <si>
    <t>C1B</t>
  </si>
  <si>
    <t>94518 CEDEX 1</t>
  </si>
  <si>
    <t>59663 CEDEX</t>
  </si>
  <si>
    <t>S9V</t>
  </si>
  <si>
    <t>17024 CEDEX 1</t>
  </si>
  <si>
    <t>CV35</t>
  </si>
  <si>
    <t>L2A</t>
  </si>
  <si>
    <t>45947 CEDEX 9</t>
  </si>
  <si>
    <t>T9C</t>
  </si>
  <si>
    <t>37016 CEDEX 1</t>
  </si>
  <si>
    <t>75485 CEDEX 10</t>
  </si>
  <si>
    <t>20184 CEDEX 1</t>
  </si>
  <si>
    <t>12020 CEDEX 9</t>
  </si>
  <si>
    <t>30942 CEDEX 9</t>
  </si>
  <si>
    <t>69488 CEDEX 03</t>
  </si>
  <si>
    <t>16904 CEDEX 9</t>
  </si>
  <si>
    <t>84104 CEDEX</t>
  </si>
  <si>
    <t>44815 CEDEX</t>
  </si>
  <si>
    <t>92855 CEDEX</t>
  </si>
  <si>
    <t>J9T</t>
  </si>
  <si>
    <t>E4P</t>
  </si>
  <si>
    <t>95761 CEDEX 1</t>
  </si>
  <si>
    <t>68069 CEDEX 2</t>
  </si>
  <si>
    <t>38096 CEDEX</t>
  </si>
  <si>
    <t>33070 CEDEX</t>
  </si>
  <si>
    <t>91169 CEDEX</t>
  </si>
  <si>
    <t>G6G</t>
  </si>
  <si>
    <t>62411 CEDEX</t>
  </si>
  <si>
    <t>J9E</t>
  </si>
  <si>
    <t>88009 CEDEX</t>
  </si>
  <si>
    <t>41004 CEDEX</t>
  </si>
  <si>
    <t>69464 CEDEX 06</t>
  </si>
  <si>
    <t>68504 CEDEX</t>
  </si>
  <si>
    <t>67080 CEDEX</t>
  </si>
  <si>
    <t>31044 CEDEX 9</t>
  </si>
  <si>
    <t>77193 CEDEX</t>
  </si>
  <si>
    <t>69406 CEDEX 03</t>
  </si>
  <si>
    <t>75547 CEDEX 11</t>
  </si>
  <si>
    <t>92019 CEDEX</t>
  </si>
  <si>
    <t>94414 CEDEX</t>
  </si>
  <si>
    <t>38509 CEDEX</t>
  </si>
  <si>
    <t>H3G</t>
  </si>
  <si>
    <t>L0R</t>
  </si>
  <si>
    <t>86983 CEDEX</t>
  </si>
  <si>
    <t>N9V</t>
  </si>
  <si>
    <t>34114 CEDEX</t>
  </si>
  <si>
    <t>L1K</t>
  </si>
  <si>
    <t>44324 CEDEX 3</t>
  </si>
  <si>
    <t>77427 CEDEX 2</t>
  </si>
  <si>
    <t>58209 CEDEX</t>
  </si>
  <si>
    <t>M3H</t>
  </si>
  <si>
    <t>51679 CEDEX 2</t>
  </si>
  <si>
    <t>42055 CEDEX 2</t>
  </si>
  <si>
    <t>A8A</t>
  </si>
  <si>
    <t>93616 CEDEX</t>
  </si>
  <si>
    <t>93462 CEDEX</t>
  </si>
  <si>
    <t>91821 CEDEX</t>
  </si>
  <si>
    <t>75240 CEDEX 05</t>
  </si>
  <si>
    <t>92504 CEDEX</t>
  </si>
  <si>
    <t>44933 CEDEX 9</t>
  </si>
  <si>
    <t>31774 CEDEX</t>
  </si>
  <si>
    <t>93344 CEDEX</t>
  </si>
  <si>
    <t>56404 CEDEX</t>
  </si>
  <si>
    <t>14654 CEDEX</t>
  </si>
  <si>
    <t>78067 CEDEX</t>
  </si>
  <si>
    <t>BS14</t>
  </si>
  <si>
    <t>21304 CEDEX</t>
  </si>
  <si>
    <t>84092 CEDEX 9</t>
  </si>
  <si>
    <t>60618 CEDEX</t>
  </si>
  <si>
    <t>83040 CEDEX 9</t>
  </si>
  <si>
    <t>67311 CEDEX</t>
  </si>
  <si>
    <t>91324 CEDEX</t>
  </si>
  <si>
    <t>J7A</t>
  </si>
  <si>
    <t>26907 CEDEX 9</t>
  </si>
  <si>
    <t>J6V</t>
  </si>
  <si>
    <t>25024 CEDEX</t>
  </si>
  <si>
    <t>74604 CEDEX</t>
  </si>
  <si>
    <t>69441 CEDEX 03</t>
  </si>
  <si>
    <t>27929 CEDEX 9</t>
  </si>
  <si>
    <t>H9A</t>
  </si>
  <si>
    <t>77484 CEDEX</t>
  </si>
  <si>
    <t>T4B</t>
  </si>
  <si>
    <t>69413 CEDEX 06</t>
  </si>
  <si>
    <t>33274 CEDEX</t>
  </si>
  <si>
    <t>38816 CEDEX 1</t>
  </si>
  <si>
    <t>35538 CEDEX</t>
  </si>
  <si>
    <t>42335 CEDEX</t>
  </si>
  <si>
    <t>66050 CEDEX</t>
  </si>
  <si>
    <t>64044 CEDEX</t>
  </si>
  <si>
    <t>92645 CEDEX</t>
  </si>
  <si>
    <t>54021 CEDEX</t>
  </si>
  <si>
    <t>E32</t>
  </si>
  <si>
    <t>94852 CEDEX</t>
  </si>
  <si>
    <t>34545 CEDEX</t>
  </si>
  <si>
    <t>94631 CEDEX 1</t>
  </si>
  <si>
    <t>B2G</t>
  </si>
  <si>
    <t>V3H</t>
  </si>
  <si>
    <t>S7W</t>
  </si>
  <si>
    <t>78014 CEDEX</t>
  </si>
  <si>
    <t>T9H</t>
  </si>
  <si>
    <t>75971 CEDEX 20</t>
  </si>
  <si>
    <t>78415 CEDEX</t>
  </si>
  <si>
    <t>38219 CEDEX</t>
  </si>
  <si>
    <t>T4T</t>
  </si>
  <si>
    <t>30006 CEDEX 4</t>
  </si>
  <si>
    <t>31124 CEDEX</t>
  </si>
  <si>
    <t>J0R</t>
  </si>
  <si>
    <t>13674 CEDEX</t>
  </si>
  <si>
    <t>75699 CEDEX 14</t>
  </si>
  <si>
    <t>28114 CEDEX</t>
  </si>
  <si>
    <t>75054 CEDEX 01</t>
  </si>
  <si>
    <t>B3H</t>
  </si>
  <si>
    <t>92061 CEDEX</t>
  </si>
  <si>
    <t>67098 CEDEX 2</t>
  </si>
  <si>
    <t>77109 CEDEX</t>
  </si>
  <si>
    <t>N0K</t>
  </si>
  <si>
    <t>V9G</t>
  </si>
  <si>
    <t>31139 CEDEX</t>
  </si>
  <si>
    <t>38354 CEDEX</t>
  </si>
  <si>
    <t>14097 CEDEX 9</t>
  </si>
  <si>
    <t>85164 CEDEX</t>
  </si>
  <si>
    <t>45957 CEDEX 9</t>
  </si>
  <si>
    <t>Texture Name</t>
  </si>
  <si>
    <t>Texture</t>
  </si>
  <si>
    <t>Yan-12869-623</t>
  </si>
  <si>
    <t>Ste-49577-360</t>
  </si>
  <si>
    <t>Iza-36699-965</t>
  </si>
  <si>
    <t>Reg-38009-389</t>
  </si>
  <si>
    <t>Cat-26078-781</t>
  </si>
  <si>
    <t>Ign-44275-686</t>
  </si>
  <si>
    <t>Add-30671-917</t>
  </si>
  <si>
    <t>Dar-96761-346</t>
  </si>
  <si>
    <t>Mat-17672-829</t>
  </si>
  <si>
    <t>Jam-59578-440</t>
  </si>
  <si>
    <t>Rey-70169-203</t>
  </si>
  <si>
    <t>Kia-52126-462</t>
  </si>
  <si>
    <t>Emi-67856-869</t>
  </si>
  <si>
    <t>Kel-30616-737</t>
  </si>
  <si>
    <t>Iva-96965-615</t>
  </si>
  <si>
    <t>Nat-75538-116</t>
  </si>
  <si>
    <t>Sky-90013-144</t>
  </si>
  <si>
    <t>Lea-69050-820</t>
  </si>
  <si>
    <t>Jul-33202-102</t>
  </si>
  <si>
    <t>Ede-52071-794</t>
  </si>
  <si>
    <t>Dan-12296-843</t>
  </si>
  <si>
    <t>Lex-32817-472</t>
  </si>
  <si>
    <t>Sav-78554-769</t>
  </si>
  <si>
    <t>Jay-68409-861</t>
  </si>
  <si>
    <t>Dan-10049-825</t>
  </si>
  <si>
    <t>Sar-92221-753</t>
  </si>
  <si>
    <t>Mac-28943-185</t>
  </si>
  <si>
    <t>Ary-81373-505</t>
  </si>
  <si>
    <t>Jos-65693-125</t>
  </si>
  <si>
    <t>Ash-59583-474</t>
  </si>
  <si>
    <t>Jaz-88863-634</t>
  </si>
  <si>
    <t>Dom-27235-612</t>
  </si>
  <si>
    <t>Lil-48559-714</t>
  </si>
  <si>
    <t>Ace-54366-892</t>
  </si>
  <si>
    <t>Cat-59010-255</t>
  </si>
  <si>
    <t>Hay-66211-409</t>
  </si>
  <si>
    <t>Reb-66885-432</t>
  </si>
  <si>
    <t>Jef-58229-383</t>
  </si>
  <si>
    <t>Aed-44735-664</t>
  </si>
  <si>
    <t>Gab-75559-769</t>
  </si>
  <si>
    <t>Cai-95836-782</t>
  </si>
  <si>
    <t>Fre-99185-675</t>
  </si>
  <si>
    <t>Sha-83091-730</t>
  </si>
  <si>
    <t>Jay-85582-661</t>
  </si>
  <si>
    <t>Kel-96860-506</t>
  </si>
  <si>
    <t>Fer-44098-740</t>
  </si>
  <si>
    <t>Lan-99331-786</t>
  </si>
  <si>
    <t>Yah-29448-768</t>
  </si>
  <si>
    <t>Kea-65849-600</t>
  </si>
  <si>
    <t>Mar-50715-138</t>
  </si>
  <si>
    <t>Mar-52098-607</t>
  </si>
  <si>
    <t>Dom-23305-983</t>
  </si>
  <si>
    <t>Jaq-45762-833</t>
  </si>
  <si>
    <t>Kam-15324-646</t>
  </si>
  <si>
    <t>Bra-40757-997</t>
  </si>
  <si>
    <t>Lex-27705-344</t>
  </si>
  <si>
    <t>Rea-40321-118</t>
  </si>
  <si>
    <t>Bra-23423-671</t>
  </si>
  <si>
    <t>Tif-53055-849</t>
  </si>
  <si>
    <t>Jaz-92797-268</t>
  </si>
  <si>
    <t>Jan-96662-763</t>
  </si>
  <si>
    <t>Ire-41305-889</t>
  </si>
  <si>
    <t>May-93537-287</t>
  </si>
  <si>
    <t>Ean-60859-712</t>
  </si>
  <si>
    <t>Tam-66462-730</t>
  </si>
  <si>
    <t>Kes-68558-100</t>
  </si>
  <si>
    <t>Cyn-94165-231</t>
  </si>
  <si>
    <t>Ara-38198-251</t>
  </si>
  <si>
    <t>Geo-65601-354</t>
  </si>
  <si>
    <t>Nig-62038-758</t>
  </si>
  <si>
    <t>Tyl-37926-188</t>
  </si>
  <si>
    <t>Cla-44368-885</t>
  </si>
  <si>
    <t>Hay-91379-191</t>
  </si>
  <si>
    <t>Odi-10546-161</t>
  </si>
  <si>
    <t>Bre-56951-758</t>
  </si>
  <si>
    <t>Ram-46522-530</t>
  </si>
  <si>
    <t>Adr-66185-948</t>
  </si>
  <si>
    <t>Nas-69931-938</t>
  </si>
  <si>
    <t>Gem-15940-210</t>
  </si>
  <si>
    <t>Sum-42831-698</t>
  </si>
  <si>
    <t>Jov-57183-196</t>
  </si>
  <si>
    <t>Nei-63604-881</t>
  </si>
  <si>
    <t>Cel-83648-378</t>
  </si>
  <si>
    <t>Sco-57056-674</t>
  </si>
  <si>
    <t>Cyn-91670-401</t>
  </si>
  <si>
    <t>Ran-57578-833</t>
  </si>
  <si>
    <t>Max-79616-329</t>
  </si>
  <si>
    <t>Van-32994-340</t>
  </si>
  <si>
    <t>Cam-33517-814</t>
  </si>
  <si>
    <t>Bru-41646-792</t>
  </si>
  <si>
    <t>Dan-81508-941</t>
  </si>
  <si>
    <t>Ste-26622-521</t>
  </si>
  <si>
    <t>Dar-50697-312</t>
  </si>
  <si>
    <t>Sky-18330-801</t>
  </si>
  <si>
    <t>Ada-17446-552</t>
  </si>
  <si>
    <t>Cri-95595-824</t>
  </si>
  <si>
    <t>Har-21085-667</t>
  </si>
  <si>
    <t>Ash-92213-719</t>
  </si>
  <si>
    <t>Max-53544-656</t>
  </si>
  <si>
    <t>Bel-30928-924</t>
  </si>
  <si>
    <t>Zac-78462-400</t>
  </si>
  <si>
    <t>Ama-35673-351</t>
  </si>
  <si>
    <t>Gar-59891-705</t>
  </si>
  <si>
    <t>Jus-32563-592</t>
  </si>
  <si>
    <t>Sad-94768-620</t>
  </si>
  <si>
    <t>Mik-61136-750</t>
  </si>
  <si>
    <t>Ter-57123-153</t>
  </si>
  <si>
    <t>Leo-59669-657</t>
  </si>
  <si>
    <t>Edi-89740-853</t>
  </si>
  <si>
    <t>Alf-35299-477</t>
  </si>
  <si>
    <t>Ell-10210-568</t>
  </si>
  <si>
    <t>Ale-94697-153</t>
  </si>
  <si>
    <t>Jal-17098-739</t>
  </si>
  <si>
    <t>Zan-28628-799</t>
  </si>
  <si>
    <t>Had-34856-489</t>
  </si>
  <si>
    <t>Kyl-82583-677</t>
  </si>
  <si>
    <t>Jos-47077-125</t>
  </si>
  <si>
    <t>Bos-63015-956</t>
  </si>
  <si>
    <t>Kam-33466-313</t>
  </si>
  <si>
    <t>Dah-40101-828</t>
  </si>
  <si>
    <t>Law-83473-371</t>
  </si>
  <si>
    <t>Set-54984-707</t>
  </si>
  <si>
    <t>Edu-22114-984</t>
  </si>
  <si>
    <t>Osw-28776-254</t>
  </si>
  <si>
    <t>Cor-41199-909</t>
  </si>
  <si>
    <t>Jos-55966-151</t>
  </si>
  <si>
    <t>Cor-41834-578</t>
  </si>
  <si>
    <t>Kar-68818-662</t>
  </si>
  <si>
    <t>Bra-96119-479</t>
  </si>
  <si>
    <t>Kay-84520-873</t>
  </si>
  <si>
    <t>Ryl-91041-140</t>
  </si>
  <si>
    <t>Ami-20126-389</t>
  </si>
  <si>
    <t>Kad-38956-967</t>
  </si>
  <si>
    <t>Par-50091-293</t>
  </si>
  <si>
    <t>Rod-22997-272</t>
  </si>
  <si>
    <t>Hez-22021-547</t>
  </si>
  <si>
    <t>Kie-81037-769</t>
  </si>
  <si>
    <t>Kad-46561-318</t>
  </si>
  <si>
    <t>Don-58742-195</t>
  </si>
  <si>
    <t>Mon-22675-765</t>
  </si>
  <si>
    <t>Zay-86016-657</t>
  </si>
  <si>
    <t>Kay-90273-978</t>
  </si>
  <si>
    <t>Kel-87744-636</t>
  </si>
  <si>
    <t>Dan-11250-246</t>
  </si>
  <si>
    <t>Lin-67087-376</t>
  </si>
  <si>
    <t>Ayd-34848-181</t>
  </si>
  <si>
    <t>Hal-16840-231</t>
  </si>
  <si>
    <t>Jer-40519-985</t>
  </si>
  <si>
    <t>Mor-84611-743</t>
  </si>
  <si>
    <t>Cla-39597-325</t>
  </si>
  <si>
    <t>Dan-64214-292</t>
  </si>
  <si>
    <t>Kee-49416-849</t>
  </si>
  <si>
    <t>Ama-86245-282</t>
  </si>
  <si>
    <t>Bro-30393-610</t>
  </si>
  <si>
    <t>Cha-64531-371</t>
  </si>
  <si>
    <t>Jus-12355-650</t>
  </si>
  <si>
    <t>Tam-52873-735</t>
  </si>
  <si>
    <t>Cha-40645-824</t>
  </si>
  <si>
    <t>Ave-82238-279</t>
  </si>
  <si>
    <t>Max-68564-364</t>
  </si>
  <si>
    <t>Ken-92488-733</t>
  </si>
  <si>
    <t>Tat-74087-609</t>
  </si>
  <si>
    <t>Cas-83023-230</t>
  </si>
  <si>
    <t>Mad-84163-275</t>
  </si>
  <si>
    <t>Shy-22169-563</t>
  </si>
  <si>
    <t>Bra-29996-743</t>
  </si>
  <si>
    <t>Ben-36222-225</t>
  </si>
  <si>
    <t>Joe-15387-911</t>
  </si>
  <si>
    <t>Nay-49107-314</t>
  </si>
  <si>
    <t>Mar-45562-760</t>
  </si>
  <si>
    <t>Reg-19490-299</t>
  </si>
  <si>
    <t>Jax-95458-679</t>
  </si>
  <si>
    <t>Jae-47999-677</t>
  </si>
  <si>
    <t>Bro-87585-826</t>
  </si>
  <si>
    <t>Mal-39912-534</t>
  </si>
  <si>
    <t>Ale-17669-814</t>
  </si>
  <si>
    <t>Kym-87000-696</t>
  </si>
  <si>
    <t>All-14653-486</t>
  </si>
  <si>
    <t>Kil-57377-526</t>
  </si>
  <si>
    <t>Abb-68377-390</t>
  </si>
  <si>
    <t>Ali-52955-837</t>
  </si>
  <si>
    <t>Sha-29190-735</t>
  </si>
  <si>
    <t>Nik-74010-746</t>
  </si>
  <si>
    <t>Ron-13362-271</t>
  </si>
  <si>
    <t>Mak-24641-907</t>
  </si>
  <si>
    <t>Est-35665-345</t>
  </si>
  <si>
    <t>Kee-53202-539</t>
  </si>
  <si>
    <t>Rod-98617-752</t>
  </si>
  <si>
    <t>Ady-91100-714</t>
  </si>
  <si>
    <t>Ken-99002-471</t>
  </si>
  <si>
    <t>Ada-86584-701</t>
  </si>
  <si>
    <t>Tia-41075-845</t>
  </si>
  <si>
    <t>Bru-80835-611</t>
  </si>
  <si>
    <t>Mar-45562-878</t>
  </si>
  <si>
    <t>Leo-15060-356</t>
  </si>
  <si>
    <t>Car-60467-593</t>
  </si>
  <si>
    <t>Sil-89916-107</t>
  </si>
  <si>
    <t>Emm-25620-142</t>
  </si>
  <si>
    <t>Iza-40433-728</t>
  </si>
  <si>
    <t>Ahm-98752-380</t>
  </si>
  <si>
    <t>Kar-39328-947</t>
  </si>
  <si>
    <t>Car-36989-882</t>
  </si>
  <si>
    <t>Raq-86687-564</t>
  </si>
  <si>
    <t>Mar-29641-802</t>
  </si>
  <si>
    <t>Phi-75828-991</t>
  </si>
  <si>
    <t>Dyl-84189-770</t>
  </si>
  <si>
    <t>Mos-13135-588</t>
  </si>
  <si>
    <t>Ara-60713-871</t>
  </si>
  <si>
    <t>Aya-85911-218</t>
  </si>
  <si>
    <t>Reu-39678-135</t>
  </si>
  <si>
    <t>Bri-46900-273</t>
  </si>
  <si>
    <t>Rob-16742-626</t>
  </si>
  <si>
    <t>Mat-94685-819</t>
  </si>
  <si>
    <t>Hay-41298-927</t>
  </si>
  <si>
    <t>Hay-87236-796</t>
  </si>
  <si>
    <t>Sha-78368-527</t>
  </si>
  <si>
    <t>Car-77173-415</t>
  </si>
  <si>
    <t>Kel-66304-920</t>
  </si>
  <si>
    <t>Gag-64246-965</t>
  </si>
  <si>
    <t>Kya-94675-936</t>
  </si>
  <si>
    <t>Bet-66414-122</t>
  </si>
  <si>
    <t>Der-14754-570</t>
  </si>
  <si>
    <t>Dam-58293-521</t>
  </si>
  <si>
    <t>Jan-21503-126</t>
  </si>
  <si>
    <t>Zac-45142-220</t>
  </si>
  <si>
    <t>Mar-30535-170</t>
  </si>
  <si>
    <t>Con-55341-799</t>
  </si>
  <si>
    <t>Tan-30494-962</t>
  </si>
  <si>
    <t>Ell-91963-114</t>
  </si>
  <si>
    <t>Aya-87737-332</t>
  </si>
  <si>
    <t>Ail-70611-815</t>
  </si>
  <si>
    <t>Ant-89039-182</t>
  </si>
  <si>
    <t>Gre-86190-991</t>
  </si>
  <si>
    <t>Lil-62004-252</t>
  </si>
  <si>
    <t>Jak-92887-496</t>
  </si>
  <si>
    <t>Cha-17473-812</t>
  </si>
  <si>
    <t>Gwe-41754-672</t>
  </si>
  <si>
    <t>Hen-54644-550</t>
  </si>
  <si>
    <t>Jal-81951-489</t>
  </si>
  <si>
    <t>Dam-79558-801</t>
  </si>
  <si>
    <t>Mau-15619-395</t>
  </si>
  <si>
    <t>Cal-75109-855</t>
  </si>
  <si>
    <t>Nat-24019-352</t>
  </si>
  <si>
    <t>Ara-74070-979</t>
  </si>
  <si>
    <t>Mck-46820-270</t>
  </si>
  <si>
    <t>Tea-61936-477</t>
  </si>
  <si>
    <t>Leo-81564-765</t>
  </si>
  <si>
    <t>Ell-83349-464</t>
  </si>
  <si>
    <t>Ell-59136-437</t>
  </si>
  <si>
    <t>Don-50774-477</t>
  </si>
  <si>
    <t>Har-54859-577</t>
  </si>
  <si>
    <t>Jas-42731-922</t>
  </si>
  <si>
    <t>Cla-33527-749</t>
  </si>
  <si>
    <t>Sky-73695-245</t>
  </si>
  <si>
    <t>Ema-31365-502</t>
  </si>
  <si>
    <t>Ahm-93789-250</t>
  </si>
  <si>
    <t>Hay-14764-754</t>
  </si>
  <si>
    <t>Bry-15814-395</t>
  </si>
  <si>
    <t>Aya-60585-312</t>
  </si>
  <si>
    <t>Ayd-85467-430</t>
  </si>
  <si>
    <t>Bra-11290-731</t>
  </si>
  <si>
    <t>Gio-43743-322</t>
  </si>
  <si>
    <t>Jul-23629-638</t>
  </si>
  <si>
    <t>Cod-88432-788</t>
  </si>
  <si>
    <t>Pay-67334-890</t>
  </si>
  <si>
    <t>Dev-71121-726</t>
  </si>
  <si>
    <t>Eri-68286-362</t>
  </si>
  <si>
    <t>Sol-72061-972</t>
  </si>
  <si>
    <t>Uli-48604-668</t>
  </si>
  <si>
    <t>Car-26369-627</t>
  </si>
  <si>
    <t>Bry-72447-990</t>
  </si>
  <si>
    <t>Kam-40969-850</t>
  </si>
  <si>
    <t>Ama-94550-688</t>
  </si>
  <si>
    <t>Dan-59553-161</t>
  </si>
  <si>
    <t>Xio-38123-646</t>
  </si>
  <si>
    <t>Gab-10388-416</t>
  </si>
  <si>
    <t>Mor-51071-138</t>
  </si>
  <si>
    <t>Ber-47197-544</t>
  </si>
  <si>
    <t>Bro-48507-603</t>
  </si>
  <si>
    <t>Qui-82567-348</t>
  </si>
  <si>
    <t>Apr-87678-169</t>
  </si>
  <si>
    <t>Ben-64933-151</t>
  </si>
  <si>
    <t>Mya-61732-733</t>
  </si>
  <si>
    <t>Dam-65299-354</t>
  </si>
  <si>
    <t>Adi-86760-587</t>
  </si>
  <si>
    <t>Har-67489-576</t>
  </si>
  <si>
    <t>Rub-74137-638</t>
  </si>
  <si>
    <t>Bry-13526-376</t>
  </si>
  <si>
    <t>Lor-76728-242</t>
  </si>
  <si>
    <t>Xio-93915-962</t>
  </si>
  <si>
    <t>And-56843-375</t>
  </si>
  <si>
    <t>Tam-13778-852</t>
  </si>
  <si>
    <t>Isa-85924-736</t>
  </si>
  <si>
    <t>Hea-15711-308</t>
  </si>
  <si>
    <t>Ken-37424-221</t>
  </si>
  <si>
    <t>Coh-38630-997</t>
  </si>
  <si>
    <t>Jov-17990-320</t>
  </si>
  <si>
    <t>Fin-52061-372</t>
  </si>
  <si>
    <t>Ell-51466-800</t>
  </si>
  <si>
    <t>Kys-95295-717</t>
  </si>
  <si>
    <t>Mic-49451-321</t>
  </si>
  <si>
    <t>Kay-22036-165</t>
  </si>
  <si>
    <t>Tan-54503-756</t>
  </si>
  <si>
    <t>Ger-83343-921</t>
  </si>
  <si>
    <t>Ter-65024-101</t>
  </si>
  <si>
    <t>Eri-69116-670</t>
  </si>
  <si>
    <t>Mig-60951-843</t>
  </si>
  <si>
    <t>Dwa-83757-507</t>
  </si>
  <si>
    <t>Raf-94183-527</t>
  </si>
  <si>
    <t>Bar-50029-782</t>
  </si>
  <si>
    <t>Des-47365-996</t>
  </si>
  <si>
    <t>Mea-44747-414</t>
  </si>
  <si>
    <t>Kay-33682-490</t>
  </si>
  <si>
    <t>Mat-47511-335</t>
  </si>
  <si>
    <t>Tha-88965-761</t>
  </si>
  <si>
    <t>Cla-41764-537</t>
  </si>
  <si>
    <t>Che-85076-703</t>
  </si>
  <si>
    <t>Xim-45367-614</t>
  </si>
  <si>
    <t>Leo-21666-403</t>
  </si>
  <si>
    <t>Ell-43965-112</t>
  </si>
  <si>
    <t>Ave-81701-898</t>
  </si>
  <si>
    <t>Jos-95060-220</t>
  </si>
  <si>
    <t>Jaz-14761-636</t>
  </si>
  <si>
    <t>Mor-41300-768</t>
  </si>
  <si>
    <t>Mia-15963-896</t>
  </si>
  <si>
    <t>Clo-82645-297</t>
  </si>
  <si>
    <t>Dus-55488-962</t>
  </si>
  <si>
    <t>Nic-43081-774</t>
  </si>
  <si>
    <t>Fin-51040-145</t>
  </si>
  <si>
    <t>Mar-47999-418</t>
  </si>
  <si>
    <t>Roy-81279-419</t>
  </si>
  <si>
    <t>Mar-86789-845</t>
  </si>
  <si>
    <t>Har-32468-981</t>
  </si>
  <si>
    <t>Har-46704-722</t>
  </si>
  <si>
    <t>Ric-12201-122</t>
  </si>
  <si>
    <t>Eil-62826-482</t>
  </si>
  <si>
    <t>Hay-97146-588</t>
  </si>
  <si>
    <t>Mac-45530-825</t>
  </si>
  <si>
    <t>Kel-17285-587</t>
  </si>
  <si>
    <t>Bro-27674-535</t>
  </si>
  <si>
    <t>Jet-48390-480</t>
  </si>
  <si>
    <t>Dax-34891-759</t>
  </si>
  <si>
    <t>Wil-34852-268</t>
  </si>
  <si>
    <t>Tys-99455-842</t>
  </si>
  <si>
    <t>Sky-34058-640</t>
  </si>
  <si>
    <t>Tal-95347-350</t>
  </si>
  <si>
    <t>Jon-55639-513</t>
  </si>
  <si>
    <t>Dan-78962-759</t>
  </si>
  <si>
    <t>Cas-14996-847</t>
  </si>
  <si>
    <t>Tri-72566-522</t>
  </si>
  <si>
    <t>Ryl-22870-184</t>
  </si>
  <si>
    <t>Edw-23872-538</t>
  </si>
  <si>
    <t>Jor-93605-734</t>
  </si>
  <si>
    <t>Max-96547-344</t>
  </si>
  <si>
    <t>Cha-38402-372</t>
  </si>
  <si>
    <t>Bri-54599-923</t>
  </si>
  <si>
    <t>Des-53539-886</t>
  </si>
  <si>
    <t>Shy-63110-110</t>
  </si>
  <si>
    <t>Ped-15201-367</t>
  </si>
  <si>
    <t>Zan-90821-722</t>
  </si>
  <si>
    <t>Zay-59219-305</t>
  </si>
  <si>
    <t>Kel-41204-606</t>
  </si>
  <si>
    <t>Jam-50287-347</t>
  </si>
  <si>
    <t>Tia-12727-993</t>
  </si>
  <si>
    <t>Bet-66933-686</t>
  </si>
  <si>
    <t>Han-22614-546</t>
  </si>
  <si>
    <t>Ama-31239-826</t>
  </si>
  <si>
    <t>Kar-15516-852</t>
  </si>
  <si>
    <t>Jai-61384-721</t>
  </si>
  <si>
    <t>Cal-11600-153</t>
  </si>
  <si>
    <t>Fio-22244-878</t>
  </si>
  <si>
    <t>Bea-62220-122</t>
  </si>
  <si>
    <t>Ger-46935-618</t>
  </si>
  <si>
    <t>Yai-50069-831</t>
  </si>
  <si>
    <t>Mel-80207-242</t>
  </si>
  <si>
    <t>Fin-43382-626</t>
  </si>
  <si>
    <t>Viv-68672-505</t>
  </si>
  <si>
    <t>Rhy-47416-121</t>
  </si>
  <si>
    <t>Sas-10952-660</t>
  </si>
  <si>
    <t>Tri-82126-104</t>
  </si>
  <si>
    <t>Col-10727-690</t>
  </si>
  <si>
    <t>Oli-61798-631</t>
  </si>
  <si>
    <t>Cam-32759-270</t>
  </si>
  <si>
    <t>Jac-38892-133</t>
  </si>
  <si>
    <t>Kar-38280-256</t>
  </si>
  <si>
    <t>Kia-46155-765</t>
  </si>
  <si>
    <t>Jan-85900-686</t>
  </si>
  <si>
    <t>Kei-47055-396</t>
  </si>
  <si>
    <t>Ale-53895-921</t>
  </si>
  <si>
    <t>Ada-86405-760</t>
  </si>
  <si>
    <t>Sam-79347-178</t>
  </si>
  <si>
    <t>Hou-70241-136</t>
  </si>
  <si>
    <t>Mar-52777-631</t>
  </si>
  <si>
    <t>Sop-92786-562</t>
  </si>
  <si>
    <t>Lan-33004-782</t>
  </si>
  <si>
    <t>Ayl-15279-495</t>
  </si>
  <si>
    <t>Kri-35819-509</t>
  </si>
  <si>
    <t>Ani-18144-653</t>
  </si>
  <si>
    <t>Kri-76429-740</t>
  </si>
  <si>
    <t>Abr-41111-908</t>
  </si>
  <si>
    <t>Nik-52562-144</t>
  </si>
  <si>
    <t>Cor-55228-312</t>
  </si>
  <si>
    <t>Gab-28724-405</t>
  </si>
  <si>
    <t>Wen-61896-819</t>
  </si>
  <si>
    <t>Dom-34974-641</t>
  </si>
  <si>
    <t>Max-46563-870</t>
  </si>
  <si>
    <t>Bob-37270-874</t>
  </si>
  <si>
    <t>Tuc-88581-818</t>
  </si>
  <si>
    <t>Bob-46262-866</t>
  </si>
  <si>
    <t>Rac-82944-787</t>
  </si>
  <si>
    <t>Har-79360-137</t>
  </si>
  <si>
    <t>Gri-88892-897</t>
  </si>
  <si>
    <t>Car-82827-263</t>
  </si>
  <si>
    <t>Pao-83729-945</t>
  </si>
  <si>
    <t>Leo-16476-535</t>
  </si>
  <si>
    <t>Cam-55497-622</t>
  </si>
  <si>
    <t>Mar-33226-243</t>
  </si>
  <si>
    <t>Ale-38125-460</t>
  </si>
  <si>
    <t>Tri-71621-662</t>
  </si>
  <si>
    <t>Bru-84209-159</t>
  </si>
  <si>
    <t>Alf-21476-225</t>
  </si>
  <si>
    <t>Emm-41748-260</t>
  </si>
  <si>
    <t>Dea-20538-166</t>
  </si>
  <si>
    <t>Dak-64986-232</t>
  </si>
  <si>
    <t>Yar-23199-479</t>
  </si>
  <si>
    <t>Tyr-67974-812</t>
  </si>
  <si>
    <t>Rae-23282-198</t>
  </si>
  <si>
    <t>Pen-50062-970</t>
  </si>
  <si>
    <t>Tay-99813-119</t>
  </si>
  <si>
    <t>Mic-93230-678</t>
  </si>
  <si>
    <t>Lia-13221-662</t>
  </si>
  <si>
    <t>Dar-47913-257</t>
  </si>
  <si>
    <t>Jad-22654-994</t>
  </si>
  <si>
    <t>Dun-12448-895</t>
  </si>
  <si>
    <t>Nol-31677-442</t>
  </si>
  <si>
    <t>Sea-10811-484</t>
  </si>
  <si>
    <t>Ari-90970-444</t>
  </si>
  <si>
    <t>Der-79610-904</t>
  </si>
  <si>
    <t>Dor-32163-791</t>
  </si>
  <si>
    <t>Mel-74566-772</t>
  </si>
  <si>
    <t>Lui-96092-856</t>
  </si>
  <si>
    <t>Nat-33297-844</t>
  </si>
  <si>
    <t>Jan-12479-605</t>
  </si>
  <si>
    <t>Rut-94580-681</t>
  </si>
  <si>
    <t>Mar-14588-880</t>
  </si>
  <si>
    <t>Hol-71554-797</t>
  </si>
  <si>
    <t>Jas-50391-432</t>
  </si>
  <si>
    <t>Val-34022-520</t>
  </si>
  <si>
    <t>Bec-36949-709</t>
  </si>
  <si>
    <t>Ell-63660-130</t>
  </si>
  <si>
    <t>Cul-95055-972</t>
  </si>
  <si>
    <t>Lor-30826-585</t>
  </si>
  <si>
    <t>Kad-19717-850</t>
  </si>
  <si>
    <t>Dea-53674-869</t>
  </si>
  <si>
    <t>Kay-50919-630</t>
  </si>
  <si>
    <t>Mar-75092-181</t>
  </si>
  <si>
    <t>Nad-11916-844</t>
  </si>
  <si>
    <t>Isi-75000-839</t>
  </si>
  <si>
    <t>Key-70931-322</t>
  </si>
  <si>
    <t>Xza-88301-389</t>
  </si>
  <si>
    <t>Nat-56037-685</t>
  </si>
  <si>
    <t>Ash-90397-429</t>
  </si>
  <si>
    <t>Lar-26466-904</t>
  </si>
  <si>
    <t>Lel-59907-176</t>
  </si>
  <si>
    <t>Moi-44241-370</t>
  </si>
  <si>
    <t>Nat-99503-269</t>
  </si>
  <si>
    <t>Val-39855-481</t>
  </si>
  <si>
    <t>Pie-25002-972</t>
  </si>
  <si>
    <t>Cha-42421-654</t>
  </si>
  <si>
    <t>Sus-98824-322</t>
  </si>
  <si>
    <t>Qui-63841-669</t>
  </si>
  <si>
    <t>Col-83776-497</t>
  </si>
  <si>
    <t>Jas-62948-987</t>
  </si>
  <si>
    <t>Mar-80163-154</t>
  </si>
  <si>
    <t>Kay-71426-125</t>
  </si>
  <si>
    <t>Dan-76740-244</t>
  </si>
  <si>
    <t>Mor-72467-106</t>
  </si>
  <si>
    <t>Zay-75939-889</t>
  </si>
  <si>
    <t>Aim-59623-525</t>
  </si>
  <si>
    <t>Cas-27388-896</t>
  </si>
  <si>
    <t>Mad-13375-118</t>
  </si>
  <si>
    <t>Kin-55970-893</t>
  </si>
  <si>
    <t>Ser-75229-230</t>
  </si>
  <si>
    <t>Mal-72223-534</t>
  </si>
  <si>
    <t>Ara-61054-164</t>
  </si>
  <si>
    <t>Irv-90373-611</t>
  </si>
  <si>
    <t>Liz-87462-144</t>
  </si>
  <si>
    <t>Cas-93679-186</t>
  </si>
  <si>
    <t>Mar-43926-465</t>
  </si>
  <si>
    <t>Gab-43010-144</t>
  </si>
  <si>
    <t>Kar-22160-810</t>
  </si>
  <si>
    <t>Gra-85145-679</t>
  </si>
  <si>
    <t>Nat-74196-517</t>
  </si>
  <si>
    <t>Law-86683-462</t>
  </si>
  <si>
    <t>Ken-56641-505</t>
  </si>
  <si>
    <t>Lyr-16667-541</t>
  </si>
  <si>
    <t>Jam-91333-995</t>
  </si>
  <si>
    <t>Lex-54950-149</t>
  </si>
  <si>
    <t>Son-64919-401</t>
  </si>
  <si>
    <t>Car-87291-643</t>
  </si>
  <si>
    <t>Bry-71066-749</t>
  </si>
  <si>
    <t>Ada-52103-494</t>
  </si>
  <si>
    <t>Tod-60258-488</t>
  </si>
  <si>
    <t>Dar-95307-797</t>
  </si>
  <si>
    <t>Mos-28375-698</t>
  </si>
  <si>
    <t>Yar-35990-183</t>
  </si>
  <si>
    <t>Gid-41158-736</t>
  </si>
  <si>
    <t>San-66836-889</t>
  </si>
  <si>
    <t>Mar-59559-161</t>
  </si>
  <si>
    <t>Mar-41705-529</t>
  </si>
  <si>
    <t>Mar-77199-934</t>
  </si>
  <si>
    <t>Ken-14314-608</t>
  </si>
  <si>
    <t>Jos-14204-951</t>
  </si>
  <si>
    <t>Lon-99209-743</t>
  </si>
  <si>
    <t>Hal-18522-738</t>
  </si>
  <si>
    <t>Deo-89582-611</t>
  </si>
  <si>
    <t>Kyl-77296-799</t>
  </si>
  <si>
    <t>Car-94098-543</t>
  </si>
  <si>
    <t>Jad-16969-857</t>
  </si>
  <si>
    <t>Der-32536-246</t>
  </si>
  <si>
    <t>Ree-48909-430</t>
  </si>
  <si>
    <t>Kir-13105-684</t>
  </si>
  <si>
    <t>Rhi-28010-194</t>
  </si>
  <si>
    <t>Lev-92231-255</t>
  </si>
  <si>
    <t>Iza-39355-105</t>
  </si>
  <si>
    <t>Vic-50983-264</t>
  </si>
  <si>
    <t>Dan-86863-750</t>
  </si>
  <si>
    <t>Ter-38036-214</t>
  </si>
  <si>
    <t>Xza-42264-824</t>
  </si>
  <si>
    <t>Luc-48280-397</t>
  </si>
  <si>
    <t>Mar-39587-280</t>
  </si>
  <si>
    <t>Mar-63977-304</t>
  </si>
  <si>
    <t>Mat-98556-275</t>
  </si>
  <si>
    <t>Sha-35359-606</t>
  </si>
  <si>
    <t>Mar-52044-234</t>
  </si>
  <si>
    <t>Sha-82036-836</t>
  </si>
  <si>
    <t>Nic-33092-202</t>
  </si>
  <si>
    <t>Roc-97965-196</t>
  </si>
  <si>
    <t>Ale-87450-917</t>
  </si>
  <si>
    <t>Hec-21727-458</t>
  </si>
  <si>
    <t>Tal-41850-597</t>
  </si>
  <si>
    <t>Mik-88465-475</t>
  </si>
  <si>
    <t>Tab-41865-524</t>
  </si>
  <si>
    <t>Cla-24754-708</t>
  </si>
  <si>
    <t>Jew-63302-931</t>
  </si>
  <si>
    <t>Efr-38829-128</t>
  </si>
  <si>
    <t>Jay-27320-205</t>
  </si>
  <si>
    <t>Asp-72797-189</t>
  </si>
  <si>
    <t>Yah-72462-800</t>
  </si>
  <si>
    <t>Iza-34682-141</t>
  </si>
  <si>
    <t>Kat-10402-843</t>
  </si>
  <si>
    <t>Gid-79634-938</t>
  </si>
  <si>
    <t>Mal-59011-824</t>
  </si>
  <si>
    <t>Jak-70713-908</t>
  </si>
  <si>
    <t>Coo-78434-801</t>
  </si>
  <si>
    <t>Nya-51051-596</t>
  </si>
  <si>
    <t>Kat-79803-502</t>
  </si>
  <si>
    <t>Jef-73217-774</t>
  </si>
  <si>
    <t>Rut-15881-778</t>
  </si>
  <si>
    <t>Sem-38837-260</t>
  </si>
  <si>
    <t>Dex-84553-730</t>
  </si>
  <si>
    <t>Tab-47369-141</t>
  </si>
  <si>
    <t>Rub-82477-291</t>
  </si>
  <si>
    <t>Luc-89010-672</t>
  </si>
  <si>
    <t>Nat-26186-967</t>
  </si>
  <si>
    <t>Eli-90566-830</t>
  </si>
  <si>
    <t>Nol-72418-868</t>
  </si>
  <si>
    <t>Mar-24877-531</t>
  </si>
  <si>
    <t>Abr-22646-442</t>
  </si>
  <si>
    <t>Ger-15609-657</t>
  </si>
  <si>
    <t>Day-54912-469</t>
  </si>
  <si>
    <t>Kar-25995-115</t>
  </si>
  <si>
    <t>Rog-87705-249</t>
  </si>
  <si>
    <t>Sca-41249-881</t>
  </si>
  <si>
    <t>Ale-41310-422</t>
  </si>
  <si>
    <t>Koe-56691-698</t>
  </si>
  <si>
    <t>Zac-60326-283</t>
  </si>
  <si>
    <t>Law-73605-422</t>
  </si>
  <si>
    <t>Wes-67585-552</t>
  </si>
  <si>
    <t>Ale-81193-335</t>
  </si>
  <si>
    <t>Mad-13515-267</t>
  </si>
  <si>
    <t>Vau-28857-398</t>
  </si>
  <si>
    <t>Ale-91223-740</t>
  </si>
  <si>
    <t>Ede-83957-959</t>
  </si>
  <si>
    <t>Mar-54806-370</t>
  </si>
  <si>
    <t>Dec-64682-876</t>
  </si>
  <si>
    <t>Cin-69927-832</t>
  </si>
  <si>
    <t>Mau-62815-777</t>
  </si>
  <si>
    <t>Mak-85182-174</t>
  </si>
  <si>
    <t>Adr-82006-629</t>
  </si>
  <si>
    <t>Che-80000-670</t>
  </si>
  <si>
    <t>Zai-23075-903</t>
  </si>
  <si>
    <t>Gis-90676-171</t>
  </si>
  <si>
    <t>Noe-16630-204</t>
  </si>
  <si>
    <t>Ray-85165-841</t>
  </si>
  <si>
    <t>Oli-74845-605</t>
  </si>
  <si>
    <t>Lon-87804-767</t>
  </si>
  <si>
    <t>Ham-35682-134</t>
  </si>
  <si>
    <t>Jos-70710-869</t>
  </si>
  <si>
    <t>Kam-82763-525</t>
  </si>
  <si>
    <t>Bea-66517-630</t>
  </si>
  <si>
    <t>Jad-32261-112</t>
  </si>
  <si>
    <t>Bre-19370-231</t>
  </si>
  <si>
    <t>Nor-93039-836</t>
  </si>
  <si>
    <t>Osc-30147-947</t>
  </si>
  <si>
    <t>Van-74263-263</t>
  </si>
  <si>
    <t>She-62440-894</t>
  </si>
  <si>
    <t>Lau-37895-142</t>
  </si>
  <si>
    <t>Luz-60221-626</t>
  </si>
  <si>
    <t>Emm-47433-904</t>
  </si>
  <si>
    <t>Mar-94095-282</t>
  </si>
  <si>
    <t>And-62902-390</t>
  </si>
  <si>
    <t>Kai-14094-703</t>
  </si>
  <si>
    <t>Lau-11433-239</t>
  </si>
  <si>
    <t>Ken-67841-957</t>
  </si>
  <si>
    <t>Har-73860-118</t>
  </si>
  <si>
    <t>Jak-86209-811</t>
  </si>
  <si>
    <t>Rhy-16964-188</t>
  </si>
  <si>
    <t>Ibr-91996-635</t>
  </si>
  <si>
    <t>Jac-44377-861</t>
  </si>
  <si>
    <t>Gra-36157-112</t>
  </si>
  <si>
    <t>Nik-11536-725</t>
  </si>
  <si>
    <t>Fel-77216-848</t>
  </si>
  <si>
    <t>Fre-45594-334</t>
  </si>
  <si>
    <t>Adr-28923-290</t>
  </si>
  <si>
    <t>Dev-82596-317</t>
  </si>
  <si>
    <t>Ale-25392-208</t>
  </si>
  <si>
    <t>Jaz-98036-150</t>
  </si>
  <si>
    <t>Tar-96868-118</t>
  </si>
  <si>
    <t>Jul-95367-199</t>
  </si>
  <si>
    <t>Ama-52450-541</t>
  </si>
  <si>
    <t>Sel-39400-773</t>
  </si>
  <si>
    <t>Mir-64315-487</t>
  </si>
  <si>
    <t>Ant-90616-786</t>
  </si>
  <si>
    <t>Bru-42467-985</t>
  </si>
  <si>
    <t>Yos-69866-154</t>
  </si>
  <si>
    <t>Sol-96439-956</t>
  </si>
  <si>
    <t>Mil-56508-557</t>
  </si>
  <si>
    <t>Lil-41813-576</t>
  </si>
  <si>
    <t>Pay-71607-396</t>
  </si>
  <si>
    <t>Ced-31465-157</t>
  </si>
  <si>
    <t>Cha-61958-873</t>
  </si>
  <si>
    <t>Fer-74017-413</t>
  </si>
  <si>
    <t>Irv-30191-512</t>
  </si>
  <si>
    <t>Jak-97789-579</t>
  </si>
  <si>
    <t>Kat-52201-832</t>
  </si>
  <si>
    <t>Ced-37003-237</t>
  </si>
  <si>
    <t>Bre-70699-407</t>
  </si>
  <si>
    <t>Ang-91525-174</t>
  </si>
  <si>
    <t>Dyl-10975-490</t>
  </si>
  <si>
    <t>Jam-89641-839</t>
  </si>
  <si>
    <t>Nas-24208-344</t>
  </si>
  <si>
    <t>Hav-59405-709</t>
  </si>
  <si>
    <t>Neh-28357-857</t>
  </si>
  <si>
    <t>Eli-58898-377</t>
  </si>
  <si>
    <t>Reg-31033-453</t>
  </si>
  <si>
    <t>San-36157-409</t>
  </si>
  <si>
    <t>Ale-60897-160</t>
  </si>
  <si>
    <t>Mil-62815-567</t>
  </si>
  <si>
    <t>Mar-83927-653</t>
  </si>
  <si>
    <t>Jai-90916-351</t>
  </si>
  <si>
    <t>Rei-15737-323</t>
  </si>
  <si>
    <t>Kai-87435-843</t>
  </si>
  <si>
    <t>Cel-72143-715</t>
  </si>
  <si>
    <t>Eva-34220-695</t>
  </si>
  <si>
    <t>Ale-50925-829</t>
  </si>
  <si>
    <t>Jer-36761-358</t>
  </si>
  <si>
    <t>Log-11970-561</t>
  </si>
  <si>
    <t>Liz-16494-502</t>
  </si>
  <si>
    <t>Don-84653-120</t>
  </si>
  <si>
    <t>Ash-13364-998</t>
  </si>
  <si>
    <t>Zar-42274-101</t>
  </si>
  <si>
    <t>Lor-26183-188</t>
  </si>
  <si>
    <t>Rap-25016-978</t>
  </si>
  <si>
    <t>Ray-83514-707</t>
  </si>
  <si>
    <t>Moh-70336-646</t>
  </si>
  <si>
    <t>Adr-57552-222</t>
  </si>
  <si>
    <t>Gra-61380-619</t>
  </si>
  <si>
    <t>Sky-99308-584</t>
  </si>
  <si>
    <t>Mir-84095-433</t>
  </si>
  <si>
    <t>Car-43219-309</t>
  </si>
  <si>
    <t>Kyl-44259-692</t>
  </si>
  <si>
    <t>Bri-74508-553</t>
  </si>
  <si>
    <t>Dea-20188-248</t>
  </si>
  <si>
    <t>Sag-23838-924</t>
  </si>
  <si>
    <t>Bre-49979-381</t>
  </si>
  <si>
    <t>Lil-11802-774</t>
  </si>
  <si>
    <t>Day-53416-293</t>
  </si>
  <si>
    <t>Kar-75932-402</t>
  </si>
  <si>
    <t>Ash-33418-273</t>
  </si>
  <si>
    <t>Tre-24352-651</t>
  </si>
  <si>
    <t>Mar-28187-271</t>
  </si>
  <si>
    <t>Jul-43193-484</t>
  </si>
  <si>
    <t>Reb-64719-585</t>
  </si>
  <si>
    <t>Ang-70993-674</t>
  </si>
  <si>
    <t>War-83460-999</t>
  </si>
  <si>
    <t>Pat-49387-869</t>
  </si>
  <si>
    <t>Dus-96404-296</t>
  </si>
  <si>
    <t>Sab-44192-906</t>
  </si>
  <si>
    <t>Nic-95872-742</t>
  </si>
  <si>
    <t>Kri-95606-994</t>
  </si>
  <si>
    <t>Dam-83457-619</t>
  </si>
  <si>
    <t>Lan-68886-491</t>
  </si>
  <si>
    <t>Mak-24323-117</t>
  </si>
  <si>
    <t>Abe-23931-501</t>
  </si>
  <si>
    <t>Bre-57171-707</t>
  </si>
  <si>
    <t>Cri-89793-150</t>
  </si>
  <si>
    <t>Ala-94943-653</t>
  </si>
  <si>
    <t>Ala-71316-951</t>
  </si>
  <si>
    <t>Tab-77812-858</t>
  </si>
  <si>
    <t>Coo-81619-995</t>
  </si>
  <si>
    <t>Tar-93038-472</t>
  </si>
  <si>
    <t>Val-50084-956</t>
  </si>
  <si>
    <t>Ter-59442-823</t>
  </si>
  <si>
    <t>Ind-99940-872</t>
  </si>
  <si>
    <t>Kal-14431-167</t>
  </si>
  <si>
    <t>Cla-88608-515</t>
  </si>
  <si>
    <t>Mar-54732-738</t>
  </si>
  <si>
    <t>Luc-95845-460</t>
  </si>
  <si>
    <t>Alv-89366-438</t>
  </si>
  <si>
    <t>Ash-62987-154</t>
  </si>
  <si>
    <t>Jos-69238-445</t>
  </si>
  <si>
    <t>Qui-71233-353</t>
  </si>
  <si>
    <t>Kay-55794-533</t>
  </si>
  <si>
    <t>Jer-36731-404</t>
  </si>
  <si>
    <t>Eme-69424-203</t>
  </si>
  <si>
    <t>Cha-38100-718</t>
  </si>
  <si>
    <t>Rod-20530-306</t>
  </si>
  <si>
    <t>Lel-43757-172</t>
  </si>
  <si>
    <t>Ras-25939-728</t>
  </si>
  <si>
    <t>Bra-78041-490</t>
  </si>
  <si>
    <t>Mar-15013-543</t>
  </si>
  <si>
    <t>Eil-37232-145</t>
  </si>
  <si>
    <t>Cad-99164-188</t>
  </si>
  <si>
    <t>Vau-90123-840</t>
  </si>
  <si>
    <t>Dav-72057-922</t>
  </si>
  <si>
    <t>Wes-53999-253</t>
  </si>
  <si>
    <t>Bra-47355-689</t>
  </si>
  <si>
    <t>Aly-68972-797</t>
  </si>
  <si>
    <t>San-91511-657</t>
  </si>
  <si>
    <t>Ash-55968-574</t>
  </si>
  <si>
    <t>Der-52338-625</t>
  </si>
  <si>
    <t>Hum-11976-800</t>
  </si>
  <si>
    <t>Jer-89217-444</t>
  </si>
  <si>
    <t>Ely-91280-486</t>
  </si>
  <si>
    <t>Liv-70721-352</t>
  </si>
  <si>
    <t>Jay-91103-570</t>
  </si>
  <si>
    <t>Jon-69003-156</t>
  </si>
  <si>
    <t>Dam-76881-145</t>
  </si>
  <si>
    <t>Kir-15285-157</t>
  </si>
  <si>
    <t>Dec-41963-128</t>
  </si>
  <si>
    <t>Jad-70452-188</t>
  </si>
  <si>
    <t>Pai-99520-886</t>
  </si>
  <si>
    <t>Han-63276-295</t>
  </si>
  <si>
    <t>Lia-29671-616</t>
  </si>
  <si>
    <t>Tia-37556-782</t>
  </si>
  <si>
    <t>Bre-87489-339</t>
  </si>
  <si>
    <t>Van-68380-961</t>
  </si>
  <si>
    <t>Ken-73271-252</t>
  </si>
  <si>
    <t>Lex-25957-335</t>
  </si>
  <si>
    <t>Har-42374-734</t>
  </si>
  <si>
    <t>Bra-91505-881</t>
  </si>
  <si>
    <t>Tit-81251-842</t>
  </si>
  <si>
    <t>Kas-63522-487</t>
  </si>
  <si>
    <t>Val-38478-943</t>
  </si>
  <si>
    <t>Jan-47683-719</t>
  </si>
  <si>
    <t>Reb-40449-247</t>
  </si>
  <si>
    <t>Don-33967-805</t>
  </si>
  <si>
    <t>Mac-32497-441</t>
  </si>
  <si>
    <t>Bet-65932-472</t>
  </si>
  <si>
    <t>Jai-87382-818</t>
  </si>
  <si>
    <t>Kar-63211-278</t>
  </si>
  <si>
    <t>Kam-77004-393</t>
  </si>
  <si>
    <t>Mia-37236-382</t>
  </si>
  <si>
    <t>Jus-71443-579</t>
  </si>
  <si>
    <t>Pri-44752-711</t>
  </si>
  <si>
    <t>Jor-27529-992</t>
  </si>
  <si>
    <t>Wil-59912-372</t>
  </si>
  <si>
    <t>Bro-53803-248</t>
  </si>
  <si>
    <t>Rya-11297-811</t>
  </si>
  <si>
    <t>Rai-73710-936</t>
  </si>
  <si>
    <t>Mar-74049-439</t>
  </si>
  <si>
    <t>Ant-91675-729</t>
  </si>
  <si>
    <t>Ty -25526-544</t>
  </si>
  <si>
    <t>Ang-49618-881</t>
  </si>
  <si>
    <t>Max-87143-271</t>
  </si>
  <si>
    <t>Ahm-28221-561</t>
  </si>
  <si>
    <t>Lon-85567-641</t>
  </si>
  <si>
    <t>Gav-45556-488</t>
  </si>
  <si>
    <t>Eth-71655-325</t>
  </si>
  <si>
    <t>Xav-99501-926</t>
  </si>
  <si>
    <t>Ash-71068-116</t>
  </si>
  <si>
    <t>Sar-86400-267</t>
  </si>
  <si>
    <t>Jul-16025-184</t>
  </si>
  <si>
    <t>Jos-83822-515</t>
  </si>
  <si>
    <t>Eri-69661-598</t>
  </si>
  <si>
    <t>Cha-37284-471</t>
  </si>
  <si>
    <t>Log-31946-927</t>
  </si>
  <si>
    <t>Tes-98800-967</t>
  </si>
  <si>
    <t>Gen-95197-207</t>
  </si>
  <si>
    <t>Let-32428-563</t>
  </si>
  <si>
    <t>Cor-21439-589</t>
  </si>
  <si>
    <t>Syd-45313-115</t>
  </si>
  <si>
    <t>Lam-79554-925</t>
  </si>
  <si>
    <t>Ham-52008-523</t>
  </si>
  <si>
    <t>Enr-98357-754</t>
  </si>
  <si>
    <t>Pai-89146-976</t>
  </si>
  <si>
    <t>Arm-27841-752</t>
  </si>
  <si>
    <t>Gav-85309-709</t>
  </si>
  <si>
    <t>Con-39120-522</t>
  </si>
  <si>
    <t>Kas-26393-347</t>
  </si>
  <si>
    <t>Mal-44763-452</t>
  </si>
  <si>
    <t>Sky-79677-858</t>
  </si>
  <si>
    <t>Cay-45357-632</t>
  </si>
  <si>
    <t>Aub-83469-448</t>
  </si>
  <si>
    <t>Cra-47552-383</t>
  </si>
  <si>
    <t>Jil-81955-771</t>
  </si>
  <si>
    <t>Gre-65809-358</t>
  </si>
  <si>
    <t>Jon-49781-273</t>
  </si>
  <si>
    <t>Mic-16339-184</t>
  </si>
  <si>
    <t>Gui-68100-772</t>
  </si>
  <si>
    <t>Mat-26560-594</t>
  </si>
  <si>
    <t>Keo-64357-550</t>
  </si>
  <si>
    <t>Had-65463-754</t>
  </si>
  <si>
    <t>Pat-61686-943</t>
  </si>
  <si>
    <t>Day-57345-667</t>
  </si>
  <si>
    <t>Ori-59706-162</t>
  </si>
  <si>
    <t>Jam-39678-577</t>
  </si>
  <si>
    <t>Cri-91942-686</t>
  </si>
  <si>
    <t>Bri-20397-610</t>
  </si>
  <si>
    <t>Ave-27536-954</t>
  </si>
  <si>
    <t>Rob-14620-318</t>
  </si>
  <si>
    <t>Ray-73794-398</t>
  </si>
  <si>
    <t>Joc-13695-119</t>
  </si>
  <si>
    <t>Dan-68902-302</t>
  </si>
  <si>
    <t>Nic-67086-904</t>
  </si>
  <si>
    <t>Eme-13268-742</t>
  </si>
  <si>
    <t>Itz-84453-922</t>
  </si>
  <si>
    <t>Hol-15995-145</t>
  </si>
  <si>
    <t>Imm-12185-189</t>
  </si>
  <si>
    <t>Mar-36666-279</t>
  </si>
  <si>
    <t>Ell-55197-302</t>
  </si>
  <si>
    <t>Van-98371-943</t>
  </si>
  <si>
    <t>Dar-64368-971</t>
  </si>
  <si>
    <t>Luc-56484-700</t>
  </si>
  <si>
    <t>Dea-45146-981</t>
  </si>
  <si>
    <t>Pai-58468-398</t>
  </si>
  <si>
    <t>Aya-81227-572</t>
  </si>
  <si>
    <t>Jav-76930-150</t>
  </si>
  <si>
    <t>Cru-50923-466</t>
  </si>
  <si>
    <t>Hay-40046-534</t>
  </si>
  <si>
    <t>Kas-58540-547</t>
  </si>
  <si>
    <t>Luz-28118-609</t>
  </si>
  <si>
    <t>Spe-75381-619</t>
  </si>
  <si>
    <t>Tam-16410-293</t>
  </si>
  <si>
    <t>Mar-80516-163</t>
  </si>
  <si>
    <t>Jay-85632-983</t>
  </si>
  <si>
    <t>Tan-57046-152</t>
  </si>
  <si>
    <t>And-20942-432</t>
  </si>
  <si>
    <t>Eve-70415-195</t>
  </si>
  <si>
    <t>Jac-19879-324</t>
  </si>
  <si>
    <t>Per-13487-608</t>
  </si>
  <si>
    <t>Cal-49447-174</t>
  </si>
  <si>
    <t>Ray-69129-999</t>
  </si>
  <si>
    <t>Cie-58931-362</t>
  </si>
  <si>
    <t>Isr-72507-693</t>
  </si>
  <si>
    <t>Dan-13571-282</t>
  </si>
  <si>
    <t>Kin-51302-532</t>
  </si>
  <si>
    <t>Ros-46240-599</t>
  </si>
  <si>
    <t>Gun-15562-112</t>
  </si>
  <si>
    <t>Mal-60503-981</t>
  </si>
  <si>
    <t>Eli-32321-337</t>
  </si>
  <si>
    <t>Cha-56402-739</t>
  </si>
  <si>
    <t>Zay-31102-597</t>
  </si>
  <si>
    <t>Yas-98104-199</t>
  </si>
  <si>
    <t>Reg-69750-697</t>
  </si>
  <si>
    <t>Jul-87348-396</t>
  </si>
  <si>
    <t>Zai-93199-347</t>
  </si>
  <si>
    <t>Jul-13028-766</t>
  </si>
  <si>
    <t>Sky-85782-873</t>
  </si>
  <si>
    <t>Zac-27092-357</t>
  </si>
  <si>
    <t>San-16948-816</t>
  </si>
  <si>
    <t>Yar-86840-958</t>
  </si>
  <si>
    <t>Lex-71695-670</t>
  </si>
  <si>
    <t>Nic-94262-682</t>
  </si>
  <si>
    <t>Lin-41149-607</t>
  </si>
  <si>
    <t>Kon-82004-761</t>
  </si>
  <si>
    <t>Ivy-42294-465</t>
  </si>
  <si>
    <t>Cha-19459-949</t>
  </si>
  <si>
    <t>Mad-31794-201</t>
  </si>
  <si>
    <t>Aub-83175-980</t>
  </si>
  <si>
    <t>Joh-45695-664</t>
  </si>
  <si>
    <t>Dar-35331-322</t>
  </si>
  <si>
    <t>San-44349-299</t>
  </si>
  <si>
    <t>Sol-33711-657</t>
  </si>
  <si>
    <t>Bro-28857-728</t>
  </si>
  <si>
    <t>Liv-88679-689</t>
  </si>
  <si>
    <t>Tha-79370-552</t>
  </si>
  <si>
    <t>Tre-30559-102</t>
  </si>
  <si>
    <t>Jos-81881-911</t>
  </si>
  <si>
    <t>Mau-79876-837</t>
  </si>
  <si>
    <t>Rya-74114-203</t>
  </si>
  <si>
    <t>Mir-42806-214</t>
  </si>
  <si>
    <t>Oma-37385-321</t>
  </si>
  <si>
    <t>Ter-86729-758</t>
  </si>
  <si>
    <t>Lil-71550-708</t>
  </si>
  <si>
    <t>Jai-98904-166</t>
  </si>
  <si>
    <t>Yar-88154-865</t>
  </si>
  <si>
    <t>Log-57611-637</t>
  </si>
  <si>
    <t>Adr-21292-454</t>
  </si>
  <si>
    <t>Ant-85412-845</t>
  </si>
  <si>
    <t>Dam-86324-139</t>
  </si>
  <si>
    <t>Rei-50614-629</t>
  </si>
  <si>
    <t>Ang-33802-684</t>
  </si>
  <si>
    <t>Ell-27967-313</t>
  </si>
  <si>
    <t>Dar-81419-522</t>
  </si>
  <si>
    <t>Mad-20357-826</t>
  </si>
  <si>
    <t>Had-87065-536</t>
  </si>
  <si>
    <t>Mia-59899-369</t>
  </si>
  <si>
    <t>Dan-44290-236</t>
  </si>
  <si>
    <t>Tal-27279-773</t>
  </si>
  <si>
    <t>Car-74505-933</t>
  </si>
  <si>
    <t>Sar-21769-690</t>
  </si>
  <si>
    <t>Nic-46737-693</t>
  </si>
  <si>
    <t>Aus-57579-663</t>
  </si>
  <si>
    <t>Hun-10100-328</t>
  </si>
  <si>
    <t>Tre-49186-943</t>
  </si>
  <si>
    <t>Tri-33492-226</t>
  </si>
  <si>
    <t>Dav-24056-380</t>
  </si>
  <si>
    <t>Gen-55250-735</t>
  </si>
  <si>
    <t>Mat-21383-282</t>
  </si>
  <si>
    <t>Car-55374-919</t>
  </si>
  <si>
    <t>Kat-56814-816</t>
  </si>
  <si>
    <t>Isi-58610-352</t>
  </si>
  <si>
    <t>Kod-38483-554</t>
  </si>
  <si>
    <t>Jul-12028-796</t>
  </si>
  <si>
    <t>Jas-37077-332</t>
  </si>
  <si>
    <t>Ave-30794-229</t>
  </si>
  <si>
    <t>Jav-53503-848</t>
  </si>
  <si>
    <t>Ras-18393-113</t>
  </si>
  <si>
    <t>Kas-42442-739</t>
  </si>
  <si>
    <t>Bla-22781-750</t>
  </si>
  <si>
    <t>Bra-12889-881</t>
  </si>
  <si>
    <t>Iza-82001-811</t>
  </si>
  <si>
    <t>Ahm-52840-966</t>
  </si>
  <si>
    <t>Gis-13954-111</t>
  </si>
  <si>
    <t>Kia-93466-243</t>
  </si>
  <si>
    <t>Mar-22069-996</t>
  </si>
  <si>
    <t>Isa-97080-136</t>
  </si>
  <si>
    <t>Kat-33587-668</t>
  </si>
  <si>
    <t>Pho-80854-660</t>
  </si>
  <si>
    <t>Jam-86627-244</t>
  </si>
  <si>
    <t>Fin-79881-349</t>
  </si>
  <si>
    <t>Gio-18596-815</t>
  </si>
  <si>
    <t>Efr-99037-679</t>
  </si>
  <si>
    <t>Isa-36380-717</t>
  </si>
  <si>
    <t>Chl-46949-467</t>
  </si>
  <si>
    <t>Jud-45511-259</t>
  </si>
  <si>
    <t>Dia-86870-738</t>
  </si>
  <si>
    <t>Kan-76731-854</t>
  </si>
  <si>
    <t>Jer-87299-938</t>
  </si>
  <si>
    <t>Dom-86288-702</t>
  </si>
  <si>
    <t>Car-15461-880</t>
  </si>
  <si>
    <t>Bra-67193-500</t>
  </si>
  <si>
    <t>Lay-27009-304</t>
  </si>
  <si>
    <t>Ann-93192-828</t>
  </si>
  <si>
    <t>How-94809-600</t>
  </si>
  <si>
    <t>Kay-50433-861</t>
  </si>
  <si>
    <t>Reb-65511-510</t>
  </si>
  <si>
    <t>Eme-82933-689</t>
  </si>
  <si>
    <t>Dan-67120-533</t>
  </si>
  <si>
    <t>Eli-89095-223</t>
  </si>
  <si>
    <t>Pat-13908-389</t>
  </si>
  <si>
    <t>Lil-85777-678</t>
  </si>
  <si>
    <t>Tan-57756-151</t>
  </si>
  <si>
    <t>Dea-82259-198</t>
  </si>
  <si>
    <t>Ley-44702-758</t>
  </si>
  <si>
    <t>Mar-11922-413</t>
  </si>
  <si>
    <t>Nat-80331-783</t>
  </si>
  <si>
    <t>Mol-11459-690</t>
  </si>
  <si>
    <t>Whi-80947-636</t>
  </si>
  <si>
    <t>Bra-48666-351</t>
  </si>
  <si>
    <t>Vic-77772-720</t>
  </si>
  <si>
    <t>Nat-45844-872</t>
  </si>
  <si>
    <t>And-97160-283</t>
  </si>
  <si>
    <t>Roy-26337-370</t>
  </si>
  <si>
    <t>Mac-28552-614</t>
  </si>
  <si>
    <t>Car-41535-861</t>
  </si>
  <si>
    <t>Gia-41853-733</t>
  </si>
  <si>
    <t>Gab-46794-138</t>
  </si>
  <si>
    <t>Ale-91271-169</t>
  </si>
  <si>
    <t>Don-70275-996</t>
  </si>
  <si>
    <t>Zan-34844-563</t>
  </si>
  <si>
    <t>Kad-22674-425</t>
  </si>
  <si>
    <t>Ale-82299-642</t>
  </si>
  <si>
    <t>Jar-80156-958</t>
  </si>
  <si>
    <t>Ken-69793-421</t>
  </si>
  <si>
    <t>Mor-25383-498</t>
  </si>
  <si>
    <t>Joe-12377-159</t>
  </si>
  <si>
    <t>Car-34710-125</t>
  </si>
  <si>
    <t>CLE-42883-192</t>
  </si>
  <si>
    <t>BOR-78830-470</t>
  </si>
  <si>
    <t>CAP-91951-897</t>
  </si>
  <si>
    <t>LES-47368-258</t>
  </si>
  <si>
    <t>BRI-18105-289</t>
  </si>
  <si>
    <t>ORL-99014-744</t>
  </si>
  <si>
    <t>ANN-79065-390</t>
  </si>
  <si>
    <t>JEF-56844-605</t>
  </si>
  <si>
    <t>PAR-86180-572</t>
  </si>
  <si>
    <t>TAR-95050-482</t>
  </si>
  <si>
    <t>SHE-92005-835</t>
  </si>
  <si>
    <t>SUT-93694-630</t>
  </si>
  <si>
    <t>DUN-37452-863</t>
  </si>
  <si>
    <t>MON-7509-534</t>
  </si>
  <si>
    <t>SAN-99629-889</t>
  </si>
  <si>
    <t>HAY-43823-323</t>
  </si>
  <si>
    <t>BES-60823-957</t>
  </si>
  <si>
    <t>SPA-9151-774</t>
  </si>
  <si>
    <t>SPR-99044-942</t>
  </si>
  <si>
    <t>ALB-46643-350</t>
  </si>
  <si>
    <t>DOR-90104-502</t>
  </si>
  <si>
    <t>Ã‰V-84551-912</t>
  </si>
  <si>
    <t>MON-21012-908</t>
  </si>
  <si>
    <t>NOT-20116-517</t>
  </si>
  <si>
    <t>MON-95949-364</t>
  </si>
  <si>
    <t>TRE-58772-608</t>
  </si>
  <si>
    <t>SAI-65730-673</t>
  </si>
  <si>
    <t>MIN-59898-153</t>
  </si>
  <si>
    <t>VAN-25400-308</t>
  </si>
  <si>
    <t>TUC-4939-540</t>
  </si>
  <si>
    <t>PAR-84746-491</t>
  </si>
  <si>
    <t>DON-98478-339</t>
  </si>
  <si>
    <t>BRE-83852-936</t>
  </si>
  <si>
    <t>DEL-44323-404</t>
  </si>
  <si>
    <t>Ã‰V-22983-758</t>
  </si>
  <si>
    <t>BAI-9519-579</t>
  </si>
  <si>
    <t>RIC-60545-82</t>
  </si>
  <si>
    <t>PHO-98555-457</t>
  </si>
  <si>
    <t>HOU-26112-877</t>
  </si>
  <si>
    <t>JAS-32468-93</t>
  </si>
  <si>
    <t>CHO-21284-454</t>
  </si>
  <si>
    <t>COA-50820-645</t>
  </si>
  <si>
    <t>OWE-60046-937</t>
  </si>
  <si>
    <t>IRV-40508-785</t>
  </si>
  <si>
    <t>SWI-69980-359</t>
  </si>
  <si>
    <t>PRE-46242-427</t>
  </si>
  <si>
    <t>DET-25087-66</t>
  </si>
  <si>
    <t>LON-59112-104</t>
  </si>
  <si>
    <t>KIL-90736-734</t>
  </si>
  <si>
    <t>OUL-53344-906</t>
  </si>
  <si>
    <t>ATL-87381-9</t>
  </si>
  <si>
    <t>FOR-40319-288</t>
  </si>
  <si>
    <t>DUN-65973-949</t>
  </si>
  <si>
    <t>COL-34686-837</t>
  </si>
  <si>
    <t>MIA-62761-953</t>
  </si>
  <si>
    <t>SEA-54438-261</t>
  </si>
  <si>
    <t>FRE-23946-121</t>
  </si>
  <si>
    <t>SAI-48406-457</t>
  </si>
  <si>
    <t>BAT-41050-761</t>
  </si>
  <si>
    <t>ARR-51099-280</t>
  </si>
  <si>
    <t>TUL-74723-346</t>
  </si>
  <si>
    <t>DÃ¼-42751-464</t>
  </si>
  <si>
    <t>VER-6401-803</t>
  </si>
  <si>
    <t>NIC-26774-849</t>
  </si>
  <si>
    <t>CAE-67846-261</t>
  </si>
  <si>
    <t>BAL-78799-639</t>
  </si>
  <si>
    <t>JEF-72320-947</t>
  </si>
  <si>
    <t>MEM-2376-458</t>
  </si>
  <si>
    <t>INN-69714-927</t>
  </si>
  <si>
    <t>NAN-41398-602</t>
  </si>
  <si>
    <t>LUD-68049-855</t>
  </si>
  <si>
    <t>MIN-96721-579</t>
  </si>
  <si>
    <t>MIL-53079-408</t>
  </si>
  <si>
    <t>BER-79712-265</t>
  </si>
  <si>
    <t>OAK-28122-125</t>
  </si>
  <si>
    <t>BRI-48777-31</t>
  </si>
  <si>
    <t>LYO-68356-619</t>
  </si>
  <si>
    <t>KAN-53600-982</t>
  </si>
  <si>
    <t>CIL-75012-727</t>
  </si>
  <si>
    <t>POR-11913-196</t>
  </si>
  <si>
    <t>TAC-1885-397</t>
  </si>
  <si>
    <t>PAL-70150-159</t>
  </si>
  <si>
    <t>JAC-10576-732</t>
  </si>
  <si>
    <t>GOL-79108-949</t>
  </si>
  <si>
    <t>LE -89261-886</t>
  </si>
  <si>
    <t>HAM-98506-295</t>
  </si>
  <si>
    <t>LUM-57276-315</t>
  </si>
  <si>
    <t>LIT-16785-260</t>
  </si>
  <si>
    <t>WES-43161-362</t>
  </si>
  <si>
    <t>CRA-94619-811</t>
  </si>
  <si>
    <t>CHI-97913-778</t>
  </si>
  <si>
    <t>CLU-50597-780</t>
  </si>
  <si>
    <t>CAM-42107-453</t>
  </si>
  <si>
    <t>PAR-65707-616</t>
  </si>
  <si>
    <t>HOU-11043-780</t>
  </si>
  <si>
    <t>LE -1724-950</t>
  </si>
  <si>
    <t>BLA-78372-504</t>
  </si>
  <si>
    <t>NEW-77524-69</t>
  </si>
  <si>
    <t>SAN-91007-678</t>
  </si>
  <si>
    <t>CAN-58840-160</t>
  </si>
  <si>
    <t>CAS-49353-373</t>
  </si>
  <si>
    <t>LUD-2923-367</t>
  </si>
  <si>
    <t>AMI-59498-674</t>
  </si>
  <si>
    <t>TUL-5723-549</t>
  </si>
  <si>
    <t>SAL-13487-265</t>
  </si>
  <si>
    <t>LUC-33534-470</t>
  </si>
  <si>
    <t>NEW-79744-70</t>
  </si>
  <si>
    <t>SUT-39712-97</t>
  </si>
  <si>
    <t>MAR-75328-921</t>
  </si>
  <si>
    <t>MAS-7853-833</t>
  </si>
  <si>
    <t>VAN-60335-154</t>
  </si>
  <si>
    <t>OKA-79397-774</t>
  </si>
  <si>
    <t>CES-96999-656</t>
  </si>
  <si>
    <t>RAY-46152-68</t>
  </si>
  <si>
    <t>YOU-33296-922</t>
  </si>
  <si>
    <t>STR-82966-178</t>
  </si>
  <si>
    <t>LOS-35904-851</t>
  </si>
  <si>
    <t>BEL-95878-922</t>
  </si>
  <si>
    <t>CLE-15035-133</t>
  </si>
  <si>
    <t>LA -27563-264</t>
  </si>
  <si>
    <t>GLE-9241-331</t>
  </si>
  <si>
    <t>AUS-45219-669</t>
  </si>
  <si>
    <t>MON-82592-156</t>
  </si>
  <si>
    <t>WAS-75390-93</t>
  </si>
  <si>
    <t>BAT-94239-319</t>
  </si>
  <si>
    <t>CLI-25338-64</t>
  </si>
  <si>
    <t>LAN-72471-134</t>
  </si>
  <si>
    <t>AMH-21489-71</t>
  </si>
  <si>
    <t>SAI-27860-204</t>
  </si>
  <si>
    <t>COL-57954-302</t>
  </si>
  <si>
    <t>NAA-34956-676</t>
  </si>
  <si>
    <t>LYO-36652-673</t>
  </si>
  <si>
    <t>CIN-81597-754</t>
  </si>
  <si>
    <t>HIG-63059-239</t>
  </si>
  <si>
    <t>SAN-55760-850</t>
  </si>
  <si>
    <t>RAL-39803-328</t>
  </si>
  <si>
    <t>BLO-12646-102</t>
  </si>
  <si>
    <t>WOO-20367-611</t>
  </si>
  <si>
    <t>SAL-18212-694</t>
  </si>
  <si>
    <t>AUB-45068-46</t>
  </si>
  <si>
    <t>PAR-96086-186</t>
  </si>
  <si>
    <t>ROI-83056-370</t>
  </si>
  <si>
    <t>ALB-22931-272</t>
  </si>
  <si>
    <t>CLE-42231-306</t>
  </si>
  <si>
    <t>TOU-23195-332</t>
  </si>
  <si>
    <t>LAV-1901-757</t>
  </si>
  <si>
    <t>BIR-31839-211</t>
  </si>
  <si>
    <t>DAL-69862-345</t>
  </si>
  <si>
    <t>NÃ®-31041-981</t>
  </si>
  <si>
    <t>MON-48504-463</t>
  </si>
  <si>
    <t>BEL-91361-123</t>
  </si>
  <si>
    <t>FRE-1592-622</t>
  </si>
  <si>
    <t>WAT-4758-564</t>
  </si>
  <si>
    <t>MIA-21644-340</t>
  </si>
  <si>
    <t>MON-27128-315</t>
  </si>
  <si>
    <t>BRO-75045-46</t>
  </si>
  <si>
    <t>WAS-6520-460</t>
  </si>
  <si>
    <t>MÃ¼-81793-335</t>
  </si>
  <si>
    <t>HAG-52078-278</t>
  </si>
  <si>
    <t>COU-89661-487</t>
  </si>
  <si>
    <t>ORL-96764-946</t>
  </si>
  <si>
    <t>PAR-26650-508</t>
  </si>
  <si>
    <t>GRE-84261-372</t>
  </si>
  <si>
    <t>ATL-5413-607</t>
  </si>
  <si>
    <t>DAI-31736-255</t>
  </si>
  <si>
    <t>CHÃ-17964-513</t>
  </si>
  <si>
    <t>FOR-95684-691</t>
  </si>
  <si>
    <t>SMO-14513-943</t>
  </si>
  <si>
    <t>ALB-17025-337</t>
  </si>
  <si>
    <t>OMA-39705-384</t>
  </si>
  <si>
    <t>MON-23335-718</t>
  </si>
  <si>
    <t>NOI-49336-177</t>
  </si>
  <si>
    <t>BER-27390-59</t>
  </si>
  <si>
    <t>FOR-90384-355</t>
  </si>
  <si>
    <t>VAU-59242-418</t>
  </si>
  <si>
    <t>PHO-82325-175</t>
  </si>
  <si>
    <t>SAI-54618-311</t>
  </si>
  <si>
    <t>BRI-83140-84</t>
  </si>
  <si>
    <t>ALB-7143-474</t>
  </si>
  <si>
    <t>DEN-65341-992</t>
  </si>
  <si>
    <t>WAS-27397-539</t>
  </si>
  <si>
    <t>TOU-1850-669</t>
  </si>
  <si>
    <t>ANT-89281-580</t>
  </si>
  <si>
    <t>CLI-9199-713</t>
  </si>
  <si>
    <t>PAR-20396-561</t>
  </si>
  <si>
    <t>POI-67177-789</t>
  </si>
  <si>
    <t>DUN-53435-412</t>
  </si>
  <si>
    <t>TOU-71808-64</t>
  </si>
  <si>
    <t>VES-73669-807</t>
  </si>
  <si>
    <t>LAV-64266-133</t>
  </si>
  <si>
    <t>KAN-87389-646</t>
  </si>
  <si>
    <t>NEU-65659-98</t>
  </si>
  <si>
    <t>SAI-62359-925</t>
  </si>
  <si>
    <t>BOR-6399-672</t>
  </si>
  <si>
    <t>WIL-56837-723</t>
  </si>
  <si>
    <t>NAN-32697-864</t>
  </si>
  <si>
    <t>FRE-21556-135</t>
  </si>
  <si>
    <t>REN-1961-911</t>
  </si>
  <si>
    <t>Ã‰P-27315-105</t>
  </si>
  <si>
    <t>MON-38723-663</t>
  </si>
  <si>
    <t>TAV-84802-569</t>
  </si>
  <si>
    <t>TAB-79000-139</t>
  </si>
  <si>
    <t>QUI-74581-968</t>
  </si>
  <si>
    <t>CHA-10587-406</t>
  </si>
  <si>
    <t>BOU-80116-799</t>
  </si>
  <si>
    <t>SUT-44446-745</t>
  </si>
  <si>
    <t>LOS-57152-644</t>
  </si>
  <si>
    <t>ORL-33673-42</t>
  </si>
  <si>
    <t>ALB-89039-914</t>
  </si>
  <si>
    <t>ADA-31143-974</t>
  </si>
  <si>
    <t>DIJ-99911-16</t>
  </si>
  <si>
    <t>LAM-83972-557</t>
  </si>
  <si>
    <t>CAN-44425-144</t>
  </si>
  <si>
    <t>SAL-61206-305</t>
  </si>
  <si>
    <t>CAE-86230-169</t>
  </si>
  <si>
    <t>SAN-77087-257</t>
  </si>
  <si>
    <t>SHA-88185-191</t>
  </si>
  <si>
    <t>COL-50164-33</t>
  </si>
  <si>
    <t>OLY-6377-947</t>
  </si>
  <si>
    <t>CER-13811-447</t>
  </si>
  <si>
    <t>MET-41340-671</t>
  </si>
  <si>
    <t>BER-18011-128</t>
  </si>
  <si>
    <t>RAT-29087-6</t>
  </si>
  <si>
    <t>CRE-48617-541</t>
  </si>
  <si>
    <t>MAR-5439-65</t>
  </si>
  <si>
    <t>REN-34432-355</t>
  </si>
  <si>
    <t>MIA-87602-16</t>
  </si>
  <si>
    <t>OKL-50481-45</t>
  </si>
  <si>
    <t>BEL-47094-477</t>
  </si>
  <si>
    <t>CHA-10991-572</t>
  </si>
  <si>
    <t>AIX-18715-589</t>
  </si>
  <si>
    <t>LAV-4069-438</t>
  </si>
  <si>
    <t>ALE-42668-79</t>
  </si>
  <si>
    <t>FOR-46817-819</t>
  </si>
  <si>
    <t>SAI-22684-321</t>
  </si>
  <si>
    <t>SAL-76126-673</t>
  </si>
  <si>
    <t>DOR-2061-660</t>
  </si>
  <si>
    <t>LOS-47784-768</t>
  </si>
  <si>
    <t>AGA-88227-713</t>
  </si>
  <si>
    <t>NEW-93366-35</t>
  </si>
  <si>
    <t>SAV-52711-291</t>
  </si>
  <si>
    <t>TAV-55882-274</t>
  </si>
  <si>
    <t>CAR-89275-524</t>
  </si>
  <si>
    <t>NEW-47414-349</t>
  </si>
  <si>
    <t>BOB-42507-422</t>
  </si>
  <si>
    <t>LAN-33283-412</t>
  </si>
  <si>
    <t>WAR-76716-232</t>
  </si>
  <si>
    <t>CHA-68962-262</t>
  </si>
  <si>
    <t>SAU-12064-132</t>
  </si>
  <si>
    <t>LON-23248-80</t>
  </si>
  <si>
    <t>PAR-90914-977</t>
  </si>
  <si>
    <t>DAY-38053-183</t>
  </si>
  <si>
    <t>LON-55984-513</t>
  </si>
  <si>
    <t>SAI-53157-504</t>
  </si>
  <si>
    <t>OGD-7800-388</t>
  </si>
  <si>
    <t>NOR-91156-286</t>
  </si>
  <si>
    <t>CHA-8655-292</t>
  </si>
  <si>
    <t>SAI-57484-350</t>
  </si>
  <si>
    <t>WAC-3664-374</t>
  </si>
  <si>
    <t>COU-95660-223</t>
  </si>
  <si>
    <t>CLI-98446-192</t>
  </si>
  <si>
    <t>DIJ-97022-263</t>
  </si>
  <si>
    <t>FOS-91534-793</t>
  </si>
  <si>
    <t>HAR-24122-29</t>
  </si>
  <si>
    <t>MAR-40751-755</t>
  </si>
  <si>
    <t>THI-61474-352</t>
  </si>
  <si>
    <t>MAS-72438-97</t>
  </si>
  <si>
    <t>TUL-59363-227</t>
  </si>
  <si>
    <t>AUC-22332-401</t>
  </si>
  <si>
    <t>DOL-18261-187</t>
  </si>
  <si>
    <t>NAN-22331-773</t>
  </si>
  <si>
    <t>GRE-60956-67</t>
  </si>
  <si>
    <t>BOB-28262-631</t>
  </si>
  <si>
    <t>SAN-36630-830</t>
  </si>
  <si>
    <t>OLY-50963-969</t>
  </si>
  <si>
    <t>PIT-42799-61</t>
  </si>
  <si>
    <t>DOU-24390-854</t>
  </si>
  <si>
    <t>FUT-41863-941</t>
  </si>
  <si>
    <t>SPI-75476-951</t>
  </si>
  <si>
    <t>NIC-89511-377</t>
  </si>
  <si>
    <t>GJO-5625-540</t>
  </si>
  <si>
    <t>OLY-47596-799</t>
  </si>
  <si>
    <t>MÃ¼-24943-811</t>
  </si>
  <si>
    <t>VÃ©-19722-909</t>
  </si>
  <si>
    <t>SEA-51312-204</t>
  </si>
  <si>
    <t>DÃ¼-46595-331</t>
  </si>
  <si>
    <t>COG-25675-318</t>
  </si>
  <si>
    <t>CRA-45070-821</t>
  </si>
  <si>
    <t>TER-92520-242</t>
  </si>
  <si>
    <t>KIN-43349-611</t>
  </si>
  <si>
    <t>MÃ¢-82765-460</t>
  </si>
  <si>
    <t>CHE-28322-999</t>
  </si>
  <si>
    <t>SAI-94796-892</t>
  </si>
  <si>
    <t>ARC-33040-940</t>
  </si>
  <si>
    <t>MET-78916-767</t>
  </si>
  <si>
    <t>LIS-46207-174</t>
  </si>
  <si>
    <t>SCH-97968-956</t>
  </si>
  <si>
    <t>WES-10159-623</t>
  </si>
  <si>
    <t>NAN-65537-428</t>
  </si>
  <si>
    <t>VAN-95598-163</t>
  </si>
  <si>
    <t>NIC-71099-921</t>
  </si>
  <si>
    <t>KAR-79476-260</t>
  </si>
  <si>
    <t>BRO-67599-550</t>
  </si>
  <si>
    <t>NAN-85582-752</t>
  </si>
  <si>
    <t>BES-62965-433</t>
  </si>
  <si>
    <t>MIL-42170-896</t>
  </si>
  <si>
    <t>WIL-87174-354</t>
  </si>
  <si>
    <t>PAR-40532-337</t>
  </si>
  <si>
    <t>ARL-57584-918</t>
  </si>
  <si>
    <t>TOU-19349-339</t>
  </si>
  <si>
    <t>MIA-7083-577</t>
  </si>
  <si>
    <t>PAU-56296-84</t>
  </si>
  <si>
    <t>HAV-87926-19</t>
  </si>
  <si>
    <t>MON-50959-327</t>
  </si>
  <si>
    <t>WAS-25464-60</t>
  </si>
  <si>
    <t>VIT-20599-973</t>
  </si>
  <si>
    <t>SIO-72403-8</t>
  </si>
  <si>
    <t>ISS-85316-958</t>
  </si>
  <si>
    <t>BEA-19527-376</t>
  </si>
  <si>
    <t>VIT-14047-446</t>
  </si>
  <si>
    <t>SAN-54638-488</t>
  </si>
  <si>
    <t>ANG-87398-301</t>
  </si>
  <si>
    <t>FUL-89418-143</t>
  </si>
  <si>
    <t>SAI-98580-577</t>
  </si>
  <si>
    <t>WES-30549-190</t>
  </si>
  <si>
    <t>LAS-63617-971</t>
  </si>
  <si>
    <t>NAN-42307-509</t>
  </si>
  <si>
    <t>DUN-13329-530</t>
  </si>
  <si>
    <t>CAH-3650-851</t>
  </si>
  <si>
    <t>ATL-80149-455</t>
  </si>
  <si>
    <t>CAV-56073-392</t>
  </si>
  <si>
    <t>COL-90233-888</t>
  </si>
  <si>
    <t>WAS-68471-666</t>
  </si>
  <si>
    <t>DUB-12425-484</t>
  </si>
  <si>
    <t>COM-28827-449</t>
  </si>
  <si>
    <t>ORL-18029-153</t>
  </si>
  <si>
    <t>NOR-19627-676</t>
  </si>
  <si>
    <t>MOR-20666-89</t>
  </si>
  <si>
    <t>PAR-48325-812</t>
  </si>
  <si>
    <t>JAC-77559-274</t>
  </si>
  <si>
    <t>CER-82855-955</t>
  </si>
  <si>
    <t>REI-11938-733</t>
  </si>
  <si>
    <t>QUI-52538-679</t>
  </si>
  <si>
    <t>SAI-20196-425</t>
  </si>
  <si>
    <t>DET-64776-733</t>
  </si>
  <si>
    <t>MIL-94661-78</t>
  </si>
  <si>
    <t>TRO-29329-224</t>
  </si>
  <si>
    <t>HOU-20368-569</t>
  </si>
  <si>
    <t>TUC-87587-790</t>
  </si>
  <si>
    <t>ANG-36217-975</t>
  </si>
  <si>
    <t>MAR-7318-998</t>
  </si>
  <si>
    <t>SHA-78860-140</t>
  </si>
  <si>
    <t>AUR-68005-486</t>
  </si>
  <si>
    <t>SAN-70741-74</t>
  </si>
  <si>
    <t>VUL-39561-688</t>
  </si>
  <si>
    <t>STO-82068-299</t>
  </si>
  <si>
    <t>TOU-43386-369</t>
  </si>
  <si>
    <t>ARL-60475-589</t>
  </si>
  <si>
    <t>LEX-72049-479</t>
  </si>
  <si>
    <t>ANG-48350-182</t>
  </si>
  <si>
    <t>LOU-21464-579</t>
  </si>
  <si>
    <t>BRO-29547-15</t>
  </si>
  <si>
    <t>FAR-23192-376</t>
  </si>
  <si>
    <t>COU-69638-928</t>
  </si>
  <si>
    <t>YOU-35914-353</t>
  </si>
  <si>
    <t>PAR-78802-247</t>
  </si>
  <si>
    <t>AUC-54096-702</t>
  </si>
  <si>
    <t>FOR-59492-231</t>
  </si>
  <si>
    <t>DRE-66357-373</t>
  </si>
  <si>
    <t>MAS-65851-362</t>
  </si>
  <si>
    <t>SAI-85530-365</t>
  </si>
  <si>
    <t>DIG-8548-659</t>
  </si>
  <si>
    <t>OYO-88685-131</t>
  </si>
  <si>
    <t>NIC-85213-389</t>
  </si>
  <si>
    <t>CAR-24541-677</t>
  </si>
  <si>
    <t>WIL-40386-778</t>
  </si>
  <si>
    <t>CLA-78800-806</t>
  </si>
  <si>
    <t>KIM-54421-99</t>
  </si>
  <si>
    <t>HUN-47451-297</t>
  </si>
  <si>
    <t>CHA-94831-323</t>
  </si>
  <si>
    <t>EVA-7898-376</t>
  </si>
  <si>
    <t>ROU-44495-924</t>
  </si>
  <si>
    <t>WAS-5376-33</t>
  </si>
  <si>
    <t>LUN-48142-158</t>
  </si>
  <si>
    <t>NEU-14868-565</t>
  </si>
  <si>
    <t>VAL-51535-522</t>
  </si>
  <si>
    <t>ORL-23900-521</t>
  </si>
  <si>
    <t>WOL-36617-32</t>
  </si>
  <si>
    <t>MAR-78168-175</t>
  </si>
  <si>
    <t>NEW-58836-777</t>
  </si>
  <si>
    <t>YOU-64724-867</t>
  </si>
  <si>
    <t>MUL-54126-758</t>
  </si>
  <si>
    <t>BEL-61704-110</t>
  </si>
  <si>
    <t>PAR-54171-842</t>
  </si>
  <si>
    <t>BIR-92970-334</t>
  </si>
  <si>
    <t>HAR-89570-567</t>
  </si>
  <si>
    <t>NOR-43868-180</t>
  </si>
  <si>
    <t>MAN-33354-827</t>
  </si>
  <si>
    <t>NEW-63368-204</t>
  </si>
  <si>
    <t>BRA-57344-287</t>
  </si>
  <si>
    <t>PAR-73659-889</t>
  </si>
  <si>
    <t>VIC-11844-17</t>
  </si>
  <si>
    <t>DET-24541-108</t>
  </si>
  <si>
    <t>MAN-64981-233</t>
  </si>
  <si>
    <t>LAN-31242-225</t>
  </si>
  <si>
    <t>COO-79318-103</t>
  </si>
  <si>
    <t>LAO-35149-997</t>
  </si>
  <si>
    <t>BEL-88062-459</t>
  </si>
  <si>
    <t>WAL-95556-718</t>
  </si>
  <si>
    <t>PIT-93305-183</t>
  </si>
  <si>
    <t>Ã‰V-22261-430</t>
  </si>
  <si>
    <t>PIT-45632-323</t>
  </si>
  <si>
    <t>ROD-54181-361</t>
  </si>
  <si>
    <t>HAN-62383-981</t>
  </si>
  <si>
    <t>SKI-73162-683</t>
  </si>
  <si>
    <t>SEN-88839-499</t>
  </si>
  <si>
    <t>MIA-20223-349</t>
  </si>
  <si>
    <t>ROI-95469-870</t>
  </si>
  <si>
    <t>LOS-45971-846</t>
  </si>
  <si>
    <t>BEA-40619-696</t>
  </si>
  <si>
    <t>PAR-57447-118</t>
  </si>
  <si>
    <t>GRA-14723-419</t>
  </si>
  <si>
    <t>SAN-74656-212</t>
  </si>
  <si>
    <t>PÃ©-86543-23</t>
  </si>
  <si>
    <t>RAH-45996-378</t>
  </si>
  <si>
    <t>KIN-76391-290</t>
  </si>
  <si>
    <t>WHI-21386-398</t>
  </si>
  <si>
    <t>INN-74209-528</t>
  </si>
  <si>
    <t>FON-68667-405</t>
  </si>
  <si>
    <t>GUI-26002-844</t>
  </si>
  <si>
    <t>AVI-97697-430</t>
  </si>
  <si>
    <t>CLE-82008-456</t>
  </si>
  <si>
    <t>SAC-8161-990</t>
  </si>
  <si>
    <t>LA -1543-835</t>
  </si>
  <si>
    <t>MON-64264-682</t>
  </si>
  <si>
    <t>MON-84063-607</t>
  </si>
  <si>
    <t>CRO-26946-368</t>
  </si>
  <si>
    <t>KIS-11577-268</t>
  </si>
  <si>
    <t>PIL-14579-880</t>
  </si>
  <si>
    <t>PIC-46764-661</t>
  </si>
  <si>
    <t>LOS-41916-194</t>
  </si>
  <si>
    <t>TAL-52824-623</t>
  </si>
  <si>
    <t>SAI-58568-505</t>
  </si>
  <si>
    <t>CER-24087-153</t>
  </si>
  <si>
    <t>DUR-69330-528</t>
  </si>
  <si>
    <t>JEF-70781-145</t>
  </si>
  <si>
    <t>RUE-92042-230</t>
  </si>
  <si>
    <t>BOY-27471-845</t>
  </si>
  <si>
    <t>SHR-85273-962</t>
  </si>
  <si>
    <t>SAL-75413-308</t>
  </si>
  <si>
    <t>SAI-70689-605</t>
  </si>
  <si>
    <t>LES-57142-441</t>
  </si>
  <si>
    <t>POR-79213-639</t>
  </si>
  <si>
    <t>SUT-99648-878</t>
  </si>
  <si>
    <t>NAN-44835-787</t>
  </si>
  <si>
    <t>RIM-20267-190</t>
  </si>
  <si>
    <t>VAL-64763-448</t>
  </si>
  <si>
    <t>LOR-63525-398</t>
  </si>
  <si>
    <t>BRO-10881-578</t>
  </si>
  <si>
    <t>ING-46495-939</t>
  </si>
  <si>
    <t>BEA-12665-159</t>
  </si>
  <si>
    <t>SAI-46469-856</t>
  </si>
  <si>
    <t>GAP-37305-796</t>
  </si>
  <si>
    <t>LAG-72232-783</t>
  </si>
  <si>
    <t>DOR-49355-93</t>
  </si>
  <si>
    <t>CHE-17997-988</t>
  </si>
  <si>
    <t>BES-93614-160</t>
  </si>
  <si>
    <t>SAC-6960-821</t>
  </si>
  <si>
    <t>PAR-851-959</t>
  </si>
  <si>
    <t>COU-3517-514</t>
  </si>
  <si>
    <t>FRA-194-783</t>
  </si>
  <si>
    <t>PAR-71193-486</t>
  </si>
  <si>
    <t>RUN-44048-381</t>
  </si>
  <si>
    <t>ARL-83848-795</t>
  </si>
  <si>
    <t>FOR-12251-706</t>
  </si>
  <si>
    <t>SAI-33530-40</t>
  </si>
  <si>
    <t>ANN-90880-771</t>
  </si>
  <si>
    <t>PAR-17685-396</t>
  </si>
  <si>
    <t>CRE-82404-555</t>
  </si>
  <si>
    <t>PAR-75941-427</t>
  </si>
  <si>
    <t>LIL-80006-608</t>
  </si>
  <si>
    <t>SAI-30867-531</t>
  </si>
  <si>
    <t>SEC-9181-530</t>
  </si>
  <si>
    <t>KIL-27615-110</t>
  </si>
  <si>
    <t>BER-49508-847</t>
  </si>
  <si>
    <t>NEV-72514-233</t>
  </si>
  <si>
    <t>ORL-13966-984</t>
  </si>
  <si>
    <t>LYO-19129-843</t>
  </si>
  <si>
    <t>LAC-68512-977</t>
  </si>
  <si>
    <t>MÃ¼-83296-748</t>
  </si>
  <si>
    <t>BON-15430-809</t>
  </si>
  <si>
    <t>BAL-20026-53</t>
  </si>
  <si>
    <t>IST-29694-758</t>
  </si>
  <si>
    <t>NEW-68785-67</t>
  </si>
  <si>
    <t>BAL-2854-483</t>
  </si>
  <si>
    <t>MOY-47659-4</t>
  </si>
  <si>
    <t>CRÃ-38060-959</t>
  </si>
  <si>
    <t>HOP-27024-850</t>
  </si>
  <si>
    <t>DEV-3381-987</t>
  </si>
  <si>
    <t>PAR-97629-93</t>
  </si>
  <si>
    <t>COL-22877-609</t>
  </si>
  <si>
    <t>LIN-50106-877</t>
  </si>
  <si>
    <t>SEA-48142-742</t>
  </si>
  <si>
    <t>BOB-69881-14</t>
  </si>
  <si>
    <t>ROU-23978-226</t>
  </si>
  <si>
    <t>LAV-71609-286</t>
  </si>
  <si>
    <t>VAN-55056-113</t>
  </si>
  <si>
    <t>HAM-55627-322</t>
  </si>
  <si>
    <t>BOU-50640-385</t>
  </si>
  <si>
    <t>LE -5200-438</t>
  </si>
  <si>
    <t>HAM-47910-65</t>
  </si>
  <si>
    <t>CIN-54809-361</t>
  </si>
  <si>
    <t>LON-47560-343</t>
  </si>
  <si>
    <t>BUF-84334-275</t>
  </si>
  <si>
    <t>VIT-36493-564</t>
  </si>
  <si>
    <t>MAR-73677-822</t>
  </si>
  <si>
    <t>POI-93588-375</t>
  </si>
  <si>
    <t>SAI-13728-498</t>
  </si>
  <si>
    <t>NEW-1425-137</t>
  </si>
  <si>
    <t>COU-56519-692</t>
  </si>
  <si>
    <t>CRÃ-55995-447</t>
  </si>
  <si>
    <t>ALB-98001-549</t>
  </si>
  <si>
    <t>ARM-35450-548</t>
  </si>
  <si>
    <t>BOC-59808-891</t>
  </si>
  <si>
    <t>PIN-31699-87</t>
  </si>
  <si>
    <t>SPA-99978-94</t>
  </si>
  <si>
    <t>WAL-61605-885</t>
  </si>
  <si>
    <t>BER-178-993</t>
  </si>
  <si>
    <t>NIC-15314-767</t>
  </si>
  <si>
    <t>NAN-20386-184</t>
  </si>
  <si>
    <t>NOA-50285-639</t>
  </si>
  <si>
    <t>BIR-91289-282</t>
  </si>
  <si>
    <t>GRI-70946-182</t>
  </si>
  <si>
    <t>SAI-50592-939</t>
  </si>
  <si>
    <t>GUI-22616-220</t>
  </si>
  <si>
    <t>AUS-43649-175</t>
  </si>
  <si>
    <t>CHI-99288-414</t>
  </si>
  <si>
    <t>MAL-10403-888</t>
  </si>
  <si>
    <t>SAN-57972-212</t>
  </si>
  <si>
    <t>BRE-54359-998</t>
  </si>
  <si>
    <t>JAS-21958-817</t>
  </si>
  <si>
    <t>AUB-206-472</t>
  </si>
  <si>
    <t>BOR-22709-528</t>
  </si>
  <si>
    <t>AVI-66567-369</t>
  </si>
  <si>
    <t>RAH-48735-241</t>
  </si>
  <si>
    <t>MON-90576-150</t>
  </si>
  <si>
    <t>BUR-85301-581</t>
  </si>
  <si>
    <t>OXB-98532-606</t>
  </si>
  <si>
    <t>CLU-40911-519</t>
  </si>
  <si>
    <t>MÃ¼-59040-107</t>
  </si>
  <si>
    <t>CLO-98559-546</t>
  </si>
  <si>
    <t>KIT-84527-197</t>
  </si>
  <si>
    <t>COL-19940-422</t>
  </si>
  <si>
    <t>EL -99492-997</t>
  </si>
  <si>
    <t>OKA-66495-128</t>
  </si>
  <si>
    <t>DUI-56895-708</t>
  </si>
  <si>
    <t>ROB-3111-658</t>
  </si>
  <si>
    <t>PHO-24786-964</t>
  </si>
  <si>
    <t>ATL-95984-758</t>
  </si>
  <si>
    <t>CHA-71839-871</t>
  </si>
  <si>
    <t>THI-19161-158</t>
  </si>
  <si>
    <t>MIA-40614-986</t>
  </si>
  <si>
    <t>TAC-74034-43</t>
  </si>
  <si>
    <t>MON-64777-372</t>
  </si>
  <si>
    <t>CLE-83778-945</t>
  </si>
  <si>
    <t>BER-32030-767</t>
  </si>
  <si>
    <t>INV-28425-473</t>
  </si>
  <si>
    <t>CHA-64101-305</t>
  </si>
  <si>
    <t>ESS-11739-427</t>
  </si>
  <si>
    <t>HIC-70455-273</t>
  </si>
  <si>
    <t>DEC-86496-821</t>
  </si>
  <si>
    <t>LYO-70250-391</t>
  </si>
  <si>
    <t>SAI-12731-451</t>
  </si>
  <si>
    <t>MIL-67090-681</t>
  </si>
  <si>
    <t>LAS-39901-547</t>
  </si>
  <si>
    <t>STO-25167-483</t>
  </si>
  <si>
    <t>SAI-52929-617</t>
  </si>
  <si>
    <t>EL -72198-843</t>
  </si>
  <si>
    <t>WIN-97800-607</t>
  </si>
  <si>
    <t>MAR-5649-928</t>
  </si>
  <si>
    <t>SAI-88365-719</t>
  </si>
  <si>
    <t>VIR-44195-23</t>
  </si>
  <si>
    <t>COL-82987-128</t>
  </si>
  <si>
    <t>STU-10725-689</t>
  </si>
  <si>
    <t>VAN-50260-912</t>
  </si>
  <si>
    <t>BAY-29718-905</t>
  </si>
  <si>
    <t>HUM-53276-35</t>
  </si>
  <si>
    <t>CRÃ-80889-527</t>
  </si>
  <si>
    <t>DEN-39969-839</t>
  </si>
  <si>
    <t>MÃ¼-71291-948</t>
  </si>
  <si>
    <t>PAR-37642-860</t>
  </si>
  <si>
    <t>BOS-56027-384</t>
  </si>
  <si>
    <t>FLU-80542-979</t>
  </si>
  <si>
    <t>TRO-55305-251</t>
  </si>
  <si>
    <t>FUT-28020-575</t>
  </si>
  <si>
    <t>MAN-23323-619</t>
  </si>
  <si>
    <t>KAM-33582-902</t>
  </si>
  <si>
    <t>PAR-18801-720</t>
  </si>
  <si>
    <t>COL-71067-777</t>
  </si>
  <si>
    <t>GAI-28206-758</t>
  </si>
  <si>
    <t>ALB-97687-311</t>
  </si>
  <si>
    <t>JAC-56210-819</t>
  </si>
  <si>
    <t>EL -86036-312</t>
  </si>
  <si>
    <t>SUT-26870-272</t>
  </si>
  <si>
    <t>SIM-91632-390</t>
  </si>
  <si>
    <t>FOR-2307-902</t>
  </si>
  <si>
    <t>Ã‰V-5868-191</t>
  </si>
  <si>
    <t>FRE-49072-505</t>
  </si>
  <si>
    <t>LE -83822-997</t>
  </si>
  <si>
    <t>KIL-34110-64</t>
  </si>
  <si>
    <t>ORL-74129-66</t>
  </si>
  <si>
    <t>ABE-42551-75</t>
  </si>
  <si>
    <t>HOU-96100-309</t>
  </si>
  <si>
    <t>CAS-74684-736</t>
  </si>
  <si>
    <t>OKL-89834-192</t>
  </si>
  <si>
    <t>FOR-17388-95</t>
  </si>
  <si>
    <t>SAI-33397-654</t>
  </si>
  <si>
    <t>LEI-50003-689</t>
  </si>
  <si>
    <t>WUP-58252-446</t>
  </si>
  <si>
    <t>MON-75721-497</t>
  </si>
  <si>
    <t>ALB-72287-762</t>
  </si>
  <si>
    <t>PAL-61866-48</t>
  </si>
  <si>
    <t>SAN-87372-268</t>
  </si>
  <si>
    <t>WAR-72683-294</t>
  </si>
  <si>
    <t>OTT-15584-15</t>
  </si>
  <si>
    <t>VIT-54734-503</t>
  </si>
  <si>
    <t>ROU-94006-139</t>
  </si>
  <si>
    <t>YOU-21121-376</t>
  </si>
  <si>
    <t>CER-90153-859</t>
  </si>
  <si>
    <t>CHE-97184-47</t>
  </si>
  <si>
    <t>DAL-6326-53</t>
  </si>
  <si>
    <t>LA -28625-36</t>
  </si>
  <si>
    <t>CHA-34167-799</t>
  </si>
  <si>
    <t>DES-84431-613</t>
  </si>
  <si>
    <t>LOU-68795-53</t>
  </si>
  <si>
    <t>SAI-74247-764</t>
  </si>
  <si>
    <t>AUS-45185-360</t>
  </si>
  <si>
    <t>L'A-75114-187</t>
  </si>
  <si>
    <t>FOR-28392-427</t>
  </si>
  <si>
    <t>MAS-16534-627</t>
  </si>
  <si>
    <t>HÃ©-15000-369</t>
  </si>
  <si>
    <t>LON-40726-292</t>
  </si>
  <si>
    <t>AUR-9858-84</t>
  </si>
  <si>
    <t>LOS-42008-343</t>
  </si>
  <si>
    <t>CER-24603-821</t>
  </si>
  <si>
    <t>LON-51542-145</t>
  </si>
  <si>
    <t>KIN-66716-29</t>
  </si>
  <si>
    <t>PON-27930-68</t>
  </si>
  <si>
    <t>FRE-63098-82</t>
  </si>
  <si>
    <t>ADA-64173-537</t>
  </si>
  <si>
    <t>CER-13491-299</t>
  </si>
  <si>
    <t>WIC-47318-423</t>
  </si>
  <si>
    <t>PHI-84510-401</t>
  </si>
  <si>
    <t>SAI-1951-514</t>
  </si>
  <si>
    <t>BRI-65837-49</t>
  </si>
  <si>
    <t>BIR-25089-927</t>
  </si>
  <si>
    <t>CHI-26695-23</t>
  </si>
  <si>
    <t>VIN-56384-146</t>
  </si>
  <si>
    <t>JEF-39952-255</t>
  </si>
  <si>
    <t>BIR-31783-7</t>
  </si>
  <si>
    <t>AIX-39048-150</t>
  </si>
  <si>
    <t>FUL-14577-681</t>
  </si>
  <si>
    <t>CER-51367-810</t>
  </si>
  <si>
    <t>WIC-94305-961</t>
  </si>
  <si>
    <t>SAL-31158-857</t>
  </si>
  <si>
    <t>LYO-90021-577</t>
  </si>
  <si>
    <t>NEW-54839-64</t>
  </si>
  <si>
    <t>CLE-31136-704</t>
  </si>
  <si>
    <t>NAN-40045-94</t>
  </si>
  <si>
    <t>LYO-12605-858</t>
  </si>
  <si>
    <t>TAM-11130-39</t>
  </si>
  <si>
    <t>VAL-21299-58</t>
  </si>
  <si>
    <t>DAU-9382-119</t>
  </si>
  <si>
    <t>RIC-92360-415</t>
  </si>
  <si>
    <t>IRV-18416-99</t>
  </si>
  <si>
    <t>PAR-52640-531</t>
  </si>
  <si>
    <t>RUN-90090-687</t>
  </si>
  <si>
    <t>MUL-37941-907</t>
  </si>
  <si>
    <t>BOS-21031-530</t>
  </si>
  <si>
    <t>LE -65879-781</t>
  </si>
  <si>
    <t>VED-43119-845</t>
  </si>
  <si>
    <t>KAN-10744-848</t>
  </si>
  <si>
    <t>MIL-34113-676</t>
  </si>
  <si>
    <t>CER-92244-964</t>
  </si>
  <si>
    <t>SAN-82173-436</t>
  </si>
  <si>
    <t>POR-15684-766</t>
  </si>
  <si>
    <t>LAC-33179-920</t>
  </si>
  <si>
    <t>MIL-7044-275</t>
  </si>
  <si>
    <t>NEV-27067-304</t>
  </si>
  <si>
    <t>AUB-40647-30</t>
  </si>
  <si>
    <t>FOR-54577-826</t>
  </si>
  <si>
    <t>GUY-28979-750</t>
  </si>
  <si>
    <t>SAV-48890-561</t>
  </si>
  <si>
    <t>POI-11706-45</t>
  </si>
  <si>
    <t>AMI-60968-653</t>
  </si>
  <si>
    <t>POR-60947-27</t>
  </si>
  <si>
    <t>CHI-66460-696</t>
  </si>
  <si>
    <t>VIT-94515-4</t>
  </si>
  <si>
    <t>WIN-15914-267</t>
  </si>
  <si>
    <t>BER-8493-346</t>
  </si>
  <si>
    <t>DEN-55201-605</t>
  </si>
  <si>
    <t>NEW-74634-562</t>
  </si>
  <si>
    <t>ARD-60201-541</t>
  </si>
  <si>
    <t>KIN-83527-412</t>
  </si>
  <si>
    <t>NEW-75339-749</t>
  </si>
  <si>
    <t>ANA-35887-709</t>
  </si>
  <si>
    <t>NEW-90094-942</t>
  </si>
  <si>
    <t>SAI-88262-732</t>
  </si>
  <si>
    <t>MON-90420-890</t>
  </si>
  <si>
    <t>HIG-2688-730</t>
  </si>
  <si>
    <t>STR-94008-843</t>
  </si>
  <si>
    <t>RUN-74588-912</t>
  </si>
  <si>
    <t>SEA-95491-426</t>
  </si>
  <si>
    <t>BIR-22412-62</t>
  </si>
  <si>
    <t>VIL-47604-112</t>
  </si>
  <si>
    <t>LLO-73490-36</t>
  </si>
  <si>
    <t>DEN-78839-941</t>
  </si>
  <si>
    <t>AUC-14723-426</t>
  </si>
  <si>
    <t>DAY-8243-192</t>
  </si>
  <si>
    <t>KIN-88475-120</t>
  </si>
  <si>
    <t>LA -6661-913</t>
  </si>
  <si>
    <t>HAT-99367-53</t>
  </si>
  <si>
    <t>PIT-57092-44</t>
  </si>
  <si>
    <t>FOR-47241-161</t>
  </si>
  <si>
    <t>HON-98018-732</t>
  </si>
  <si>
    <t>ORL-49042-835</t>
  </si>
  <si>
    <t>TRÃ-31055-364</t>
  </si>
  <si>
    <t>VEG-67951-930</t>
  </si>
  <si>
    <t>BRO-27876-469</t>
  </si>
  <si>
    <t>TOU-62253-602</t>
  </si>
  <si>
    <t>CLE-63002-436</t>
  </si>
  <si>
    <t>PAR-67888-101</t>
  </si>
  <si>
    <t>AJA-42908-35</t>
  </si>
  <si>
    <t>ROD-42628-263</t>
  </si>
  <si>
    <t>LA -49745-993</t>
  </si>
  <si>
    <t>NEW-66028-81</t>
  </si>
  <si>
    <t>NÃ®-69341-23</t>
  </si>
  <si>
    <t>MON-22966-365</t>
  </si>
  <si>
    <t>LYO-75280-800</t>
  </si>
  <si>
    <t>LIT-23885-522</t>
  </si>
  <si>
    <t>ANG-62095-161</t>
  </si>
  <si>
    <t>ORA-85607-557</t>
  </si>
  <si>
    <t>BOR-61953-805</t>
  </si>
  <si>
    <t>SAI-93213-290</t>
  </si>
  <si>
    <t>RUE-40403-215</t>
  </si>
  <si>
    <t>MON-46546-396</t>
  </si>
  <si>
    <t>SEN-18352-888</t>
  </si>
  <si>
    <t>AMO-18631-70</t>
  </si>
  <si>
    <t>SAN-89929-492</t>
  </si>
  <si>
    <t>MAS-76483-937</t>
  </si>
  <si>
    <t>SHE-94552-914</t>
  </si>
  <si>
    <t>ROI-53255-815</t>
  </si>
  <si>
    <t>ROU-81633-310</t>
  </si>
  <si>
    <t>BLO-33121-57</t>
  </si>
  <si>
    <t>MUL-77382-642</t>
  </si>
  <si>
    <t>ANN-36423-77</t>
  </si>
  <si>
    <t>LYN-85103-949</t>
  </si>
  <si>
    <t>OUL-55958-832</t>
  </si>
  <si>
    <t>VIL-20104-390</t>
  </si>
  <si>
    <t>BOR-73806-201</t>
  </si>
  <si>
    <t>ALB-21503-470</t>
  </si>
  <si>
    <t>DON-72107-919</t>
  </si>
  <si>
    <t>OSN-78525-797</t>
  </si>
  <si>
    <t>LON-60081-838</t>
  </si>
  <si>
    <t>WAS-61942-356</t>
  </si>
  <si>
    <t>LON-49955-853</t>
  </si>
  <si>
    <t>CED-55332-74</t>
  </si>
  <si>
    <t>BEA-17260-540</t>
  </si>
  <si>
    <t>PAR-72404-417</t>
  </si>
  <si>
    <t>PRI-37072-543</t>
  </si>
  <si>
    <t>TUL-74091-894</t>
  </si>
  <si>
    <t>DOR-62054-547</t>
  </si>
  <si>
    <t>MÃ¼-62572-542</t>
  </si>
  <si>
    <t>BÃ©-74920-950</t>
  </si>
  <si>
    <t>DRU-43963-444</t>
  </si>
  <si>
    <t>MAN-92973-330</t>
  </si>
  <si>
    <t>PAP-73672-993</t>
  </si>
  <si>
    <t>Ã‰P-65924-173</t>
  </si>
  <si>
    <t>WIL-48461-551</t>
  </si>
  <si>
    <t>HAG-30716-500</t>
  </si>
  <si>
    <t>LEE-34139-624</t>
  </si>
  <si>
    <t>PAU-26367-683</t>
  </si>
  <si>
    <t>HAM-47134-859</t>
  </si>
  <si>
    <t>BLO-74098-335</t>
  </si>
  <si>
    <t>LYO-71283-739</t>
  </si>
  <si>
    <t>GUE-5124-512</t>
  </si>
  <si>
    <t>GUE-62790-13</t>
  </si>
  <si>
    <t>STR-37715-323</t>
  </si>
  <si>
    <t>TOU-7666-90</t>
  </si>
  <si>
    <t>WHI-93941-637</t>
  </si>
  <si>
    <t>DAM-25758-774</t>
  </si>
  <si>
    <t>LYO-57768-459</t>
  </si>
  <si>
    <t>PAR-31045-445</t>
  </si>
  <si>
    <t>NAN-55407-271</t>
  </si>
  <si>
    <t>BLO-14504-590</t>
  </si>
  <si>
    <t>DÃ¼-22142-377</t>
  </si>
  <si>
    <t>COU-2546-334</t>
  </si>
  <si>
    <t>NAS-33995-398</t>
  </si>
  <si>
    <t>SAI-1091-273</t>
  </si>
  <si>
    <t>PAR-16201-450</t>
  </si>
  <si>
    <t>VOI-56280-723</t>
  </si>
  <si>
    <t>VER-17894-916</t>
  </si>
  <si>
    <t>BRO-58563-46</t>
  </si>
  <si>
    <t>COL-859-180</t>
  </si>
  <si>
    <t>NOR-32608-968</t>
  </si>
  <si>
    <t>VAU-26838-383</t>
  </si>
  <si>
    <t>ASH-94217-600</t>
  </si>
  <si>
    <t>CRO-92406-227</t>
  </si>
  <si>
    <t>BIR-6963-458</t>
  </si>
  <si>
    <t>FUT-25949-970</t>
  </si>
  <si>
    <t>STO-20504-674</t>
  </si>
  <si>
    <t>AMH-12240-43</t>
  </si>
  <si>
    <t>TOU-73269-834</t>
  </si>
  <si>
    <t>AKR-98910-250</t>
  </si>
  <si>
    <t>TOL-76173-435</t>
  </si>
  <si>
    <t>ANC-74504-327</t>
  </si>
  <si>
    <t>FRO-54757-91</t>
  </si>
  <si>
    <t>OSH-2112-945</t>
  </si>
  <si>
    <t>AUS-13398-74</t>
  </si>
  <si>
    <t>CUM-85864-89</t>
  </si>
  <si>
    <t>NAN-72111-852</t>
  </si>
  <si>
    <t>LAK-55836-663</t>
  </si>
  <si>
    <t>MAR-95089-830</t>
  </si>
  <si>
    <t>COS-40655-924</t>
  </si>
  <si>
    <t>MÃ¼-24106-766</t>
  </si>
  <si>
    <t>SAL-76299-971</t>
  </si>
  <si>
    <t>CHI-28142-912</t>
  </si>
  <si>
    <t>EL -8828-345</t>
  </si>
  <si>
    <t>WAS-68222-833</t>
  </si>
  <si>
    <t>NOR-56023-148</t>
  </si>
  <si>
    <t>REI-16848-562</t>
  </si>
  <si>
    <t>NOR-53153-617</t>
  </si>
  <si>
    <t>SAI-57174-173</t>
  </si>
  <si>
    <t>DET-48377-411</t>
  </si>
  <si>
    <t>CAR-54566-746</t>
  </si>
  <si>
    <t>BOR-70228-972</t>
  </si>
  <si>
    <t>SAL-61060-780</t>
  </si>
  <si>
    <t>AAC-65553-884</t>
  </si>
  <si>
    <t>CHA-87583-536</t>
  </si>
  <si>
    <t>CAS-43879-158</t>
  </si>
  <si>
    <t>SEA-2640-878</t>
  </si>
  <si>
    <t>AUL-41041-39</t>
  </si>
  <si>
    <t>NOI-69044-323</t>
  </si>
  <si>
    <t>LON-45533-544</t>
  </si>
  <si>
    <t>PAR-6195-134</t>
  </si>
  <si>
    <t>CAS-98768-849</t>
  </si>
  <si>
    <t>RUE-72357-294</t>
  </si>
  <si>
    <t>NAN-94652-709</t>
  </si>
  <si>
    <t>CAS-80759-726</t>
  </si>
  <si>
    <t>COL-34162-831</t>
  </si>
  <si>
    <t>HUN-34572-652</t>
  </si>
  <si>
    <t>LE -91279-79</t>
  </si>
  <si>
    <t>SAL-15709-163</t>
  </si>
  <si>
    <t>WAS-18234-602</t>
  </si>
  <si>
    <t>CHI-49279-784</t>
  </si>
  <si>
    <t>FLU-73451-621</t>
  </si>
  <si>
    <t>AUR-22275-163</t>
  </si>
  <si>
    <t>PHI-34413-587</t>
  </si>
  <si>
    <t>CAR-41047-719</t>
  </si>
  <si>
    <t>SAN-73839-660</t>
  </si>
  <si>
    <t>NOR-85059-66</t>
  </si>
  <si>
    <t>SAI-86124-425</t>
  </si>
  <si>
    <t>ROD-9813-906</t>
  </si>
  <si>
    <t>WHI-51925-279</t>
  </si>
  <si>
    <t>CHE-81426-145</t>
  </si>
  <si>
    <t>SAI-59669-145</t>
  </si>
  <si>
    <t>AVI-6386-891</t>
  </si>
  <si>
    <t>LAC-53018-153</t>
  </si>
  <si>
    <t>TOU-5524-270</t>
  </si>
  <si>
    <t>SCH-68051-737</t>
  </si>
  <si>
    <t>NOR-54807-558</t>
  </si>
  <si>
    <t>DEN-90658-24</t>
  </si>
  <si>
    <t>L'Ã-9719-40</t>
  </si>
  <si>
    <t>WIS-9421-613</t>
  </si>
  <si>
    <t>TAM-75482-111</t>
  </si>
  <si>
    <t>LAN-6578-917</t>
  </si>
  <si>
    <t>BRO-45116-358</t>
  </si>
  <si>
    <t>CHI-38637-494</t>
  </si>
  <si>
    <t>VAL-15437-589</t>
  </si>
  <si>
    <t>OYO-63156-220</t>
  </si>
  <si>
    <t>MIG-61318-924</t>
  </si>
  <si>
    <t>REP-9814-316</t>
  </si>
  <si>
    <t>NEW-22352-712</t>
  </si>
  <si>
    <t>BES-89350-65</t>
  </si>
  <si>
    <t>MEM-88775-683</t>
  </si>
  <si>
    <t>SEY-94619-393</t>
  </si>
  <si>
    <t>GRE-8941-538</t>
  </si>
  <si>
    <t>COL-35907-462</t>
  </si>
  <si>
    <t>STR-41637-992</t>
  </si>
  <si>
    <t>VAN-42301-684</t>
  </si>
  <si>
    <t>LYO-54193-129</t>
  </si>
  <si>
    <t>THE-96014-840</t>
  </si>
  <si>
    <t>ROB-27607-493</t>
  </si>
  <si>
    <t>DEL-65522-657</t>
  </si>
  <si>
    <t>POR-68034-582</t>
  </si>
  <si>
    <t>SPR-10614-391</t>
  </si>
  <si>
    <t>BOS-88751-771</t>
  </si>
  <si>
    <t>ENG-97460-251</t>
  </si>
  <si>
    <t>Ã‰V-77027-93</t>
  </si>
  <si>
    <t>TRO-73478-126</t>
  </si>
  <si>
    <t>NAK-56425-415</t>
  </si>
  <si>
    <t>NEW-52214-769</t>
  </si>
  <si>
    <t>PRO-35304-534</t>
  </si>
  <si>
    <t>SAV-86909-305</t>
  </si>
  <si>
    <t>AIR-26700-594</t>
  </si>
  <si>
    <t>LYO-8900-510</t>
  </si>
  <si>
    <t>GAR-19228-168</t>
  </si>
  <si>
    <t>CAR-40926-568</t>
  </si>
  <si>
    <t>FRE-27249-100</t>
  </si>
  <si>
    <t>SAN-63555-904</t>
  </si>
  <si>
    <t>FLO-90215-354</t>
  </si>
  <si>
    <t>SAC-65757-885</t>
  </si>
  <si>
    <t>CIN-1793-736</t>
  </si>
  <si>
    <t>DUN-72174-300</t>
  </si>
  <si>
    <t>WHI-17934-268</t>
  </si>
  <si>
    <t>THO-92113-800</t>
  </si>
  <si>
    <t>WIL-66720-587</t>
  </si>
  <si>
    <t>COO-27841-645</t>
  </si>
  <si>
    <t>GRE-54412-162</t>
  </si>
  <si>
    <t>SPR-98035-288</t>
  </si>
  <si>
    <t>SIO-85327-517</t>
  </si>
  <si>
    <t>ABE-42320-149</t>
  </si>
  <si>
    <t>NOY-61504-984</t>
  </si>
  <si>
    <t>SHA-64038-315</t>
  </si>
  <si>
    <t>ROA-58077-636</t>
  </si>
  <si>
    <t>PER-21918-529</t>
  </si>
  <si>
    <t>BEA-22053-883</t>
  </si>
  <si>
    <t>PAU-11518-257</t>
  </si>
  <si>
    <t>KAN-83202-413</t>
  </si>
  <si>
    <t>HAR-34772-420</t>
  </si>
  <si>
    <t>BOU-78120-765</t>
  </si>
  <si>
    <t>MIN-98681-980</t>
  </si>
  <si>
    <t>HAM-22932-709</t>
  </si>
  <si>
    <t>SAI-6551-319</t>
  </si>
  <si>
    <t>CHE-13106-621</t>
  </si>
  <si>
    <t>DAL-31454-89</t>
  </si>
  <si>
    <t>NAN-56899-566</t>
  </si>
  <si>
    <t>FER-6501-73</t>
  </si>
  <si>
    <t>IVR-17243-400</t>
  </si>
  <si>
    <t>AUS-98659-482</t>
  </si>
  <si>
    <t>BÃ©-7977-471</t>
  </si>
  <si>
    <t>WAS-38727-438</t>
  </si>
  <si>
    <t>RUN-48342-390</t>
  </si>
  <si>
    <t>ANT-64151-697</t>
  </si>
  <si>
    <t>CLI-54664-928</t>
  </si>
  <si>
    <t>KAN-30649-389</t>
  </si>
  <si>
    <t>AIR-26733-759</t>
  </si>
  <si>
    <t>AMA-56477-703</t>
  </si>
  <si>
    <t>DOR-47274-381</t>
  </si>
  <si>
    <t>MAC-81876-464</t>
  </si>
  <si>
    <t>SAI-95201-247</t>
  </si>
  <si>
    <t>SCH-99314-321</t>
  </si>
  <si>
    <t>AUS-47426-182</t>
  </si>
  <si>
    <t>POR-67629-223</t>
  </si>
  <si>
    <t>MEL-96988-148</t>
  </si>
  <si>
    <t>NEW-69202-519</t>
  </si>
  <si>
    <t>VER-76352-543</t>
  </si>
  <si>
    <t>REI-86166-767</t>
  </si>
  <si>
    <t>MON-32923-668</t>
  </si>
  <si>
    <t>CAB-79909-780</t>
  </si>
  <si>
    <t>PAR-66262-236</t>
  </si>
  <si>
    <t>AUB-65131-185</t>
  </si>
  <si>
    <t>CAH-58767-811</t>
  </si>
  <si>
    <t>VIE-10057-286</t>
  </si>
  <si>
    <t>NEW-15663-820</t>
  </si>
  <si>
    <t>ROC-80316-996</t>
  </si>
  <si>
    <t>NÃ®-7603-973</t>
  </si>
  <si>
    <t>POR-70059-632</t>
  </si>
  <si>
    <t>SAI-35989-372</t>
  </si>
  <si>
    <t>CLE-11700-590</t>
  </si>
  <si>
    <t>AUB-65579-501</t>
  </si>
  <si>
    <t>MAS-86736-32</t>
  </si>
  <si>
    <t>LAM-26764-751</t>
  </si>
  <si>
    <t>CON-89651-847</t>
  </si>
  <si>
    <t>PAR-83709-940</t>
  </si>
  <si>
    <t>LUC-61099-883</t>
  </si>
  <si>
    <t>CON-42879-762</t>
  </si>
  <si>
    <t>MIN-70126-652</t>
  </si>
  <si>
    <t>STR-97878-611</t>
  </si>
  <si>
    <t>PAR-65311-834</t>
  </si>
  <si>
    <t>NAS-98734-631</t>
  </si>
  <si>
    <t>MEL-92674-833</t>
  </si>
  <si>
    <t>PAR-77242-523</t>
  </si>
  <si>
    <t>SYR-14031-3</t>
  </si>
  <si>
    <t>MET-14957-705</t>
  </si>
  <si>
    <t>STR-68999-88</t>
  </si>
  <si>
    <t>ROC-67787-455</t>
  </si>
  <si>
    <t>MEA-84085-571</t>
  </si>
  <si>
    <t>ALB-65350-220</t>
  </si>
  <si>
    <t>BAL-76181-207</t>
  </si>
  <si>
    <t>WHI-64566-298</t>
  </si>
  <si>
    <t>DET-13549-793</t>
  </si>
  <si>
    <t>LAD-56005-18</t>
  </si>
  <si>
    <t>BAL-68461-2</t>
  </si>
  <si>
    <t>NAS-31255-40</t>
  </si>
  <si>
    <t>LA -46621-387</t>
  </si>
  <si>
    <t>CAE-83700-285</t>
  </si>
  <si>
    <t>SAI-96419-132</t>
  </si>
  <si>
    <t>ORL-49207-907</t>
  </si>
  <si>
    <t>RAT-22629-789</t>
  </si>
  <si>
    <t>Bread or Pastry Type Name</t>
  </si>
  <si>
    <t>Baguette</t>
  </si>
  <si>
    <t>Ciabatta</t>
  </si>
  <si>
    <t>Croissant</t>
  </si>
  <si>
    <t>Jun</t>
  </si>
  <si>
    <t>Jul</t>
  </si>
  <si>
    <t>Aug</t>
  </si>
  <si>
    <t>Sep</t>
  </si>
  <si>
    <t>Oct</t>
  </si>
  <si>
    <t>Nov</t>
  </si>
  <si>
    <t>2022</t>
  </si>
  <si>
    <t>Sourdough</t>
  </si>
  <si>
    <t>Brioche</t>
  </si>
  <si>
    <t>Dec</t>
  </si>
  <si>
    <t>2023</t>
  </si>
  <si>
    <t>Jan</t>
  </si>
  <si>
    <t>Feb</t>
  </si>
  <si>
    <t>Mar</t>
  </si>
  <si>
    <t>Apr</t>
  </si>
  <si>
    <t>May</t>
  </si>
  <si>
    <t>2021</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</si>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</sst>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00"/>
  </numFmts>
  <fonts count="6" x14ac:knownFonts="1">
    <font>
      <sz val="11"/>
      <color theme="1"/>
      <name val="Calibri"/>
      <family val="2"/>
      <scheme val="minor"/>
    </font>
    <font>
      <sz val="11"/>
      <color indexed="8"/>
      <name val="Calibri"/>
      <family val="2"/>
    </font>
    <font>
      <b/>
      <sz val="11"/>
      <color theme="1"/>
      <name val="Calibri"/>
      <family val="2"/>
      <scheme val="minor"/>
    </font>
    <font>
      <sz val="8"/>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4" fillId="0" borderId="0" applyNumberFormat="0" applyFill="0" applyBorder="0" applyAlignment="0" applyProtection="0"/>
    <xf numFmtId="44" fontId="5"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0" fontId="2" fillId="0" borderId="0" xfId="0" applyFont="1"/>
    <xf numFmtId="0" fontId="4" fillId="0" borderId="0" xfId="1"/>
    <xf numFmtId="44" fontId="1" fillId="0" borderId="0" xfId="2" applyFont="1" applyAlignment="1">
      <alignment vertical="center"/>
    </xf>
    <xf numFmtId="44" fontId="0" fillId="0" borderId="0" xfId="2" applyFont="1"/>
    <xf numFmtId="3" fontId="0" fillId="0" borderId="0" xfId="0" applyNumberFormat="1"/>
    <xf numFmtId="167" fontId="0" fillId="0" borderId="0" xfId="0" applyNumberFormat="1"/>
  </cellXfs>
  <cellStyles count="3">
    <cellStyle name="Currency" xfId="2" builtinId="4"/>
    <cellStyle name="Hyperlink" xfId="1" builtinId="8"/>
    <cellStyle name="Normal" xfId="0" builtinId="0"/>
  </cellStyles>
  <dxfs count="22">
    <dxf>
      <font>
        <b/>
        <i val="0"/>
        <name val="Calibri"/>
        <family val="2"/>
        <scheme val="minor"/>
      </font>
      <border diagonalUp="0" diagonalDown="0">
        <left style="thin">
          <color auto="1"/>
        </left>
        <right style="thin">
          <color auto="1"/>
        </right>
        <top style="thin">
          <color auto="1"/>
        </top>
        <bottom style="thin">
          <color auto="1"/>
        </bottom>
        <vertical/>
        <horizontal/>
      </border>
    </dxf>
    <dxf>
      <fill>
        <patternFill>
          <bgColor rgb="FF008080"/>
        </patternFill>
      </fill>
    </dxf>
    <dxf>
      <font>
        <b/>
        <sz val="11"/>
        <color theme="1"/>
      </font>
    </dxf>
    <dxf>
      <fill>
        <patternFill patternType="solid">
          <fgColor theme="0"/>
          <bgColor rgb="FF00808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0" formatCode="General"/>
    </dxf>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33CCCC"/>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33CCCC"/>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Slicer Style 1" pivot="0" table="0" count="6" xr9:uid="{1E8D0A70-BE28-4973-954A-F673995375B9}">
      <tableStyleElement type="wholeTable" dxfId="1"/>
      <tableStyleElement type="headerRow" dxfId="0"/>
    </tableStyle>
    <tableStyle name="Timeline Style 1" pivot="0" table="0" count="8" xr9:uid="{67E18E07-2D08-4F5B-8B92-D7314EBF61B1}">
      <tableStyleElement type="wholeTable" dxfId="21"/>
      <tableStyleElement type="headerRow" dxfId="20"/>
    </tableStyle>
    <tableStyle name="Timeline Style 2" pivot="0" table="0" count="9" xr9:uid="{E5854F56-8FAA-43D2-A2B0-E78ACBC54A6B}">
      <tableStyleElement type="wholeTable" dxfId="19"/>
      <tableStyleElement type="headerRow" dxfId="18"/>
    </tableStyle>
    <tableStyle name="Timeline Style 3" pivot="0" table="0" count="8" xr9:uid="{41E9A78A-11F6-444A-A55A-BB484A5BDFD2}">
      <tableStyleElement type="wholeTable" dxfId="3"/>
      <tableStyleElement type="headerRow" dxfId="2"/>
    </tableStyle>
    <tableStyle name="Turquoise Timeline Style" pivot="0" table="0" count="8" xr9:uid="{FAAB34C1-92A1-4F9C-A3A7-7B4EF9ED0024}">
      <tableStyleElement type="wholeTable" dxfId="17"/>
      <tableStyleElement type="headerRow" dxfId="16"/>
    </tableStyle>
  </tableStyles>
  <colors>
    <mruColors>
      <color rgb="FF10A8A8"/>
      <color rgb="FF006666"/>
      <color rgb="FF008080"/>
      <color rgb="FF8AD0C8"/>
      <color rgb="FF006699"/>
      <color rgb="FF669900"/>
      <color rgb="FF33CCCC"/>
      <color rgb="FF6600FF"/>
      <color rgb="FF6AF0B0"/>
    </mruColors>
  </colors>
  <extLst>
    <ext xmlns:x14="http://schemas.microsoft.com/office/spreadsheetml/2009/9/main" uri="{46F421CA-312F-682f-3DD2-61675219B42D}">
      <x14:dxfs count="8">
        <dxf>
          <font>
            <b/>
            <i val="0"/>
            <color theme="9" tint="-0.499984740745262"/>
            <name val="Calibri"/>
            <family val="2"/>
            <scheme val="minor"/>
          </font>
          <border diagonalUp="0" diagonalDown="0">
            <left style="thin">
              <color theme="0"/>
            </left>
            <right style="thin">
              <color theme="0"/>
            </right>
            <top style="thin">
              <color theme="0"/>
            </top>
            <bottom style="thin">
              <color theme="0"/>
            </bottom>
            <vertical/>
            <horizontal/>
          </border>
        </dxf>
        <dxf>
          <font>
            <b/>
            <i val="0"/>
            <color theme="9" tint="-0.499984740745262"/>
            <name val="Calibri"/>
            <family val="2"/>
            <scheme val="minor"/>
          </font>
          <fill>
            <patternFill>
              <bgColor rgb="FF669900"/>
            </patternFill>
          </fill>
          <border diagonalUp="0" diagonalDown="0">
            <left style="thin">
              <color auto="1"/>
            </left>
            <right style="thin">
              <color auto="1"/>
            </right>
            <top style="thin">
              <color auto="1"/>
            </top>
            <bottom style="thin">
              <color auto="1"/>
            </bottom>
            <vertical/>
            <horizontal/>
          </border>
        </dxf>
        <dxf>
          <font>
            <b/>
            <i val="0"/>
            <color rgb="FF10A8A8"/>
            <name val="Calibri"/>
            <family val="2"/>
            <scheme val="minor"/>
          </font>
        </dxf>
        <dxf>
          <font>
            <b/>
            <i val="0"/>
            <strike val="0"/>
            <color rgb="FF10A8A8"/>
            <name val="Calibri"/>
            <family val="2"/>
            <scheme val="minor"/>
          </font>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fill>
            <patternFill>
              <bgColor rgb="FF669900"/>
            </patternFill>
          </fill>
          <border diagonalUp="0" diagonalDown="0">
            <left style="thin">
              <color auto="1"/>
            </left>
            <right style="thin">
              <color auto="1"/>
            </right>
            <top style="thin">
              <color auto="1"/>
            </top>
            <bottom style="thin">
              <color auto="1"/>
            </bottom>
            <vertical/>
            <horizontal/>
          </border>
        </dxf>
        <dxf>
          <font>
            <b/>
            <i val="0"/>
            <name val="Calibri"/>
            <family val="2"/>
            <scheme val="minor"/>
          </font>
        </dxf>
        <dxf>
          <font>
            <b val="0"/>
            <i val="0"/>
            <strike/>
            <color theme="0" tint="-0.14996795556505021"/>
            <name val="Calibri"/>
            <family val="2"/>
            <scheme val="minor"/>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49">
        <dxf>
          <fill>
            <patternFill patternType="solid">
              <fgColor theme="0" tint="-0.14999847407452621"/>
              <bgColor theme="0" tint="-0.14999847407452621"/>
            </patternFill>
          </fill>
        </dxf>
        <dxf>
          <fill>
            <patternFill patternType="solid">
              <fgColor theme="0"/>
              <bgColor rgb="FF006699"/>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rgb="FF006699"/>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rgb="FF006699"/>
            </patternFill>
          </fill>
        </dxf>
        <dxf>
          <font>
            <b/>
            <i val="0"/>
            <sz val="9"/>
            <color theme="1"/>
            <name val="Calibri"/>
            <family val="2"/>
            <scheme val="minor"/>
          </font>
        </dxf>
        <dxf>
          <font>
            <b/>
            <i val="0"/>
            <sz val="9"/>
            <color theme="1"/>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6699"/>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gradientFill>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6699"/>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none">
              <bgColor auto="1"/>
            </patternFill>
          </fill>
        </dxf>
        <dxf>
          <fill>
            <patternFill patternType="solid">
              <fgColor theme="0" tint="-0.14996795556505021"/>
              <bgColor theme="0"/>
            </patternFill>
          </fill>
        </dxf>
        <dxf>
          <fill>
            <patternFill patternType="solid">
              <fgColor theme="0"/>
              <bgColor theme="1"/>
            </patternFill>
          </fill>
        </dxf>
        <dxf>
          <font>
            <sz val="9"/>
            <color theme="1" tint="0.499984740745262"/>
          </font>
        </dxf>
        <dxf>
          <font>
            <sz val="9"/>
            <color theme="1" tint="0.499984740745262"/>
          </font>
        </dxf>
        <dxf>
          <font>
            <sz val="9"/>
            <color theme="1" tint="0.499984740745262"/>
          </font>
        </dxf>
        <dxf>
          <font>
            <sz val="10"/>
            <color theme="4"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8"/>
            <x15:timelineStyleElement type="timeLevel" dxfId="47"/>
            <x15:timelineStyleElement type="periodLabel1" dxfId="46"/>
            <x15:timelineStyleElement type="periodLabel2" dxfId="45"/>
            <x15:timelineStyleElement type="selectedTimeBlock" dxfId="44"/>
            <x15:timelineStyleElement type="unselectedTimeBlock" dxfId="43"/>
          </x15:timelineStyleElements>
        </x15:timelineStyle>
        <x15:timelineStyle name="Timeline Style 2">
          <x15:timelineStyleElements>
            <x15:timelineStyleElement type="selectionLabel" dxfId="42"/>
            <x15:timelineStyleElement type="timeLevel" dxfId="41"/>
            <x15:timelineStyleElement type="periodLabel1" dxfId="40"/>
            <x15:timelineStyleElement type="periodLabel2" dxfId="39"/>
            <x15:timelineStyleElement type="selectedTimeBlock" dxfId="38"/>
            <x15:timelineStyleElement type="unselectedTimeBlock" dxfId="37"/>
            <x15:timelineStyleElement type="selectedTimeBlockSpace" dxfId="3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urquoise Timeline Style">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[Bread and Pastries Sales.xlsx]TotalSales!Bread and Pastry Sales</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714785651793"/>
          <c:y val="0.14351851851851852"/>
          <c:w val="0.62040463692038494"/>
          <c:h val="0.65649752114319049"/>
        </c:manualLayout>
      </c:layout>
      <c:lineChart>
        <c:grouping val="standard"/>
        <c:varyColors val="0"/>
        <c:ser>
          <c:idx val="0"/>
          <c:order val="0"/>
          <c:tx>
            <c:strRef>
              <c:f>TotalSales!$C$3:$C$4</c:f>
              <c:strCache>
                <c:ptCount val="1"/>
                <c:pt idx="0">
                  <c:v>Baguette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2021</c:v>
                  </c:pt>
                  <c:pt idx="12">
                    <c:v>2022</c:v>
                  </c:pt>
                  <c:pt idx="24">
                    <c:v>2023</c:v>
                  </c:pt>
                  <c:pt idx="36">
                    <c:v>2024</c:v>
                  </c:pt>
                </c:lvl>
              </c:multiLvlStrCache>
            </c:multiLvlStrRef>
          </c:cat>
          <c:val>
            <c:numRef>
              <c:f>TotalSales!$C$5:$C$52</c:f>
              <c:numCache>
                <c:formatCode>#,##0</c:formatCode>
                <c:ptCount val="48"/>
                <c:pt idx="0">
                  <c:v>113.46</c:v>
                </c:pt>
                <c:pt idx="1">
                  <c:v>263.58</c:v>
                </c:pt>
                <c:pt idx="2">
                  <c:v>196.8</c:v>
                </c:pt>
                <c:pt idx="3">
                  <c:v>149.04</c:v>
                </c:pt>
                <c:pt idx="4">
                  <c:v>193.14000000000001</c:v>
                </c:pt>
                <c:pt idx="5">
                  <c:v>141.24</c:v>
                </c:pt>
                <c:pt idx="6">
                  <c:v>269.16000000000003</c:v>
                </c:pt>
                <c:pt idx="7">
                  <c:v>328.98</c:v>
                </c:pt>
                <c:pt idx="8">
                  <c:v>171.6</c:v>
                </c:pt>
                <c:pt idx="9">
                  <c:v>262.08000000000004</c:v>
                </c:pt>
                <c:pt idx="10">
                  <c:v>255.72</c:v>
                </c:pt>
                <c:pt idx="11">
                  <c:v>176.22000000000003</c:v>
                </c:pt>
                <c:pt idx="12">
                  <c:v>201.3</c:v>
                </c:pt>
                <c:pt idx="13">
                  <c:v>53.099999999999994</c:v>
                </c:pt>
                <c:pt idx="14">
                  <c:v>272.64</c:v>
                </c:pt>
                <c:pt idx="15">
                  <c:v>129.6</c:v>
                </c:pt>
                <c:pt idx="16">
                  <c:v>356.88</c:v>
                </c:pt>
                <c:pt idx="17">
                  <c:v>93.6</c:v>
                </c:pt>
                <c:pt idx="18">
                  <c:v>176.82</c:v>
                </c:pt>
                <c:pt idx="19">
                  <c:v>256.5</c:v>
                </c:pt>
                <c:pt idx="20">
                  <c:v>99.779999999999973</c:v>
                </c:pt>
                <c:pt idx="21">
                  <c:v>244.32</c:v>
                </c:pt>
                <c:pt idx="22">
                  <c:v>14.280000000000001</c:v>
                </c:pt>
                <c:pt idx="23">
                  <c:v>267.06</c:v>
                </c:pt>
                <c:pt idx="24">
                  <c:v>126.96</c:v>
                </c:pt>
                <c:pt idx="25">
                  <c:v>30.240000000000002</c:v>
                </c:pt>
                <c:pt idx="26">
                  <c:v>282.47999999999996</c:v>
                </c:pt>
                <c:pt idx="27">
                  <c:v>229.5</c:v>
                </c:pt>
                <c:pt idx="28">
                  <c:v>175.44</c:v>
                </c:pt>
                <c:pt idx="29">
                  <c:v>198.48</c:v>
                </c:pt>
                <c:pt idx="30">
                  <c:v>234</c:v>
                </c:pt>
                <c:pt idx="31">
                  <c:v>206.76</c:v>
                </c:pt>
                <c:pt idx="32">
                  <c:v>280.38</c:v>
                </c:pt>
                <c:pt idx="33">
                  <c:v>182.27999999999997</c:v>
                </c:pt>
                <c:pt idx="34">
                  <c:v>263.39999999999998</c:v>
                </c:pt>
                <c:pt idx="35">
                  <c:v>76.02000000000001</c:v>
                </c:pt>
                <c:pt idx="36">
                  <c:v>110.75999999999999</c:v>
                </c:pt>
                <c:pt idx="37">
                  <c:v>375.3</c:v>
                </c:pt>
                <c:pt idx="38">
                  <c:v>395.58</c:v>
                </c:pt>
                <c:pt idx="39">
                  <c:v>191.39999999999998</c:v>
                </c:pt>
                <c:pt idx="40">
                  <c:v>126.53999999999999</c:v>
                </c:pt>
                <c:pt idx="41">
                  <c:v>192.89999999999998</c:v>
                </c:pt>
                <c:pt idx="42">
                  <c:v>64.44</c:v>
                </c:pt>
                <c:pt idx="43">
                  <c:v>341.58</c:v>
                </c:pt>
                <c:pt idx="44">
                  <c:v>167.28</c:v>
                </c:pt>
                <c:pt idx="45">
                  <c:v>31.8</c:v>
                </c:pt>
                <c:pt idx="46">
                  <c:v>139.14000000000001</c:v>
                </c:pt>
                <c:pt idx="47">
                  <c:v>257.82</c:v>
                </c:pt>
              </c:numCache>
            </c:numRef>
          </c:val>
          <c:smooth val="0"/>
          <c:extLst>
            <c:ext xmlns:c16="http://schemas.microsoft.com/office/drawing/2014/chart" uri="{C3380CC4-5D6E-409C-BE32-E72D297353CC}">
              <c16:uniqueId val="{00000000-CF6E-4C8A-A1E4-2165BB6C3C12}"/>
            </c:ext>
          </c:extLst>
        </c:ser>
        <c:ser>
          <c:idx val="1"/>
          <c:order val="1"/>
          <c:tx>
            <c:strRef>
              <c:f>TotalSales!$D$3:$D$4</c:f>
              <c:strCache>
                <c:ptCount val="1"/>
                <c:pt idx="0">
                  <c:v>Brioche</c:v>
                </c:pt>
              </c:strCache>
            </c:strRef>
          </c:tx>
          <c:spPr>
            <a:ln w="28575" cap="rnd">
              <a:solidFill>
                <a:schemeClr val="accent2"/>
              </a:solidFill>
              <a:round/>
            </a:ln>
            <a:effectLst/>
          </c:spPr>
          <c:marker>
            <c:symbol val="none"/>
          </c:marker>
          <c:cat>
            <c:multiLvlStrRef>
              <c:f>TotalSales!$A$5:$B$52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2021</c:v>
                  </c:pt>
                  <c:pt idx="12">
                    <c:v>2022</c:v>
                  </c:pt>
                  <c:pt idx="24">
                    <c:v>2023</c:v>
                  </c:pt>
                  <c:pt idx="36">
                    <c:v>2024</c:v>
                  </c:pt>
                </c:lvl>
              </c:multiLvlStrCache>
            </c:multiLvlStrRef>
          </c:cat>
          <c:val>
            <c:numRef>
              <c:f>TotalSales!$D$5:$D$52</c:f>
              <c:numCache>
                <c:formatCode>#,##0</c:formatCode>
                <c:ptCount val="48"/>
                <c:pt idx="2">
                  <c:v>96</c:v>
                </c:pt>
                <c:pt idx="4">
                  <c:v>28</c:v>
                </c:pt>
                <c:pt idx="5">
                  <c:v>28</c:v>
                </c:pt>
                <c:pt idx="8">
                  <c:v>72</c:v>
                </c:pt>
                <c:pt idx="9">
                  <c:v>24</c:v>
                </c:pt>
                <c:pt idx="10">
                  <c:v>36</c:v>
                </c:pt>
                <c:pt idx="12">
                  <c:v>24</c:v>
                </c:pt>
                <c:pt idx="14">
                  <c:v>4</c:v>
                </c:pt>
                <c:pt idx="15">
                  <c:v>36</c:v>
                </c:pt>
                <c:pt idx="16">
                  <c:v>92</c:v>
                </c:pt>
                <c:pt idx="20">
                  <c:v>72</c:v>
                </c:pt>
                <c:pt idx="21">
                  <c:v>60</c:v>
                </c:pt>
                <c:pt idx="23">
                  <c:v>108</c:v>
                </c:pt>
                <c:pt idx="27">
                  <c:v>28</c:v>
                </c:pt>
                <c:pt idx="28">
                  <c:v>36</c:v>
                </c:pt>
                <c:pt idx="29">
                  <c:v>24</c:v>
                </c:pt>
                <c:pt idx="30">
                  <c:v>36</c:v>
                </c:pt>
                <c:pt idx="33">
                  <c:v>108</c:v>
                </c:pt>
                <c:pt idx="34">
                  <c:v>40</c:v>
                </c:pt>
                <c:pt idx="35">
                  <c:v>48</c:v>
                </c:pt>
                <c:pt idx="37">
                  <c:v>68</c:v>
                </c:pt>
                <c:pt idx="39">
                  <c:v>8</c:v>
                </c:pt>
                <c:pt idx="40">
                  <c:v>12</c:v>
                </c:pt>
                <c:pt idx="42">
                  <c:v>8</c:v>
                </c:pt>
                <c:pt idx="45">
                  <c:v>60</c:v>
                </c:pt>
                <c:pt idx="46">
                  <c:v>4</c:v>
                </c:pt>
                <c:pt idx="47">
                  <c:v>36</c:v>
                </c:pt>
              </c:numCache>
            </c:numRef>
          </c:val>
          <c:smooth val="0"/>
          <c:extLst>
            <c:ext xmlns:c16="http://schemas.microsoft.com/office/drawing/2014/chart" uri="{C3380CC4-5D6E-409C-BE32-E72D297353CC}">
              <c16:uniqueId val="{00000001-CF6E-4C8A-A1E4-2165BB6C3C12}"/>
            </c:ext>
          </c:extLst>
        </c:ser>
        <c:ser>
          <c:idx val="2"/>
          <c:order val="2"/>
          <c:tx>
            <c:strRef>
              <c:f>TotalSales!$E$3:$E$4</c:f>
              <c:strCache>
                <c:ptCount val="1"/>
                <c:pt idx="0">
                  <c:v>Ciabatta</c:v>
                </c:pt>
              </c:strCache>
            </c:strRef>
          </c:tx>
          <c:spPr>
            <a:ln w="28575" cap="rnd">
              <a:solidFill>
                <a:schemeClr val="accent3"/>
              </a:solidFill>
              <a:round/>
            </a:ln>
            <a:effectLst/>
          </c:spPr>
          <c:marker>
            <c:symbol val="none"/>
          </c:marker>
          <c:cat>
            <c:multiLvlStrRef>
              <c:f>TotalSales!$A$5:$B$52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2021</c:v>
                  </c:pt>
                  <c:pt idx="12">
                    <c:v>2022</c:v>
                  </c:pt>
                  <c:pt idx="24">
                    <c:v>2023</c:v>
                  </c:pt>
                  <c:pt idx="36">
                    <c:v>2024</c:v>
                  </c:pt>
                </c:lvl>
              </c:multiLvlStrCache>
            </c:multiLvlStrRef>
          </c:cat>
          <c:val>
            <c:numRef>
              <c:f>TotalSales!$E$5:$E$52</c:f>
              <c:numCache>
                <c:formatCode>#,##0</c:formatCode>
                <c:ptCount val="48"/>
                <c:pt idx="0">
                  <c:v>168</c:v>
                </c:pt>
                <c:pt idx="1">
                  <c:v>4.8</c:v>
                </c:pt>
                <c:pt idx="2">
                  <c:v>53.6</c:v>
                </c:pt>
                <c:pt idx="3">
                  <c:v>112.5</c:v>
                </c:pt>
                <c:pt idx="4">
                  <c:v>50.25</c:v>
                </c:pt>
                <c:pt idx="5">
                  <c:v>166</c:v>
                </c:pt>
                <c:pt idx="6">
                  <c:v>78</c:v>
                </c:pt>
                <c:pt idx="7">
                  <c:v>97</c:v>
                </c:pt>
                <c:pt idx="8">
                  <c:v>51.3</c:v>
                </c:pt>
                <c:pt idx="9">
                  <c:v>26</c:v>
                </c:pt>
                <c:pt idx="10">
                  <c:v>82</c:v>
                </c:pt>
                <c:pt idx="11">
                  <c:v>19</c:v>
                </c:pt>
                <c:pt idx="12">
                  <c:v>8.25</c:v>
                </c:pt>
                <c:pt idx="13">
                  <c:v>72.400000000000006</c:v>
                </c:pt>
                <c:pt idx="14">
                  <c:v>156.5</c:v>
                </c:pt>
                <c:pt idx="15">
                  <c:v>164.75</c:v>
                </c:pt>
                <c:pt idx="16">
                  <c:v>6.7</c:v>
                </c:pt>
                <c:pt idx="17">
                  <c:v>128</c:v>
                </c:pt>
                <c:pt idx="18">
                  <c:v>51</c:v>
                </c:pt>
                <c:pt idx="19">
                  <c:v>109.6</c:v>
                </c:pt>
                <c:pt idx="20">
                  <c:v>114.75</c:v>
                </c:pt>
                <c:pt idx="21">
                  <c:v>14</c:v>
                </c:pt>
                <c:pt idx="22">
                  <c:v>118.5</c:v>
                </c:pt>
                <c:pt idx="23">
                  <c:v>236.5</c:v>
                </c:pt>
                <c:pt idx="24">
                  <c:v>125.4</c:v>
                </c:pt>
                <c:pt idx="25">
                  <c:v>113.75</c:v>
                </c:pt>
                <c:pt idx="26">
                  <c:v>69.75</c:v>
                </c:pt>
                <c:pt idx="27">
                  <c:v>110.55</c:v>
                </c:pt>
                <c:pt idx="28">
                  <c:v>3</c:v>
                </c:pt>
                <c:pt idx="29">
                  <c:v>87</c:v>
                </c:pt>
                <c:pt idx="30">
                  <c:v>128.5</c:v>
                </c:pt>
                <c:pt idx="31">
                  <c:v>92.5</c:v>
                </c:pt>
                <c:pt idx="32">
                  <c:v>142</c:v>
                </c:pt>
                <c:pt idx="33">
                  <c:v>132</c:v>
                </c:pt>
                <c:pt idx="34">
                  <c:v>12</c:v>
                </c:pt>
                <c:pt idx="35">
                  <c:v>100.6</c:v>
                </c:pt>
                <c:pt idx="36">
                  <c:v>66.75</c:v>
                </c:pt>
                <c:pt idx="37">
                  <c:v>32.4</c:v>
                </c:pt>
                <c:pt idx="38">
                  <c:v>83</c:v>
                </c:pt>
                <c:pt idx="39">
                  <c:v>92.5</c:v>
                </c:pt>
                <c:pt idx="40">
                  <c:v>131</c:v>
                </c:pt>
                <c:pt idx="41">
                  <c:v>199.55</c:v>
                </c:pt>
                <c:pt idx="42">
                  <c:v>86.25</c:v>
                </c:pt>
                <c:pt idx="43">
                  <c:v>36.5</c:v>
                </c:pt>
                <c:pt idx="44">
                  <c:v>48.5</c:v>
                </c:pt>
                <c:pt idx="45">
                  <c:v>205.5</c:v>
                </c:pt>
                <c:pt idx="46">
                  <c:v>99.4</c:v>
                </c:pt>
                <c:pt idx="47">
                  <c:v>96</c:v>
                </c:pt>
              </c:numCache>
            </c:numRef>
          </c:val>
          <c:smooth val="0"/>
          <c:extLst>
            <c:ext xmlns:c16="http://schemas.microsoft.com/office/drawing/2014/chart" uri="{C3380CC4-5D6E-409C-BE32-E72D297353CC}">
              <c16:uniqueId val="{00000007-E198-41AC-8240-267C3C324315}"/>
            </c:ext>
          </c:extLst>
        </c:ser>
        <c:ser>
          <c:idx val="3"/>
          <c:order val="3"/>
          <c:tx>
            <c:strRef>
              <c:f>TotalSales!$F$3:$F$4</c:f>
              <c:strCache>
                <c:ptCount val="1"/>
                <c:pt idx="0">
                  <c:v>Croissant</c:v>
                </c:pt>
              </c:strCache>
            </c:strRef>
          </c:tx>
          <c:spPr>
            <a:ln w="28575" cap="rnd">
              <a:solidFill>
                <a:schemeClr val="accent4"/>
              </a:solidFill>
              <a:round/>
            </a:ln>
            <a:effectLst/>
          </c:spPr>
          <c:marker>
            <c:symbol val="none"/>
          </c:marker>
          <c:cat>
            <c:multiLvlStrRef>
              <c:f>TotalSales!$A$5:$B$52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2021</c:v>
                  </c:pt>
                  <c:pt idx="12">
                    <c:v>2022</c:v>
                  </c:pt>
                  <c:pt idx="24">
                    <c:v>2023</c:v>
                  </c:pt>
                  <c:pt idx="36">
                    <c:v>2024</c:v>
                  </c:pt>
                </c:lvl>
              </c:multiLvlStrCache>
            </c:multiLvlStrRef>
          </c:cat>
          <c:val>
            <c:numRef>
              <c:f>TotalSales!$F$5:$F$52</c:f>
              <c:numCache>
                <c:formatCode>#,##0</c:formatCode>
                <c:ptCount val="48"/>
                <c:pt idx="0">
                  <c:v>97.210000000000008</c:v>
                </c:pt>
                <c:pt idx="1">
                  <c:v>12.24</c:v>
                </c:pt>
                <c:pt idx="2">
                  <c:v>51.300000000000004</c:v>
                </c:pt>
                <c:pt idx="3">
                  <c:v>118.8</c:v>
                </c:pt>
                <c:pt idx="4">
                  <c:v>134.1</c:v>
                </c:pt>
                <c:pt idx="5">
                  <c:v>66.75</c:v>
                </c:pt>
                <c:pt idx="6">
                  <c:v>222.255</c:v>
                </c:pt>
                <c:pt idx="7">
                  <c:v>193.07</c:v>
                </c:pt>
                <c:pt idx="8">
                  <c:v>168.02500000000001</c:v>
                </c:pt>
                <c:pt idx="9">
                  <c:v>24.119999999999997</c:v>
                </c:pt>
                <c:pt idx="10">
                  <c:v>50.760000000000005</c:v>
                </c:pt>
                <c:pt idx="11">
                  <c:v>129.80000000000001</c:v>
                </c:pt>
                <c:pt idx="12">
                  <c:v>142.85999999999999</c:v>
                </c:pt>
                <c:pt idx="13">
                  <c:v>150.655</c:v>
                </c:pt>
                <c:pt idx="14">
                  <c:v>195.75</c:v>
                </c:pt>
                <c:pt idx="15">
                  <c:v>95.25</c:v>
                </c:pt>
                <c:pt idx="16">
                  <c:v>143.19</c:v>
                </c:pt>
                <c:pt idx="17">
                  <c:v>21.060000000000002</c:v>
                </c:pt>
                <c:pt idx="18">
                  <c:v>119.20500000000001</c:v>
                </c:pt>
                <c:pt idx="19">
                  <c:v>148.36500000000001</c:v>
                </c:pt>
                <c:pt idx="20">
                  <c:v>187.06500000000003</c:v>
                </c:pt>
                <c:pt idx="21">
                  <c:v>25.48</c:v>
                </c:pt>
                <c:pt idx="22">
                  <c:v>220.47500000000002</c:v>
                </c:pt>
                <c:pt idx="23">
                  <c:v>41.76</c:v>
                </c:pt>
                <c:pt idx="24">
                  <c:v>135.76499999999999</c:v>
                </c:pt>
                <c:pt idx="25">
                  <c:v>54.81</c:v>
                </c:pt>
                <c:pt idx="26">
                  <c:v>187.98</c:v>
                </c:pt>
                <c:pt idx="27">
                  <c:v>232.15499999999997</c:v>
                </c:pt>
                <c:pt idx="28">
                  <c:v>99.81</c:v>
                </c:pt>
                <c:pt idx="29">
                  <c:v>157.13000000000005</c:v>
                </c:pt>
                <c:pt idx="30">
                  <c:v>107.73</c:v>
                </c:pt>
                <c:pt idx="31">
                  <c:v>14.940000000000001</c:v>
                </c:pt>
                <c:pt idx="32">
                  <c:v>111.60000000000001</c:v>
                </c:pt>
                <c:pt idx="33">
                  <c:v>89.64</c:v>
                </c:pt>
                <c:pt idx="34">
                  <c:v>107.05000000000001</c:v>
                </c:pt>
                <c:pt idx="35">
                  <c:v>82.35</c:v>
                </c:pt>
                <c:pt idx="36">
                  <c:v>43.290000000000006</c:v>
                </c:pt>
                <c:pt idx="37">
                  <c:v>72.930000000000007</c:v>
                </c:pt>
                <c:pt idx="38">
                  <c:v>114.88500000000001</c:v>
                </c:pt>
                <c:pt idx="39">
                  <c:v>57.150000000000006</c:v>
                </c:pt>
                <c:pt idx="40">
                  <c:v>60.6</c:v>
                </c:pt>
                <c:pt idx="41">
                  <c:v>85.725000000000009</c:v>
                </c:pt>
                <c:pt idx="42">
                  <c:v>37.800000000000004</c:v>
                </c:pt>
                <c:pt idx="43">
                  <c:v>88.740000000000009</c:v>
                </c:pt>
                <c:pt idx="44">
                  <c:v>46.800000000000004</c:v>
                </c:pt>
                <c:pt idx="45">
                  <c:v>80.19</c:v>
                </c:pt>
                <c:pt idx="46">
                  <c:v>129.16</c:v>
                </c:pt>
                <c:pt idx="47">
                  <c:v>186.07499999999999</c:v>
                </c:pt>
              </c:numCache>
            </c:numRef>
          </c:val>
          <c:smooth val="0"/>
          <c:extLst>
            <c:ext xmlns:c16="http://schemas.microsoft.com/office/drawing/2014/chart" uri="{C3380CC4-5D6E-409C-BE32-E72D297353CC}">
              <c16:uniqueId val="{0000000A-E198-41AC-8240-267C3C324315}"/>
            </c:ext>
          </c:extLst>
        </c:ser>
        <c:ser>
          <c:idx val="4"/>
          <c:order val="4"/>
          <c:tx>
            <c:strRef>
              <c:f>TotalSales!$G$3:$G$4</c:f>
              <c:strCache>
                <c:ptCount val="1"/>
                <c:pt idx="0">
                  <c:v>Sourdough</c:v>
                </c:pt>
              </c:strCache>
            </c:strRef>
          </c:tx>
          <c:spPr>
            <a:ln w="28575" cap="rnd">
              <a:solidFill>
                <a:srgbClr val="7030A0"/>
              </a:solidFill>
              <a:round/>
            </a:ln>
            <a:effectLst/>
          </c:spPr>
          <c:marker>
            <c:symbol val="none"/>
          </c:marker>
          <c:cat>
            <c:multiLvlStrRef>
              <c:f>TotalSales!$A$5:$B$52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2021</c:v>
                  </c:pt>
                  <c:pt idx="12">
                    <c:v>2022</c:v>
                  </c:pt>
                  <c:pt idx="24">
                    <c:v>2023</c:v>
                  </c:pt>
                  <c:pt idx="36">
                    <c:v>2024</c:v>
                  </c:pt>
                </c:lvl>
              </c:multiLvlStrCache>
            </c:multiLvlStrRef>
          </c:cat>
          <c:val>
            <c:numRef>
              <c:f>TotalSales!$G$5:$G$52</c:f>
              <c:numCache>
                <c:formatCode>#,##0</c:formatCode>
                <c:ptCount val="48"/>
                <c:pt idx="2">
                  <c:v>7.2</c:v>
                </c:pt>
                <c:pt idx="4">
                  <c:v>3.6</c:v>
                </c:pt>
                <c:pt idx="5">
                  <c:v>31.2</c:v>
                </c:pt>
                <c:pt idx="6">
                  <c:v>53.099999999999994</c:v>
                </c:pt>
                <c:pt idx="8">
                  <c:v>31.8</c:v>
                </c:pt>
                <c:pt idx="9">
                  <c:v>5.4</c:v>
                </c:pt>
                <c:pt idx="10">
                  <c:v>26.999999999999996</c:v>
                </c:pt>
                <c:pt idx="11">
                  <c:v>73.2</c:v>
                </c:pt>
                <c:pt idx="12">
                  <c:v>73.8</c:v>
                </c:pt>
                <c:pt idx="13">
                  <c:v>30</c:v>
                </c:pt>
                <c:pt idx="14">
                  <c:v>25.799999999999997</c:v>
                </c:pt>
                <c:pt idx="15">
                  <c:v>6</c:v>
                </c:pt>
                <c:pt idx="16">
                  <c:v>29.999999999999996</c:v>
                </c:pt>
                <c:pt idx="17">
                  <c:v>41.7</c:v>
                </c:pt>
                <c:pt idx="18">
                  <c:v>9.8999999999999986</c:v>
                </c:pt>
                <c:pt idx="19">
                  <c:v>3.6</c:v>
                </c:pt>
                <c:pt idx="21">
                  <c:v>19.799999999999997</c:v>
                </c:pt>
                <c:pt idx="23">
                  <c:v>28.8</c:v>
                </c:pt>
                <c:pt idx="24">
                  <c:v>10.8</c:v>
                </c:pt>
                <c:pt idx="25">
                  <c:v>6.6</c:v>
                </c:pt>
                <c:pt idx="26">
                  <c:v>33.299999999999997</c:v>
                </c:pt>
                <c:pt idx="29">
                  <c:v>26.4</c:v>
                </c:pt>
                <c:pt idx="31">
                  <c:v>3.6</c:v>
                </c:pt>
                <c:pt idx="32">
                  <c:v>60</c:v>
                </c:pt>
                <c:pt idx="33">
                  <c:v>3.6</c:v>
                </c:pt>
                <c:pt idx="35">
                  <c:v>16.5</c:v>
                </c:pt>
                <c:pt idx="36">
                  <c:v>36</c:v>
                </c:pt>
                <c:pt idx="37">
                  <c:v>22.8</c:v>
                </c:pt>
                <c:pt idx="40">
                  <c:v>3.3</c:v>
                </c:pt>
                <c:pt idx="42">
                  <c:v>57.3</c:v>
                </c:pt>
                <c:pt idx="43">
                  <c:v>25.200000000000003</c:v>
                </c:pt>
                <c:pt idx="45">
                  <c:v>17.399999999999999</c:v>
                </c:pt>
                <c:pt idx="47">
                  <c:v>16.5</c:v>
                </c:pt>
              </c:numCache>
            </c:numRef>
          </c:val>
          <c:smooth val="0"/>
          <c:extLst>
            <c:ext xmlns:c16="http://schemas.microsoft.com/office/drawing/2014/chart" uri="{C3380CC4-5D6E-409C-BE32-E72D297353CC}">
              <c16:uniqueId val="{0000000E-E198-41AC-8240-267C3C324315}"/>
            </c:ext>
          </c:extLst>
        </c:ser>
        <c:dLbls>
          <c:showLegendKey val="0"/>
          <c:showVal val="0"/>
          <c:showCatName val="0"/>
          <c:showSerName val="0"/>
          <c:showPercent val="0"/>
          <c:showBubbleSize val="0"/>
        </c:dLbls>
        <c:marker val="1"/>
        <c:smooth val="0"/>
        <c:axId val="1292416784"/>
        <c:axId val="1089887103"/>
      </c:lineChart>
      <c:catAx>
        <c:axId val="12924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89887103"/>
        <c:crosses val="autoZero"/>
        <c:auto val="1"/>
        <c:lblAlgn val="ctr"/>
        <c:lblOffset val="100"/>
        <c:noMultiLvlLbl val="0"/>
      </c:catAx>
      <c:valAx>
        <c:axId val="1089887103"/>
        <c:scaling>
          <c:orientation val="minMax"/>
        </c:scaling>
        <c:delete val="0"/>
        <c:axPos val="l"/>
        <c:majorGridlines>
          <c:spPr>
            <a:ln w="9525" cap="flat" cmpd="sng" algn="ctr">
              <a:solidFill>
                <a:schemeClr val="tx1">
                  <a:lumMod val="95000"/>
                  <a:lumOff val="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9241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AF0B0"/>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[Bread and Pastries Sales.xlsx]ContryChart!PivotTable3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3"/>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pivotFmt>
      <c:pivotFmt>
        <c:idx val="4"/>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pivotFmt>
      <c:pivotFmt>
        <c:idx val="5"/>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6"/>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pivotFmt>
      <c:pivotFmt>
        <c:idx val="7"/>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pivotFmt>
      <c:pivotFmt>
        <c:idx val="9"/>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1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pivotFmt>
      <c:pivotFmt>
        <c:idx val="11"/>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pivotFmt>
      <c:pivotFmt>
        <c:idx val="1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13"/>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14"/>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pivotFmt>
      <c:pivotFmt>
        <c:idx val="16"/>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17"/>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pivotFmt>
      <c:pivotFmt>
        <c:idx val="18"/>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pivotFmt>
      <c:pivotFmt>
        <c:idx val="19"/>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20"/>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s>
    <c:plotArea>
      <c:layout>
        <c:manualLayout>
          <c:layoutTarget val="inner"/>
          <c:xMode val="edge"/>
          <c:yMode val="edge"/>
          <c:x val="0.20569291338582676"/>
          <c:y val="0.17171296296296296"/>
          <c:w val="0.73010914782133596"/>
          <c:h val="0.72088764946048411"/>
        </c:manualLayout>
      </c:layout>
      <c:barChart>
        <c:barDir val="bar"/>
        <c:grouping val="clustered"/>
        <c:varyColors val="0"/>
        <c:ser>
          <c:idx val="0"/>
          <c:order val="0"/>
          <c:tx>
            <c:strRef>
              <c:f>ContryChart!$B$3</c:f>
              <c:strCache>
                <c:ptCount val="1"/>
                <c:pt idx="0">
                  <c:v>Total</c:v>
                </c:pt>
              </c:strCache>
            </c:strRef>
          </c:tx>
          <c:spPr>
            <a:solidFill>
              <a:srgbClr val="8AD0C8"/>
            </a:solidFill>
            <a:ln>
              <a:noFill/>
            </a:ln>
            <a:effectLst/>
          </c:spPr>
          <c:invertIfNegative val="0"/>
          <c:dPt>
            <c:idx val="0"/>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1-E2D4-4A69-A13A-7F16927E9EC1}"/>
              </c:ext>
            </c:extLst>
          </c:dPt>
          <c:dPt>
            <c:idx val="1"/>
            <c:invertIfNegative val="0"/>
            <c:bubble3D val="0"/>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3-E2D4-4A69-A13A-7F16927E9EC1}"/>
              </c:ext>
            </c:extLst>
          </c:dPt>
          <c:dPt>
            <c:idx val="2"/>
            <c:invertIfNegative val="0"/>
            <c:bubble3D val="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5-E2D4-4A69-A13A-7F16927E9EC1}"/>
              </c:ext>
            </c:extLst>
          </c:dPt>
          <c:dPt>
            <c:idx val="3"/>
            <c:invertIfNegative val="0"/>
            <c:bubble3D val="0"/>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extLst>
              <c:ext xmlns:c16="http://schemas.microsoft.com/office/drawing/2014/chart" uri="{C3380CC4-5D6E-409C-BE32-E72D297353CC}">
                <c16:uniqueId val="{00000007-E2D4-4A69-A13A-7F16927E9EC1}"/>
              </c:ext>
            </c:extLst>
          </c:dPt>
          <c:dPt>
            <c:idx val="4"/>
            <c:invertIfNegative val="0"/>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extLst>
              <c:ext xmlns:c16="http://schemas.microsoft.com/office/drawing/2014/chart" uri="{C3380CC4-5D6E-409C-BE32-E72D297353CC}">
                <c16:uniqueId val="{00000009-E2D4-4A69-A13A-7F16927E9EC1}"/>
              </c:ext>
            </c:extLst>
          </c:dPt>
          <c:dPt>
            <c:idx val="5"/>
            <c:invertIfNegative val="0"/>
            <c:bubble3D val="0"/>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B-E2D4-4A69-A13A-7F16927E9E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ContryChart!$A$4:$A$9</c:f>
              <c:strCache>
                <c:ptCount val="6"/>
                <c:pt idx="0">
                  <c:v>United Kingdom</c:v>
                </c:pt>
                <c:pt idx="1">
                  <c:v>Germany</c:v>
                </c:pt>
                <c:pt idx="2">
                  <c:v>Ireland</c:v>
                </c:pt>
                <c:pt idx="3">
                  <c:v>Canada</c:v>
                </c:pt>
                <c:pt idx="4">
                  <c:v>United States</c:v>
                </c:pt>
                <c:pt idx="5">
                  <c:v>France</c:v>
                </c:pt>
              </c:strCache>
            </c:strRef>
          </c:cat>
          <c:val>
            <c:numRef>
              <c:f>ContryChart!$B$4:$B$9</c:f>
              <c:numCache>
                <c:formatCode>"$"#,##0.00</c:formatCode>
                <c:ptCount val="6"/>
                <c:pt idx="0">
                  <c:v>600.21499999999992</c:v>
                </c:pt>
                <c:pt idx="1">
                  <c:v>794.86500000000012</c:v>
                </c:pt>
                <c:pt idx="2">
                  <c:v>1002.3500000000003</c:v>
                </c:pt>
                <c:pt idx="3">
                  <c:v>3485.2950000000005</c:v>
                </c:pt>
                <c:pt idx="4">
                  <c:v>6524.7349999999997</c:v>
                </c:pt>
                <c:pt idx="5">
                  <c:v>8524.769999999995</c:v>
                </c:pt>
              </c:numCache>
            </c:numRef>
          </c:val>
          <c:extLst>
            <c:ext xmlns:c16="http://schemas.microsoft.com/office/drawing/2014/chart" uri="{C3380CC4-5D6E-409C-BE32-E72D297353CC}">
              <c16:uniqueId val="{0000000C-E2D4-4A69-A13A-7F16927E9EC1}"/>
            </c:ext>
          </c:extLst>
        </c:ser>
        <c:dLbls>
          <c:dLblPos val="outEnd"/>
          <c:showLegendKey val="0"/>
          <c:showVal val="1"/>
          <c:showCatName val="0"/>
          <c:showSerName val="0"/>
          <c:showPercent val="0"/>
          <c:showBubbleSize val="0"/>
        </c:dLbls>
        <c:gapWidth val="182"/>
        <c:axId val="1462042111"/>
        <c:axId val="1563124335"/>
      </c:barChart>
      <c:catAx>
        <c:axId val="146204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124335"/>
        <c:crosses val="autoZero"/>
        <c:auto val="1"/>
        <c:lblAlgn val="ctr"/>
        <c:lblOffset val="100"/>
        <c:noMultiLvlLbl val="0"/>
      </c:catAx>
      <c:valAx>
        <c:axId val="1563124335"/>
        <c:scaling>
          <c:orientation val="minMax"/>
        </c:scaling>
        <c:delete val="0"/>
        <c:axPos val="b"/>
        <c:majorGridlines>
          <c:spPr>
            <a:ln w="9525" cap="flat" cmpd="sng" algn="ctr">
              <a:solidFill>
                <a:srgbClr val="008080"/>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42111"/>
        <c:crosses val="autoZero"/>
        <c:crossBetween val="between"/>
      </c:valAx>
      <c:spPr>
        <a:solidFill>
          <a:srgbClr val="6AF0B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D0C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[Bread and Pastries Sales.xlsx]TopCustomer!PivotTable3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3"/>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pivotFmt>
      <c:pivotFmt>
        <c:idx val="4"/>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pivotFmt>
      <c:pivotFmt>
        <c:idx val="5"/>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6"/>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pivotFmt>
      <c:pivotFmt>
        <c:idx val="7"/>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pivotFmt>
      <c:pivotFmt>
        <c:idx val="9"/>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1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pivotFmt>
      <c:pivotFmt>
        <c:idx val="11"/>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pivotFmt>
      <c:pivotFmt>
        <c:idx val="1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13"/>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14"/>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9291338582676"/>
          <c:y val="0.17171296296296296"/>
          <c:w val="0.73010914782133596"/>
          <c:h val="0.72088764946048411"/>
        </c:manualLayout>
      </c:layout>
      <c:barChart>
        <c:barDir val="bar"/>
        <c:grouping val="clustered"/>
        <c:varyColors val="0"/>
        <c:ser>
          <c:idx val="0"/>
          <c:order val="0"/>
          <c:tx>
            <c:strRef>
              <c:f>TopCustomer!$B$3</c:f>
              <c:strCache>
                <c:ptCount val="1"/>
                <c:pt idx="0">
                  <c:v>Total</c:v>
                </c:pt>
              </c:strCache>
            </c:strRef>
          </c:tx>
          <c:spPr>
            <a:solidFill>
              <a:srgbClr val="006699"/>
            </a:solidFill>
            <a:ln>
              <a:noFill/>
            </a:ln>
            <a:effectLst/>
          </c:spPr>
          <c:invertIfNegative val="0"/>
          <c:dPt>
            <c:idx val="0"/>
            <c:invertIfNegative val="0"/>
            <c:bubble3D val="0"/>
            <c:extLst>
              <c:ext xmlns:c16="http://schemas.microsoft.com/office/drawing/2014/chart" uri="{C3380CC4-5D6E-409C-BE32-E72D297353CC}">
                <c16:uniqueId val="{00000000-7641-4108-A6F1-8FC266FA5AC6}"/>
              </c:ext>
            </c:extLst>
          </c:dPt>
          <c:dPt>
            <c:idx val="1"/>
            <c:invertIfNegative val="0"/>
            <c:bubble3D val="0"/>
            <c:extLst>
              <c:ext xmlns:c16="http://schemas.microsoft.com/office/drawing/2014/chart" uri="{C3380CC4-5D6E-409C-BE32-E72D297353CC}">
                <c16:uniqueId val="{00000001-7641-4108-A6F1-8FC266FA5AC6}"/>
              </c:ext>
            </c:extLst>
          </c:dPt>
          <c:dPt>
            <c:idx val="2"/>
            <c:invertIfNegative val="0"/>
            <c:bubble3D val="0"/>
            <c:extLst>
              <c:ext xmlns:c16="http://schemas.microsoft.com/office/drawing/2014/chart" uri="{C3380CC4-5D6E-409C-BE32-E72D297353CC}">
                <c16:uniqueId val="{00000002-7641-4108-A6F1-8FC266FA5AC6}"/>
              </c:ext>
            </c:extLst>
          </c:dPt>
          <c:dPt>
            <c:idx val="3"/>
            <c:invertIfNegative val="0"/>
            <c:bubble3D val="0"/>
            <c:extLst>
              <c:ext xmlns:c16="http://schemas.microsoft.com/office/drawing/2014/chart" uri="{C3380CC4-5D6E-409C-BE32-E72D297353CC}">
                <c16:uniqueId val="{00000003-7641-4108-A6F1-8FC266FA5AC6}"/>
              </c:ext>
            </c:extLst>
          </c:dPt>
          <c:dPt>
            <c:idx val="4"/>
            <c:invertIfNegative val="0"/>
            <c:bubble3D val="0"/>
            <c:extLst>
              <c:ext xmlns:c16="http://schemas.microsoft.com/office/drawing/2014/chart" uri="{C3380CC4-5D6E-409C-BE32-E72D297353CC}">
                <c16:uniqueId val="{00000004-7641-4108-A6F1-8FC266FA5AC6}"/>
              </c:ext>
            </c:extLst>
          </c:dPt>
          <c:dPt>
            <c:idx val="5"/>
            <c:invertIfNegative val="0"/>
            <c:bubble3D val="0"/>
            <c:extLst>
              <c:ext xmlns:c16="http://schemas.microsoft.com/office/drawing/2014/chart" uri="{C3380CC4-5D6E-409C-BE32-E72D297353CC}">
                <c16:uniqueId val="{00000005-7641-4108-A6F1-8FC266FA5A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TopCustomer!$A$4:$A$15</c:f>
              <c:strCache>
                <c:ptCount val="12"/>
                <c:pt idx="0">
                  <c:v>Andrea Wall</c:v>
                </c:pt>
                <c:pt idx="1">
                  <c:v>April Harvey</c:v>
                </c:pt>
                <c:pt idx="2">
                  <c:v>Brayden Barron</c:v>
                </c:pt>
                <c:pt idx="3">
                  <c:v>Catherine Calhoun</c:v>
                </c:pt>
                <c:pt idx="4">
                  <c:v>Fernanda Lucero</c:v>
                </c:pt>
                <c:pt idx="5">
                  <c:v>Jasmine Chan</c:v>
                </c:pt>
                <c:pt idx="6">
                  <c:v>Judah Rowland</c:v>
                </c:pt>
                <c:pt idx="7">
                  <c:v>Kamren Valencia</c:v>
                </c:pt>
                <c:pt idx="8">
                  <c:v>Londyn Chambers</c:v>
                </c:pt>
                <c:pt idx="9">
                  <c:v>Nikolas Glass</c:v>
                </c:pt>
                <c:pt idx="10">
                  <c:v>Oliver Baxter</c:v>
                </c:pt>
                <c:pt idx="11">
                  <c:v>Terry Norris</c:v>
                </c:pt>
              </c:strCache>
            </c:strRef>
          </c:cat>
          <c:val>
            <c:numRef>
              <c:f>TopCustomer!$B$4:$B$15</c:f>
              <c:numCache>
                <c:formatCode>"$"#,##0.00</c:formatCode>
                <c:ptCount val="12"/>
                <c:pt idx="0">
                  <c:v>108</c:v>
                </c:pt>
                <c:pt idx="1">
                  <c:v>108</c:v>
                </c:pt>
                <c:pt idx="2">
                  <c:v>108</c:v>
                </c:pt>
                <c:pt idx="3">
                  <c:v>108</c:v>
                </c:pt>
                <c:pt idx="4">
                  <c:v>108</c:v>
                </c:pt>
                <c:pt idx="5">
                  <c:v>108</c:v>
                </c:pt>
                <c:pt idx="6">
                  <c:v>108</c:v>
                </c:pt>
                <c:pt idx="7">
                  <c:v>108</c:v>
                </c:pt>
                <c:pt idx="8">
                  <c:v>108</c:v>
                </c:pt>
                <c:pt idx="9">
                  <c:v>108</c:v>
                </c:pt>
                <c:pt idx="10">
                  <c:v>108</c:v>
                </c:pt>
                <c:pt idx="11">
                  <c:v>108</c:v>
                </c:pt>
              </c:numCache>
            </c:numRef>
          </c:val>
          <c:extLst>
            <c:ext xmlns:c16="http://schemas.microsoft.com/office/drawing/2014/chart" uri="{C3380CC4-5D6E-409C-BE32-E72D297353CC}">
              <c16:uniqueId val="{00000006-7641-4108-A6F1-8FC266FA5AC6}"/>
            </c:ext>
          </c:extLst>
        </c:ser>
        <c:dLbls>
          <c:dLblPos val="outEnd"/>
          <c:showLegendKey val="0"/>
          <c:showVal val="1"/>
          <c:showCatName val="0"/>
          <c:showSerName val="0"/>
          <c:showPercent val="0"/>
          <c:showBubbleSize val="0"/>
        </c:dLbls>
        <c:gapWidth val="182"/>
        <c:axId val="1462042111"/>
        <c:axId val="1563124335"/>
      </c:barChart>
      <c:catAx>
        <c:axId val="146204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124335"/>
        <c:crosses val="autoZero"/>
        <c:auto val="1"/>
        <c:lblAlgn val="ctr"/>
        <c:lblOffset val="100"/>
        <c:noMultiLvlLbl val="0"/>
      </c:catAx>
      <c:valAx>
        <c:axId val="1563124335"/>
        <c:scaling>
          <c:orientation val="minMax"/>
        </c:scaling>
        <c:delete val="0"/>
        <c:axPos val="b"/>
        <c:majorGridlines>
          <c:spPr>
            <a:ln w="9525" cap="flat" cmpd="sng" algn="ctr">
              <a:solidFill>
                <a:srgbClr val="008080"/>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42111"/>
        <c:crosses val="autoZero"/>
        <c:crossBetween val="between"/>
      </c:valAx>
      <c:spPr>
        <a:solidFill>
          <a:srgbClr val="6AF0B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D0C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152400</xdr:colOff>
      <xdr:row>4</xdr:row>
      <xdr:rowOff>6350</xdr:rowOff>
    </xdr:from>
    <xdr:to>
      <xdr:col>13</xdr:col>
      <xdr:colOff>368300</xdr:colOff>
      <xdr:row>12</xdr:row>
      <xdr:rowOff>171450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CE4272FD-72CA-43CC-9095-E9E73295EDD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71600" y="742950"/>
              <a:ext cx="6921500"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444500</xdr:colOff>
      <xdr:row>4</xdr:row>
      <xdr:rowOff>0</xdr:rowOff>
    </xdr:from>
    <xdr:to>
      <xdr:col>20</xdr:col>
      <xdr:colOff>571500</xdr:colOff>
      <xdr:row>7</xdr:row>
      <xdr:rowOff>106972</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9C6CBB92-7C8A-4CF3-BD94-24F16FF26BE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369300" y="736600"/>
              <a:ext cx="4394200" cy="659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431800</xdr:colOff>
      <xdr:row>7</xdr:row>
      <xdr:rowOff>158750</xdr:rowOff>
    </xdr:from>
    <xdr:to>
      <xdr:col>20</xdr:col>
      <xdr:colOff>577850</xdr:colOff>
      <xdr:row>13</xdr:row>
      <xdr:rowOff>6350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4D2CE352-A94A-4280-AF1F-FED92E33DFA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795000" y="1447800"/>
              <a:ext cx="19748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120650</xdr:colOff>
      <xdr:row>13</xdr:row>
      <xdr:rowOff>38100</xdr:rowOff>
    </xdr:from>
    <xdr:to>
      <xdr:col>10</xdr:col>
      <xdr:colOff>603250</xdr:colOff>
      <xdr:row>38</xdr:row>
      <xdr:rowOff>127000</xdr:rowOff>
    </xdr:to>
    <xdr:graphicFrame macro="">
      <xdr:nvGraphicFramePr>
        <xdr:cNvPr id="8" name="Chart 7">
          <a:extLst>
            <a:ext uri="{FF2B5EF4-FFF2-40B4-BE49-F238E27FC236}">
              <a16:creationId xmlns:a16="http://schemas.microsoft.com/office/drawing/2014/main" id="{6E8F0CFA-EC27-4972-BDF5-D3E8F9F54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450850</xdr:colOff>
      <xdr:row>7</xdr:row>
      <xdr:rowOff>146050</xdr:rowOff>
    </xdr:from>
    <xdr:to>
      <xdr:col>17</xdr:col>
      <xdr:colOff>323850</xdr:colOff>
      <xdr:row>13</xdr:row>
      <xdr:rowOff>0</xdr:rowOff>
    </xdr:to>
    <mc:AlternateContent xmlns:mc="http://schemas.openxmlformats.org/markup-compatibility/2006" xmlns:a14="http://schemas.microsoft.com/office/drawing/2010/main">
      <mc:Choice Requires="a14">
        <xdr:graphicFrame macro="">
          <xdr:nvGraphicFramePr>
            <xdr:cNvPr id="9" name="Texture Name 1">
              <a:extLst>
                <a:ext uri="{FF2B5EF4-FFF2-40B4-BE49-F238E27FC236}">
                  <a16:creationId xmlns:a16="http://schemas.microsoft.com/office/drawing/2014/main" id="{21348481-2DAD-4B34-AB06-F47F57460EDD}"/>
                </a:ext>
              </a:extLst>
            </xdr:cNvPr>
            <xdr:cNvGraphicFramePr/>
          </xdr:nvGraphicFramePr>
          <xdr:xfrm>
            <a:off x="0" y="0"/>
            <a:ext cx="0" cy="0"/>
          </xdr:xfrm>
          <a:graphic>
            <a:graphicData uri="http://schemas.microsoft.com/office/drawing/2010/slicer">
              <sle:slicer xmlns:sle="http://schemas.microsoft.com/office/drawing/2010/slicer" name="Texture Name 1"/>
            </a:graphicData>
          </a:graphic>
        </xdr:graphicFrame>
      </mc:Choice>
      <mc:Fallback xmlns="">
        <xdr:sp macro="" textlink="">
          <xdr:nvSpPr>
            <xdr:cNvPr id="0" name=""/>
            <xdr:cNvSpPr>
              <a:spLocks noTextEdit="1"/>
            </xdr:cNvSpPr>
          </xdr:nvSpPr>
          <xdr:spPr>
            <a:xfrm>
              <a:off x="8375650" y="1435100"/>
              <a:ext cx="231140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82550</xdr:colOff>
      <xdr:row>13</xdr:row>
      <xdr:rowOff>25400</xdr:rowOff>
    </xdr:from>
    <xdr:to>
      <xdr:col>20</xdr:col>
      <xdr:colOff>590550</xdr:colOff>
      <xdr:row>25</xdr:row>
      <xdr:rowOff>6350</xdr:rowOff>
    </xdr:to>
    <xdr:graphicFrame macro="">
      <xdr:nvGraphicFramePr>
        <xdr:cNvPr id="10" name="Chart 9">
          <a:extLst>
            <a:ext uri="{FF2B5EF4-FFF2-40B4-BE49-F238E27FC236}">
              <a16:creationId xmlns:a16="http://schemas.microsoft.com/office/drawing/2014/main" id="{8130B81E-3367-4D2F-846D-37A1BB7A7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25</xdr:row>
      <xdr:rowOff>76200</xdr:rowOff>
    </xdr:from>
    <xdr:to>
      <xdr:col>21</xdr:col>
      <xdr:colOff>12700</xdr:colOff>
      <xdr:row>38</xdr:row>
      <xdr:rowOff>152400</xdr:rowOff>
    </xdr:to>
    <xdr:graphicFrame macro="">
      <xdr:nvGraphicFramePr>
        <xdr:cNvPr id="11" name="Chart 10">
          <a:extLst>
            <a:ext uri="{FF2B5EF4-FFF2-40B4-BE49-F238E27FC236}">
              <a16:creationId xmlns:a16="http://schemas.microsoft.com/office/drawing/2014/main" id="{6F10C6C8-CE60-415F-96D2-EE1D0CCFB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0</xdr:row>
      <xdr:rowOff>95250</xdr:rowOff>
    </xdr:from>
    <xdr:to>
      <xdr:col>20</xdr:col>
      <xdr:colOff>571500</xdr:colOff>
      <xdr:row>3</xdr:row>
      <xdr:rowOff>82550</xdr:rowOff>
    </xdr:to>
    <xdr:sp macro="" textlink="">
      <xdr:nvSpPr>
        <xdr:cNvPr id="12" name="Rectangle 11">
          <a:extLst>
            <a:ext uri="{FF2B5EF4-FFF2-40B4-BE49-F238E27FC236}">
              <a16:creationId xmlns:a16="http://schemas.microsoft.com/office/drawing/2014/main" id="{B1C01263-004F-499E-AE0A-7C0FC3B74C10}"/>
            </a:ext>
          </a:extLst>
        </xdr:cNvPr>
        <xdr:cNvSpPr/>
      </xdr:nvSpPr>
      <xdr:spPr>
        <a:xfrm>
          <a:off x="1371600" y="95250"/>
          <a:ext cx="11391900" cy="539750"/>
        </a:xfrm>
        <a:prstGeom prst="rect">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590550</xdr:colOff>
      <xdr:row>0</xdr:row>
      <xdr:rowOff>44450</xdr:rowOff>
    </xdr:from>
    <xdr:to>
      <xdr:col>15</xdr:col>
      <xdr:colOff>36189</xdr:colOff>
      <xdr:row>3</xdr:row>
      <xdr:rowOff>150425</xdr:rowOff>
    </xdr:to>
    <xdr:pic>
      <xdr:nvPicPr>
        <xdr:cNvPr id="14" name="Picture 13">
          <a:extLst>
            <a:ext uri="{FF2B5EF4-FFF2-40B4-BE49-F238E27FC236}">
              <a16:creationId xmlns:a16="http://schemas.microsoft.com/office/drawing/2014/main" id="{1306E790-051F-6182-5D0A-0936691980FB}"/>
            </a:ext>
          </a:extLst>
        </xdr:cNvPr>
        <xdr:cNvPicPr>
          <a:picLocks noChangeAspect="1"/>
        </xdr:cNvPicPr>
      </xdr:nvPicPr>
      <xdr:blipFill>
        <a:blip xmlns:r="http://schemas.openxmlformats.org/officeDocument/2006/relationships" r:embed="rId4"/>
        <a:stretch>
          <a:fillRect/>
        </a:stretch>
      </xdr:blipFill>
      <xdr:spPr>
        <a:xfrm>
          <a:off x="4857750" y="44450"/>
          <a:ext cx="4322439" cy="6584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ad" refreshedDate="45699.068200925925" createdVersion="8" refreshedVersion="8" minRefreshableVersion="3" recordCount="1000" xr:uid="{972E0874-4330-4C58-BCB3-655CFDC4D89A}">
  <cacheSource type="worksheet">
    <worksheetSource name="Orders"/>
  </cacheSource>
  <cacheFields count="18">
    <cacheField name="Order ID" numFmtId="0">
      <sharedItems/>
    </cacheField>
    <cacheField name="Order Date" numFmtId="165">
      <sharedItems containsSemiMixedTypes="0" containsNonDate="0" containsDate="1" containsString="0" minDate="2021-01-02T00:00:00" maxDate="2025-01-01T00:00:00" count="715">
        <d v="2022-07-23T00:00:00"/>
        <d v="2022-01-25T00:00:00"/>
        <d v="2022-08-10T00:00:00"/>
        <d v="2023-07-16T00:00:00"/>
        <d v="2023-03-26T00:00:00"/>
        <d v="2021-06-08T00:00:00"/>
        <d v="2024-04-05T00:00:00"/>
        <d v="2021-01-31T00:00:00"/>
        <d v="2021-11-26T00:00:00"/>
        <d v="2024-08-09T00:00:00"/>
        <d v="2023-04-24T00:00:00"/>
        <d v="2023-10-31T00:00:00"/>
        <d v="2021-09-23T00:00:00"/>
        <d v="2021-12-19T00:00:00"/>
        <d v="2022-11-11T00:00:00"/>
        <d v="2021-03-03T00:00:00"/>
        <d v="2024-11-23T00:00:00"/>
        <d v="2023-03-27T00:00:00"/>
        <d v="2024-07-12T00:00:00"/>
        <d v="2023-06-12T00:00:00"/>
        <d v="2024-03-17T00:00:00"/>
        <d v="2023-01-15T00:00:00"/>
        <d v="2024-06-13T00:00:00"/>
        <d v="2024-06-30T00:00:00"/>
        <d v="2021-12-11T00:00:00"/>
        <d v="2022-09-27T00:00:00"/>
        <d v="2021-06-10T00:00:00"/>
        <d v="2023-01-06T00:00:00"/>
        <d v="2022-08-07T00:00:00"/>
        <d v="2024-09-29T00:00:00"/>
        <d v="2024-09-15T00:00:00"/>
        <d v="2024-12-20T00:00:00"/>
        <d v="2021-09-05T00:00:00"/>
        <d v="2021-03-22T00:00:00"/>
        <d v="2024-05-26T00:00:00"/>
        <d v="2021-09-26T00:00:00"/>
        <d v="2023-08-04T00:00:00"/>
        <d v="2024-12-07T00:00:00"/>
        <d v="2024-11-20T00:00:00"/>
        <d v="2022-08-09T00:00:00"/>
        <d v="2023-08-28T00:00:00"/>
        <d v="2021-01-24T00:00:00"/>
        <d v="2021-01-18T00:00:00"/>
        <d v="2023-09-27T00:00:00"/>
        <d v="2022-02-08T00:00:00"/>
        <d v="2021-10-23T00:00:00"/>
        <d v="2022-03-16T00:00:00"/>
        <d v="2023-10-12T00:00:00"/>
        <d v="2023-06-29T00:00:00"/>
        <d v="2022-07-16T00:00:00"/>
        <d v="2021-08-22T00:00:00"/>
        <d v="2021-07-19T00:00:00"/>
        <d v="2022-04-03T00:00:00"/>
        <d v="2023-05-17T00:00:00"/>
        <d v="2021-06-07T00:00:00"/>
        <d v="2021-10-12T00:00:00"/>
        <d v="2022-12-30T00:00:00"/>
        <d v="2022-07-22T00:00:00"/>
        <d v="2023-08-08T00:00:00"/>
        <d v="2024-08-05T00:00:00"/>
        <d v="2021-09-01T00:00:00"/>
        <d v="2021-09-21T00:00:00"/>
        <d v="2024-05-12T00:00:00"/>
        <d v="2023-12-17T00:00:00"/>
        <d v="2024-08-25T00:00:00"/>
        <d v="2024-08-22T00:00:00"/>
        <d v="2024-06-17T00:00:00"/>
        <d v="2022-06-29T00:00:00"/>
        <d v="2023-12-18T00:00:00"/>
        <d v="2023-10-04T00:00:00"/>
        <d v="2023-10-27T00:00:00"/>
        <d v="2021-11-21T00:00:00"/>
        <d v="2022-12-27T00:00:00"/>
        <d v="2021-02-26T00:00:00"/>
        <d v="2023-04-20T00:00:00"/>
        <d v="2022-05-02T00:00:00"/>
        <d v="2023-03-18T00:00:00"/>
        <d v="2021-03-12T00:00:00"/>
        <d v="2022-06-04T00:00:00"/>
        <d v="2021-06-30T00:00:00"/>
        <d v="2023-09-28T00:00:00"/>
        <d v="2022-12-01T00:00:00"/>
        <d v="2024-09-26T00:00:00"/>
        <d v="2024-03-29T00:00:00"/>
        <d v="2024-09-01T00:00:00"/>
        <d v="2023-09-20T00:00:00"/>
        <d v="2021-09-12T00:00:00"/>
        <d v="2022-08-20T00:00:00"/>
        <d v="2024-03-18T00:00:00"/>
        <d v="2022-11-07T00:00:00"/>
        <d v="2022-01-09T00:00:00"/>
        <d v="2023-05-11T00:00:00"/>
        <d v="2022-11-01T00:00:00"/>
        <d v="2023-06-22T00:00:00"/>
        <d v="2022-09-11T00:00:00"/>
        <d v="2022-05-15T00:00:00"/>
        <d v="2021-04-23T00:00:00"/>
        <d v="2021-10-13T00:00:00"/>
        <d v="2024-05-31T00:00:00"/>
        <d v="2021-01-19T00:00:00"/>
        <d v="2023-11-23T00:00:00"/>
        <d v="2024-10-18T00:00:00"/>
        <d v="2022-09-14T00:00:00"/>
        <d v="2024-06-21T00:00:00"/>
        <d v="2022-05-28T00:00:00"/>
        <d v="2022-10-03T00:00:00"/>
        <d v="2023-07-04T00:00:00"/>
        <d v="2024-03-01T00:00:00"/>
        <d v="2024-10-14T00:00:00"/>
        <d v="2024-08-23T00:00:00"/>
        <d v="2023-09-21T00:00:00"/>
        <d v="2021-11-12T00:00:00"/>
        <d v="2022-03-05T00:00:00"/>
        <d v="2024-12-17T00:00:00"/>
        <d v="2021-11-19T00:00:00"/>
        <d v="2024-10-25T00:00:00"/>
        <d v="2024-01-08T00:00:00"/>
        <d v="2021-09-15T00:00:00"/>
        <d v="2024-04-18T00:00:00"/>
        <d v="2024-11-02T00:00:00"/>
        <d v="2023-04-10T00:00:00"/>
        <d v="2021-05-26T00:00:00"/>
        <d v="2021-02-11T00:00:00"/>
        <d v="2022-07-03T00:00:00"/>
        <d v="2022-05-05T00:00:00"/>
        <d v="2022-09-04T00:00:00"/>
        <d v="2024-11-08T00:00:00"/>
        <d v="2023-11-08T00:00:00"/>
        <d v="2023-02-07T00:00:00"/>
        <d v="2021-04-26T00:00:00"/>
        <d v="2023-10-22T00:00:00"/>
        <d v="2023-04-30T00:00:00"/>
        <d v="2021-01-15T00:00:00"/>
        <d v="2023-08-15T00:00:00"/>
        <d v="2021-10-06T00:00:00"/>
        <d v="2021-05-15T00:00:00"/>
        <d v="2021-05-19T00:00:00"/>
        <d v="2024-04-24T00:00:00"/>
        <d v="2022-02-23T00:00:00"/>
        <d v="2023-08-17T00:00:00"/>
        <d v="2024-03-03T00:00:00"/>
        <d v="2024-01-20T00:00:00"/>
        <d v="2022-02-03T00:00:00"/>
        <d v="2021-12-05T00:00:00"/>
        <d v="2021-03-02T00:00:00"/>
        <d v="2023-11-14T00:00:00"/>
        <d v="2022-03-30T00:00:00"/>
        <d v="2021-07-07T00:00:00"/>
        <d v="2021-07-21T00:00:00"/>
        <d v="2024-11-18T00:00:00"/>
        <d v="2023-08-09T00:00:00"/>
        <d v="2023-05-19T00:00:00"/>
        <d v="2022-02-01T00:00:00"/>
        <d v="2022-03-06T00:00:00"/>
        <d v="2023-01-04T00:00:00"/>
        <d v="2021-07-15T00:00:00"/>
        <d v="2021-07-12T00:00:00"/>
        <d v="2021-11-03T00:00:00"/>
        <d v="2021-11-10T00:00:00"/>
        <d v="2023-05-07T00:00:00"/>
        <d v="2022-01-16T00:00:00"/>
        <d v="2024-11-28T00:00:00"/>
        <d v="2024-07-07T00:00:00"/>
        <d v="2023-03-05T00:00:00"/>
        <d v="2023-08-25T00:00:00"/>
        <d v="2022-02-04T00:00:00"/>
        <d v="2024-01-31T00:00:00"/>
        <d v="2022-11-14T00:00:00"/>
        <d v="2021-01-28T00:00:00"/>
        <d v="2024-11-14T00:00:00"/>
        <d v="2021-07-14T00:00:00"/>
        <d v="2024-10-06T00:00:00"/>
        <d v="2021-10-11T00:00:00"/>
        <d v="2023-08-27T00:00:00"/>
        <d v="2021-08-26T00:00:00"/>
        <d v="2024-06-27T00:00:00"/>
        <d v="2022-01-26T00:00:00"/>
        <d v="2024-11-17T00:00:00"/>
        <d v="2023-03-25T00:00:00"/>
        <d v="2021-12-24T00:00:00"/>
        <d v="2022-08-27T00:00:00"/>
        <d v="2021-09-10T00:00:00"/>
        <d v="2024-05-09T00:00:00"/>
        <d v="2021-04-29T00:00:00"/>
        <d v="2023-02-25T00:00:00"/>
        <d v="2023-04-26T00:00:00"/>
        <d v="2021-03-14T00:00:00"/>
        <d v="2024-03-04T00:00:00"/>
        <d v="2023-01-12T00:00:00"/>
        <d v="2023-11-26T00:00:00"/>
        <d v="2024-08-06T00:00:00"/>
        <d v="2024-12-22T00:00:00"/>
        <d v="2024-12-30T00:00:00"/>
        <d v="2021-05-11T00:00:00"/>
        <d v="2021-07-23T00:00:00"/>
        <d v="2021-02-17T00:00:00"/>
        <d v="2021-08-13T00:00:00"/>
        <d v="2023-05-13T00:00:00"/>
        <d v="2021-09-28T00:00:00"/>
        <d v="2022-10-19T00:00:00"/>
        <d v="2023-01-24T00:00:00"/>
        <d v="2024-04-27T00:00:00"/>
        <d v="2024-04-10T00:00:00"/>
        <d v="2024-06-18T00:00:00"/>
        <d v="2023-12-30T00:00:00"/>
        <d v="2021-06-21T00:00:00"/>
        <d v="2023-10-10T00:00:00"/>
        <d v="2024-05-27T00:00:00"/>
        <d v="2023-06-19T00:00:00"/>
        <d v="2023-11-09T00:00:00"/>
        <d v="2022-05-17T00:00:00"/>
        <d v="2021-10-27T00:00:00"/>
        <d v="2022-05-19T00:00:00"/>
        <d v="2023-11-11T00:00:00"/>
        <d v="2021-07-17T00:00:00"/>
        <d v="2023-01-28T00:00:00"/>
        <d v="2023-06-21T00:00:00"/>
        <d v="2022-09-28T00:00:00"/>
        <d v="2021-08-31T00:00:00"/>
        <d v="2024-05-16T00:00:00"/>
        <d v="2024-02-04T00:00:00"/>
        <d v="2023-01-13T00:00:00"/>
        <d v="2021-05-23T00:00:00"/>
        <d v="2022-12-09T00:00:00"/>
        <d v="2023-08-12T00:00:00"/>
        <d v="2024-09-23T00:00:00"/>
        <d v="2021-04-03T00:00:00"/>
        <d v="2024-11-05T00:00:00"/>
        <d v="2021-11-22T00:00:00"/>
        <d v="2022-04-09T00:00:00"/>
        <d v="2022-04-12T00:00:00"/>
        <d v="2024-01-22T00:00:00"/>
        <d v="2024-09-21T00:00:00"/>
        <d v="2021-11-02T00:00:00"/>
        <d v="2024-05-20T00:00:00"/>
        <d v="2023-12-08T00:00:00"/>
        <d v="2022-11-26T00:00:00"/>
        <d v="2024-08-10T00:00:00"/>
        <d v="2023-03-12T00:00:00"/>
        <d v="2021-07-29T00:00:00"/>
        <d v="2024-02-29T00:00:00"/>
        <d v="2022-02-21T00:00:00"/>
        <d v="2022-07-12T00:00:00"/>
        <d v="2024-01-26T00:00:00"/>
        <d v="2023-03-19T00:00:00"/>
        <d v="2024-03-21T00:00:00"/>
        <d v="2024-08-01T00:00:00"/>
        <d v="2021-01-10T00:00:00"/>
        <d v="2022-11-12T00:00:00"/>
        <d v="2021-12-12T00:00:00"/>
        <d v="2023-01-26T00:00:00"/>
        <d v="2021-02-16T00:00:00"/>
        <d v="2022-03-23T00:00:00"/>
        <d v="2024-02-02T00:00:00"/>
        <d v="2022-09-21T00:00:00"/>
        <d v="2022-09-18T00:00:00"/>
        <d v="2024-12-02T00:00:00"/>
        <d v="2023-09-18T00:00:00"/>
        <d v="2023-05-24T00:00:00"/>
        <d v="2021-11-27T00:00:00"/>
        <d v="2021-04-01T00:00:00"/>
        <d v="2022-07-18T00:00:00"/>
        <d v="2023-12-24T00:00:00"/>
        <d v="2023-09-23T00:00:00"/>
        <d v="2022-03-17T00:00:00"/>
        <d v="2024-08-30T00:00:00"/>
        <d v="2021-07-16T00:00:00"/>
        <d v="2024-10-07T00:00:00"/>
        <d v="2022-01-04T00:00:00"/>
        <d v="2023-10-16T00:00:00"/>
        <d v="2023-04-21T00:00:00"/>
        <d v="2023-01-02T00:00:00"/>
        <d v="2023-02-23T00:00:00"/>
        <d v="2023-04-25T00:00:00"/>
        <d v="2021-04-12T00:00:00"/>
        <d v="2024-10-12T00:00:00"/>
        <d v="2024-01-18T00:00:00"/>
        <d v="2023-06-17T00:00:00"/>
        <d v="2023-12-26T00:00:00"/>
        <d v="2024-04-03T00:00:00"/>
        <d v="2022-07-01T00:00:00"/>
        <d v="2023-05-05T00:00:00"/>
        <d v="2024-04-01T00:00:00"/>
        <d v="2023-01-14T00:00:00"/>
        <d v="2023-05-29T00:00:00"/>
        <d v="2021-12-28T00:00:00"/>
        <d v="2023-10-28T00:00:00"/>
        <d v="2024-05-07T00:00:00"/>
        <d v="2021-03-25T00:00:00"/>
        <d v="2022-12-19T00:00:00"/>
        <d v="2022-01-10T00:00:00"/>
        <d v="2023-04-28T00:00:00"/>
        <d v="2022-02-14T00:00:00"/>
        <d v="2021-06-06T00:00:00"/>
        <d v="2024-12-26T00:00:00"/>
        <d v="2024-03-06T00:00:00"/>
        <d v="2024-07-27T00:00:00"/>
        <d v="2022-04-15T00:00:00"/>
        <d v="2022-05-13T00:00:00"/>
        <d v="2024-05-10T00:00:00"/>
        <d v="2022-03-20T00:00:00"/>
        <d v="2021-08-25T00:00:00"/>
        <d v="2021-01-02T00:00:00"/>
        <d v="2022-02-20T00:00:00"/>
        <d v="2021-09-30T00:00:00"/>
        <d v="2021-11-18T00:00:00"/>
        <d v="2021-02-13T00:00:00"/>
        <d v="2022-04-29T00:00:00"/>
        <d v="2024-05-08T00:00:00"/>
        <d v="2022-06-19T00:00:00"/>
        <d v="2022-08-12T00:00:00"/>
        <d v="2022-04-10T00:00:00"/>
        <d v="2024-03-24T00:00:00"/>
        <d v="2021-01-12T00:00:00"/>
        <d v="2021-09-11T00:00:00"/>
        <d v="2021-10-18T00:00:00"/>
        <d v="2022-06-01T00:00:00"/>
        <d v="2021-11-17T00:00:00"/>
        <d v="2023-06-09T00:00:00"/>
        <d v="2022-10-01T00:00:00"/>
        <d v="2024-10-28T00:00:00"/>
        <d v="2023-04-29T00:00:00"/>
        <d v="2023-04-23T00:00:00"/>
        <d v="2024-03-08T00:00:00"/>
        <d v="2024-06-25T00:00:00"/>
        <d v="2023-08-26T00:00:00"/>
        <d v="2021-07-25T00:00:00"/>
        <d v="2021-06-26T00:00:00"/>
        <d v="2024-02-17T00:00:00"/>
        <d v="2022-02-10T00:00:00"/>
        <d v="2021-05-14T00:00:00"/>
        <d v="2022-06-23T00:00:00"/>
        <d v="2023-12-19T00:00:00"/>
        <d v="2022-12-11T00:00:00"/>
        <d v="2023-07-21T00:00:00"/>
        <d v="2022-02-07T00:00:00"/>
        <d v="2023-03-03T00:00:00"/>
        <d v="2021-02-03T00:00:00"/>
        <d v="2021-10-26T00:00:00"/>
        <d v="2023-07-31T00:00:00"/>
        <d v="2022-01-20T00:00:00"/>
        <d v="2023-09-09T00:00:00"/>
        <d v="2024-06-19T00:00:00"/>
        <d v="2022-03-10T00:00:00"/>
        <d v="2023-04-19T00:00:00"/>
        <d v="2024-11-22T00:00:00"/>
        <d v="2023-07-05T00:00:00"/>
        <d v="2021-01-03T00:00:00"/>
        <d v="2022-11-08T00:00:00"/>
        <d v="2024-09-30T00:00:00"/>
        <d v="2024-03-22T00:00:00"/>
        <d v="2023-12-25T00:00:00"/>
        <d v="2021-08-08T00:00:00"/>
        <d v="2023-11-25T00:00:00"/>
        <d v="2022-01-31T00:00:00"/>
        <d v="2024-07-21T00:00:00"/>
        <d v="2021-06-13T00:00:00"/>
        <d v="2022-10-29T00:00:00"/>
        <d v="2022-08-01T00:00:00"/>
        <d v="2023-12-29T00:00:00"/>
        <d v="2024-11-01T00:00:00"/>
        <d v="2022-05-27T00:00:00"/>
        <d v="2022-06-18T00:00:00"/>
        <d v="2023-04-16T00:00:00"/>
        <d v="2024-10-02T00:00:00"/>
        <d v="2024-07-02T00:00:00"/>
        <d v="2022-11-04T00:00:00"/>
        <d v="2023-11-30T00:00:00"/>
        <d v="2024-08-26T00:00:00"/>
        <d v="2023-02-26T00:00:00"/>
        <d v="2022-05-09T00:00:00"/>
        <d v="2021-04-14T00:00:00"/>
        <d v="2024-04-29T00:00:00"/>
        <d v="2023-05-30T00:00:00"/>
        <d v="2024-01-14T00:00:00"/>
        <d v="2023-06-25T00:00:00"/>
        <d v="2024-06-01T00:00:00"/>
        <d v="2022-10-05T00:00:00"/>
        <d v="2023-02-20T00:00:00"/>
        <d v="2022-11-30T00:00:00"/>
        <d v="2022-03-13T00:00:00"/>
        <d v="2022-03-03T00:00:00"/>
        <d v="2022-05-06T00:00:00"/>
        <d v="2023-06-23T00:00:00"/>
        <d v="2024-07-22T00:00:00"/>
        <d v="2024-08-03T00:00:00"/>
        <d v="2021-06-05T00:00:00"/>
        <d v="2021-12-16T00:00:00"/>
        <d v="2021-08-17T00:00:00"/>
        <d v="2024-04-26T00:00:00"/>
        <d v="2022-07-08T00:00:00"/>
        <d v="2022-12-10T00:00:00"/>
        <d v="2023-12-06T00:00:00"/>
        <d v="2023-11-04T00:00:00"/>
        <d v="2021-03-11T00:00:00"/>
        <d v="2024-01-01T00:00:00"/>
        <d v="2022-03-22T00:00:00"/>
        <d v="2021-02-14T00:00:00"/>
        <d v="2021-08-16T00:00:00"/>
        <d v="2024-08-28T00:00:00"/>
        <d v="2023-02-12T00:00:00"/>
        <d v="2022-08-05T00:00:00"/>
        <d v="2023-01-31T00:00:00"/>
        <d v="2022-12-12T00:00:00"/>
        <d v="2024-02-03T00:00:00"/>
        <d v="2024-10-08T00:00:00"/>
        <d v="2024-10-09T00:00:00"/>
        <d v="2023-09-03T00:00:00"/>
        <d v="2022-10-23T00:00:00"/>
        <d v="2021-11-30T00:00:00"/>
        <d v="2023-06-24T00:00:00"/>
        <d v="2022-05-10T00:00:00"/>
        <d v="2023-05-09T00:00:00"/>
        <d v="2022-05-08T00:00:00"/>
        <d v="2023-03-09T00:00:00"/>
        <d v="2024-10-13T00:00:00"/>
        <d v="2021-02-24T00:00:00"/>
        <d v="2024-02-11T00:00:00"/>
        <d v="2022-10-04T00:00:00"/>
        <d v="2021-08-20T00:00:00"/>
        <d v="2023-03-20T00:00:00"/>
        <d v="2021-07-01T00:00:00"/>
        <d v="2021-11-05T00:00:00"/>
        <d v="2021-08-21T00:00:00"/>
        <d v="2021-09-25T00:00:00"/>
        <d v="2021-08-27T00:00:00"/>
        <d v="2021-05-31T00:00:00"/>
        <d v="2023-12-20T00:00:00"/>
        <d v="2024-06-24T00:00:00"/>
        <d v="2024-12-25T00:00:00"/>
        <d v="2021-01-26T00:00:00"/>
        <d v="2022-05-31T00:00:00"/>
        <d v="2023-01-09T00:00:00"/>
        <d v="2024-02-10T00:00:00"/>
        <d v="2021-06-27T00:00:00"/>
        <d v="2022-05-01T00:00:00"/>
        <d v="2021-02-08T00:00:00"/>
        <d v="2021-09-29T00:00:00"/>
        <d v="2022-08-16T00:00:00"/>
        <d v="2023-12-04T00:00:00"/>
        <d v="2022-09-26T00:00:00"/>
        <d v="2022-01-15T00:00:00"/>
        <d v="2023-03-29T00:00:00"/>
        <d v="2024-08-17T00:00:00"/>
        <d v="2022-09-22T00:00:00"/>
        <d v="2024-11-21T00:00:00"/>
        <d v="2022-08-08T00:00:00"/>
        <d v="2024-06-05T00:00:00"/>
        <d v="2024-06-03T00:00:00"/>
        <d v="2021-11-16T00:00:00"/>
        <d v="2022-09-25T00:00:00"/>
        <d v="2022-08-11T00:00:00"/>
        <d v="2022-02-12T00:00:00"/>
        <d v="2023-11-29T00:00:00"/>
        <d v="2021-03-01T00:00:00"/>
        <d v="2023-10-13T00:00:00"/>
        <d v="2021-12-17T00:00:00"/>
        <d v="2021-10-21T00:00:00"/>
        <d v="2024-03-23T00:00:00"/>
        <d v="2024-05-25T00:00:00"/>
        <d v="2024-11-30T00:00:00"/>
        <d v="2021-01-16T00:00:00"/>
        <d v="2024-12-09T00:00:00"/>
        <d v="2022-12-25T00:00:00"/>
        <d v="2021-01-17T00:00:00"/>
        <d v="2024-07-06T00:00:00"/>
        <d v="2023-11-20T00:00:00"/>
        <d v="2023-01-20T00:00:00"/>
        <d v="2024-12-14T00:00:00"/>
        <d v="2023-05-31T00:00:00"/>
        <d v="2024-01-16T00:00:00"/>
        <d v="2021-11-29T00:00:00"/>
        <d v="2023-10-25T00:00:00"/>
        <d v="2022-12-20T00:00:00"/>
        <d v="2023-08-22T00:00:00"/>
        <d v="2021-06-16T00:00:00"/>
        <d v="2021-09-19T00:00:00"/>
        <d v="2022-03-04T00:00:00"/>
        <d v="2024-04-12T00:00:00"/>
        <d v="2022-04-17T00:00:00"/>
        <d v="2024-08-31T00:00:00"/>
        <d v="2024-07-25T00:00:00"/>
        <d v="2024-02-25T00:00:00"/>
        <d v="2023-04-03T00:00:00"/>
        <d v="2024-12-03T00:00:00"/>
        <d v="2022-06-09T00:00:00"/>
        <d v="2021-05-22T00:00:00"/>
        <d v="2024-03-07T00:00:00"/>
        <d v="2021-07-24T00:00:00"/>
        <d v="2023-04-17T00:00:00"/>
        <d v="2023-10-06T00:00:00"/>
        <d v="2021-01-29T00:00:00"/>
        <d v="2022-09-08T00:00:00"/>
        <d v="2022-07-31T00:00:00"/>
        <d v="2024-02-12T00:00:00"/>
        <d v="2023-07-13T00:00:00"/>
        <d v="2024-11-13T00:00:00"/>
        <d v="2022-04-04T00:00:00"/>
        <d v="2023-03-08T00:00:00"/>
        <d v="2022-07-27T00:00:00"/>
        <d v="2023-10-26T00:00:00"/>
        <d v="2024-05-24T00:00:00"/>
        <d v="2024-12-31T00:00:00"/>
        <d v="2024-09-04T00:00:00"/>
        <d v="2022-10-31T00:00:00"/>
        <d v="2024-09-06T00:00:00"/>
        <d v="2022-10-15T00:00:00"/>
        <d v="2021-08-23T00:00:00"/>
        <d v="2022-07-20T00:00:00"/>
        <d v="2024-02-27T00:00:00"/>
        <d v="2021-06-24T00:00:00"/>
        <d v="2024-07-14T00:00:00"/>
        <d v="2021-03-19T00:00:00"/>
        <d v="2024-09-19T00:00:00"/>
        <d v="2021-12-27T00:00:00"/>
        <d v="2023-12-16T00:00:00"/>
        <d v="2021-12-31T00:00:00"/>
        <d v="2022-10-24T00:00:00"/>
        <d v="2023-12-03T00:00:00"/>
        <d v="2024-04-25T00:00:00"/>
        <d v="2024-11-24T00:00:00"/>
        <d v="2024-12-18T00:00:00"/>
        <d v="2022-11-24T00:00:00"/>
        <d v="2021-06-01T00:00:00"/>
        <d v="2022-05-18T00:00:00"/>
        <d v="2024-08-19T00:00:00"/>
        <d v="2023-02-21T00:00:00"/>
        <d v="2021-10-15T00:00:00"/>
        <d v="2021-05-10T00:00:00"/>
        <d v="2022-06-05T00:00:00"/>
        <d v="2023-04-02T00:00:00"/>
        <d v="2021-01-04T00:00:00"/>
        <d v="2023-01-05T00:00:00"/>
        <d v="2022-12-24T00:00:00"/>
        <d v="2022-07-25T00:00:00"/>
        <d v="2021-03-09T00:00:00"/>
        <d v="2023-03-04T00:00:00"/>
        <d v="2023-11-13T00:00:00"/>
        <d v="2023-06-16T00:00:00"/>
        <d v="2023-06-18T00:00:00"/>
        <d v="2024-12-06T00:00:00"/>
        <d v="2023-06-02T00:00:00"/>
        <d v="2023-07-02T00:00:00"/>
        <d v="2024-12-24T00:00:00"/>
        <d v="2024-12-12T00:00:00"/>
        <d v="2022-08-23T00:00:00"/>
        <d v="2024-10-19T00:00:00"/>
        <d v="2023-02-22T00:00:00"/>
        <d v="2021-06-23T00:00:00"/>
        <d v="2024-04-07T00:00:00"/>
        <d v="2023-01-19T00:00:00"/>
        <d v="2021-06-09T00:00:00"/>
        <d v="2022-05-25T00:00:00"/>
        <d v="2021-11-24T00:00:00"/>
        <d v="2023-04-12T00:00:00"/>
        <d v="2024-06-12T00:00:00"/>
        <d v="2023-09-13T00:00:00"/>
        <d v="2021-05-28T00:00:00"/>
        <d v="2023-03-07T00:00:00"/>
        <d v="2024-01-17T00:00:00"/>
        <d v="2023-11-24T00:00:00"/>
        <d v="2024-05-22T00:00:00"/>
        <d v="2021-11-01T00:00:00"/>
        <d v="2022-03-19T00:00:00"/>
        <d v="2024-10-23T00:00:00"/>
        <d v="2021-08-01T00:00:00"/>
        <d v="2023-09-29T00:00:00"/>
        <d v="2021-06-17T00:00:00"/>
        <d v="2023-04-13T00:00:00"/>
        <d v="2022-04-06T00:00:00"/>
        <d v="2021-09-20T00:00:00"/>
        <d v="2024-02-08T00:00:00"/>
        <d v="2022-12-14T00:00:00"/>
        <d v="2022-10-26T00:00:00"/>
        <d v="2022-06-26T00:00:00"/>
        <d v="2024-12-10T00:00:00"/>
        <d v="2021-07-27T00:00:00"/>
        <d v="2021-04-16T00:00:00"/>
        <d v="2023-07-06T00:00:00"/>
        <d v="2023-09-15T00:00:00"/>
        <d v="2022-11-28T00:00:00"/>
        <d v="2023-05-27T00:00:00"/>
        <d v="2024-06-06T00:00:00"/>
        <d v="2022-05-16T00:00:00"/>
        <d v="2024-10-24T00:00:00"/>
        <d v="2023-08-03T00:00:00"/>
        <d v="2021-12-18T00:00:00"/>
        <d v="2023-04-04T00:00:00"/>
        <d v="2022-04-11T00:00:00"/>
        <d v="2022-12-05T00:00:00"/>
        <d v="2023-10-09T00:00:00"/>
        <d v="2021-12-22T00:00:00"/>
        <d v="2021-05-18T00:00:00"/>
        <d v="2024-10-26T00:00:00"/>
        <d v="2022-01-03T00:00:00"/>
        <d v="2023-04-01T00:00:00"/>
        <d v="2022-08-15T00:00:00"/>
        <d v="2021-04-11T00:00:00"/>
        <d v="2021-10-30T00:00:00"/>
        <d v="2023-09-17T00:00:00"/>
        <d v="2024-09-18T00:00:00"/>
        <d v="2024-07-09T00:00:00"/>
        <d v="2022-05-23T00:00:00"/>
        <d v="2021-03-29T00:00:00"/>
        <d v="2022-04-16T00:00:00"/>
        <d v="2023-09-11T00:00:00"/>
        <d v="2023-03-17T00:00:00"/>
        <d v="2022-12-29T00:00:00"/>
        <d v="2023-01-07T00:00:00"/>
        <d v="2024-07-30T00:00:00"/>
        <d v="2022-03-27T00:00:00"/>
        <d v="2022-11-23T00:00:00"/>
        <d v="2022-09-15T00:00:00"/>
        <d v="2024-09-02T00:00:00"/>
        <d v="2021-05-01T00:00:00"/>
        <d v="2022-03-02T00:00:00"/>
        <d v="2023-06-15T00:00:00"/>
        <d v="2022-06-15T00:00:00"/>
        <d v="2021-11-28T00:00:00"/>
        <d v="2024-03-13T00:00:00"/>
        <d v="2024-02-05T00:00:00"/>
        <d v="2021-12-23T00:00:00"/>
        <d v="2021-06-18T00:00:00"/>
        <d v="2022-01-08T00:00:00"/>
        <d v="2022-04-18T00:00:00"/>
        <d v="2023-06-28T00:00:00"/>
        <d v="2023-09-05T00:00:00"/>
        <d v="2023-03-21T00:00:00"/>
        <d v="2023-05-01T00:00:00"/>
        <d v="2022-04-05T00:00:00"/>
        <d v="2021-12-30T00:00:00"/>
        <d v="2022-03-09T00:00:00"/>
        <d v="2021-10-17T00:00:00"/>
        <d v="2021-09-04T00:00:00"/>
        <d v="2024-06-02T00:00:00"/>
        <d v="2021-08-30T00:00:00"/>
        <d v="2022-12-02T00:00:00"/>
        <d v="2023-01-22T00:00:00"/>
        <d v="2024-12-16T00:00:00"/>
        <d v="2023-04-15T00:00:00"/>
        <d v="2024-03-19T00:00:00"/>
        <d v="2024-02-16T00:00:00"/>
        <d v="2023-07-10T00:00:00"/>
        <d v="2023-07-25T00:00:00"/>
        <d v="2023-03-24T00:00:00"/>
        <d v="2023-05-03T00:00:00"/>
        <d v="2021-07-04T00:00:00"/>
        <d v="2021-07-09T00:00:00"/>
        <d v="2022-02-13T00:00:00"/>
        <d v="2021-08-04T00:00:00"/>
        <d v="2023-09-04T00:00:00"/>
        <d v="2024-10-15T00:00:00"/>
        <d v="2021-01-09T00:00:00"/>
        <d v="2021-04-13T00:00:00"/>
        <d v="2023-03-14T00:00:00"/>
        <d v="2024-05-15T00:00:00"/>
        <d v="2023-02-24T00:00:00"/>
        <d v="2022-08-31T00:00:00"/>
        <d v="2021-04-02T00:00:00"/>
        <d v="2023-03-28T00:00:00"/>
        <d v="2024-05-30T00:00:00"/>
        <d v="2022-07-09T00:00:00"/>
        <d v="2022-07-07T00:00:00"/>
        <d v="2024-06-23T00:00:00"/>
        <d v="2021-03-27T00:00:00"/>
        <d v="2024-07-24T00:00:00"/>
        <d v="2022-03-26T00:00:00"/>
        <d v="2023-01-21T00:00:00"/>
        <d v="2021-07-31T00:00:00"/>
        <d v="2021-03-13T00:00:00"/>
        <d v="2023-01-27T00:00:00"/>
        <d v="2024-03-05T00:00:00"/>
        <d v="2022-06-17T00:00:00"/>
        <d v="2021-01-25T00:00:00"/>
        <d v="2021-12-08T00:00:00"/>
        <d v="2022-02-26T00:00:00"/>
        <d v="2023-06-05T00:00:00"/>
        <d v="2022-04-25T00:00:00"/>
        <d v="2024-01-21T00:00:00"/>
        <d v="2022-04-01T00:00:00"/>
        <d v="2021-11-08T00:00:00"/>
        <d v="2023-05-28T00:00:00"/>
        <d v="2022-03-01T00:00:00"/>
        <d v="2021-02-12T00:00:00"/>
        <d v="2024-07-29T00:00:00"/>
        <d v="2022-12-15T00:00:00"/>
        <d v="2024-01-10T00:00:00"/>
        <d v="2024-05-14T00:00:00"/>
        <d v="2021-04-28T00:00:00"/>
        <d v="2023-08-23T00:00:00"/>
        <d v="2023-07-01T00:00:00"/>
        <d v="2023-05-15T00:00:00"/>
        <d v="2024-03-16T00:00:00"/>
        <d v="2024-03-20T00:00:00"/>
        <d v="2021-05-27T00:00:00"/>
        <d v="2022-03-11T00:00:00"/>
        <d v="2024-06-22T00:00:00"/>
        <d v="2024-03-14T00:00:00"/>
        <d v="2021-05-21T00:00:00"/>
        <d v="2022-01-22T00:00:00"/>
        <d v="2021-06-14T00:00:00"/>
        <d v="2021-04-07T00:00:00"/>
        <d v="2023-02-16T00:00:00"/>
        <d v="2021-01-08T00:00:00"/>
        <d v="2022-10-18T00:00:00"/>
        <d v="2024-12-15T00:00:00"/>
        <d v="2022-08-14T00:00:00"/>
        <d v="2022-02-17T00:00:00"/>
        <d v="2024-11-19T00:00:00"/>
        <d v="2022-08-03T00:00:00"/>
        <d v="2022-11-22T00:00:00"/>
        <d v="2023-03-16T00:00:00"/>
        <d v="2022-12-03T00:00:00"/>
        <d v="2021-10-07T00:00:00"/>
        <d v="2021-10-14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1000">
        <s v="Abby Lloyd"/>
        <s v="Abel Wagner"/>
        <s v="Abraham Franklin"/>
        <s v="Abram Horne"/>
        <s v="Ace Morgan"/>
        <s v="Adam Haley"/>
        <s v="Adam Galloway"/>
        <s v="Adalynn Mitchell"/>
        <s v="Adalynn Daniels"/>
        <s v="Addison Mendez"/>
        <s v="Adison Sanford"/>
        <s v="Adrian Vega"/>
        <s v="Adriana Cook"/>
        <s v="Adrianna Hill"/>
        <s v="Adrien Santiago"/>
        <s v="Adriana Li"/>
        <s v="Adyson Beasley"/>
        <s v="Aedan Nash"/>
        <s v="Ahmad Mooney"/>
        <s v="Ahmad Joyce"/>
        <s v="Ahmed Long"/>
        <s v="Ahmed Case"/>
        <s v="Aileen Pittman"/>
        <s v="Aimee Henderson"/>
        <s v="Alaina Fowler"/>
        <s v="Alan Wiley"/>
        <s v="Alexia Mcgrath"/>
        <s v="Alexa Elliott"/>
        <s v="Alessandro Huynh"/>
        <s v="Alec Harmon"/>
        <s v="Alexus Trevino"/>
        <s v="Alexis Navarro"/>
        <s v="Alena Diaz"/>
        <s v="Alexis Morrison"/>
        <s v="Alexandria Phelps"/>
        <s v="Alec Hartman"/>
        <s v="Aleena Case"/>
        <s v="Alessandro Ingram"/>
        <s v="Alexzander Santana"/>
        <s v="Alfredo Hobbs"/>
        <s v="Alfonso Ho"/>
        <s v="Alisha Huang"/>
        <s v="Allyson Martinez"/>
        <s v="Alvaro Christensen"/>
        <s v="Alyssa Beasley"/>
        <s v="Amaris Pitts"/>
        <s v="Amare Weaver"/>
        <s v="Amara Carlson"/>
        <s v="Amanda Coffey"/>
        <s v="Amari Kelley"/>
        <s v="Amiyah Blevins"/>
        <s v="Andres Barr"/>
        <s v="Andrea Wall"/>
        <s v="Anderson Perkins"/>
        <s v="Anderson Sexton"/>
        <s v="Angelo Gates"/>
        <s v="Angel Gutierrez"/>
        <s v="Angelina Butler"/>
        <s v="Angelique Waller"/>
        <s v="Anika Alvarez"/>
        <s v="Annabel Mendez"/>
        <s v="Anton Whitehead"/>
        <s v="Anton Montoya"/>
        <s v="Antwan Schroeder"/>
        <s v="Anthony Hooper"/>
        <s v="April Harvey"/>
        <s v="Aracely Crosby"/>
        <s v="Aracely Russo"/>
        <s v="Arabella Oconnor"/>
        <s v="Araceli Perry"/>
        <s v="Ariel Boone"/>
        <s v="Armando Ross"/>
        <s v="Aryan Bartlett"/>
        <s v="Ashtyn Huber"/>
        <s v="Ashanti Oliver"/>
        <s v="Ashlyn Drake"/>
        <s v="Ashleigh Landry"/>
        <s v="Ashlynn Park"/>
        <s v="Ashlyn Kennedy"/>
        <s v="Ashlyn Weber"/>
        <s v="Ashlynn French"/>
        <s v="Aspen Gould"/>
        <s v="Aubrey Spears"/>
        <s v="Aubrie Ponce"/>
        <s v="Austin Clay"/>
        <s v="Averie Fitzgerald"/>
        <s v="Averie Neal"/>
        <s v="Averi Lin"/>
        <s v="Averie Webster"/>
        <s v="Ayanna Haney"/>
        <s v="Ayaan Cervantes"/>
        <s v="Ayaan Fuller"/>
        <s v="Ayaan Moran"/>
        <s v="Ayden Mcknight"/>
        <s v="Ayden Villanueva"/>
        <s v="Ayla Charles"/>
        <s v="Baron Francis"/>
        <s v="Beau Lawrence"/>
        <s v="Beatrice Snow"/>
        <s v="Beckett Fields"/>
        <s v="Belinda Carlson"/>
        <s v="Bentley Knapp"/>
        <s v="Bennett Gay"/>
        <s v="Bernard Schroeder"/>
        <s v="Bethany Callahan"/>
        <s v="Bethany Becker"/>
        <s v="Bethany Christensen"/>
        <s v="Blaze Downs"/>
        <s v="Bobby Henderson"/>
        <s v="Bobby Vargas"/>
        <s v="Boston Carlson"/>
        <s v="Branden Bowen"/>
        <s v="Braxton Gilmore"/>
        <s v="Braylon Villanueva"/>
        <s v="Braiden Melton"/>
        <s v="Brayan Freeman"/>
        <s v="Brayan Kaiser"/>
        <s v="Branden Santos"/>
        <s v="Branson Chandler"/>
        <s v="Brayden Barron"/>
        <s v="Bradley Preston"/>
        <s v="Brayden Hebert"/>
        <s v="Breanna Koch"/>
        <s v="Brenton Skinner"/>
        <s v="Brenden Berger"/>
        <s v="Brenna Ware"/>
        <s v="Brenden Rojas"/>
        <s v="Brendan Levy"/>
        <s v="Briana Meza"/>
        <s v="Brian Dickson"/>
        <s v="Britney Dodson"/>
        <s v="Briana Wolf"/>
        <s v="Brooks Berger"/>
        <s v="Brooklynn Vance"/>
        <s v="Brodie Gonzalez"/>
        <s v="Bronson Ray"/>
        <s v="Brooks Richardson"/>
        <s v="Brooks Harrell"/>
        <s v="Bruno Parsons"/>
        <s v="Bruce Ward"/>
        <s v="Bruno Delacruz"/>
        <s v="Bruce Johns"/>
        <s v="Bryanna Sanchez"/>
        <s v="Bryce Haynes"/>
        <s v="Brynlee Hayden"/>
        <s v="Bryant Powers"/>
        <s v="Caden Becker"/>
        <s v="Cailyn Patterson"/>
        <s v="Callie Norman"/>
        <s v="Cali Campos"/>
        <s v="Cali Carlson"/>
        <s v="Camren Kaiser"/>
        <s v="Camila Sawyer"/>
        <s v="Camron Dyer"/>
        <s v="Carlee Gill"/>
        <s v="Carter Ewing"/>
        <s v="Carley Mueller"/>
        <s v="Carlo Prince"/>
        <s v="Caroline Shaffer"/>
        <s v="Carolina Blankenship"/>
        <s v="Carly Morrison"/>
        <s v="Carissa Jarvis"/>
        <s v="Carla Burgess"/>
        <s v="Carlo Bautista"/>
        <s v="Carley Solis"/>
        <s v="Carolina Irwin"/>
        <s v="Carlie Wilkins"/>
        <s v="Case Hayden"/>
        <s v="Cassius Kelly"/>
        <s v="Casey Collins"/>
        <s v="Cassidy Shepherd"/>
        <s v="Catalina Nunez"/>
        <s v="Catherine Calhoun"/>
        <s v="Cayden Stokes"/>
        <s v="Cedric Cook"/>
        <s v="Cedric Craig"/>
        <s v="Celeste Williams"/>
        <s v="Celeste Bender"/>
        <s v="Charlize York"/>
        <s v="Chaya Moreno"/>
        <s v="Chasity Mcdonald"/>
        <s v="Chase Duran"/>
        <s v="Chana Estrada"/>
        <s v="Charlotte Hunter"/>
        <s v="Chaz Horn"/>
        <s v="Chana Sexton"/>
        <s v="Charles Krause"/>
        <s v="Chaim Chen"/>
        <s v="Cherish Burke"/>
        <s v="Cherish Page"/>
        <s v="Chloe Rhodes"/>
        <s v="Cierra Woodard"/>
        <s v="Cindy Beard"/>
        <s v="Clay Medina"/>
        <s v="Clara Bauer"/>
        <s v="Clare Hensley"/>
        <s v="Claudia Dixon"/>
        <s v="Clarissa Mckinney"/>
        <s v="Clayton Stone"/>
        <s v="Cloe Cross"/>
        <s v="Cody Cummings"/>
        <s v="Cohen Day"/>
        <s v="Collin Sanchez"/>
        <s v="Colby Vega"/>
        <s v="Conner Chambers"/>
        <s v="Conor Singleton"/>
        <s v="Cooper Orozco"/>
        <s v="Cooper Daugherty"/>
        <s v="Cortez Barrett"/>
        <s v="Corey Campbell"/>
        <s v="Cory Moore"/>
        <s v="Cordell Galloway"/>
        <s v="Craig Bruce"/>
        <s v="Cristal Jarvis"/>
        <s v="Cristofer Sullivan"/>
        <s v="Cristofer Hull"/>
        <s v="Cruz Cherry"/>
        <s v="Cullen Caldwell"/>
        <s v="Cynthia Greer"/>
        <s v="Cynthia Rich"/>
        <s v="Dahlia Bryant"/>
        <s v="Dakota Chapman"/>
        <s v="Damaris Navarro"/>
        <s v="Damari Copeland"/>
        <s v="Damian Sharp"/>
        <s v="Damion Wilkinson"/>
        <s v="Damion Bradley"/>
        <s v="Damari Stuart"/>
        <s v="Danny Terry"/>
        <s v="Danielle Madden"/>
        <s v="Danny Kent"/>
        <s v="Dangelo Stuart"/>
        <s v="Dana Thompson"/>
        <s v="Dane Lopez"/>
        <s v="Danielle Cox"/>
        <s v="Danika Castillo"/>
        <s v="Danika Martin"/>
        <s v="Danna Sheppard"/>
        <s v="Dante Farley"/>
        <s v="Danielle Hanson"/>
        <s v="Danny Spencer"/>
        <s v="Dario Roberts"/>
        <s v="Dario Cochran"/>
        <s v="Darryl Cisneros"/>
        <s v="Darius Love"/>
        <s v="Dario Dickerson"/>
        <s v="Darnell Trujillo"/>
        <s v="Darius Castillo"/>
        <s v="Davis Nguyen"/>
        <s v="Davon Chang"/>
        <s v="Dax Sandoval"/>
        <s v="Dayami Kidd"/>
        <s v="Dayton Castro"/>
        <s v="Dayana Walter"/>
        <s v="Deangelo Ho"/>
        <s v="Dean Caldwell"/>
        <s v="Dean Lewis"/>
        <s v="Deanna Murphy"/>
        <s v="Deangelo Barnes"/>
        <s v="Declan Tapia"/>
        <s v="Declan Black"/>
        <s v="Deon Duke"/>
        <s v="Derrick Thornton"/>
        <s v="Derick Mathis"/>
        <s v="Derick Potter"/>
        <s v="Dereon Thornton"/>
        <s v="Deshawn Adams"/>
        <s v="Desmond Weber"/>
        <s v="Deven Berg"/>
        <s v="Devin Hernandez"/>
        <s v="Dexter Reyes"/>
        <s v="Diamond Brock"/>
        <s v="Dominique Petty"/>
        <s v="Dominik George"/>
        <s v="Dominic Bryant"/>
        <s v="Dominic Todd"/>
        <s v="Donte Mcclain"/>
        <s v="Donavan Graves"/>
        <s v="Donna Hebert"/>
        <s v="Donna Oconnell"/>
        <s v="Donna Harvey"/>
        <s v="Dorian Spears"/>
        <s v="Duncan Davies"/>
        <s v="Dustin Mcknight"/>
        <s v="Dustin Sanchez"/>
        <s v="Dwayne Booker"/>
        <s v="Dylan Edwards"/>
        <s v="Dylan Stewart"/>
        <s v="Ean Young"/>
        <s v="Eden Garrison"/>
        <s v="Eden Levy"/>
        <s v="Edith Trevino"/>
        <s v="Eduardo Bird"/>
        <s v="Edward Mcclain"/>
        <s v="Efrain Livingston"/>
        <s v="Efrain Evans"/>
        <s v="Eileen Galloway"/>
        <s v="Eileen Schroeder"/>
        <s v="Eliza Cantu"/>
        <s v="Elisabeth Vargas"/>
        <s v="Elian Maldonado"/>
        <s v="Elise Lindsey"/>
        <s v="Ellie Odom"/>
        <s v="Ellie Durham"/>
        <s v="Ellie Villanueva"/>
        <s v="Ellen Singleton"/>
        <s v="Elliott Richmond"/>
        <s v="Elliot Mccall"/>
        <s v="Ella Kline"/>
        <s v="Elliana Anderson"/>
        <s v="Ellen Fowler"/>
        <s v="Elyse Vang"/>
        <s v="Emanuel Davies"/>
        <s v="Emerson Stevens"/>
        <s v="Emerson Moreno"/>
        <s v="Emelia Levy"/>
        <s v="Emiliano Mccullough"/>
        <s v="Emmalee Roach"/>
        <s v="Emmalee Browning"/>
        <s v="Emmett Hamilton"/>
        <s v="Enrique Gibbs"/>
        <s v="Erin Case"/>
        <s v="Erin Hartman"/>
        <s v="Erick Rose"/>
        <s v="Estrella Mullen"/>
        <s v="Ethen Chandler"/>
        <s v="Eva Lozano"/>
        <s v="Evelin Brady"/>
        <s v="Felipe Boyle"/>
        <s v="Fernanda Lucero"/>
        <s v="Fernanda Duran"/>
        <s v="Finnegan Kane"/>
        <s v="Finnegan Rhodes"/>
        <s v="Finley Buchanan"/>
        <s v="Finn Mcintosh"/>
        <s v="Fiona Jenkins"/>
        <s v="Freddy Bullock"/>
        <s v="Frederick Craig"/>
        <s v="Gabrielle Harris"/>
        <s v="Gabriel Smith"/>
        <s v="Gabriella Cruz"/>
        <s v="Gabriella Mayer"/>
        <s v="Gabriella Bridges"/>
        <s v="Gage Kidd"/>
        <s v="Gary Rosario"/>
        <s v="Gaven Ingram"/>
        <s v="Gaven Horne"/>
        <s v="Gemma Stout"/>
        <s v="Genesis Henderson"/>
        <s v="Genevieve Rose"/>
        <s v="Geovanni George"/>
        <s v="Gerardo Garza"/>
        <s v="German Patterson"/>
        <s v="German Barrett"/>
        <s v="Giancarlo Burns"/>
        <s v="Gideon Gallagher"/>
        <s v="Gideon Haley"/>
        <s v="Giovani Pollard"/>
        <s v="Giovani Cannon"/>
        <s v="Gisselle Harding"/>
        <s v="Giselle Shaw"/>
        <s v="Gracie Huerta"/>
        <s v="Grady Zhang"/>
        <s v="Grace Stephenson"/>
        <s v="Gregory Sellers"/>
        <s v="Gregory Green"/>
        <s v="Griffin David"/>
        <s v="Guillermo Walker"/>
        <s v="Gunner Weeks"/>
        <s v="Gwendolyn Huynh"/>
        <s v="Hadassah Meyer"/>
        <s v="Hadley Bolton"/>
        <s v="Hadassah Hobbs"/>
        <s v="Haley Hernandez"/>
        <s v="Haleigh Patton"/>
        <s v="Hamza Shaffer"/>
        <s v="Hamza Reeves"/>
        <s v="Hannah Hurst"/>
        <s v="Hanna Jenkins"/>
        <s v="Harrison Woodward"/>
        <s v="Harry Bautista"/>
        <s v="Harley Chaney"/>
        <s v="Harper Greene"/>
        <s v="Harper David"/>
        <s v="Harold Patrick"/>
        <s v="Harley Carter"/>
        <s v="Harley Andersen"/>
        <s v="Haven Harrell"/>
        <s v="Haylee Wong"/>
        <s v="Hayley Kaiser"/>
        <s v="Haylee Williams"/>
        <s v="Hayden Pennington"/>
        <s v="Hayley Nixon"/>
        <s v="Hayden Saunders"/>
        <s v="Haylie Ramos"/>
        <s v="Heaven Keller"/>
        <s v="Hector Meza"/>
        <s v="Henry Rhodes"/>
        <s v="Hezekiah Soto"/>
        <s v="Holden Bonilla"/>
        <s v="Holden Washington"/>
        <s v="Houston Guerrero"/>
        <s v="Howard Larsen"/>
        <s v="Humberto Melton"/>
        <s v="Hunter Kaufman"/>
        <s v="Ibrahim Arnold"/>
        <s v="Ignacio Herring"/>
        <s v="Immanuel Krueger"/>
        <s v="India Downs"/>
        <s v="Irene Sanford"/>
        <s v="Irvin Mclaughlin"/>
        <s v="Irvin Wright"/>
        <s v="Isaiah Parks"/>
        <s v="Isabell Bush"/>
        <s v="Isaiah Lutz"/>
        <s v="Isis Gould"/>
        <s v="Isiah Cobb"/>
        <s v="Israel Chavez"/>
        <s v="Itzel Faulkner"/>
        <s v="Ivan Daniel"/>
        <s v="Ivy Mcknight"/>
        <s v="Izaiah Robbins"/>
        <s v="Izabelle Yoder"/>
        <s v="Izabelle Grant"/>
        <s v="Izabelle Fischer"/>
        <s v="Izaiah Burch"/>
        <s v="Jacquelyn Rojas"/>
        <s v="Jacob Mcintyre"/>
        <s v="Jacquelyn Estes"/>
        <s v="Jadon Turner"/>
        <s v="Jaden Walsh"/>
        <s v="Jade Lamb"/>
        <s v="Jade Blevins"/>
        <s v="Jaelyn Franklin"/>
        <s v="Jaime Powers"/>
        <s v="Jaiden Mcdowell"/>
        <s v="Jairo Petersen"/>
        <s v="Jaime Cunningham"/>
        <s v="Jakobe Walters"/>
        <s v="Jakob Schwartz"/>
        <s v="Jakayla Hanna"/>
        <s v="Jakayla Blanchard"/>
        <s v="Jalen Arellano"/>
        <s v="Jalen Reese"/>
        <s v="Jamie Beltran"/>
        <s v="James Benson"/>
        <s v="Jameson Richardson"/>
        <s v="Jamal Sweeney"/>
        <s v="Jamison Lozano"/>
        <s v="Jamiya Escobar"/>
        <s v="Jane Valenzuela"/>
        <s v="Janiah Lopez"/>
        <s v="Janiah Guerra"/>
        <s v="Janiah Hampton"/>
        <s v="Janessa Hays"/>
        <s v="Jaquan Mccann"/>
        <s v="Jaron Carr"/>
        <s v="Jasmin Larson"/>
        <s v="Jasiah Castro"/>
        <s v="Jase Foster"/>
        <s v="Jasmine Chan"/>
        <s v="Javion Simmons"/>
        <s v="Javon Trevino"/>
        <s v="Jax Mays"/>
        <s v="Jayvion Holden"/>
        <s v="Jay Garza"/>
        <s v="Jaylynn Tucker"/>
        <s v="Jaylyn Mccann"/>
        <s v="Jayleen Zavala"/>
        <s v="Jazlyn Grant"/>
        <s v="Jazmyn Bailey"/>
        <s v="Jazlene Wu"/>
        <s v="Jazlene Payne"/>
        <s v="Jeffery Pitts"/>
        <s v="Jeffrey Webb"/>
        <s v="Jerry Blair"/>
        <s v="Jerry Gates"/>
        <s v="Jeremiah Fuller"/>
        <s v="Jerimiah Coleman"/>
        <s v="Jerome Espinoza"/>
        <s v="Jett Holden"/>
        <s v="Jewel Shah"/>
        <s v="Jillian Dyer"/>
        <s v="Jocelyn Gordon"/>
        <s v="Joe Rojas"/>
        <s v="Joe Hebert"/>
        <s v="Johnathon Bishop"/>
        <s v="Jonah Shah"/>
        <s v="Jonah Miller"/>
        <s v="Jonas Berger"/>
        <s v="Jordan Rollins"/>
        <s v="Jordan Shannon"/>
        <s v="Josue Castillo"/>
        <s v="Josue Richardson"/>
        <s v="Joslyn Meza"/>
        <s v="Joslyn Rice"/>
        <s v="Joshua Woodard"/>
        <s v="Jose Duffy"/>
        <s v="Joslyn Mercer"/>
        <s v="Josue Baker"/>
        <s v="Joseph Melendez"/>
        <s v="Jovany Villa"/>
        <s v="Jovanny Mcdonald"/>
        <s v="Judah Rowland"/>
        <s v="Julian Hanna"/>
        <s v="Juliana Trujillo"/>
        <s v="Julianna Farley"/>
        <s v="Julie Little"/>
        <s v="Juliana Wright"/>
        <s v="Julien Kemp"/>
        <s v="Julio Proctor"/>
        <s v="Julien Brewer"/>
        <s v="Justine Wall"/>
        <s v="Justus Houston"/>
        <s v="Justus Atkins"/>
        <s v="Kadyn Elliott"/>
        <s v="Kadence Cooley"/>
        <s v="Kade Barron"/>
        <s v="Kaden Duncan"/>
        <s v="Kailyn Rasmussen"/>
        <s v="Kaila Blackburn"/>
        <s v="Kali Clements"/>
        <s v="Kamryn Brock"/>
        <s v="Kamren Valencia"/>
        <s v="Kamron Howe"/>
        <s v="Kamila Odom"/>
        <s v="Kameron Zuniga"/>
        <s v="Kane Blanchard"/>
        <s v="Karli Kirk"/>
        <s v="Karli Ware"/>
        <s v="Karla Lucero"/>
        <s v="Karsyn Galvan"/>
        <s v="Karlie Wright"/>
        <s v="Karsyn Guerra"/>
        <s v="Karson Cordova"/>
        <s v="Kara Moss"/>
        <s v="Kassandra Saunders"/>
        <s v="Kassidy Nunez"/>
        <s v="Kassandra Robinson"/>
        <s v="Kasey Christensen"/>
        <s v="Katie Kirby"/>
        <s v="Katelyn Marsh"/>
        <s v="Kate Luna"/>
        <s v="Katelynn Petersen"/>
        <s v="Kathryn Garner"/>
        <s v="Kaylen Duffy"/>
        <s v="Kaylen Hendricks"/>
        <s v="Kaydence Hammond"/>
        <s v="Kaylah George"/>
        <s v="Kayleigh Avery"/>
        <s v="Kayden Clarke"/>
        <s v="Kayla Woodard"/>
        <s v="Kaylin Bautista"/>
        <s v="Keagan Potter"/>
        <s v="Keegan Peck"/>
        <s v="Keenan Giles"/>
        <s v="Keira Meyer"/>
        <s v="Kellen Hayes"/>
        <s v="Kelsey Simmons"/>
        <s v="Kelvin Carlson"/>
        <s v="Kelly Watkins"/>
        <s v="Kelvin Vang"/>
        <s v="Kelsey Copeland"/>
        <s v="Kenyon Reese"/>
        <s v="Kendall Randall"/>
        <s v="Kendrick Knapp"/>
        <s v="Kennedy Shah"/>
        <s v="Kendal Henry"/>
        <s v="Kenley Hunter"/>
        <s v="Kendra Perry"/>
        <s v="Kendal Barr"/>
        <s v="Keon Vasquez"/>
        <s v="Keshawn Blanchard"/>
        <s v="Keyon Flynn"/>
        <s v="Kianna Vega"/>
        <s v="Kian Saunders"/>
        <s v="Kian Franco"/>
        <s v="Kierra Castro"/>
        <s v="Kiley Howe"/>
        <s v="Kingston Rocha"/>
        <s v="King Proctor"/>
        <s v="Kira Cunningham"/>
        <s v="Kirsten Dickerson"/>
        <s v="Kody Powell"/>
        <s v="Koen Villa"/>
        <s v="Konnor Mccann"/>
        <s v="Krish Pearson"/>
        <s v="Kristopher Spence"/>
        <s v="Kristina Lewis"/>
        <s v="Kyan Swanson"/>
        <s v="Kylan Byrd"/>
        <s v="Kylan Cordova"/>
        <s v="Kyleigh Lara"/>
        <s v="Kymani Middleton"/>
        <s v="Kyson French"/>
        <s v="Lamar Russell"/>
        <s v="Lance Cruz"/>
        <s v="Landen Herman"/>
        <s v="Landon Ford"/>
        <s v="Larry Walton"/>
        <s v="Lauryn Suarez"/>
        <s v="Lauryn Ibarra"/>
        <s v="Lawson Gross"/>
        <s v="Lawrence Hamilton"/>
        <s v="Lawson Simpson"/>
        <s v="Laylah Schultz"/>
        <s v="Lea Avila"/>
        <s v="Leland Riley"/>
        <s v="Leland Ellis"/>
        <s v="Leonidas Murray"/>
        <s v="Leonardo Carter"/>
        <s v="Leonard Moses"/>
        <s v="Leonard Lang"/>
        <s v="Leonard Dudley"/>
        <s v="Leticia Ibarra"/>
        <s v="Levi Watkins"/>
        <s v="Lexi Arias"/>
        <s v="Lexie Mitchell"/>
        <s v="Lexie Guerrero"/>
        <s v="Lexie Wilkins"/>
        <s v="Lexie Ball"/>
        <s v="Leyla Coleman"/>
        <s v="Lia Tran"/>
        <s v="Liam Rosales"/>
        <s v="Lillie Ellis"/>
        <s v="Lilian Fitzpatrick"/>
        <s v="Lilian Floyd"/>
        <s v="Lilah Solis"/>
        <s v="Lillie Ramsey"/>
        <s v="Lillie Hall"/>
        <s v="Linda Lewis"/>
        <s v="Lindsay Cantu"/>
        <s v="Livia Mann"/>
        <s v="Livia Haley"/>
        <s v="Lizeth Davila"/>
        <s v="Lizeth Costa"/>
        <s v="Logan Gonzales"/>
        <s v="Logan Rowe"/>
        <s v="Logan Mcclure"/>
        <s v="London Tran"/>
        <s v="Londyn Ramirez"/>
        <s v="Londyn Chambers"/>
        <s v="Lorenzo Hubbard"/>
        <s v="Lorelai Barrett"/>
        <s v="Lorenzo Chung"/>
        <s v="Lucas Cohen"/>
        <s v="Lucy Garcia"/>
        <s v="Lucy Hicks"/>
        <s v="Lucia Whitney"/>
        <s v="Luis Glass"/>
        <s v="Luz George"/>
        <s v="Luz West"/>
        <s v="Lyric Luna"/>
        <s v="Macy Burch"/>
        <s v="Macey Mccoy"/>
        <s v="Macy Potts"/>
        <s v="Macie Daugherty"/>
        <s v="Madilyn Cooke"/>
        <s v="Madison Zimmerman"/>
        <s v="Madelyn Salazar"/>
        <s v="Madilyn Campos"/>
        <s v="Madalyn Munoz"/>
        <s v="Makena Vega"/>
        <s v="Makenzie Gonzales"/>
        <s v="Makena Mccormick"/>
        <s v="Maliyah Bird"/>
        <s v="Malik Cook"/>
        <s v="Malaki Mathews"/>
        <s v="Malakai Montgomery"/>
        <s v="Malaki Gray"/>
        <s v="Marilyn Newman"/>
        <s v="Mara Mays"/>
        <s v="Marlon Nolan"/>
        <s v="Mariana Michael"/>
        <s v="Marlee Logan"/>
        <s v="Mariam Sherman"/>
        <s v="Marques Dyer"/>
        <s v="Mariah Mccormick"/>
        <s v="Marshall Barron"/>
        <s v="Marisol Dodson"/>
        <s v="Maritza Boone"/>
        <s v="Marina Bradford"/>
        <s v="Marin Glover"/>
        <s v="Mariana Ho"/>
        <s v="Marcus Wolfe"/>
        <s v="Marley Costa"/>
        <s v="Marcus Kramer"/>
        <s v="Marlee Peck"/>
        <s v="Maritza Gonzalez"/>
        <s v="Mario Leon"/>
        <s v="Marlee Hamilton"/>
        <s v="Marin Mclaughlin"/>
        <s v="Margaret Hawkins"/>
        <s v="Marina Scott"/>
        <s v="Marcos Parsons"/>
        <s v="Margaret Jimenez"/>
        <s v="Marc Petty"/>
        <s v="Mark Faulkner"/>
        <s v="Marquis Oneill"/>
        <s v="Marina Hansen"/>
        <s v="Marshall Leblanc"/>
        <s v="Mark Tucker"/>
        <s v="Matteo Dawson"/>
        <s v="Matthias Morgan"/>
        <s v="Matthias Mosley"/>
        <s v="Mattie Jacobs"/>
        <s v="Matthew Nielsen"/>
        <s v="Matteo Stanton"/>
        <s v="Maurice Daniels"/>
        <s v="Mauricio Stewart"/>
        <s v="Maurice Jones"/>
        <s v="Maximus Lam"/>
        <s v="Maximilian Cervantes"/>
        <s v="Maximilian Fuentes"/>
        <s v="Maxwell Nunez"/>
        <s v="Maximus Baker"/>
        <s v="Maximo Sanders"/>
        <s v="Mayra Freeman"/>
        <s v="Mckinley Gallegos"/>
        <s v="Meadow Gregory"/>
        <s v="Melanie Higgins"/>
        <s v="Melina Cooke"/>
        <s v="Miah Casey"/>
        <s v="Mia Mckenzie"/>
        <s v="Miah Huff"/>
        <s v="Michelle Fuentes"/>
        <s v="Michelle Fischer"/>
        <s v="Michaela Murphy"/>
        <s v="Miguel Trevino"/>
        <s v="Mike Meadows"/>
        <s v="Mikayla Hughes"/>
        <s v="Milton Buckley"/>
        <s v="Milo Cochran"/>
        <s v="Miranda Franklin"/>
        <s v="Miriam Hansen"/>
        <s v="Mireya Hayden"/>
        <s v="Mohamed Camacho"/>
        <s v="Moises Little"/>
        <s v="Mollie Lambert"/>
        <s v="Monique Vincent"/>
        <s v="Morgan Thomas"/>
        <s v="Morgan Morrow"/>
        <s v="Moriah Mcmillan"/>
        <s v="Moriah Andrade"/>
        <s v="Moriah Meyer"/>
        <s v="Moses James"/>
        <s v="Moshe Stark"/>
        <s v="Myah Roberts"/>
        <s v="Nadia Hubbard"/>
        <s v="Nash Davis"/>
        <s v="Nasir Villanueva"/>
        <s v="Nathen Gordon"/>
        <s v="Nathalie Collins"/>
        <s v="Nathalie Murray"/>
        <s v="Natasha Estrada"/>
        <s v="Nathanial Fuentes"/>
        <s v="Nathaniel Medina"/>
        <s v="Nathalie Rollins"/>
        <s v="Nathan Mcmahon"/>
        <s v="Nathalie Kane"/>
        <s v="Nayeli Davies"/>
        <s v="Nehemiah Vincent"/>
        <s v="Neil Donovan"/>
        <s v="Nicolas Booth"/>
        <s v="Nicole Powell"/>
        <s v="Nicole Mcmahon"/>
        <s v="Nick Sandoval"/>
        <s v="Nicholas Hood"/>
        <s v="Nicolas Matthews"/>
        <s v="Nigel Choi"/>
        <s v="Nikolas Montgomery"/>
        <s v="Nikolas Glass"/>
        <s v="Nikhil Weber"/>
        <s v="Noel Lowery"/>
        <s v="Nolan Bradford"/>
        <s v="Nola Carroll"/>
        <s v="Nora Conrad"/>
        <s v="Nyasia Farley"/>
        <s v="Odin Bush"/>
        <s v="Oliver Baxter"/>
        <s v="Olive Tran"/>
        <s v="Omar Chang"/>
        <s v="Orion Sutton"/>
        <s v="Oscar Burgess"/>
        <s v="Oswaldo Weaver"/>
        <s v="Paityn Salas"/>
        <s v="Paige Bray"/>
        <s v="Paisley Hatfield"/>
        <s v="Paola Haynes"/>
        <s v="Parker Hodges"/>
        <s v="Patricia Coffey"/>
        <s v="Patience Villa"/>
        <s v="Patrick Mueller"/>
        <s v="Payten Ayers"/>
        <s v="Payton Barrera"/>
        <s v="Pedro Conley"/>
        <s v="Penelope Monroe"/>
        <s v="Perla Melendez"/>
        <s v="Phillip Hooper"/>
        <s v="Phoenix Boyd"/>
        <s v="Pierre Burton"/>
        <s v="Princess Daugherty"/>
        <s v="Quinton Wolf"/>
        <s v="Quincy Patton"/>
        <s v="Quinten Nixon"/>
        <s v="Rachel Foley"/>
        <s v="Raegan Schwartz"/>
        <s v="Rafael Owens"/>
        <s v="Raiden Monroe"/>
        <s v="Ramiro Gibbs"/>
        <s v="Randall Clarke"/>
        <s v="Raphael Newton"/>
        <s v="Raquel Solomon"/>
        <s v="Rashad Grimes"/>
        <s v="Rashad Horne"/>
        <s v="Ray Huff"/>
        <s v="Ray Petersen"/>
        <s v="Rayne Cowan"/>
        <s v="Ray Rosario"/>
        <s v="Reagan Cline"/>
        <s v="Rebecca Randall"/>
        <s v="Rebekah Irwin"/>
        <s v="Rebekah Maxwell"/>
        <s v="Rebecca Miller"/>
        <s v="Reed Horne"/>
        <s v="Regan Hancock"/>
        <s v="Regan Savage"/>
        <s v="Reginald Liu"/>
        <s v="Reginald Gray"/>
        <s v="Reina Humphrey"/>
        <s v="Reilly Cross"/>
        <s v="Reuben Bright"/>
        <s v="Reyna Duran"/>
        <s v="Rhianna Farley"/>
        <s v="Rhys Roberson"/>
        <s v="Rhys Mcguire"/>
        <s v="Ricky Lyons"/>
        <s v="Roberto Reed"/>
        <s v="Roberto Whitehead"/>
        <s v="Rocco Heath"/>
        <s v="Rodrigo Gilmore"/>
        <s v="Rodolfo Carr"/>
        <s v="Rodrigo Davis"/>
        <s v="Roger Huff"/>
        <s v="Ronan Faulkner"/>
        <s v="Roselyn Finley"/>
        <s v="Roy Simon"/>
        <s v="Royce Fischer"/>
        <s v="Rubi Noble"/>
        <s v="Ruby Munoz"/>
        <s v="Ruth Waters"/>
        <s v="Ruth Gibbs"/>
        <s v="Ryann Davidson"/>
        <s v="Ryan Wong"/>
        <s v="Ryleigh Cooper"/>
        <s v="Ryland Barber"/>
        <s v="Sabrina Colon"/>
        <s v="Sadie Spence"/>
        <s v="Sage Medina"/>
        <s v="Samara Ellison"/>
        <s v="Sandra Moran"/>
        <s v="Sanaa West"/>
        <s v="Saniyah Kline"/>
        <s v="Sandra Jarvis"/>
        <s v="Sanai Duran"/>
        <s v="Sarai Crosby"/>
        <s v="Sarai Richardson"/>
        <s v="Sara Nixon"/>
        <s v="Sasha Christian"/>
        <s v="Savion Richards"/>
        <s v="Scarlett Owens"/>
        <s v="Scott Sawyer"/>
        <s v="Sean Powell"/>
        <s v="Selina Ibarra"/>
        <s v="Semaj Howard"/>
        <s v="Serena Walls"/>
        <s v="Seth Yates"/>
        <s v="Shayla Hanson"/>
        <s v="Shayna Mason"/>
        <s v="Shaniya Ramsey"/>
        <s v="Shayla Mccullough"/>
        <s v="Shaniya Best"/>
        <s v="Sheldon Lara"/>
        <s v="Shyanne Christian"/>
        <s v="Shyla Valentine"/>
        <s v="Silas Mcgrath"/>
        <s v="Skylar Moody"/>
        <s v="Skye Knox"/>
        <s v="Skyla Kidd"/>
        <s v="Skyla Chapman"/>
        <s v="Skyler Eaton"/>
        <s v="Skye Alvarez"/>
        <s v="Skyla Graham"/>
        <s v="Solomon Mcdowell"/>
        <s v="Solomon Figueroa"/>
        <s v="Solomon Shea"/>
        <s v="Sonny Gray"/>
        <s v="Sophia Wyatt"/>
        <s v="Spencer Oconnor"/>
        <s v="Stephany Joseph"/>
        <s v="Steve Walton"/>
        <s v="Summer Novak"/>
        <s v="Susan Snow"/>
        <s v="Sydney Sheppard"/>
        <s v="Tabitha Graham"/>
        <s v="Tabitha Wang"/>
        <s v="Tabitha Lang"/>
        <s v="Talia Riley"/>
        <s v="Taliyah Garrett"/>
        <s v="Talia Rios"/>
        <s v="Tamia Pearson"/>
        <s v="Tamara Olsen"/>
        <s v="Tamia Benjamin"/>
        <s v="Tamara Baker"/>
        <s v="Taniya Craig"/>
        <s v="Tanya Norris"/>
        <s v="Taniyah Pope"/>
        <s v="Taniya Hoover"/>
        <s v="Taryn Harvey"/>
        <s v="Taryn Stark"/>
        <s v="Tate Daniels"/>
        <s v="Taylor Brandt"/>
        <s v="Teagan Long"/>
        <s v="Terry Norris"/>
        <s v="Terrell Lindsey"/>
        <s v="Terrell Buchanan"/>
        <s v="Terry Mccarthy"/>
        <s v="Terrance Guerra"/>
        <s v="Tessa Coffey"/>
        <s v="Thaddeus Lindsey"/>
        <s v="Thaddeus Williamson"/>
        <s v="Tia King"/>
        <s v="Tiana Dalton"/>
        <s v="Tiara Hodge"/>
        <s v="Tiffany White"/>
        <s v="Titus Petersen"/>
        <s v="Todd Alvarado"/>
        <s v="Trevon Park"/>
        <s v="Trenton Mays"/>
        <s v="Trenton Ward"/>
        <s v="Tristen Haley"/>
        <s v="Tristin Hogan"/>
        <s v="Tristin Dickerson"/>
        <s v="Tristan Werner"/>
        <s v="Tucker Rangel"/>
        <s v="Ty Daniels"/>
        <s v="Tyler Ballard"/>
        <s v="Tyrone Carrillo"/>
        <s v="Tyshawn Banks"/>
        <s v="Ulises Osborne"/>
        <s v="Valentin Moody"/>
        <s v="Valeria Wang"/>
        <s v="Valeria Dorsey"/>
        <s v="Valentina Dawson"/>
        <s v="Van Nolan"/>
        <s v="Vanessa Burns"/>
        <s v="Vanessa Morse"/>
        <s v="Van Stanton"/>
        <s v="Vaughn Burgess"/>
        <s v="Vaughn Gould"/>
        <s v="Victor Morgan"/>
        <s v="Victoria Waters"/>
        <s v="Viviana Chavez"/>
        <s v="Warren Carson"/>
        <s v="Wendy Ross"/>
        <s v="Wesley Drake"/>
        <s v="Weston Wall"/>
        <s v="Whitney Kim"/>
        <s v="Willie Collier"/>
        <s v="Willie Lloyd"/>
        <s v="Xavier Brown"/>
        <s v="Ximena Valdez"/>
        <s v="Xiomara Braun"/>
        <s v="Xiomara Archer"/>
        <s v="Xzavier Chaney"/>
        <s v="Xzavier Harrell"/>
        <s v="Yahir Chase"/>
        <s v="Yahir Daniel"/>
        <s v="Yair Parrish"/>
        <s v="Yandel Cooley"/>
        <s v="Yaritza Morrison"/>
        <s v="Yaretzi Cruz"/>
        <s v="Yareli Kidd"/>
        <s v="Yareli Arroyo"/>
        <s v="Yasmin Fox"/>
        <s v="Yoselin Rangel"/>
        <s v="Zackery Ritter"/>
        <s v="Zachariah Stout"/>
        <s v="Zackary Frye"/>
        <s v="Zack Rosales"/>
        <s v="Zaid Ramsey"/>
        <s v="Zain Jarvis"/>
        <s v="Zane Mejia"/>
        <s v="Zaniyah Meyers"/>
        <s v="Zaniyah Howell"/>
        <s v="Zara Doyle"/>
        <s v="Zayden Hays"/>
        <s v="Zayne Huerta"/>
        <s v="Zayne Henderson"/>
        <s v="Zayne Doyle"/>
      </sharedItems>
    </cacheField>
    <cacheField name="Email" numFmtId="0">
      <sharedItems/>
    </cacheField>
    <cacheField name="Country" numFmtId="0">
      <sharedItems count="6">
        <s v="United States"/>
        <s v="Germany"/>
        <s v="Canada"/>
        <s v="France"/>
        <s v="United Kingdom"/>
        <s v="Ireland"/>
      </sharedItems>
    </cacheField>
    <cacheField name="Bread or Pastry Type" numFmtId="0">
      <sharedItems/>
    </cacheField>
    <cacheField name="Texture" numFmtId="0">
      <sharedItems/>
    </cacheField>
    <cacheField name="Size" numFmtId="166">
      <sharedItems containsSemiMixedTypes="0" containsString="0" containsNumber="1" minValue="0.2" maxValue="2.5" count="4">
        <n v="1"/>
        <n v="2.5"/>
        <n v="0.2"/>
        <n v="0.5"/>
      </sharedItems>
    </cacheField>
    <cacheField name="Unit Price" numFmtId="44">
      <sharedItems containsSemiMixedTypes="0" containsString="0" containsNumber="1" minValue="0.6" maxValue="18"/>
    </cacheField>
    <cacheField name="Sales" numFmtId="44">
      <sharedItems containsSemiMixedTypes="0" containsString="0" containsNumber="1" minValue="0.6" maxValue="108"/>
    </cacheField>
    <cacheField name="Bread or Pastry Type Name" numFmtId="0">
      <sharedItems count="5">
        <s v="Ciabatta"/>
        <s v="Sourdough"/>
        <s v="Croissant"/>
        <s v="Brioche"/>
        <s v="Baguette"/>
      </sharedItems>
    </cacheField>
    <cacheField name="Texture Name" numFmtId="0">
      <sharedItems count="3">
        <s v="Soft"/>
        <s v="Crispy"/>
        <s v="Medium"/>
      </sharedItems>
    </cacheField>
    <cacheField name="Loyalty Card" numFmtId="0">
      <sharedItems count="2">
        <s v="No"/>
        <s v="Yes"/>
      </sharedItems>
    </cacheField>
    <cacheField name="Months (Order Date)" numFmtId="0" databaseField="0">
      <fieldGroup base="1">
        <rangePr groupBy="months" startDate="2021-01-02T00:00:00" endDate="2025-01-01T00:00:00"/>
        <groupItems count="14">
          <s v="&lt;1/2/2021"/>
          <s v="Jan"/>
          <s v="Feb"/>
          <s v="Mar"/>
          <s v="Apr"/>
          <s v="May"/>
          <s v="Jun"/>
          <s v="Jul"/>
          <s v="Aug"/>
          <s v="Sep"/>
          <s v="Oct"/>
          <s v="Nov"/>
          <s v="Dec"/>
          <s v="&gt;1/1/2025"/>
        </groupItems>
      </fieldGroup>
    </cacheField>
    <cacheField name="Years (Order Date)" numFmtId="0" databaseField="0">
      <fieldGroup base="1">
        <rangePr groupBy="years" startDate="2021-01-02T00:00:00" endDate="2025-01-01T00:00:00"/>
        <groupItems count="7">
          <s v="&lt;1/2/2021"/>
          <s v="2021"/>
          <s v="2022"/>
          <s v="2023"/>
          <s v="2024"/>
          <s v="2025"/>
          <s v="&gt;1/1/2025"/>
        </groupItems>
      </fieldGroup>
    </cacheField>
  </cacheFields>
  <extLst>
    <ext xmlns:x14="http://schemas.microsoft.com/office/spreadsheetml/2009/9/main" uri="{725AE2AE-9491-48be-B2B4-4EB974FC3084}">
      <x14:pivotCacheDefinition pivotCacheId="2011722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DEN-65341-992"/>
    <x v="0"/>
    <s v="Abb-68377-390"/>
    <s v="C-C-1.0"/>
    <n v="2"/>
    <x v="0"/>
    <s v="alloyd2@gmail.com"/>
    <x v="0"/>
    <s v="Cia"/>
    <s v="S"/>
    <x v="0"/>
    <n v="5"/>
    <n v="10"/>
    <x v="0"/>
    <x v="0"/>
    <x v="0"/>
  </r>
  <r>
    <s v="NEW-75339-749"/>
    <x v="1"/>
    <s v="Abe-23931-501"/>
    <s v="B-S-1.0"/>
    <n v="3"/>
    <x v="1"/>
    <s v="awagner4@gmail.com"/>
    <x v="0"/>
    <s v="Sou"/>
    <s v="C"/>
    <x v="0"/>
    <n v="3.3"/>
    <n v="9.8999999999999986"/>
    <x v="1"/>
    <x v="1"/>
    <x v="1"/>
  </r>
  <r>
    <s v="ESS-11739-427"/>
    <x v="2"/>
    <s v="Abr-22646-442"/>
    <s v="B-M-0.5"/>
    <n v="3"/>
    <x v="2"/>
    <s v="afranklin0@yahoo.com"/>
    <x v="1"/>
    <s v="Cro"/>
    <s v="C"/>
    <x v="0"/>
    <n v="4.95"/>
    <n v="14.850000000000001"/>
    <x v="2"/>
    <x v="1"/>
    <x v="1"/>
  </r>
  <r>
    <s v="BRA-57344-287"/>
    <x v="3"/>
    <s v="Abr-41111-908"/>
    <s v="B-M-0.2"/>
    <n v="3"/>
    <x v="3"/>
    <s v="ahorne6@icloud.com"/>
    <x v="2"/>
    <s v="Bri"/>
    <s v="M"/>
    <x v="1"/>
    <n v="12"/>
    <n v="36"/>
    <x v="3"/>
    <x v="2"/>
    <x v="0"/>
  </r>
  <r>
    <s v="DEL-44323-404"/>
    <x v="4"/>
    <s v="Ace-54366-892"/>
    <s v="S-M-0.5"/>
    <n v="6"/>
    <x v="4"/>
    <s v="amorgan0@gmail.com"/>
    <x v="2"/>
    <s v="Bag"/>
    <s v="C"/>
    <x v="1"/>
    <n v="16.5"/>
    <n v="99"/>
    <x v="4"/>
    <x v="1"/>
    <x v="0"/>
  </r>
  <r>
    <s v="HOU-11043-780"/>
    <x v="5"/>
    <s v="Ada-17446-552"/>
    <s v="S-M-2.5"/>
    <n v="4"/>
    <x v="5"/>
    <s v="ahaley7@yahoo.com"/>
    <x v="3"/>
    <s v="Bag"/>
    <s v="C"/>
    <x v="2"/>
    <n v="1.32"/>
    <n v="5.28"/>
    <x v="4"/>
    <x v="1"/>
    <x v="1"/>
  </r>
  <r>
    <s v="LIN-50106-877"/>
    <x v="6"/>
    <s v="Ada-52103-494"/>
    <s v="C-S-0.5"/>
    <n v="6"/>
    <x v="6"/>
    <s v="agalloway3@outlook.com"/>
    <x v="4"/>
    <s v="Cro"/>
    <s v="S"/>
    <x v="2"/>
    <n v="0.9"/>
    <n v="5.4"/>
    <x v="2"/>
    <x v="0"/>
    <x v="0"/>
  </r>
  <r>
    <s v="NEW-58836-777"/>
    <x v="7"/>
    <s v="Ada-86405-760"/>
    <s v="C-S-0.5"/>
    <n v="4"/>
    <x v="7"/>
    <s v="amitchell8@aol.com"/>
    <x v="2"/>
    <s v="Cia"/>
    <s v="C"/>
    <x v="1"/>
    <n v="13.75"/>
    <n v="55"/>
    <x v="0"/>
    <x v="1"/>
    <x v="1"/>
  </r>
  <r>
    <s v="KAN-87389-646"/>
    <x v="8"/>
    <s v="Ada-86584-701"/>
    <s v="B-S-2.5"/>
    <n v="6"/>
    <x v="8"/>
    <s v="adaniels0@yahoo.com"/>
    <x v="0"/>
    <s v="Sou"/>
    <s v="C"/>
    <x v="0"/>
    <n v="3.3"/>
    <n v="19.799999999999997"/>
    <x v="1"/>
    <x v="1"/>
    <x v="1"/>
  </r>
  <r>
    <s v="ANN-79065-390"/>
    <x v="9"/>
    <s v="Add-30671-917"/>
    <s v="B-C-0.2"/>
    <n v="3"/>
    <x v="9"/>
    <s v="amendez0@hotmail.com"/>
    <x v="3"/>
    <s v="Sou"/>
    <s v="M"/>
    <x v="0"/>
    <n v="6"/>
    <n v="18"/>
    <x v="1"/>
    <x v="2"/>
    <x v="1"/>
  </r>
  <r>
    <s v="SEA-51312-204"/>
    <x v="10"/>
    <s v="Adi-86760-587"/>
    <s v="B-S-2.5"/>
    <n v="3"/>
    <x v="10"/>
    <s v="asanford7@hotmail.com"/>
    <x v="0"/>
    <s v="Cro"/>
    <s v="C"/>
    <x v="0"/>
    <n v="4.95"/>
    <n v="14.850000000000001"/>
    <x v="2"/>
    <x v="1"/>
    <x v="0"/>
  </r>
  <r>
    <s v="SAN-63555-904"/>
    <x v="11"/>
    <s v="Adr-21292-454"/>
    <s v="S-M-0.5"/>
    <n v="4"/>
    <x v="11"/>
    <s v="avega9@yahoo.com"/>
    <x v="0"/>
    <s v="Cia"/>
    <s v="C"/>
    <x v="0"/>
    <n v="5.5"/>
    <n v="22"/>
    <x v="0"/>
    <x v="1"/>
    <x v="0"/>
  </r>
  <r>
    <s v="OTT-15584-15"/>
    <x v="12"/>
    <s v="Adr-28923-290"/>
    <s v="B-C-0.2"/>
    <n v="2"/>
    <x v="12"/>
    <s v="acook2@aol.com"/>
    <x v="2"/>
    <s v="Bag"/>
    <s v="C"/>
    <x v="3"/>
    <n v="3.3"/>
    <n v="6.6"/>
    <x v="4"/>
    <x v="1"/>
    <x v="1"/>
  </r>
  <r>
    <s v="RUN-90090-687"/>
    <x v="13"/>
    <s v="Adr-57552-222"/>
    <s v="C-M-1.0"/>
    <n v="4"/>
    <x v="13"/>
    <s v="ahill9@aol.com"/>
    <x v="3"/>
    <s v="Bag"/>
    <s v="S"/>
    <x v="2"/>
    <n v="0.6"/>
    <n v="2.4"/>
    <x v="4"/>
    <x v="0"/>
    <x v="0"/>
  </r>
  <r>
    <s v="LYO-68356-619"/>
    <x v="14"/>
    <s v="Adr-66185-948"/>
    <s v="B-C-0.2"/>
    <n v="4"/>
    <x v="14"/>
    <s v="asantiago6@hotmail.com"/>
    <x v="3"/>
    <s v="Cia"/>
    <s v="S"/>
    <x v="1"/>
    <n v="12.5"/>
    <n v="50"/>
    <x v="0"/>
    <x v="0"/>
    <x v="1"/>
  </r>
  <r>
    <s v="MÃ¼-71291-948"/>
    <x v="15"/>
    <s v="Adr-82006-629"/>
    <s v="B-C-0.5"/>
    <n v="1"/>
    <x v="15"/>
    <s v="ali2@gmail.com"/>
    <x v="1"/>
    <s v="Cia"/>
    <s v="M"/>
    <x v="1"/>
    <n v="15"/>
    <n v="15"/>
    <x v="0"/>
    <x v="2"/>
    <x v="0"/>
  </r>
  <r>
    <s v="VES-73669-807"/>
    <x v="16"/>
    <s v="Ady-91100-714"/>
    <s v="S-S-1.0"/>
    <n v="3"/>
    <x v="16"/>
    <s v="abeasley9@hotmail.com"/>
    <x v="3"/>
    <s v="Bag"/>
    <s v="M"/>
    <x v="1"/>
    <n v="18"/>
    <n v="54"/>
    <x v="4"/>
    <x v="2"/>
    <x v="1"/>
  </r>
  <r>
    <s v="HOU-26112-877"/>
    <x v="17"/>
    <s v="Aed-44735-664"/>
    <s v="B-C-2.5"/>
    <n v="3"/>
    <x v="17"/>
    <s v="anash4@icloud.com"/>
    <x v="2"/>
    <s v="Cia"/>
    <s v="C"/>
    <x v="3"/>
    <n v="2.75"/>
    <n v="8.25"/>
    <x v="0"/>
    <x v="1"/>
    <x v="0"/>
  </r>
  <r>
    <s v="GUE-62790-13"/>
    <x v="18"/>
    <s v="Ahm-28221-561"/>
    <s v="C-M-0.5"/>
    <n v="6"/>
    <x v="18"/>
    <s v="amooney6@icloud.com"/>
    <x v="3"/>
    <s v="Cro"/>
    <s v="S"/>
    <x v="2"/>
    <n v="0.9"/>
    <n v="5.4"/>
    <x v="2"/>
    <x v="0"/>
    <x v="1"/>
  </r>
  <r>
    <s v="CLI-54664-928"/>
    <x v="19"/>
    <s v="Ahm-52840-966"/>
    <s v="S-M-1.0"/>
    <n v="3"/>
    <x v="19"/>
    <s v="ajoyce1@icloud.com"/>
    <x v="3"/>
    <s v="Sou"/>
    <s v="M"/>
    <x v="3"/>
    <n v="1.8"/>
    <n v="5.4"/>
    <x v="1"/>
    <x v="2"/>
    <x v="0"/>
  </r>
  <r>
    <s v="NOR-91156-286"/>
    <x v="20"/>
    <s v="Ahm-93789-250"/>
    <s v="B-M-2.5"/>
    <n v="5"/>
    <x v="20"/>
    <s v="along8@hotmail.com"/>
    <x v="2"/>
    <s v="Bag"/>
    <s v="C"/>
    <x v="3"/>
    <n v="3.3"/>
    <n v="16.5"/>
    <x v="4"/>
    <x v="1"/>
    <x v="0"/>
  </r>
  <r>
    <s v="MON-38723-663"/>
    <x v="21"/>
    <s v="Ahm-98752-380"/>
    <s v="S-C-0.5"/>
    <n v="1"/>
    <x v="21"/>
    <s v="acase8@aol.com"/>
    <x v="0"/>
    <s v="Cro"/>
    <s v="M"/>
    <x v="0"/>
    <n v="5.4"/>
    <n v="5.4"/>
    <x v="2"/>
    <x v="2"/>
    <x v="0"/>
  </r>
  <r>
    <s v="AIX-18715-589"/>
    <x v="22"/>
    <s v="Ail-70611-815"/>
    <s v="S-C-1.0"/>
    <n v="4"/>
    <x v="22"/>
    <s v="apittman4@outlook.com"/>
    <x v="3"/>
    <s v="Cia"/>
    <s v="C"/>
    <x v="0"/>
    <n v="5.5"/>
    <n v="22"/>
    <x v="0"/>
    <x v="1"/>
    <x v="0"/>
  </r>
  <r>
    <s v="CRE-82404-555"/>
    <x v="23"/>
    <s v="Aim-59623-525"/>
    <s v="S-C-2.5"/>
    <n v="1"/>
    <x v="23"/>
    <s v="ahenderson1@outlook.com"/>
    <x v="3"/>
    <s v="Cro"/>
    <s v="S"/>
    <x v="3"/>
    <n v="2.25"/>
    <n v="2.25"/>
    <x v="2"/>
    <x v="0"/>
    <x v="1"/>
  </r>
  <r>
    <s v="MON-90420-890"/>
    <x v="24"/>
    <s v="Ala-71316-951"/>
    <s v="B-S-0.2"/>
    <n v="2"/>
    <x v="24"/>
    <s v="afowler8@outlook.com"/>
    <x v="3"/>
    <s v="Cro"/>
    <s v="C"/>
    <x v="0"/>
    <n v="4.95"/>
    <n v="9.9"/>
    <x v="2"/>
    <x v="1"/>
    <x v="1"/>
  </r>
  <r>
    <s v="SAI-88262-732"/>
    <x v="25"/>
    <s v="Ala-94943-653"/>
    <s v="S-S-2.5"/>
    <n v="4"/>
    <x v="25"/>
    <s v="awiley3@hotmail.com"/>
    <x v="3"/>
    <s v="Cro"/>
    <s v="M"/>
    <x v="3"/>
    <n v="2.7"/>
    <n v="10.8"/>
    <x v="2"/>
    <x v="2"/>
    <x v="0"/>
  </r>
  <r>
    <s v="PHO-82325-175"/>
    <x v="26"/>
    <s v="Ale-17669-814"/>
    <s v="C-M-0.5"/>
    <n v="6"/>
    <x v="26"/>
    <s v="amcgrath6@hotmail.com"/>
    <x v="0"/>
    <s v="Bag"/>
    <s v="C"/>
    <x v="2"/>
    <n v="1.32"/>
    <n v="7.92"/>
    <x v="4"/>
    <x v="1"/>
    <x v="1"/>
  </r>
  <r>
    <s v="ROU-94006-139"/>
    <x v="27"/>
    <s v="Ale-25392-208"/>
    <s v="B-S-2.5"/>
    <n v="4"/>
    <x v="27"/>
    <s v="aelliott4@yahoo.com"/>
    <x v="3"/>
    <s v="Bag"/>
    <s v="S"/>
    <x v="2"/>
    <n v="0.6"/>
    <n v="2.4"/>
    <x v="4"/>
    <x v="0"/>
    <x v="0"/>
  </r>
  <r>
    <s v="ROI-95469-870"/>
    <x v="28"/>
    <s v="Ale-38125-460"/>
    <s v="C-C-0.2"/>
    <n v="5"/>
    <x v="28"/>
    <s v="ahuynh3@gmail.com"/>
    <x v="3"/>
    <s v="Cro"/>
    <s v="C"/>
    <x v="0"/>
    <n v="4.95"/>
    <n v="24.75"/>
    <x v="2"/>
    <x v="1"/>
    <x v="1"/>
  </r>
  <r>
    <s v="LAS-39901-547"/>
    <x v="29"/>
    <s v="Ale-41310-422"/>
    <s v="B-C-2.5"/>
    <n v="2"/>
    <x v="29"/>
    <s v="aharmon5@aol.com"/>
    <x v="0"/>
    <s v="Bag"/>
    <s v="C"/>
    <x v="1"/>
    <n v="16.5"/>
    <n v="33"/>
    <x v="4"/>
    <x v="1"/>
    <x v="1"/>
  </r>
  <r>
    <s v="LYO-90021-577"/>
    <x v="30"/>
    <s v="Ale-50925-829"/>
    <s v="C-M-1.0"/>
    <n v="5"/>
    <x v="30"/>
    <s v="atrevino0@gmail.com"/>
    <x v="3"/>
    <s v="Cro"/>
    <s v="M"/>
    <x v="3"/>
    <n v="2.7"/>
    <n v="13.5"/>
    <x v="2"/>
    <x v="2"/>
    <x v="1"/>
  </r>
  <r>
    <s v="MAR-78168-175"/>
    <x v="31"/>
    <s v="Ale-53895-921"/>
    <s v="S-C-1.0"/>
    <n v="5"/>
    <x v="31"/>
    <s v="anavarro3@gmail.com"/>
    <x v="3"/>
    <s v="Cro"/>
    <s v="C"/>
    <x v="1"/>
    <n v="12.375"/>
    <n v="61.875"/>
    <x v="2"/>
    <x v="1"/>
    <x v="1"/>
  </r>
  <r>
    <s v="VIN-56384-146"/>
    <x v="32"/>
    <s v="Ale-60897-160"/>
    <s v="B-S-0.2"/>
    <n v="6"/>
    <x v="32"/>
    <s v="adiaz9@yahoo.com"/>
    <x v="3"/>
    <s v="Cro"/>
    <s v="C"/>
    <x v="1"/>
    <n v="12.375"/>
    <n v="74.25"/>
    <x v="2"/>
    <x v="1"/>
    <x v="1"/>
  </r>
  <r>
    <s v="MAR-5649-928"/>
    <x v="33"/>
    <s v="Ale-81193-335"/>
    <s v="C-M-1.0"/>
    <n v="5"/>
    <x v="33"/>
    <s v="amorrison6@outlook.com"/>
    <x v="3"/>
    <s v="Cia"/>
    <s v="S"/>
    <x v="2"/>
    <n v="1"/>
    <n v="5"/>
    <x v="0"/>
    <x v="0"/>
    <x v="0"/>
  </r>
  <r>
    <s v="NAS-31255-40"/>
    <x v="34"/>
    <s v="Ale-82299-642"/>
    <s v="C-S-0.2"/>
    <n v="3"/>
    <x v="34"/>
    <s v="aphelps8@yahoo.com"/>
    <x v="0"/>
    <s v="Cro"/>
    <s v="S"/>
    <x v="2"/>
    <n v="0.9"/>
    <n v="2.7"/>
    <x v="2"/>
    <x v="0"/>
    <x v="0"/>
  </r>
  <r>
    <s v="SAN-57972-212"/>
    <x v="35"/>
    <s v="Ale-87450-917"/>
    <s v="B-C-0.5"/>
    <n v="3"/>
    <x v="35"/>
    <s v="ahartman7@yahoo.com"/>
    <x v="0"/>
    <s v="Cia"/>
    <s v="S"/>
    <x v="1"/>
    <n v="12.5"/>
    <n v="37.5"/>
    <x v="0"/>
    <x v="0"/>
    <x v="1"/>
  </r>
  <r>
    <s v="COL-82987-128"/>
    <x v="36"/>
    <s v="Ale-91223-740"/>
    <s v="C-M-2.5"/>
    <n v="5"/>
    <x v="36"/>
    <s v="acase5@hotmail.com"/>
    <x v="0"/>
    <s v="Cia"/>
    <s v="C"/>
    <x v="0"/>
    <n v="5.5"/>
    <n v="27.5"/>
    <x v="0"/>
    <x v="1"/>
    <x v="0"/>
  </r>
  <r>
    <s v="WHI-64566-298"/>
    <x v="37"/>
    <s v="Ale-91271-169"/>
    <s v="S-C-2.5"/>
    <n v="1"/>
    <x v="37"/>
    <s v="aingram9@icloud.com"/>
    <x v="2"/>
    <s v="Cro"/>
    <s v="S"/>
    <x v="3"/>
    <n v="2.25"/>
    <n v="2.25"/>
    <x v="2"/>
    <x v="0"/>
    <x v="0"/>
  </r>
  <r>
    <s v="OKA-79397-774"/>
    <x v="38"/>
    <s v="Ale-94697-153"/>
    <s v="C-M-0.2"/>
    <n v="2"/>
    <x v="38"/>
    <s v="asantana9@gmail.com"/>
    <x v="2"/>
    <s v="Cia"/>
    <s v="M"/>
    <x v="3"/>
    <n v="3"/>
    <n v="6"/>
    <x v="0"/>
    <x v="2"/>
    <x v="0"/>
  </r>
  <r>
    <s v="PAR-57447-118"/>
    <x v="39"/>
    <s v="Alf-21476-225"/>
    <s v="B-M-1.0"/>
    <n v="5"/>
    <x v="39"/>
    <s v="ahobbs0@yahoo.com"/>
    <x v="3"/>
    <s v="Cro"/>
    <s v="M"/>
    <x v="2"/>
    <n v="1.08"/>
    <n v="5.4"/>
    <x v="2"/>
    <x v="2"/>
    <x v="0"/>
  </r>
  <r>
    <s v="MAS-7853-833"/>
    <x v="40"/>
    <s v="Alf-35299-477"/>
    <s v="B-M-0.2"/>
    <n v="3"/>
    <x v="40"/>
    <s v="aho7@icloud.com"/>
    <x v="2"/>
    <s v="Bag"/>
    <s v="S"/>
    <x v="1"/>
    <n v="15"/>
    <n v="45"/>
    <x v="4"/>
    <x v="0"/>
    <x v="1"/>
  </r>
  <r>
    <s v="WAS-27397-539"/>
    <x v="41"/>
    <s v="Ali-52955-837"/>
    <s v="C-C-2.5"/>
    <n v="2"/>
    <x v="41"/>
    <s v="ahuang0@aol.com"/>
    <x v="0"/>
    <s v="Cia"/>
    <s v="M"/>
    <x v="3"/>
    <n v="3"/>
    <n v="6"/>
    <x v="0"/>
    <x v="2"/>
    <x v="0"/>
  </r>
  <r>
    <s v="BRI-83140-84"/>
    <x v="42"/>
    <s v="All-14653-486"/>
    <s v="B-S-0.5"/>
    <n v="2"/>
    <x v="42"/>
    <s v="amartinez2@icloud.com"/>
    <x v="4"/>
    <s v="Cro"/>
    <s v="C"/>
    <x v="3"/>
    <n v="2.2000000000000002"/>
    <n v="4.4000000000000004"/>
    <x v="2"/>
    <x v="1"/>
    <x v="1"/>
  </r>
  <r>
    <s v="KIN-88475-120"/>
    <x v="43"/>
    <s v="Alv-89366-438"/>
    <s v="S-S-2.5"/>
    <n v="5"/>
    <x v="43"/>
    <s v="achristensen7@aol.com"/>
    <x v="2"/>
    <s v="Bag"/>
    <s v="S"/>
    <x v="1"/>
    <n v="15"/>
    <n v="75"/>
    <x v="4"/>
    <x v="0"/>
    <x v="1"/>
  </r>
  <r>
    <s v="LYO-75280-800"/>
    <x v="44"/>
    <s v="Aly-68972-797"/>
    <s v="C-S-0.5"/>
    <n v="6"/>
    <x v="44"/>
    <s v="abeasley7@aol.com"/>
    <x v="3"/>
    <s v="Cia"/>
    <s v="C"/>
    <x v="3"/>
    <n v="2.75"/>
    <n v="16.5"/>
    <x v="0"/>
    <x v="1"/>
    <x v="0"/>
  </r>
  <r>
    <s v="AUC-54096-702"/>
    <x v="45"/>
    <s v="Ama-31239-826"/>
    <s v="B-M-1.0"/>
    <n v="1"/>
    <x v="45"/>
    <s v="apitts5@gmail.com"/>
    <x v="3"/>
    <s v="Bag"/>
    <s v="S"/>
    <x v="2"/>
    <n v="0.6"/>
    <n v="0.6"/>
    <x v="4"/>
    <x v="0"/>
    <x v="0"/>
  </r>
  <r>
    <s v="LUD-2923-367"/>
    <x v="46"/>
    <s v="Ama-35673-351"/>
    <s v="S-S-1.0"/>
    <n v="1"/>
    <x v="46"/>
    <s v="aweaver3@yahoo.com"/>
    <x v="1"/>
    <s v="Cia"/>
    <s v="M"/>
    <x v="3"/>
    <n v="3"/>
    <n v="3"/>
    <x v="0"/>
    <x v="2"/>
    <x v="1"/>
  </r>
  <r>
    <s v="DAL-6326-53"/>
    <x v="47"/>
    <s v="Ama-52450-541"/>
    <s v="C-C-0.5"/>
    <n v="2"/>
    <x v="47"/>
    <s v="acarlson7@gmail.com"/>
    <x v="0"/>
    <s v="Cro"/>
    <s v="C"/>
    <x v="1"/>
    <n v="12.375"/>
    <n v="24.75"/>
    <x v="2"/>
    <x v="1"/>
    <x v="0"/>
  </r>
  <r>
    <s v="WAT-4758-564"/>
    <x v="48"/>
    <s v="Ama-86245-282"/>
    <s v="S-S-1.0"/>
    <n v="6"/>
    <x v="48"/>
    <s v="acoffey9@gmail.com"/>
    <x v="2"/>
    <s v="Cro"/>
    <s v="C"/>
    <x v="0"/>
    <n v="4.95"/>
    <n v="29.700000000000003"/>
    <x v="2"/>
    <x v="1"/>
    <x v="1"/>
  </r>
  <r>
    <s v="BOB-28262-631"/>
    <x v="49"/>
    <s v="Ama-94550-688"/>
    <s v="C-C-1.0"/>
    <n v="3"/>
    <x v="49"/>
    <s v="akelley2@gmail.com"/>
    <x v="3"/>
    <s v="Sou"/>
    <s v="C"/>
    <x v="0"/>
    <n v="3.3"/>
    <n v="9.8999999999999986"/>
    <x v="1"/>
    <x v="1"/>
    <x v="1"/>
  </r>
  <r>
    <s v="LYO-36652-673"/>
    <x v="50"/>
    <s v="Ami-20126-389"/>
    <s v="C-M-1.0"/>
    <n v="1"/>
    <x v="50"/>
    <s v="ablevins7@yahoo.com"/>
    <x v="3"/>
    <s v="Bag"/>
    <s v="C"/>
    <x v="1"/>
    <n v="16.5"/>
    <n v="16.5"/>
    <x v="4"/>
    <x v="1"/>
    <x v="1"/>
  </r>
  <r>
    <s v="CAR-41047-719"/>
    <x v="51"/>
    <s v="And-20942-432"/>
    <s v="S-C-0.5"/>
    <n v="3"/>
    <x v="51"/>
    <s v="abarr0@aol.com"/>
    <x v="3"/>
    <s v="Bag"/>
    <s v="M"/>
    <x v="2"/>
    <n v="1.44"/>
    <n v="4.32"/>
    <x v="4"/>
    <x v="2"/>
    <x v="0"/>
  </r>
  <r>
    <s v="MÃ¢-82765-460"/>
    <x v="52"/>
    <s v="And-56843-375"/>
    <s v="C-S-0.5"/>
    <n v="6"/>
    <x v="52"/>
    <s v="awall0@hotmail.com"/>
    <x v="3"/>
    <s v="Bag"/>
    <s v="M"/>
    <x v="1"/>
    <n v="18"/>
    <n v="108"/>
    <x v="4"/>
    <x v="2"/>
    <x v="0"/>
  </r>
  <r>
    <s v="ABE-42551-75"/>
    <x v="53"/>
    <s v="And-62902-390"/>
    <s v="C-S-1.0"/>
    <n v="1"/>
    <x v="53"/>
    <s v="aperkins5@yahoo.com"/>
    <x v="4"/>
    <s v="Cia"/>
    <s v="M"/>
    <x v="3"/>
    <n v="3"/>
    <n v="3"/>
    <x v="0"/>
    <x v="2"/>
    <x v="0"/>
  </r>
  <r>
    <s v="MET-14957-705"/>
    <x v="54"/>
    <s v="And-97160-283"/>
    <s v="B-C-0.5"/>
    <n v="2"/>
    <x v="54"/>
    <s v="asexton3@aol.com"/>
    <x v="2"/>
    <s v="Bag"/>
    <s v="S"/>
    <x v="1"/>
    <n v="15"/>
    <n v="30"/>
    <x v="4"/>
    <x v="0"/>
    <x v="1"/>
  </r>
  <r>
    <s v="DUN-72174-300"/>
    <x v="55"/>
    <s v="Ang-33802-684"/>
    <s v="B-C-0.2"/>
    <n v="2"/>
    <x v="55"/>
    <s v="agates0@yahoo.com"/>
    <x v="3"/>
    <s v="Cro"/>
    <s v="M"/>
    <x v="3"/>
    <n v="2.7"/>
    <n v="5.4"/>
    <x v="2"/>
    <x v="2"/>
    <x v="0"/>
  </r>
  <r>
    <s v="LYO-71283-739"/>
    <x v="56"/>
    <s v="Ang-49618-881"/>
    <s v="C-C-0.5"/>
    <n v="2"/>
    <x v="56"/>
    <s v="agutierrez6@hotmail.com"/>
    <x v="3"/>
    <s v="Bag"/>
    <s v="M"/>
    <x v="2"/>
    <n v="1.44"/>
    <n v="2.88"/>
    <x v="4"/>
    <x v="2"/>
    <x v="0"/>
  </r>
  <r>
    <s v="AMI-60968-653"/>
    <x v="57"/>
    <s v="Ang-70993-674"/>
    <s v="B-M-0.2"/>
    <n v="2"/>
    <x v="57"/>
    <s v="abutler1@hotmail.com"/>
    <x v="3"/>
    <s v="Cro"/>
    <s v="S"/>
    <x v="2"/>
    <n v="0.9"/>
    <n v="1.8"/>
    <x v="2"/>
    <x v="0"/>
    <x v="0"/>
  </r>
  <r>
    <s v="FRE-63098-82"/>
    <x v="58"/>
    <s v="Ang-91525-174"/>
    <s v="B-M-0.5"/>
    <n v="2"/>
    <x v="58"/>
    <s v="awaller4@icloud.com"/>
    <x v="0"/>
    <s v="Bag"/>
    <s v="S"/>
    <x v="3"/>
    <n v="3"/>
    <n v="6"/>
    <x v="4"/>
    <x v="0"/>
    <x v="0"/>
  </r>
  <r>
    <s v="MAN-33354-827"/>
    <x v="27"/>
    <s v="Ani-18144-653"/>
    <s v="C-C-0.2"/>
    <n v="1"/>
    <x v="59"/>
    <s v="aalvarez0@hotmail.com"/>
    <x v="0"/>
    <s v="Cro"/>
    <s v="C"/>
    <x v="1"/>
    <n v="12.375"/>
    <n v="12.375"/>
    <x v="2"/>
    <x v="1"/>
    <x v="1"/>
  </r>
  <r>
    <s v="ROC-80316-996"/>
    <x v="59"/>
    <s v="Ann-93192-828"/>
    <s v="B-C-0.5"/>
    <n v="1"/>
    <x v="60"/>
    <s v="amendez5@gmail.com"/>
    <x v="2"/>
    <s v="Cia"/>
    <s v="C"/>
    <x v="1"/>
    <n v="13.75"/>
    <n v="13.75"/>
    <x v="0"/>
    <x v="1"/>
    <x v="1"/>
  </r>
  <r>
    <s v="FLO-90215-354"/>
    <x v="60"/>
    <s v="Ant-85412-845"/>
    <s v="B-C-0.5"/>
    <n v="6"/>
    <x v="61"/>
    <s v="awhitehead1@yahoo.com"/>
    <x v="3"/>
    <s v="Cro"/>
    <s v="C"/>
    <x v="0"/>
    <n v="4.95"/>
    <n v="29.700000000000003"/>
    <x v="2"/>
    <x v="1"/>
    <x v="0"/>
  </r>
  <r>
    <s v="LAV-4069-438"/>
    <x v="61"/>
    <s v="Ant-89039-182"/>
    <s v="C-S-1.0"/>
    <n v="4"/>
    <x v="62"/>
    <s v="amontoya6@hotmail.com"/>
    <x v="3"/>
    <s v="Cia"/>
    <s v="M"/>
    <x v="2"/>
    <n v="1.2"/>
    <n v="4.8"/>
    <x v="0"/>
    <x v="2"/>
    <x v="1"/>
  </r>
  <r>
    <s v="DES-84431-613"/>
    <x v="62"/>
    <s v="Ant-90616-786"/>
    <s v="C-M-0.5"/>
    <n v="2"/>
    <x v="63"/>
    <s v="aschroeder5@outlook.com"/>
    <x v="0"/>
    <s v="Cia"/>
    <s v="C"/>
    <x v="3"/>
    <n v="2.75"/>
    <n v="5.5"/>
    <x v="0"/>
    <x v="1"/>
    <x v="0"/>
  </r>
  <r>
    <s v="HAM-47134-859"/>
    <x v="63"/>
    <s v="Ant-91675-729"/>
    <s v="B-C-0.2"/>
    <n v="4"/>
    <x v="64"/>
    <s v="ahooper2@gmail.com"/>
    <x v="1"/>
    <s v="Bri"/>
    <s v="M"/>
    <x v="1"/>
    <n v="12"/>
    <n v="48"/>
    <x v="3"/>
    <x v="2"/>
    <x v="0"/>
  </r>
  <r>
    <s v="GJO-5625-540"/>
    <x v="64"/>
    <s v="Apr-87678-169"/>
    <s v="S-M-0.2"/>
    <n v="6"/>
    <x v="65"/>
    <s v="aharvey5@hotmail.com"/>
    <x v="2"/>
    <s v="Bag"/>
    <s v="M"/>
    <x v="1"/>
    <n v="18"/>
    <n v="108"/>
    <x v="4"/>
    <x v="2"/>
    <x v="1"/>
  </r>
  <r>
    <s v="MEM-2376-458"/>
    <x v="65"/>
    <s v="Ara-38198-251"/>
    <s v="B-S-1.0"/>
    <n v="2"/>
    <x v="66"/>
    <s v="acrosby6@outlook.com"/>
    <x v="0"/>
    <s v="Sou"/>
    <s v="M"/>
    <x v="3"/>
    <n v="1.8"/>
    <n v="3.6"/>
    <x v="1"/>
    <x v="2"/>
    <x v="0"/>
  </r>
  <r>
    <s v="ORL-33673-42"/>
    <x v="66"/>
    <s v="Ara-60713-871"/>
    <s v="C-S-2.5"/>
    <n v="1"/>
    <x v="67"/>
    <s v="arusso7@yahoo.com"/>
    <x v="3"/>
    <s v="Cro"/>
    <s v="C"/>
    <x v="1"/>
    <n v="12.375"/>
    <n v="12.375"/>
    <x v="2"/>
    <x v="1"/>
    <x v="1"/>
  </r>
  <r>
    <s v="BER-49508-847"/>
    <x v="67"/>
    <s v="Ara-61054-164"/>
    <s v="C-S-1.0"/>
    <n v="2"/>
    <x v="68"/>
    <s v="aoconnor5@aol.com"/>
    <x v="1"/>
    <s v="Sou"/>
    <s v="M"/>
    <x v="0"/>
    <n v="6"/>
    <n v="12"/>
    <x v="1"/>
    <x v="2"/>
    <x v="0"/>
  </r>
  <r>
    <s v="NEW-47414-349"/>
    <x v="66"/>
    <s v="Ara-74070-979"/>
    <s v="B-M-2.5"/>
    <n v="4"/>
    <x v="69"/>
    <s v="aperry2@gmail.com"/>
    <x v="0"/>
    <s v="Cro"/>
    <s v="S"/>
    <x v="1"/>
    <n v="11.25"/>
    <n v="45"/>
    <x v="2"/>
    <x v="0"/>
    <x v="1"/>
  </r>
  <r>
    <s v="CRO-26946-368"/>
    <x v="68"/>
    <s v="Ari-90970-444"/>
    <s v="B-M-0.2"/>
    <n v="6"/>
    <x v="70"/>
    <s v="aboone2@hotmail.com"/>
    <x v="3"/>
    <s v="Bag"/>
    <s v="S"/>
    <x v="0"/>
    <n v="6"/>
    <n v="36"/>
    <x v="4"/>
    <x v="0"/>
    <x v="1"/>
  </r>
  <r>
    <s v="CRO-92406-227"/>
    <x v="69"/>
    <s v="Arm-27841-752"/>
    <s v="B-S-1.0"/>
    <n v="6"/>
    <x v="71"/>
    <s v="aross4@yahoo.com"/>
    <x v="5"/>
    <s v="Cro"/>
    <s v="C"/>
    <x v="0"/>
    <n v="4.95"/>
    <n v="29.700000000000003"/>
    <x v="2"/>
    <x v="1"/>
    <x v="0"/>
  </r>
  <r>
    <s v="MIN-59898-153"/>
    <x v="70"/>
    <s v="Ary-81373-505"/>
    <s v="C-C-1.0"/>
    <n v="6"/>
    <x v="72"/>
    <s v="abartlett1@hotmail.com"/>
    <x v="0"/>
    <s v="Bag"/>
    <s v="M"/>
    <x v="2"/>
    <n v="1.44"/>
    <n v="8.64"/>
    <x v="4"/>
    <x v="2"/>
    <x v="0"/>
  </r>
  <r>
    <s v="TAM-11130-39"/>
    <x v="71"/>
    <s v="Ash-13364-998"/>
    <s v="B-M-0.2"/>
    <n v="3"/>
    <x v="73"/>
    <s v="ahuber7@icloud.com"/>
    <x v="0"/>
    <s v="Cro"/>
    <s v="S"/>
    <x v="3"/>
    <n v="2.25"/>
    <n v="6.75"/>
    <x v="2"/>
    <x v="0"/>
    <x v="1"/>
  </r>
  <r>
    <s v="AUB-40647-30"/>
    <x v="72"/>
    <s v="Ash-33418-273"/>
    <s v="C-C-1.0"/>
    <n v="1"/>
    <x v="74"/>
    <s v="aoliver3@yahoo.com"/>
    <x v="3"/>
    <s v="Cia"/>
    <s v="M"/>
    <x v="1"/>
    <n v="15"/>
    <n v="15"/>
    <x v="0"/>
    <x v="2"/>
    <x v="0"/>
  </r>
  <r>
    <s v="ANG-62095-161"/>
    <x v="73"/>
    <s v="Ash-55968-574"/>
    <s v="C-M-0.5"/>
    <n v="4"/>
    <x v="75"/>
    <s v="adrake4@hotmail.com"/>
    <x v="3"/>
    <s v="Bag"/>
    <s v="S"/>
    <x v="2"/>
    <n v="0.6"/>
    <n v="2.4"/>
    <x v="4"/>
    <x v="0"/>
    <x v="0"/>
  </r>
  <r>
    <s v="TUC-4939-540"/>
    <x v="74"/>
    <s v="Ash-59583-474"/>
    <s v="B-M-0.2"/>
    <n v="4"/>
    <x v="76"/>
    <s v="alandry4@yahoo.com"/>
    <x v="0"/>
    <s v="Bag"/>
    <s v="C"/>
    <x v="1"/>
    <n v="16.5"/>
    <n v="66"/>
    <x v="4"/>
    <x v="1"/>
    <x v="1"/>
  </r>
  <r>
    <s v="LA -6661-913"/>
    <x v="75"/>
    <s v="Ash-62987-154"/>
    <s v="B-M-0.2"/>
    <n v="6"/>
    <x v="77"/>
    <s v="apark0@outlook.com"/>
    <x v="3"/>
    <s v="Bri"/>
    <s v="M"/>
    <x v="1"/>
    <n v="12"/>
    <n v="72"/>
    <x v="3"/>
    <x v="2"/>
    <x v="1"/>
  </r>
  <r>
    <s v="LYO-57768-459"/>
    <x v="76"/>
    <s v="Ash-71068-116"/>
    <s v="C-C-2.5"/>
    <n v="4"/>
    <x v="78"/>
    <s v="akennedy6@outlook.com"/>
    <x v="3"/>
    <s v="Cro"/>
    <s v="M"/>
    <x v="3"/>
    <n v="2.7"/>
    <n v="10.8"/>
    <x v="2"/>
    <x v="2"/>
    <x v="1"/>
  </r>
  <r>
    <s v="SAI-46469-856"/>
    <x v="77"/>
    <s v="Ash-90397-429"/>
    <s v="C-M-0.5"/>
    <n v="4"/>
    <x v="79"/>
    <s v="aweber9@hotmail.com"/>
    <x v="3"/>
    <s v="Bri"/>
    <s v="M"/>
    <x v="1"/>
    <n v="12"/>
    <n v="48"/>
    <x v="3"/>
    <x v="2"/>
    <x v="1"/>
  </r>
  <r>
    <s v="NEW-77524-69"/>
    <x v="78"/>
    <s v="Ash-92213-719"/>
    <s v="B-S-0.2"/>
    <n v="5"/>
    <x v="80"/>
    <s v="afrench0@icloud.com"/>
    <x v="0"/>
    <s v="Sou"/>
    <s v="C"/>
    <x v="0"/>
    <n v="3.3"/>
    <n v="16.5"/>
    <x v="1"/>
    <x v="1"/>
    <x v="0"/>
  </r>
  <r>
    <s v="OXB-98532-606"/>
    <x v="79"/>
    <s v="Asp-72797-189"/>
    <s v="S-M-0.2"/>
    <n v="4"/>
    <x v="81"/>
    <s v="agould3@gmail.com"/>
    <x v="2"/>
    <s v="Sou"/>
    <s v="C"/>
    <x v="0"/>
    <n v="3.3"/>
    <n v="13.2"/>
    <x v="1"/>
    <x v="1"/>
    <x v="1"/>
  </r>
  <r>
    <s v="LYO-54193-129"/>
    <x v="37"/>
    <s v="Aub-83175-980"/>
    <s v="S-C-2.5"/>
    <n v="4"/>
    <x v="82"/>
    <s v="aspears7@gmail.com"/>
    <x v="3"/>
    <s v="Cro"/>
    <s v="M"/>
    <x v="0"/>
    <n v="5.4"/>
    <n v="21.6"/>
    <x v="2"/>
    <x v="2"/>
    <x v="1"/>
  </r>
  <r>
    <s v="TOL-76173-435"/>
    <x v="80"/>
    <s v="Aub-83469-448"/>
    <s v="C-S-2.5"/>
    <n v="2"/>
    <x v="83"/>
    <s v="aponce4@yahoo.com"/>
    <x v="0"/>
    <s v="Bag"/>
    <s v="C"/>
    <x v="1"/>
    <n v="16.5"/>
    <n v="33"/>
    <x v="4"/>
    <x v="1"/>
    <x v="0"/>
  </r>
  <r>
    <s v="ROA-58077-636"/>
    <x v="81"/>
    <s v="Aus-57579-663"/>
    <s v="S-M-1.0"/>
    <n v="6"/>
    <x v="84"/>
    <s v="aclay2@gmail.com"/>
    <x v="3"/>
    <s v="Cro"/>
    <s v="C"/>
    <x v="2"/>
    <n v="0.99"/>
    <n v="5.9399999999999995"/>
    <x v="2"/>
    <x v="1"/>
    <x v="0"/>
  </r>
  <r>
    <s v="REI-16848-562"/>
    <x v="82"/>
    <s v="Ave-27536-954"/>
    <s v="B-S-0.2"/>
    <n v="5"/>
    <x v="85"/>
    <s v="afitzgerald1@gmail.com"/>
    <x v="3"/>
    <s v="Bag"/>
    <s v="S"/>
    <x v="1"/>
    <n v="15"/>
    <n v="75"/>
    <x v="4"/>
    <x v="0"/>
    <x v="0"/>
  </r>
  <r>
    <s v="FER-6501-73"/>
    <x v="51"/>
    <s v="Ave-30794-229"/>
    <s v="C-S-1.0"/>
    <n v="1"/>
    <x v="86"/>
    <s v="aneal7@yahoo.com"/>
    <x v="5"/>
    <s v="Cro"/>
    <s v="M"/>
    <x v="0"/>
    <n v="5.4"/>
    <n v="5.4"/>
    <x v="2"/>
    <x v="2"/>
    <x v="0"/>
  </r>
  <r>
    <s v="SAN-54638-488"/>
    <x v="83"/>
    <s v="Ave-81701-898"/>
    <s v="C-M-0.5"/>
    <n v="1"/>
    <x v="87"/>
    <s v="alin8@aol.com"/>
    <x v="0"/>
    <s v="Cro"/>
    <s v="S"/>
    <x v="2"/>
    <n v="0.9"/>
    <n v="0.9"/>
    <x v="2"/>
    <x v="0"/>
    <x v="1"/>
  </r>
  <r>
    <s v="HAG-52078-278"/>
    <x v="84"/>
    <s v="Ave-82238-279"/>
    <s v="B-M-0.2"/>
    <n v="6"/>
    <x v="88"/>
    <s v="awebster8@gmail.com"/>
    <x v="3"/>
    <s v="Bag"/>
    <s v="S"/>
    <x v="3"/>
    <n v="3"/>
    <n v="18"/>
    <x v="4"/>
    <x v="0"/>
    <x v="1"/>
  </r>
  <r>
    <s v="WAC-3664-374"/>
    <x v="85"/>
    <s v="Aya-60585-312"/>
    <s v="B-S-2.5"/>
    <n v="2"/>
    <x v="89"/>
    <s v="ahaney9@icloud.com"/>
    <x v="0"/>
    <s v="Cro"/>
    <s v="M"/>
    <x v="0"/>
    <n v="5.4"/>
    <n v="10.8"/>
    <x v="2"/>
    <x v="2"/>
    <x v="0"/>
  </r>
  <r>
    <s v="NAN-94652-709"/>
    <x v="86"/>
    <s v="Aya-81227-572"/>
    <s v="S-C-1.0"/>
    <n v="1"/>
    <x v="90"/>
    <s v="acervantes9@aol.com"/>
    <x v="3"/>
    <s v="Sou"/>
    <s v="M"/>
    <x v="3"/>
    <n v="1.8"/>
    <n v="1.8"/>
    <x v="1"/>
    <x v="2"/>
    <x v="1"/>
  </r>
  <r>
    <s v="ALB-89039-914"/>
    <x v="87"/>
    <s v="Aya-85911-218"/>
    <s v="B-C-0.5"/>
    <n v="2"/>
    <x v="91"/>
    <s v="afuller1@yahoo.com"/>
    <x v="0"/>
    <s v="Cro"/>
    <s v="C"/>
    <x v="2"/>
    <n v="0.99"/>
    <n v="1.98"/>
    <x v="2"/>
    <x v="1"/>
    <x v="1"/>
  </r>
  <r>
    <s v="CHA-10991-572"/>
    <x v="88"/>
    <s v="Aya-87737-332"/>
    <s v="C-M-0.5"/>
    <n v="3"/>
    <x v="92"/>
    <s v="amoran4@aol.com"/>
    <x v="3"/>
    <s v="Cro"/>
    <s v="C"/>
    <x v="1"/>
    <n v="12.375"/>
    <n v="37.125"/>
    <x v="2"/>
    <x v="1"/>
    <x v="0"/>
  </r>
  <r>
    <s v="LAV-1901-757"/>
    <x v="89"/>
    <s v="Ayd-34848-181"/>
    <s v="S-S-0.2"/>
    <n v="6"/>
    <x v="93"/>
    <s v="amcknight9@icloud.com"/>
    <x v="3"/>
    <s v="Cro"/>
    <s v="C"/>
    <x v="0"/>
    <n v="4.95"/>
    <n v="29.700000000000003"/>
    <x v="2"/>
    <x v="1"/>
    <x v="0"/>
  </r>
  <r>
    <s v="COU-95660-223"/>
    <x v="90"/>
    <s v="Ayd-85467-430"/>
    <s v="B-S-0.5"/>
    <n v="2"/>
    <x v="94"/>
    <s v="avillanueva7@outlook.com"/>
    <x v="3"/>
    <s v="Bag"/>
    <s v="M"/>
    <x v="1"/>
    <n v="18"/>
    <n v="36"/>
    <x v="4"/>
    <x v="2"/>
    <x v="0"/>
  </r>
  <r>
    <s v="HAR-89570-567"/>
    <x v="91"/>
    <s v="Ayl-15279-495"/>
    <s v="C-C-2.5"/>
    <n v="2"/>
    <x v="95"/>
    <s v="acharles8@yahoo.com"/>
    <x v="0"/>
    <s v="Cro"/>
    <s v="S"/>
    <x v="3"/>
    <n v="2.25"/>
    <n v="4.5"/>
    <x v="2"/>
    <x v="0"/>
    <x v="1"/>
  </r>
  <r>
    <s v="TOU-19349-339"/>
    <x v="92"/>
    <s v="Bar-50029-782"/>
    <s v="C-C-0.2"/>
    <n v="4"/>
    <x v="96"/>
    <s v="bfrancis8@hotmail.com"/>
    <x v="3"/>
    <s v="Cro"/>
    <s v="M"/>
    <x v="0"/>
    <n v="5.4"/>
    <n v="21.6"/>
    <x v="2"/>
    <x v="2"/>
    <x v="1"/>
  </r>
  <r>
    <s v="DIG-8548-659"/>
    <x v="37"/>
    <s v="Bea-62220-122"/>
    <s v="C-S-0.5"/>
    <n v="4"/>
    <x v="97"/>
    <s v="blawrence0@icloud.com"/>
    <x v="2"/>
    <s v="Bag"/>
    <s v="S"/>
    <x v="3"/>
    <n v="3"/>
    <n v="12"/>
    <x v="4"/>
    <x v="0"/>
    <x v="1"/>
  </r>
  <r>
    <s v="ALB-97687-311"/>
    <x v="93"/>
    <s v="Bea-66517-630"/>
    <s v="B-M-2.5"/>
    <n v="1"/>
    <x v="98"/>
    <s v="bsnow0@outlook.com"/>
    <x v="0"/>
    <s v="Bag"/>
    <s v="M"/>
    <x v="2"/>
    <n v="1.44"/>
    <n v="1.44"/>
    <x v="4"/>
    <x v="2"/>
    <x v="0"/>
  </r>
  <r>
    <s v="SHR-85273-962"/>
    <x v="94"/>
    <s v="Bec-36949-709"/>
    <s v="S-C-1.0"/>
    <n v="1"/>
    <x v="99"/>
    <s v="bfields4@gmail.com"/>
    <x v="0"/>
    <s v="Cia"/>
    <s v="S"/>
    <x v="1"/>
    <n v="12.5"/>
    <n v="12.5"/>
    <x v="0"/>
    <x v="0"/>
    <x v="0"/>
  </r>
  <r>
    <s v="CAN-58840-160"/>
    <x v="95"/>
    <s v="Bel-30928-924"/>
    <s v="C-S-0.2"/>
    <n v="5"/>
    <x v="100"/>
    <s v="bcarlson6@gmail.com"/>
    <x v="3"/>
    <s v="Cro"/>
    <s v="S"/>
    <x v="1"/>
    <n v="11.25"/>
    <n v="56.25"/>
    <x v="2"/>
    <x v="0"/>
    <x v="1"/>
  </r>
  <r>
    <s v="FOR-95684-691"/>
    <x v="96"/>
    <s v="Ben-36222-225"/>
    <s v="B-S-0.2"/>
    <n v="6"/>
    <x v="101"/>
    <s v="bknapp1@aol.com"/>
    <x v="2"/>
    <s v="Cia"/>
    <s v="C"/>
    <x v="1"/>
    <n v="13.75"/>
    <n v="82.5"/>
    <x v="0"/>
    <x v="1"/>
    <x v="1"/>
  </r>
  <r>
    <s v="OLY-47596-799"/>
    <x v="97"/>
    <s v="Ben-64933-151"/>
    <s v="C-M-0.5"/>
    <n v="2"/>
    <x v="102"/>
    <s v="bgay2@yahoo.com"/>
    <x v="0"/>
    <s v="Bag"/>
    <s v="C"/>
    <x v="3"/>
    <n v="3.3"/>
    <n v="6.6"/>
    <x v="4"/>
    <x v="1"/>
    <x v="1"/>
  </r>
  <r>
    <s v="FUT-41863-941"/>
    <x v="98"/>
    <s v="Ber-47197-544"/>
    <s v="C-S-0.2"/>
    <n v="4"/>
    <x v="103"/>
    <s v="bschroeder3@gmail.com"/>
    <x v="3"/>
    <s v="Cia"/>
    <s v="C"/>
    <x v="3"/>
    <n v="2.75"/>
    <n v="11"/>
    <x v="0"/>
    <x v="1"/>
    <x v="0"/>
  </r>
  <r>
    <s v="PRI-37072-543"/>
    <x v="99"/>
    <s v="Bet-65932-472"/>
    <s v="B-S-0.5"/>
    <n v="3"/>
    <x v="104"/>
    <s v="bcallahan1@aol.com"/>
    <x v="2"/>
    <s v="Bag"/>
    <s v="C"/>
    <x v="2"/>
    <n v="1.32"/>
    <n v="3.96"/>
    <x v="4"/>
    <x v="1"/>
    <x v="0"/>
  </r>
  <r>
    <s v="MET-41340-671"/>
    <x v="62"/>
    <s v="Bet-66414-122"/>
    <s v="C-C-0.5"/>
    <n v="1"/>
    <x v="105"/>
    <s v="bbecker5@icloud.com"/>
    <x v="3"/>
    <s v="Bri"/>
    <s v="M"/>
    <x v="1"/>
    <n v="12"/>
    <n v="12"/>
    <x v="3"/>
    <x v="2"/>
    <x v="0"/>
  </r>
  <r>
    <s v="YOU-35914-353"/>
    <x v="100"/>
    <s v="Bet-66933-686"/>
    <s v="B-M-0.5"/>
    <n v="2"/>
    <x v="106"/>
    <s v="bchristensen6@hotmail.com"/>
    <x v="0"/>
    <s v="Bag"/>
    <s v="S"/>
    <x v="3"/>
    <n v="3"/>
    <n v="6"/>
    <x v="4"/>
    <x v="0"/>
    <x v="1"/>
  </r>
  <r>
    <s v="WAS-38727-438"/>
    <x v="101"/>
    <s v="Bla-22781-750"/>
    <s v="C-M-0.2"/>
    <n v="6"/>
    <x v="107"/>
    <s v="bdowns7@aol.com"/>
    <x v="0"/>
    <s v="Sou"/>
    <s v="M"/>
    <x v="3"/>
    <n v="1.8"/>
    <n v="10.8"/>
    <x v="1"/>
    <x v="2"/>
    <x v="1"/>
  </r>
  <r>
    <s v="LAO-35149-997"/>
    <x v="102"/>
    <s v="Bob-37270-874"/>
    <s v="C-M-2.5"/>
    <n v="5"/>
    <x v="108"/>
    <s v="bhenderson9@icloud.com"/>
    <x v="3"/>
    <s v="Bag"/>
    <s v="S"/>
    <x v="1"/>
    <n v="15"/>
    <n v="75"/>
    <x v="4"/>
    <x v="0"/>
    <x v="1"/>
  </r>
  <r>
    <s v="WAL-95556-718"/>
    <x v="103"/>
    <s v="Bob-46262-866"/>
    <s v="S-S-1.0"/>
    <n v="4"/>
    <x v="109"/>
    <s v="bvargas1@aol.com"/>
    <x v="2"/>
    <s v="Cia"/>
    <s v="M"/>
    <x v="2"/>
    <n v="1.2"/>
    <n v="4.8"/>
    <x v="0"/>
    <x v="2"/>
    <x v="1"/>
  </r>
  <r>
    <s v="BEL-95878-922"/>
    <x v="104"/>
    <s v="Bos-63015-956"/>
    <s v="C-C-0.5"/>
    <n v="4"/>
    <x v="110"/>
    <s v="bcarlson7@gmail.com"/>
    <x v="2"/>
    <s v="Cro"/>
    <s v="S"/>
    <x v="2"/>
    <n v="0.9"/>
    <n v="3.6"/>
    <x v="2"/>
    <x v="0"/>
    <x v="0"/>
  </r>
  <r>
    <s v="CLI-98446-192"/>
    <x v="105"/>
    <s v="Bra-11290-731"/>
    <s v="B-S-1.0"/>
    <n v="1"/>
    <x v="111"/>
    <s v="bbowen2@hotmail.com"/>
    <x v="3"/>
    <s v="Bag"/>
    <s v="S"/>
    <x v="3"/>
    <n v="3"/>
    <n v="3"/>
    <x v="4"/>
    <x v="0"/>
    <x v="1"/>
  </r>
  <r>
    <s v="RUN-48342-390"/>
    <x v="106"/>
    <s v="Bra-12889-881"/>
    <s v="C-S-1.0"/>
    <n v="1"/>
    <x v="112"/>
    <s v="bgilmore1@yahoo.com"/>
    <x v="3"/>
    <s v="Cro"/>
    <s v="M"/>
    <x v="2"/>
    <n v="1.08"/>
    <n v="1.08"/>
    <x v="2"/>
    <x v="2"/>
    <x v="0"/>
  </r>
  <r>
    <s v="SAI-48406-457"/>
    <x v="107"/>
    <s v="Bra-23423-671"/>
    <s v="B-S-2.5"/>
    <n v="4"/>
    <x v="113"/>
    <s v="bvillanueva7@outlook.com"/>
    <x v="0"/>
    <s v="Bag"/>
    <s v="S"/>
    <x v="1"/>
    <n v="15"/>
    <n v="60"/>
    <x v="4"/>
    <x v="0"/>
    <x v="0"/>
  </r>
  <r>
    <s v="CHÃ-17964-513"/>
    <x v="108"/>
    <s v="Bra-29996-743"/>
    <s v="C-S-0.2"/>
    <n v="2"/>
    <x v="114"/>
    <s v="bmelton7@icloud.com"/>
    <x v="3"/>
    <s v="Bri"/>
    <s v="M"/>
    <x v="1"/>
    <n v="12"/>
    <n v="24"/>
    <x v="3"/>
    <x v="2"/>
    <x v="1"/>
  </r>
  <r>
    <s v="MIA-62761-953"/>
    <x v="109"/>
    <s v="Bra-40757-997"/>
    <s v="B-C-2.5"/>
    <n v="5"/>
    <x v="115"/>
    <s v="bfreeman1@aol.com"/>
    <x v="0"/>
    <s v="Cro"/>
    <s v="M"/>
    <x v="0"/>
    <n v="5.4"/>
    <n v="27"/>
    <x v="2"/>
    <x v="2"/>
    <x v="0"/>
  </r>
  <r>
    <s v="MON-22966-365"/>
    <x v="80"/>
    <s v="Bra-47355-689"/>
    <s v="S-C-1.0"/>
    <n v="3"/>
    <x v="116"/>
    <s v="bkaiser4@hotmail.com"/>
    <x v="0"/>
    <s v="Bag"/>
    <s v="S"/>
    <x v="3"/>
    <n v="3"/>
    <n v="9"/>
    <x v="4"/>
    <x v="0"/>
    <x v="0"/>
  </r>
  <r>
    <s v="MEL-92674-833"/>
    <x v="110"/>
    <s v="Bra-48666-351"/>
    <s v="B-S-0.5"/>
    <n v="4"/>
    <x v="117"/>
    <s v="bsantos0@yahoo.com"/>
    <x v="2"/>
    <s v="Bag"/>
    <s v="C"/>
    <x v="2"/>
    <n v="1.32"/>
    <n v="5.28"/>
    <x v="4"/>
    <x v="1"/>
    <x v="1"/>
  </r>
  <r>
    <s v="VIE-10057-286"/>
    <x v="111"/>
    <s v="Bra-67193-500"/>
    <s v="B-S-0.5"/>
    <n v="4"/>
    <x v="118"/>
    <s v="bchandler2@aol.com"/>
    <x v="3"/>
    <s v="Cro"/>
    <s v="C"/>
    <x v="2"/>
    <n v="0.99"/>
    <n v="3.96"/>
    <x v="2"/>
    <x v="1"/>
    <x v="1"/>
  </r>
  <r>
    <s v="CLE-63002-436"/>
    <x v="112"/>
    <s v="Bra-78041-490"/>
    <s v="B-S-0.2"/>
    <n v="6"/>
    <x v="119"/>
    <s v="bbarron6@gmail.com"/>
    <x v="0"/>
    <s v="Bag"/>
    <s v="M"/>
    <x v="1"/>
    <n v="18"/>
    <n v="108"/>
    <x v="4"/>
    <x v="2"/>
    <x v="0"/>
  </r>
  <r>
    <s v="DON-72107-919"/>
    <x v="113"/>
    <s v="Bra-91505-881"/>
    <s v="B-C-0.5"/>
    <n v="5"/>
    <x v="120"/>
    <s v="bpreston1@hotmail.com"/>
    <x v="5"/>
    <s v="Bag"/>
    <s v="C"/>
    <x v="3"/>
    <n v="3.3"/>
    <n v="16.5"/>
    <x v="4"/>
    <x v="1"/>
    <x v="1"/>
  </r>
  <r>
    <s v="SAI-27860-204"/>
    <x v="114"/>
    <s v="Bra-96119-479"/>
    <s v="B-S-2.5"/>
    <n v="3"/>
    <x v="121"/>
    <s v="bhebert6@hotmail.com"/>
    <x v="3"/>
    <s v="Bri"/>
    <s v="M"/>
    <x v="1"/>
    <n v="12"/>
    <n v="36"/>
    <x v="3"/>
    <x v="2"/>
    <x v="0"/>
  </r>
  <r>
    <s v="EL -86036-312"/>
    <x v="115"/>
    <s v="Bre-19370-231"/>
    <s v="B-S-2.5"/>
    <n v="2"/>
    <x v="122"/>
    <s v="bkoch5@aol.com"/>
    <x v="0"/>
    <s v="Cia"/>
    <s v="C"/>
    <x v="0"/>
    <n v="5.5"/>
    <n v="11"/>
    <x v="0"/>
    <x v="1"/>
    <x v="1"/>
  </r>
  <r>
    <s v="POR-15684-766"/>
    <x v="116"/>
    <s v="Bre-49979-381"/>
    <s v="C-M-0.5"/>
    <n v="4"/>
    <x v="123"/>
    <s v="bskinner8@outlook.com"/>
    <x v="0"/>
    <s v="Bag"/>
    <s v="S"/>
    <x v="0"/>
    <n v="6"/>
    <n v="24"/>
    <x v="4"/>
    <x v="0"/>
    <x v="1"/>
  </r>
  <r>
    <s v="OAK-28122-125"/>
    <x v="69"/>
    <s v="Bre-56951-758"/>
    <s v="C-S-0.2"/>
    <n v="2"/>
    <x v="124"/>
    <s v="bberger9@hotmail.com"/>
    <x v="0"/>
    <s v="Bag"/>
    <s v="S"/>
    <x v="1"/>
    <n v="15"/>
    <n v="30"/>
    <x v="4"/>
    <x v="0"/>
    <x v="1"/>
  </r>
  <r>
    <s v="ANA-35887-709"/>
    <x v="117"/>
    <s v="Bre-57171-707"/>
    <s v="B-M-0.2"/>
    <n v="3"/>
    <x v="125"/>
    <s v="bware1@yahoo.com"/>
    <x v="0"/>
    <s v="Bag"/>
    <s v="S"/>
    <x v="1"/>
    <n v="15"/>
    <n v="45"/>
    <x v="4"/>
    <x v="0"/>
    <x v="0"/>
  </r>
  <r>
    <s v="PON-27930-68"/>
    <x v="118"/>
    <s v="Bre-70699-407"/>
    <s v="C-C-0.5"/>
    <n v="4"/>
    <x v="126"/>
    <s v="brojas3@gmail.com"/>
    <x v="3"/>
    <s v="Bag"/>
    <s v="C"/>
    <x v="1"/>
    <n v="16.5"/>
    <n v="66"/>
    <x v="4"/>
    <x v="1"/>
    <x v="1"/>
  </r>
  <r>
    <s v="LYN-85103-949"/>
    <x v="119"/>
    <s v="Bre-87489-339"/>
    <s v="S-S-2.5"/>
    <n v="3"/>
    <x v="127"/>
    <s v="blevy0@aol.com"/>
    <x v="0"/>
    <s v="Bag"/>
    <s v="C"/>
    <x v="3"/>
    <n v="3.3"/>
    <n v="9.8999999999999986"/>
    <x v="4"/>
    <x v="1"/>
    <x v="1"/>
  </r>
  <r>
    <s v="NOR-56023-148"/>
    <x v="120"/>
    <s v="Bri-20397-610"/>
    <s v="C-S-0.2"/>
    <n v="4"/>
    <x v="128"/>
    <s v="bmeza2@icloud.com"/>
    <x v="2"/>
    <s v="Cia"/>
    <s v="S"/>
    <x v="1"/>
    <n v="12.5"/>
    <n v="50"/>
    <x v="0"/>
    <x v="0"/>
    <x v="0"/>
  </r>
  <r>
    <s v="DIJ-99911-16"/>
    <x v="121"/>
    <s v="Bri-46900-273"/>
    <s v="B-S-2.5"/>
    <n v="2"/>
    <x v="129"/>
    <s v="bdickson8@hotmail.com"/>
    <x v="3"/>
    <s v="Sou"/>
    <s v="M"/>
    <x v="3"/>
    <n v="1.8"/>
    <n v="3.6"/>
    <x v="1"/>
    <x v="2"/>
    <x v="1"/>
  </r>
  <r>
    <s v="STO-82068-299"/>
    <x v="122"/>
    <s v="Bri-54599-923"/>
    <s v="S-C-2.5"/>
    <n v="6"/>
    <x v="130"/>
    <s v="bdodson8@aol.com"/>
    <x v="2"/>
    <s v="Bag"/>
    <s v="C"/>
    <x v="1"/>
    <n v="16.5"/>
    <n v="99"/>
    <x v="4"/>
    <x v="1"/>
    <x v="1"/>
  </r>
  <r>
    <s v="MIL-34113-676"/>
    <x v="123"/>
    <s v="Bri-74508-553"/>
    <s v="C-C-2.5"/>
    <n v="1"/>
    <x v="131"/>
    <s v="bwolf0@aol.com"/>
    <x v="0"/>
    <s v="Cro"/>
    <s v="S"/>
    <x v="2"/>
    <n v="0.9"/>
    <n v="0.9"/>
    <x v="2"/>
    <x v="0"/>
    <x v="1"/>
  </r>
  <r>
    <s v="JAC-77559-274"/>
    <x v="124"/>
    <s v="Bro-27674-535"/>
    <s v="B-S-0.2"/>
    <n v="4"/>
    <x v="132"/>
    <s v="bberger1@aol.com"/>
    <x v="0"/>
    <s v="Cro"/>
    <s v="M"/>
    <x v="0"/>
    <n v="5.4"/>
    <n v="21.6"/>
    <x v="2"/>
    <x v="2"/>
    <x v="1"/>
  </r>
  <r>
    <s v="SPR-10614-391"/>
    <x v="125"/>
    <s v="Bro-28857-728"/>
    <s v="C-S-0.5"/>
    <n v="6"/>
    <x v="133"/>
    <s v="bvance0@hotmail.com"/>
    <x v="0"/>
    <s v="Cro"/>
    <s v="C"/>
    <x v="2"/>
    <n v="0.99"/>
    <n v="5.9399999999999995"/>
    <x v="2"/>
    <x v="1"/>
    <x v="0"/>
  </r>
  <r>
    <s v="MIA-21644-340"/>
    <x v="126"/>
    <s v="Bro-30393-610"/>
    <s v="B-C-0.2"/>
    <n v="1"/>
    <x v="134"/>
    <s v="bgonzalez2@icloud.com"/>
    <x v="0"/>
    <s v="Bag"/>
    <s v="C"/>
    <x v="3"/>
    <n v="3.3"/>
    <n v="3.3"/>
    <x v="4"/>
    <x v="1"/>
    <x v="0"/>
  </r>
  <r>
    <s v="SPI-75476-951"/>
    <x v="127"/>
    <s v="Bro-48507-603"/>
    <s v="S-M-0.2"/>
    <n v="2"/>
    <x v="135"/>
    <s v="bray7@outlook.com"/>
    <x v="2"/>
    <s v="Cro"/>
    <s v="M"/>
    <x v="0"/>
    <n v="5.4"/>
    <n v="10.8"/>
    <x v="2"/>
    <x v="2"/>
    <x v="1"/>
  </r>
  <r>
    <s v="WIL-48461-551"/>
    <x v="128"/>
    <s v="Bro-53803-248"/>
    <s v="B-S-2.5"/>
    <n v="3"/>
    <x v="136"/>
    <s v="brichardson6@aol.com"/>
    <x v="0"/>
    <s v="Cia"/>
    <s v="C"/>
    <x v="0"/>
    <n v="5.5"/>
    <n v="16.5"/>
    <x v="0"/>
    <x v="1"/>
    <x v="1"/>
  </r>
  <r>
    <s v="FOR-90384-355"/>
    <x v="90"/>
    <s v="Bro-87585-826"/>
    <s v="S-S-0.2"/>
    <n v="5"/>
    <x v="137"/>
    <s v="bharrell5@hotmail.com"/>
    <x v="0"/>
    <s v="Bag"/>
    <s v="C"/>
    <x v="3"/>
    <n v="3.3"/>
    <n v="16.5"/>
    <x v="4"/>
    <x v="1"/>
    <x v="0"/>
  </r>
  <r>
    <s v="CRA-94619-811"/>
    <x v="129"/>
    <s v="Bru-41646-792"/>
    <s v="B-C-0.2"/>
    <n v="2"/>
    <x v="138"/>
    <s v="bparsons2@icloud.com"/>
    <x v="3"/>
    <s v="Cia"/>
    <s v="M"/>
    <x v="1"/>
    <n v="15"/>
    <n v="30"/>
    <x v="0"/>
    <x v="2"/>
    <x v="0"/>
  </r>
  <r>
    <s v="LOU-68795-53"/>
    <x v="130"/>
    <s v="Bru-42467-985"/>
    <s v="S-C-1.0"/>
    <n v="4"/>
    <x v="139"/>
    <s v="bward4@yahoo.com"/>
    <x v="2"/>
    <s v="Cia"/>
    <s v="C"/>
    <x v="1"/>
    <n v="13.75"/>
    <n v="55"/>
    <x v="0"/>
    <x v="1"/>
    <x v="0"/>
  </r>
  <r>
    <s v="SAI-62359-925"/>
    <x v="131"/>
    <s v="Bru-80835-611"/>
    <s v="C-M-0.5"/>
    <n v="4"/>
    <x v="140"/>
    <s v="bdelacruz2@hotmail.com"/>
    <x v="3"/>
    <s v="Bag"/>
    <s v="M"/>
    <x v="1"/>
    <n v="18"/>
    <n v="72"/>
    <x v="4"/>
    <x v="2"/>
    <x v="1"/>
  </r>
  <r>
    <s v="BEA-40619-696"/>
    <x v="132"/>
    <s v="Bru-84209-159"/>
    <s v="B-C-0.2"/>
    <n v="6"/>
    <x v="141"/>
    <s v="bjohns6@yahoo.com"/>
    <x v="0"/>
    <s v="Cro"/>
    <s v="C"/>
    <x v="0"/>
    <n v="4.95"/>
    <n v="29.700000000000003"/>
    <x v="2"/>
    <x v="1"/>
    <x v="1"/>
  </r>
  <r>
    <s v="CRA-45070-821"/>
    <x v="133"/>
    <s v="Bry-13526-376"/>
    <s v="S-C-2.5"/>
    <n v="2"/>
    <x v="142"/>
    <s v="bsanchez0@gmail.com"/>
    <x v="4"/>
    <s v="Sou"/>
    <s v="M"/>
    <x v="3"/>
    <n v="1.8"/>
    <n v="3.6"/>
    <x v="1"/>
    <x v="2"/>
    <x v="0"/>
  </r>
  <r>
    <s v="SAI-57484-350"/>
    <x v="134"/>
    <s v="Bry-15814-395"/>
    <s v="S-C-1.0"/>
    <n v="5"/>
    <x v="143"/>
    <s v="bhaynes1@gmail.com"/>
    <x v="2"/>
    <s v="Bag"/>
    <s v="S"/>
    <x v="2"/>
    <n v="0.6"/>
    <n v="3"/>
    <x v="4"/>
    <x v="0"/>
    <x v="1"/>
  </r>
  <r>
    <s v="COL-22877-609"/>
    <x v="135"/>
    <s v="Bry-71066-749"/>
    <s v="C-S-1.0"/>
    <n v="5"/>
    <x v="144"/>
    <s v="bhayden0@yahoo.com"/>
    <x v="3"/>
    <s v="Bri"/>
    <s v="S"/>
    <x v="0"/>
    <n v="4"/>
    <n v="20"/>
    <x v="3"/>
    <x v="0"/>
    <x v="0"/>
  </r>
  <r>
    <s v="NAN-22331-773"/>
    <x v="136"/>
    <s v="Bry-72447-990"/>
    <s v="B-C-2.5"/>
    <n v="1"/>
    <x v="145"/>
    <s v="bpowers9@gmail.com"/>
    <x v="3"/>
    <s v="Bag"/>
    <s v="C"/>
    <x v="3"/>
    <n v="3.3"/>
    <n v="3.3"/>
    <x v="4"/>
    <x v="1"/>
    <x v="1"/>
  </r>
  <r>
    <s v="ROD-42628-263"/>
    <x v="137"/>
    <s v="Cad-99164-188"/>
    <s v="B-M-0.5"/>
    <n v="2"/>
    <x v="146"/>
    <s v="cbecker1@outlook.com"/>
    <x v="3"/>
    <s v="Bri"/>
    <s v="S"/>
    <x v="0"/>
    <n v="4"/>
    <n v="8"/>
    <x v="3"/>
    <x v="0"/>
    <x v="1"/>
  </r>
  <r>
    <s v="CHO-21284-454"/>
    <x v="138"/>
    <s v="Cai-95836-782"/>
    <s v="S-C-1.0"/>
    <n v="4"/>
    <x v="147"/>
    <s v="cpatterson7@yahoo.com"/>
    <x v="3"/>
    <s v="Cro"/>
    <s v="C"/>
    <x v="1"/>
    <n v="12.375"/>
    <n v="49.5"/>
    <x v="2"/>
    <x v="1"/>
    <x v="0"/>
  </r>
  <r>
    <s v="MAS-65851-362"/>
    <x v="139"/>
    <s v="Cal-11600-153"/>
    <s v="B-C-1.0"/>
    <n v="1"/>
    <x v="148"/>
    <s v="cnorman7@hotmail.com"/>
    <x v="3"/>
    <s v="Bag"/>
    <s v="S"/>
    <x v="1"/>
    <n v="15"/>
    <n v="15"/>
    <x v="4"/>
    <x v="0"/>
    <x v="1"/>
  </r>
  <r>
    <s v="ROD-9813-906"/>
    <x v="140"/>
    <s v="Cal-49447-174"/>
    <s v="C-S-0.5"/>
    <n v="1"/>
    <x v="149"/>
    <s v="ccampos1@aol.com"/>
    <x v="3"/>
    <s v="Cro"/>
    <s v="S"/>
    <x v="3"/>
    <n v="2.25"/>
    <n v="2.25"/>
    <x v="2"/>
    <x v="0"/>
    <x v="1"/>
  </r>
  <r>
    <s v="TAV-55882-274"/>
    <x v="125"/>
    <s v="Cal-75109-855"/>
    <s v="S-M-0.5"/>
    <n v="2"/>
    <x v="150"/>
    <s v="ccarlson9@icloud.com"/>
    <x v="3"/>
    <s v="Cro"/>
    <s v="S"/>
    <x v="2"/>
    <n v="0.9"/>
    <n v="1.8"/>
    <x v="2"/>
    <x v="0"/>
    <x v="0"/>
  </r>
  <r>
    <s v="WAS-5376-33"/>
    <x v="141"/>
    <s v="Cam-32759-270"/>
    <s v="S-S-2.5"/>
    <n v="6"/>
    <x v="151"/>
    <s v="ckaiser5@yahoo.com"/>
    <x v="0"/>
    <s v="Cro"/>
    <s v="M"/>
    <x v="3"/>
    <n v="2.7"/>
    <n v="16.200000000000003"/>
    <x v="2"/>
    <x v="2"/>
    <x v="0"/>
  </r>
  <r>
    <s v="WES-43161-362"/>
    <x v="142"/>
    <s v="Cam-33517-814"/>
    <s v="C-M-2.5"/>
    <n v="5"/>
    <x v="152"/>
    <s v="csawyer1@icloud.com"/>
    <x v="0"/>
    <s v="Cia"/>
    <s v="M"/>
    <x v="3"/>
    <n v="3"/>
    <n v="15"/>
    <x v="0"/>
    <x v="2"/>
    <x v="0"/>
  </r>
  <r>
    <s v="SEN-88839-499"/>
    <x v="143"/>
    <s v="Cam-55497-622"/>
    <s v="S-S-0.2"/>
    <n v="3"/>
    <x v="153"/>
    <s v="cdyer1@aol.com"/>
    <x v="3"/>
    <s v="Sou"/>
    <s v="M"/>
    <x v="0"/>
    <n v="6"/>
    <n v="18"/>
    <x v="1"/>
    <x v="2"/>
    <x v="0"/>
  </r>
  <r>
    <s v="CAH-58767-811"/>
    <x v="24"/>
    <s v="Car-15461-880"/>
    <s v="C-M-1.0"/>
    <n v="4"/>
    <x v="154"/>
    <s v="cgill4@hotmail.com"/>
    <x v="5"/>
    <s v="Bag"/>
    <s v="S"/>
    <x v="1"/>
    <n v="15"/>
    <n v="60"/>
    <x v="4"/>
    <x v="0"/>
    <x v="1"/>
  </r>
  <r>
    <s v="DOL-18261-187"/>
    <x v="9"/>
    <s v="Car-26369-627"/>
    <s v="B-M-2.5"/>
    <n v="6"/>
    <x v="155"/>
    <s v="cewing9@outlook.com"/>
    <x v="3"/>
    <s v="Bag"/>
    <s v="S"/>
    <x v="0"/>
    <n v="6"/>
    <n v="36"/>
    <x v="4"/>
    <x v="0"/>
    <x v="0"/>
  </r>
  <r>
    <s v="RAT-22629-789"/>
    <x v="144"/>
    <s v="Car-34710-125"/>
    <s v="B-M-1.0"/>
    <n v="2"/>
    <x v="156"/>
    <s v="cmueller8@aol.com"/>
    <x v="5"/>
    <s v="Bag"/>
    <s v="S"/>
    <x v="1"/>
    <n v="15"/>
    <n v="30"/>
    <x v="4"/>
    <x v="0"/>
    <x v="1"/>
  </r>
  <r>
    <s v="TAB-79000-139"/>
    <x v="145"/>
    <s v="Car-36989-882"/>
    <s v="S-S-2.5"/>
    <n v="1"/>
    <x v="157"/>
    <s v="cprince7@aol.com"/>
    <x v="2"/>
    <s v="Bag"/>
    <s v="M"/>
    <x v="1"/>
    <n v="18"/>
    <n v="18"/>
    <x v="4"/>
    <x v="2"/>
    <x v="0"/>
  </r>
  <r>
    <s v="MEA-84085-571"/>
    <x v="146"/>
    <s v="Car-41535-861"/>
    <s v="C-C-2.5"/>
    <n v="5"/>
    <x v="158"/>
    <s v="cshaffer9@gmail.com"/>
    <x v="3"/>
    <s v="Bag"/>
    <s v="S"/>
    <x v="0"/>
    <n v="6"/>
    <n v="30"/>
    <x v="4"/>
    <x v="0"/>
    <x v="1"/>
  </r>
  <r>
    <s v="VED-43119-845"/>
    <x v="147"/>
    <s v="Car-43219-309"/>
    <s v="S-C-2.5"/>
    <n v="6"/>
    <x v="159"/>
    <s v="cblankenship0@yahoo.com"/>
    <x v="3"/>
    <s v="Bag"/>
    <s v="M"/>
    <x v="0"/>
    <n v="7.2"/>
    <n v="43.2"/>
    <x v="4"/>
    <x v="2"/>
    <x v="0"/>
  </r>
  <r>
    <s v="MIN-98681-980"/>
    <x v="148"/>
    <s v="Car-55374-919"/>
    <s v="B-M-0.2"/>
    <n v="3"/>
    <x v="160"/>
    <s v="cmorrison4@yahoo.com"/>
    <x v="0"/>
    <s v="Bag"/>
    <s v="S"/>
    <x v="0"/>
    <n v="6"/>
    <n v="18"/>
    <x v="4"/>
    <x v="0"/>
    <x v="1"/>
  </r>
  <r>
    <s v="NAN-32697-864"/>
    <x v="149"/>
    <s v="Car-60467-593"/>
    <s v="C-S-1.0"/>
    <n v="6"/>
    <x v="161"/>
    <s v="cjarvis6@gmail.com"/>
    <x v="3"/>
    <s v="Cro"/>
    <s v="C"/>
    <x v="3"/>
    <n v="2.2000000000000002"/>
    <n v="13.200000000000001"/>
    <x v="2"/>
    <x v="1"/>
    <x v="0"/>
  </r>
  <r>
    <s v="ABE-42320-149"/>
    <x v="150"/>
    <s v="Car-74505-933"/>
    <s v="B-C-1.0"/>
    <n v="3"/>
    <x v="162"/>
    <s v="cburgess4@aol.com"/>
    <x v="4"/>
    <s v="Cro"/>
    <s v="M"/>
    <x v="3"/>
    <n v="2.7"/>
    <n v="8.1000000000000014"/>
    <x v="2"/>
    <x v="2"/>
    <x v="0"/>
  </r>
  <r>
    <s v="SHA-88185-191"/>
    <x v="151"/>
    <s v="Car-77173-415"/>
    <s v="C-M-0.2"/>
    <n v="3"/>
    <x v="163"/>
    <s v="cbautista5@icloud.com"/>
    <x v="0"/>
    <s v="Cro"/>
    <s v="C"/>
    <x v="0"/>
    <n v="4.95"/>
    <n v="14.850000000000001"/>
    <x v="2"/>
    <x v="1"/>
    <x v="1"/>
  </r>
  <r>
    <s v="ROD-54181-361"/>
    <x v="152"/>
    <s v="Car-82827-263"/>
    <s v="S-C-0.5"/>
    <n v="2"/>
    <x v="164"/>
    <s v="csolis8@hotmail.com"/>
    <x v="3"/>
    <s v="Cia"/>
    <s v="M"/>
    <x v="3"/>
    <n v="3"/>
    <n v="6"/>
    <x v="0"/>
    <x v="2"/>
    <x v="1"/>
  </r>
  <r>
    <s v="PAR-97629-93"/>
    <x v="153"/>
    <s v="Car-87291-643"/>
    <s v="B-S-1.0"/>
    <n v="5"/>
    <x v="165"/>
    <s v="cirwin6@gmail.com"/>
    <x v="3"/>
    <s v="Cro"/>
    <s v="M"/>
    <x v="0"/>
    <n v="5.4"/>
    <n v="27"/>
    <x v="2"/>
    <x v="2"/>
    <x v="1"/>
  </r>
  <r>
    <s v="SAI-13728-498"/>
    <x v="154"/>
    <s v="Car-94098-543"/>
    <s v="S-C-2.5"/>
    <n v="3"/>
    <x v="166"/>
    <s v="cwilkins2@yahoo.com"/>
    <x v="2"/>
    <s v="Cro"/>
    <s v="C"/>
    <x v="0"/>
    <n v="4.95"/>
    <n v="14.850000000000001"/>
    <x v="2"/>
    <x v="1"/>
    <x v="0"/>
  </r>
  <r>
    <s v="TUC-87587-790"/>
    <x v="155"/>
    <s v="Cas-14996-847"/>
    <s v="C-S-2.5"/>
    <n v="6"/>
    <x v="167"/>
    <s v="chayden9@yahoo.com"/>
    <x v="0"/>
    <s v="Bag"/>
    <s v="M"/>
    <x v="2"/>
    <n v="1.44"/>
    <n v="8.64"/>
    <x v="4"/>
    <x v="2"/>
    <x v="0"/>
  </r>
  <r>
    <s v="PAR-75941-427"/>
    <x v="156"/>
    <s v="Cas-27388-896"/>
    <s v="C-S-1.0"/>
    <n v="4"/>
    <x v="168"/>
    <s v="ckelly4@aol.com"/>
    <x v="3"/>
    <s v="Bag"/>
    <s v="S"/>
    <x v="1"/>
    <n v="15"/>
    <n v="60"/>
    <x v="4"/>
    <x v="0"/>
    <x v="1"/>
  </r>
  <r>
    <s v="GRE-84261-372"/>
    <x v="157"/>
    <s v="Cas-83023-230"/>
    <s v="B-S-2.5"/>
    <n v="5"/>
    <x v="169"/>
    <s v="ccollins3@yahoo.com"/>
    <x v="5"/>
    <s v="Cia"/>
    <s v="M"/>
    <x v="2"/>
    <n v="1.2"/>
    <n v="6"/>
    <x v="0"/>
    <x v="2"/>
    <x v="1"/>
  </r>
  <r>
    <s v="LYO-19129-843"/>
    <x v="158"/>
    <s v="Cas-93679-186"/>
    <s v="C-M-0.2"/>
    <n v="3"/>
    <x v="170"/>
    <s v="cshepherd6@gmail.com"/>
    <x v="3"/>
    <s v="Bag"/>
    <s v="M"/>
    <x v="1"/>
    <n v="18"/>
    <n v="54"/>
    <x v="4"/>
    <x v="2"/>
    <x v="0"/>
  </r>
  <r>
    <s v="BRI-18105-289"/>
    <x v="159"/>
    <s v="Cat-26078-781"/>
    <s v="C-S-0.5"/>
    <n v="4"/>
    <x v="171"/>
    <s v="cnunez7@yahoo.com"/>
    <x v="3"/>
    <s v="Cro"/>
    <s v="C"/>
    <x v="2"/>
    <n v="0.99"/>
    <n v="3.96"/>
    <x v="2"/>
    <x v="1"/>
    <x v="0"/>
  </r>
  <r>
    <s v="Ã‰V-22983-758"/>
    <x v="160"/>
    <s v="Cat-59010-255"/>
    <s v="B-S-0.5"/>
    <n v="6"/>
    <x v="172"/>
    <s v="ccalhoun1@aol.com"/>
    <x v="3"/>
    <s v="Bag"/>
    <s v="M"/>
    <x v="1"/>
    <n v="18"/>
    <n v="108"/>
    <x v="4"/>
    <x v="2"/>
    <x v="1"/>
  </r>
  <r>
    <s v="AKR-98910-250"/>
    <x v="161"/>
    <s v="Cay-45357-632"/>
    <s v="B-S-1.0"/>
    <n v="3"/>
    <x v="173"/>
    <s v="cstokes1@yahoo.com"/>
    <x v="0"/>
    <s v="Bag"/>
    <s v="M"/>
    <x v="0"/>
    <n v="7.2"/>
    <n v="21.6"/>
    <x v="4"/>
    <x v="2"/>
    <x v="1"/>
  </r>
  <r>
    <s v="HÃ©-15000-369"/>
    <x v="162"/>
    <s v="Ced-31465-157"/>
    <s v="B-C-0.5"/>
    <n v="1"/>
    <x v="174"/>
    <s v="ccook6@aol.com"/>
    <x v="3"/>
    <s v="Cia"/>
    <s v="S"/>
    <x v="0"/>
    <n v="5"/>
    <n v="5"/>
    <x v="0"/>
    <x v="0"/>
    <x v="0"/>
  </r>
  <r>
    <s v="KIN-66716-29"/>
    <x v="163"/>
    <s v="Ced-37003-237"/>
    <s v="C-S-0.5"/>
    <n v="6"/>
    <x v="175"/>
    <s v="ccraig0@yahoo.com"/>
    <x v="2"/>
    <s v="Cro"/>
    <s v="C"/>
    <x v="3"/>
    <n v="2.2000000000000002"/>
    <n v="13.200000000000001"/>
    <x v="2"/>
    <x v="1"/>
    <x v="1"/>
  </r>
  <r>
    <s v="WIC-94305-961"/>
    <x v="164"/>
    <s v="Cel-72143-715"/>
    <s v="B-M-0.2"/>
    <n v="3"/>
    <x v="176"/>
    <s v="cwilliams1@hotmail.com"/>
    <x v="0"/>
    <s v="Cro"/>
    <s v="M"/>
    <x v="2"/>
    <n v="1.08"/>
    <n v="3.24"/>
    <x v="2"/>
    <x v="2"/>
    <x v="0"/>
  </r>
  <r>
    <s v="JAC-10576-732"/>
    <x v="165"/>
    <s v="Cel-83648-378"/>
    <s v="S-M-0.5"/>
    <n v="4"/>
    <x v="177"/>
    <s v="cbender0@icloud.com"/>
    <x v="0"/>
    <s v="Cro"/>
    <s v="S"/>
    <x v="1"/>
    <n v="11.25"/>
    <n v="45"/>
    <x v="2"/>
    <x v="0"/>
    <x v="1"/>
  </r>
  <r>
    <s v="SAL-76126-673"/>
    <x v="38"/>
    <s v="Cha-17473-812"/>
    <s v="B-M-0.2"/>
    <n v="1"/>
    <x v="178"/>
    <s v="cyork2@icloud.com"/>
    <x v="3"/>
    <s v="Bag"/>
    <s v="S"/>
    <x v="3"/>
    <n v="3"/>
    <n v="3"/>
    <x v="4"/>
    <x v="0"/>
    <x v="0"/>
  </r>
  <r>
    <s v="STR-41637-992"/>
    <x v="97"/>
    <s v="Cha-19459-949"/>
    <s v="C-C-2.5"/>
    <n v="2"/>
    <x v="179"/>
    <s v="cmoreno0@icloud.com"/>
    <x v="3"/>
    <s v="Cia"/>
    <s v="S"/>
    <x v="1"/>
    <n v="12.5"/>
    <n v="25"/>
    <x v="0"/>
    <x v="0"/>
    <x v="1"/>
  </r>
  <r>
    <s v="COU-2546-334"/>
    <x v="166"/>
    <s v="Cha-37284-471"/>
    <s v="B-C-1.0"/>
    <n v="4"/>
    <x v="180"/>
    <s v="cmcdonald9@gmail.com"/>
    <x v="3"/>
    <s v="Bag"/>
    <s v="S"/>
    <x v="1"/>
    <n v="15"/>
    <n v="60"/>
    <x v="4"/>
    <x v="0"/>
    <x v="0"/>
  </r>
  <r>
    <s v="TRÃ-31055-364"/>
    <x v="167"/>
    <s v="Cha-38100-718"/>
    <s v="C-C-1.0"/>
    <n v="5"/>
    <x v="181"/>
    <s v="cduran4@outlook.com"/>
    <x v="5"/>
    <s v="Cro"/>
    <s v="C"/>
    <x v="3"/>
    <n v="2.2000000000000002"/>
    <n v="11"/>
    <x v="2"/>
    <x v="1"/>
    <x v="0"/>
  </r>
  <r>
    <s v="VUL-39561-688"/>
    <x v="168"/>
    <s v="Cha-38402-372"/>
    <s v="S-M-2.5"/>
    <n v="2"/>
    <x v="182"/>
    <s v="cestrada8@icloud.com"/>
    <x v="2"/>
    <s v="Cia"/>
    <s v="C"/>
    <x v="1"/>
    <n v="13.75"/>
    <n v="27.5"/>
    <x v="0"/>
    <x v="1"/>
    <x v="0"/>
  </r>
  <r>
    <s v="MÃ¼-81793-335"/>
    <x v="169"/>
    <s v="Cha-40645-824"/>
    <s v="B-S-0.5"/>
    <n v="1"/>
    <x v="183"/>
    <s v="chunter2@aol.com"/>
    <x v="1"/>
    <s v="Cro"/>
    <s v="M"/>
    <x v="3"/>
    <n v="2.7"/>
    <n v="2.7"/>
    <x v="2"/>
    <x v="2"/>
    <x v="0"/>
  </r>
  <r>
    <s v="PAR-851-959"/>
    <x v="170"/>
    <s v="Cha-42421-654"/>
    <s v="C-M-2.5"/>
    <n v="4"/>
    <x v="184"/>
    <s v="chorn8@aol.com"/>
    <x v="3"/>
    <s v="Cro"/>
    <s v="C"/>
    <x v="0"/>
    <n v="4.95"/>
    <n v="19.8"/>
    <x v="2"/>
    <x v="1"/>
    <x v="1"/>
  </r>
  <r>
    <s v="L'Ã-9719-40"/>
    <x v="171"/>
    <s v="Cha-56402-739"/>
    <s v="B-C-2.5"/>
    <n v="3"/>
    <x v="185"/>
    <s v="csexton8@yahoo.com"/>
    <x v="2"/>
    <s v="Cro"/>
    <s v="C"/>
    <x v="2"/>
    <n v="0.99"/>
    <n v="2.9699999999999998"/>
    <x v="2"/>
    <x v="1"/>
    <x v="0"/>
  </r>
  <r>
    <s v="LON-40726-292"/>
    <x v="172"/>
    <s v="Cha-61958-873"/>
    <s v="C-C-0.2"/>
    <n v="5"/>
    <x v="186"/>
    <s v="ckrause6@gmail.com"/>
    <x v="4"/>
    <s v="Cro"/>
    <s v="S"/>
    <x v="3"/>
    <n v="2.25"/>
    <n v="11.25"/>
    <x v="2"/>
    <x v="0"/>
    <x v="1"/>
  </r>
  <r>
    <s v="MON-27128-315"/>
    <x v="173"/>
    <s v="Cha-64531-371"/>
    <s v="C-M-1.0"/>
    <n v="4"/>
    <x v="187"/>
    <s v="cchen4@outlook.com"/>
    <x v="3"/>
    <s v="Cro"/>
    <s v="S"/>
    <x v="2"/>
    <n v="0.9"/>
    <n v="3.6"/>
    <x v="2"/>
    <x v="0"/>
    <x v="0"/>
  </r>
  <r>
    <s v="PAR-37642-860"/>
    <x v="174"/>
    <s v="Che-80000-670"/>
    <s v="C-C-0.5"/>
    <n v="5"/>
    <x v="188"/>
    <s v="cburke2@hotmail.com"/>
    <x v="3"/>
    <s v="Cro"/>
    <s v="S"/>
    <x v="3"/>
    <n v="2.25"/>
    <n v="11.25"/>
    <x v="2"/>
    <x v="0"/>
    <x v="1"/>
  </r>
  <r>
    <s v="SIO-72403-8"/>
    <x v="175"/>
    <s v="Che-85076-703"/>
    <s v="B-C-0.2"/>
    <n v="5"/>
    <x v="189"/>
    <s v="cpage0@gmail.com"/>
    <x v="0"/>
    <s v="Cro"/>
    <s v="S"/>
    <x v="2"/>
    <n v="0.9"/>
    <n v="4.5"/>
    <x v="2"/>
    <x v="0"/>
    <x v="0"/>
  </r>
  <r>
    <s v="VER-76352-543"/>
    <x v="176"/>
    <s v="Chl-46949-467"/>
    <s v="C-S-0.2"/>
    <n v="6"/>
    <x v="190"/>
    <s v="crhodes5@gmail.com"/>
    <x v="3"/>
    <s v="Cro"/>
    <s v="C"/>
    <x v="1"/>
    <n v="12.375"/>
    <n v="74.25"/>
    <x v="2"/>
    <x v="1"/>
    <x v="0"/>
  </r>
  <r>
    <s v="CHE-81426-145"/>
    <x v="177"/>
    <s v="Cie-58931-362"/>
    <s v="S-S-1.0"/>
    <n v="4"/>
    <x v="191"/>
    <s v="cwoodard6@gmail.com"/>
    <x v="3"/>
    <s v="Cia"/>
    <s v="M"/>
    <x v="2"/>
    <n v="1.2"/>
    <n v="4.8"/>
    <x v="0"/>
    <x v="2"/>
    <x v="0"/>
  </r>
  <r>
    <s v="HUM-53276-35"/>
    <x v="178"/>
    <s v="Cin-69927-832"/>
    <s v="B-M-2.5"/>
    <n v="2"/>
    <x v="192"/>
    <s v="cbeard1@hotmail.com"/>
    <x v="0"/>
    <s v="Cro"/>
    <s v="M"/>
    <x v="3"/>
    <n v="2.7"/>
    <n v="5.4"/>
    <x v="2"/>
    <x v="2"/>
    <x v="0"/>
  </r>
  <r>
    <s v="AVI-66567-369"/>
    <x v="179"/>
    <s v="Cla-24754-708"/>
    <s v="C-S-0.5"/>
    <n v="3"/>
    <x v="193"/>
    <s v="cmedina1@aol.com"/>
    <x v="3"/>
    <s v="Bag"/>
    <s v="S"/>
    <x v="1"/>
    <n v="15"/>
    <n v="45"/>
    <x v="4"/>
    <x v="0"/>
    <x v="0"/>
  </r>
  <r>
    <s v="LON-55984-513"/>
    <x v="180"/>
    <s v="Cla-33527-749"/>
    <s v="C-C-0.5"/>
    <n v="3"/>
    <x v="194"/>
    <s v="cbauer2@gmail.com"/>
    <x v="4"/>
    <s v="Cro"/>
    <s v="C"/>
    <x v="0"/>
    <n v="4.95"/>
    <n v="14.850000000000001"/>
    <x v="2"/>
    <x v="1"/>
    <x v="0"/>
  </r>
  <r>
    <s v="MON-48504-463"/>
    <x v="181"/>
    <s v="Cla-39597-325"/>
    <s v="S-M-1.0"/>
    <n v="2"/>
    <x v="195"/>
    <s v="chensley0@yahoo.com"/>
    <x v="0"/>
    <s v="Bag"/>
    <s v="S"/>
    <x v="0"/>
    <n v="6"/>
    <n v="12"/>
    <x v="4"/>
    <x v="0"/>
    <x v="1"/>
  </r>
  <r>
    <s v="VIT-20599-973"/>
    <x v="182"/>
    <s v="Cla-41764-537"/>
    <s v="B-S-1.0"/>
    <n v="2"/>
    <x v="196"/>
    <s v="cdixon0@icloud.com"/>
    <x v="3"/>
    <s v="Cia"/>
    <s v="S"/>
    <x v="0"/>
    <n v="5"/>
    <n v="10"/>
    <x v="0"/>
    <x v="0"/>
    <x v="1"/>
  </r>
  <r>
    <s v="MIN-96721-579"/>
    <x v="183"/>
    <s v="Cla-44368-885"/>
    <s v="B-S-0.5"/>
    <n v="3"/>
    <x v="197"/>
    <s v="cmckinney2@outlook.com"/>
    <x v="0"/>
    <s v="Bag"/>
    <s v="S"/>
    <x v="2"/>
    <n v="0.6"/>
    <n v="1.7999999999999998"/>
    <x v="4"/>
    <x v="0"/>
    <x v="0"/>
  </r>
  <r>
    <s v="DEN-78839-941"/>
    <x v="177"/>
    <s v="Cla-88608-515"/>
    <s v="B-S-0.5"/>
    <n v="3"/>
    <x v="198"/>
    <s v="cstone9@yahoo.com"/>
    <x v="0"/>
    <s v="Cia"/>
    <s v="M"/>
    <x v="2"/>
    <n v="1.2"/>
    <n v="3.5999999999999996"/>
    <x v="0"/>
    <x v="2"/>
    <x v="0"/>
  </r>
  <r>
    <s v="LAS-63617-971"/>
    <x v="119"/>
    <s v="Clo-82645-297"/>
    <s v="S-M-0.2"/>
    <n v="5"/>
    <x v="199"/>
    <s v="ccross8@outlook.com"/>
    <x v="0"/>
    <s v="Cro"/>
    <s v="M"/>
    <x v="0"/>
    <n v="5.4"/>
    <n v="27"/>
    <x v="2"/>
    <x v="2"/>
    <x v="1"/>
  </r>
  <r>
    <s v="HAR-24122-29"/>
    <x v="184"/>
    <s v="Cod-88432-788"/>
    <s v="C-M-0.2"/>
    <n v="3"/>
    <x v="200"/>
    <s v="ccummings7@icloud.com"/>
    <x v="0"/>
    <s v="Cro"/>
    <s v="M"/>
    <x v="3"/>
    <n v="2.7"/>
    <n v="8.1000000000000014"/>
    <x v="2"/>
    <x v="2"/>
    <x v="0"/>
  </r>
  <r>
    <s v="LIS-46207-174"/>
    <x v="17"/>
    <s v="Coh-38630-997"/>
    <s v="C-S-0.2"/>
    <n v="2"/>
    <x v="201"/>
    <s v="cday1@gmail.com"/>
    <x v="3"/>
    <s v="Cro"/>
    <s v="C"/>
    <x v="0"/>
    <n v="4.95"/>
    <n v="9.9"/>
    <x v="2"/>
    <x v="1"/>
    <x v="0"/>
  </r>
  <r>
    <s v="EVA-7898-376"/>
    <x v="185"/>
    <s v="Col-10727-690"/>
    <s v="B-M-0.2"/>
    <n v="2"/>
    <x v="202"/>
    <s v="csanchez2@aol.com"/>
    <x v="0"/>
    <s v="Cia"/>
    <s v="M"/>
    <x v="1"/>
    <n v="15"/>
    <n v="30"/>
    <x v="0"/>
    <x v="2"/>
    <x v="0"/>
  </r>
  <r>
    <s v="PAR-71193-486"/>
    <x v="186"/>
    <s v="Col-83776-497"/>
    <s v="S-C-1.0"/>
    <n v="4"/>
    <x v="203"/>
    <s v="cvega7@hotmail.com"/>
    <x v="3"/>
    <s v="Sou"/>
    <s v="M"/>
    <x v="3"/>
    <n v="1.8"/>
    <n v="7.2"/>
    <x v="1"/>
    <x v="2"/>
    <x v="1"/>
  </r>
  <r>
    <s v="FUT-25949-970"/>
    <x v="187"/>
    <s v="Con-39120-522"/>
    <s v="B-C-0.5"/>
    <n v="3"/>
    <x v="204"/>
    <s v="cchambers5@icloud.com"/>
    <x v="3"/>
    <s v="Cro"/>
    <s v="S"/>
    <x v="2"/>
    <n v="0.9"/>
    <n v="2.7"/>
    <x v="2"/>
    <x v="0"/>
    <x v="1"/>
  </r>
  <r>
    <s v="MIA-87602-16"/>
    <x v="188"/>
    <s v="Con-55341-799"/>
    <s v="C-M-0.2"/>
    <n v="2"/>
    <x v="205"/>
    <s v="csingleton0@hotmail.com"/>
    <x v="0"/>
    <s v="Cro"/>
    <s v="S"/>
    <x v="3"/>
    <n v="2.25"/>
    <n v="4.5"/>
    <x v="2"/>
    <x v="0"/>
    <x v="0"/>
  </r>
  <r>
    <s v="OKA-66495-128"/>
    <x v="189"/>
    <s v="Coo-78434-801"/>
    <s v="S-S-0.2"/>
    <n v="1"/>
    <x v="206"/>
    <s v="corozco3@yahoo.com"/>
    <x v="2"/>
    <s v="Cro"/>
    <s v="C"/>
    <x v="3"/>
    <n v="2.2000000000000002"/>
    <n v="2.2000000000000002"/>
    <x v="2"/>
    <x v="1"/>
    <x v="1"/>
  </r>
  <r>
    <s v="STR-94008-843"/>
    <x v="190"/>
    <s v="Coo-81619-995"/>
    <s v="B-C-1.0"/>
    <n v="2"/>
    <x v="207"/>
    <s v="cdaugherty0@hotmail.com"/>
    <x v="2"/>
    <s v="Sou"/>
    <s v="M"/>
    <x v="3"/>
    <n v="1.8"/>
    <n v="3.6"/>
    <x v="1"/>
    <x v="2"/>
    <x v="0"/>
  </r>
  <r>
    <s v="VER-17894-916"/>
    <x v="191"/>
    <s v="Cor-21439-589"/>
    <s v="S-C-2.5"/>
    <n v="5"/>
    <x v="208"/>
    <s v="cbarrett6@aol.com"/>
    <x v="3"/>
    <s v="Cro"/>
    <s v="S"/>
    <x v="2"/>
    <n v="0.9"/>
    <n v="4.5"/>
    <x v="2"/>
    <x v="0"/>
    <x v="1"/>
  </r>
  <r>
    <s v="BAT-94239-319"/>
    <x v="29"/>
    <s v="Cor-41199-909"/>
    <s v="B-C-0.2"/>
    <n v="2"/>
    <x v="209"/>
    <s v="ccampbell0@icloud.com"/>
    <x v="0"/>
    <s v="Cro"/>
    <s v="M"/>
    <x v="2"/>
    <n v="1.08"/>
    <n v="2.16"/>
    <x v="2"/>
    <x v="2"/>
    <x v="1"/>
  </r>
  <r>
    <s v="LAN-72471-134"/>
    <x v="192"/>
    <s v="Cor-41834-578"/>
    <s v="B-C-0.2"/>
    <n v="3"/>
    <x v="210"/>
    <s v="cmoore2@aol.com"/>
    <x v="2"/>
    <s v="Bag"/>
    <s v="M"/>
    <x v="2"/>
    <n v="1.44"/>
    <n v="4.32"/>
    <x v="4"/>
    <x v="2"/>
    <x v="0"/>
  </r>
  <r>
    <s v="VIC-11844-17"/>
    <x v="193"/>
    <s v="Cor-55228-312"/>
    <s v="S-M-2.5"/>
    <n v="2"/>
    <x v="211"/>
    <s v="cgalloway4@gmail.com"/>
    <x v="2"/>
    <s v="Cro"/>
    <s v="M"/>
    <x v="3"/>
    <n v="2.7"/>
    <n v="5.4"/>
    <x v="2"/>
    <x v="2"/>
    <x v="1"/>
  </r>
  <r>
    <s v="ANC-74504-327"/>
    <x v="194"/>
    <s v="Cra-47552-383"/>
    <s v="C-C-1.0"/>
    <n v="2"/>
    <x v="212"/>
    <s v="cbruce7@hotmail.com"/>
    <x v="0"/>
    <s v="Cro"/>
    <s v="C"/>
    <x v="2"/>
    <n v="0.99"/>
    <n v="1.98"/>
    <x v="2"/>
    <x v="1"/>
    <x v="0"/>
  </r>
  <r>
    <s v="NEW-90094-942"/>
    <x v="78"/>
    <s v="Cri-89793-150"/>
    <s v="C-M-1.0"/>
    <n v="2"/>
    <x v="213"/>
    <s v="cjarvis7@gmail.com"/>
    <x v="0"/>
    <s v="Cro"/>
    <s v="M"/>
    <x v="0"/>
    <n v="5.4"/>
    <n v="10.8"/>
    <x v="2"/>
    <x v="2"/>
    <x v="0"/>
  </r>
  <r>
    <s v="WAS-68222-833"/>
    <x v="195"/>
    <s v="Cri-91942-686"/>
    <s v="S-S-2.5"/>
    <n v="3"/>
    <x v="214"/>
    <s v="csullivan7@yahoo.com"/>
    <x v="0"/>
    <s v="Cro"/>
    <s v="M"/>
    <x v="2"/>
    <n v="1.08"/>
    <n v="3.24"/>
    <x v="2"/>
    <x v="2"/>
    <x v="1"/>
  </r>
  <r>
    <s v="LE -1724-950"/>
    <x v="196"/>
    <s v="Cri-95595-824"/>
    <s v="S-S-0.2"/>
    <n v="3"/>
    <x v="215"/>
    <s v="chull9@hotmail.com"/>
    <x v="3"/>
    <s v="Cro"/>
    <s v="C"/>
    <x v="2"/>
    <n v="0.99"/>
    <n v="2.9699999999999998"/>
    <x v="2"/>
    <x v="1"/>
    <x v="0"/>
  </r>
  <r>
    <s v="COL-34162-831"/>
    <x v="197"/>
    <s v="Cru-50923-466"/>
    <s v="B-C-2.5"/>
    <n v="1"/>
    <x v="216"/>
    <s v="ccherry6@gmail.com"/>
    <x v="3"/>
    <s v="Bri"/>
    <s v="M"/>
    <x v="1"/>
    <n v="12"/>
    <n v="12"/>
    <x v="3"/>
    <x v="2"/>
    <x v="1"/>
  </r>
  <r>
    <s v="SAI-70689-605"/>
    <x v="198"/>
    <s v="Cul-95055-972"/>
    <s v="B-M-2.5"/>
    <n v="1"/>
    <x v="217"/>
    <s v="ccaldwell1@hotmail.com"/>
    <x v="3"/>
    <s v="Cro"/>
    <s v="C"/>
    <x v="1"/>
    <n v="12.375"/>
    <n v="12.375"/>
    <x v="2"/>
    <x v="1"/>
    <x v="0"/>
  </r>
  <r>
    <s v="LE -89261-886"/>
    <x v="199"/>
    <s v="Cyn-91670-401"/>
    <s v="C-M-0.5"/>
    <n v="6"/>
    <x v="218"/>
    <s v="cgreer4@yahoo.com"/>
    <x v="3"/>
    <s v="Bag"/>
    <s v="S"/>
    <x v="1"/>
    <n v="15"/>
    <n v="90"/>
    <x v="4"/>
    <x v="0"/>
    <x v="0"/>
  </r>
  <r>
    <s v="JEF-72320-947"/>
    <x v="200"/>
    <s v="Cyn-94165-231"/>
    <s v="B-C-0.5"/>
    <n v="5"/>
    <x v="219"/>
    <s v="crich5@aol.com"/>
    <x v="0"/>
    <s v="Bag"/>
    <s v="M"/>
    <x v="2"/>
    <n v="1.44"/>
    <n v="7.1999999999999993"/>
    <x v="4"/>
    <x v="2"/>
    <x v="1"/>
  </r>
  <r>
    <s v="LA -27563-264"/>
    <x v="201"/>
    <s v="Dah-40101-828"/>
    <s v="C-S-0.2"/>
    <n v="4"/>
    <x v="220"/>
    <s v="dbryant0@hotmail.com"/>
    <x v="3"/>
    <s v="Cia"/>
    <s v="M"/>
    <x v="3"/>
    <n v="3"/>
    <n v="12"/>
    <x v="0"/>
    <x v="2"/>
    <x v="0"/>
  </r>
  <r>
    <s v="PÃ©-86543-23"/>
    <x v="137"/>
    <s v="Dak-64986-232"/>
    <s v="B-M-0.5"/>
    <n v="5"/>
    <x v="221"/>
    <s v="dchapman3@icloud.com"/>
    <x v="3"/>
    <s v="Bag"/>
    <s v="S"/>
    <x v="3"/>
    <n v="3"/>
    <n v="15"/>
    <x v="4"/>
    <x v="0"/>
    <x v="0"/>
  </r>
  <r>
    <s v="RAT-29087-6"/>
    <x v="202"/>
    <s v="Dam-58293-521"/>
    <s v="C-C-0.2"/>
    <n v="4"/>
    <x v="222"/>
    <s v="dnavarro5@gmail.com"/>
    <x v="5"/>
    <s v="Bag"/>
    <s v="M"/>
    <x v="2"/>
    <n v="1.44"/>
    <n v="5.76"/>
    <x v="4"/>
    <x v="2"/>
    <x v="0"/>
  </r>
  <r>
    <s v="VÃ©-19722-909"/>
    <x v="46"/>
    <s v="Dam-65299-354"/>
    <s v="C-C-0.2"/>
    <n v="1"/>
    <x v="223"/>
    <s v="dcopeland2@aol.com"/>
    <x v="3"/>
    <s v="Cia"/>
    <s v="S"/>
    <x v="2"/>
    <n v="1"/>
    <n v="1"/>
    <x v="0"/>
    <x v="0"/>
    <x v="1"/>
  </r>
  <r>
    <s v="SAN-89929-492"/>
    <x v="203"/>
    <s v="Dam-76881-145"/>
    <s v="B-S-1.0"/>
    <n v="1"/>
    <x v="224"/>
    <s v="dsharp3@gmail.com"/>
    <x v="0"/>
    <s v="Cia"/>
    <s v="C"/>
    <x v="3"/>
    <n v="2.75"/>
    <n v="2.75"/>
    <x v="0"/>
    <x v="1"/>
    <x v="0"/>
  </r>
  <r>
    <s v="NEW-93366-35"/>
    <x v="22"/>
    <s v="Dam-79558-801"/>
    <s v="B-S-2.5"/>
    <n v="5"/>
    <x v="225"/>
    <s v="dwilkinson1@icloud.com"/>
    <x v="0"/>
    <s v="Cia"/>
    <s v="S"/>
    <x v="1"/>
    <n v="12.5"/>
    <n v="62.5"/>
    <x v="0"/>
    <x v="0"/>
    <x v="0"/>
  </r>
  <r>
    <s v="NEW-74634-562"/>
    <x v="49"/>
    <s v="Dam-83457-619"/>
    <s v="C-C-0.5"/>
    <n v="5"/>
    <x v="226"/>
    <s v="dbradley0@yahoo.com"/>
    <x v="0"/>
    <s v="Bag"/>
    <s v="S"/>
    <x v="0"/>
    <n v="6"/>
    <n v="30"/>
    <x v="4"/>
    <x v="0"/>
    <x v="1"/>
  </r>
  <r>
    <s v="SAC-65757-885"/>
    <x v="204"/>
    <s v="Dam-86324-139"/>
    <s v="B-C-0.5"/>
    <n v="5"/>
    <x v="227"/>
    <s v="dstuart8@aol.com"/>
    <x v="0"/>
    <s v="Bag"/>
    <s v="C"/>
    <x v="3"/>
    <n v="3.3"/>
    <n v="16.5"/>
    <x v="4"/>
    <x v="1"/>
    <x v="1"/>
  </r>
  <r>
    <s v="MON-95949-364"/>
    <x v="205"/>
    <s v="Dan-10049-825"/>
    <s v="B-S-1.0"/>
    <n v="6"/>
    <x v="228"/>
    <s v="dterry9@hotmail.com"/>
    <x v="3"/>
    <s v="Bag"/>
    <s v="M"/>
    <x v="2"/>
    <n v="1.44"/>
    <n v="8.64"/>
    <x v="4"/>
    <x v="2"/>
    <x v="0"/>
  </r>
  <r>
    <s v="CLE-42231-306"/>
    <x v="206"/>
    <s v="Dan-11250-246"/>
    <s v="S-M-0.5"/>
    <n v="2"/>
    <x v="229"/>
    <s v="dmadden2@aol.com"/>
    <x v="3"/>
    <s v="Sou"/>
    <s v="M"/>
    <x v="3"/>
    <n v="1.8"/>
    <n v="3.6"/>
    <x v="1"/>
    <x v="2"/>
    <x v="0"/>
  </r>
  <r>
    <s v="DOR-90104-502"/>
    <x v="185"/>
    <s v="Dan-12296-843"/>
    <s v="C-C-0.5"/>
    <n v="1"/>
    <x v="230"/>
    <s v="dkent0@gmail.com"/>
    <x v="1"/>
    <s v="Cro"/>
    <s v="M"/>
    <x v="0"/>
    <n v="5.4"/>
    <n v="5.4"/>
    <x v="2"/>
    <x v="2"/>
    <x v="1"/>
  </r>
  <r>
    <s v="AVI-6386-891"/>
    <x v="207"/>
    <s v="Dan-13571-282"/>
    <s v="B-C-0.2"/>
    <n v="5"/>
    <x v="231"/>
    <s v="dstuart1@gmail.com"/>
    <x v="3"/>
    <s v="Cro"/>
    <s v="S"/>
    <x v="2"/>
    <n v="0.9"/>
    <n v="4.5"/>
    <x v="2"/>
    <x v="0"/>
    <x v="0"/>
  </r>
  <r>
    <s v="SPR-98035-288"/>
    <x v="208"/>
    <s v="Dan-44290-236"/>
    <s v="S-M-1.0"/>
    <n v="5"/>
    <x v="232"/>
    <s v="dthompson8@yahoo.com"/>
    <x v="0"/>
    <s v="Cro"/>
    <s v="C"/>
    <x v="1"/>
    <n v="12.375"/>
    <n v="61.875"/>
    <x v="2"/>
    <x v="1"/>
    <x v="1"/>
  </r>
  <r>
    <s v="SAN-36630-830"/>
    <x v="209"/>
    <s v="Dan-59553-161"/>
    <s v="B-C-2.5"/>
    <n v="3"/>
    <x v="233"/>
    <s v="dlopez1@aol.com"/>
    <x v="0"/>
    <s v="Cro"/>
    <s v="S"/>
    <x v="3"/>
    <n v="2.25"/>
    <n v="6.75"/>
    <x v="2"/>
    <x v="0"/>
    <x v="0"/>
  </r>
  <r>
    <s v="BEL-91361-123"/>
    <x v="210"/>
    <s v="Dan-64214-292"/>
    <s v="S-M-1.0"/>
    <n v="1"/>
    <x v="234"/>
    <s v="dcox6@yahoo.com"/>
    <x v="2"/>
    <s v="Bag"/>
    <s v="M"/>
    <x v="1"/>
    <n v="18"/>
    <n v="18"/>
    <x v="4"/>
    <x v="2"/>
    <x v="1"/>
  </r>
  <r>
    <s v="AUB-65579-501"/>
    <x v="211"/>
    <s v="Dan-67120-533"/>
    <s v="S-S-1.0"/>
    <n v="4"/>
    <x v="235"/>
    <s v="dcastillo8@icloud.com"/>
    <x v="3"/>
    <s v="Bag"/>
    <s v="C"/>
    <x v="2"/>
    <n v="1.32"/>
    <n v="5.28"/>
    <x v="4"/>
    <x v="1"/>
    <x v="0"/>
  </r>
  <r>
    <s v="CAR-54566-746"/>
    <x v="212"/>
    <s v="Dan-68902-302"/>
    <s v="C-C-1.0"/>
    <n v="3"/>
    <x v="236"/>
    <s v="dmartin5@yahoo.com"/>
    <x v="2"/>
    <s v="Cro"/>
    <s v="M"/>
    <x v="3"/>
    <n v="2.7"/>
    <n v="8.1000000000000014"/>
    <x v="2"/>
    <x v="2"/>
    <x v="0"/>
  </r>
  <r>
    <s v="SAI-33530-40"/>
    <x v="213"/>
    <s v="Dan-76740-244"/>
    <s v="B-S-0.2"/>
    <n v="1"/>
    <x v="237"/>
    <s v="dsheppard9@outlook.com"/>
    <x v="0"/>
    <s v="Bri"/>
    <s v="M"/>
    <x v="1"/>
    <n v="12"/>
    <n v="12"/>
    <x v="3"/>
    <x v="2"/>
    <x v="0"/>
  </r>
  <r>
    <s v="HOU-20368-569"/>
    <x v="214"/>
    <s v="Dan-78962-759"/>
    <s v="C-C-1.0"/>
    <n v="5"/>
    <x v="238"/>
    <s v="dfarley2@icloud.com"/>
    <x v="0"/>
    <s v="Cro"/>
    <s v="S"/>
    <x v="1"/>
    <n v="11.25"/>
    <n v="56.25"/>
    <x v="2"/>
    <x v="0"/>
    <x v="0"/>
  </r>
  <r>
    <s v="CHI-97913-778"/>
    <x v="215"/>
    <s v="Dan-81508-941"/>
    <s v="B-M-0.2"/>
    <n v="4"/>
    <x v="239"/>
    <s v="dhanson8@aol.com"/>
    <x v="0"/>
    <s v="Cro"/>
    <s v="C"/>
    <x v="0"/>
    <n v="4.95"/>
    <n v="19.8"/>
    <x v="2"/>
    <x v="1"/>
    <x v="1"/>
  </r>
  <r>
    <s v="WAL-61605-885"/>
    <x v="216"/>
    <s v="Dan-86863-750"/>
    <s v="S-C-2.5"/>
    <n v="2"/>
    <x v="240"/>
    <s v="dspencer7@outlook.com"/>
    <x v="2"/>
    <s v="Sou"/>
    <s v="M"/>
    <x v="0"/>
    <n v="6"/>
    <n v="12"/>
    <x v="1"/>
    <x v="2"/>
    <x v="1"/>
  </r>
  <r>
    <s v="ROB-27607-493"/>
    <x v="217"/>
    <s v="Dar-35331-322"/>
    <s v="B-M-0.2"/>
    <n v="6"/>
    <x v="241"/>
    <s v="droberts6@hotmail.com"/>
    <x v="2"/>
    <s v="Bri"/>
    <s v="M"/>
    <x v="1"/>
    <n v="12"/>
    <n v="72"/>
    <x v="3"/>
    <x v="2"/>
    <x v="0"/>
  </r>
  <r>
    <s v="CLE-82008-456"/>
    <x v="218"/>
    <s v="Dar-47913-257"/>
    <s v="C-M-1.0"/>
    <n v="2"/>
    <x v="242"/>
    <s v="dcochran9@icloud.com"/>
    <x v="3"/>
    <s v="Cia"/>
    <s v="S"/>
    <x v="2"/>
    <n v="1"/>
    <n v="2"/>
    <x v="0"/>
    <x v="0"/>
    <x v="1"/>
  </r>
  <r>
    <s v="CAM-42107-453"/>
    <x v="219"/>
    <s v="Dar-50697-312"/>
    <s v="B-S-2.5"/>
    <n v="5"/>
    <x v="243"/>
    <s v="dcisneros8@hotmail.com"/>
    <x v="2"/>
    <s v="Bag"/>
    <s v="C"/>
    <x v="3"/>
    <n v="3.3"/>
    <n v="16.5"/>
    <x v="4"/>
    <x v="1"/>
    <x v="1"/>
  </r>
  <r>
    <s v="LON-45533-544"/>
    <x v="220"/>
    <s v="Dar-64368-971"/>
    <s v="B-S-2.5"/>
    <n v="2"/>
    <x v="244"/>
    <s v="dlove5@gmail.com"/>
    <x v="3"/>
    <s v="Cro"/>
    <s v="S"/>
    <x v="1"/>
    <n v="11.25"/>
    <n v="22.5"/>
    <x v="2"/>
    <x v="0"/>
    <x v="1"/>
  </r>
  <r>
    <s v="THO-92113-800"/>
    <x v="221"/>
    <s v="Dar-81419-522"/>
    <s v="B-S-1.0"/>
    <n v="1"/>
    <x v="245"/>
    <s v="ddickerson7@hotmail.com"/>
    <x v="4"/>
    <s v="Bag"/>
    <s v="S"/>
    <x v="0"/>
    <n v="6"/>
    <n v="6"/>
    <x v="4"/>
    <x v="0"/>
    <x v="1"/>
  </r>
  <r>
    <s v="BOB-69881-14"/>
    <x v="73"/>
    <s v="Dar-95307-797"/>
    <s v="B-C-0.5"/>
    <n v="4"/>
    <x v="246"/>
    <s v="dtrujillo9@icloud.com"/>
    <x v="3"/>
    <s v="Bag"/>
    <s v="S"/>
    <x v="0"/>
    <n v="6"/>
    <n v="24"/>
    <x v="4"/>
    <x v="0"/>
    <x v="0"/>
  </r>
  <r>
    <s v="JEF-56844-605"/>
    <x v="17"/>
    <s v="Dar-96761-346"/>
    <s v="B-C-2.5"/>
    <n v="4"/>
    <x v="247"/>
    <s v="dcastillo2@outlook.com"/>
    <x v="0"/>
    <s v="Bag"/>
    <s v="M"/>
    <x v="2"/>
    <n v="1.44"/>
    <n v="5.76"/>
    <x v="4"/>
    <x v="2"/>
    <x v="1"/>
  </r>
  <r>
    <s v="KAN-83202-413"/>
    <x v="222"/>
    <s v="Dav-24056-380"/>
    <s v="B-S-1.0"/>
    <n v="3"/>
    <x v="248"/>
    <s v="dnguyen2@icloud.com"/>
    <x v="0"/>
    <s v="Cia"/>
    <s v="M"/>
    <x v="3"/>
    <n v="3"/>
    <n v="9"/>
    <x v="0"/>
    <x v="2"/>
    <x v="1"/>
  </r>
  <r>
    <s v="NEW-66028-81"/>
    <x v="136"/>
    <s v="Dav-72057-922"/>
    <s v="S-C-0.5"/>
    <n v="6"/>
    <x v="249"/>
    <s v="dchang0@icloud.com"/>
    <x v="5"/>
    <s v="Bag"/>
    <s v="C"/>
    <x v="2"/>
    <n v="1.32"/>
    <n v="7.92"/>
    <x v="4"/>
    <x v="1"/>
    <x v="0"/>
  </r>
  <r>
    <s v="REI-11938-733"/>
    <x v="223"/>
    <s v="Dax-34891-759"/>
    <s v="B-S-2.5"/>
    <n v="3"/>
    <x v="250"/>
    <s v="dsandoval2@outlook.com"/>
    <x v="3"/>
    <s v="Sou"/>
    <s v="M"/>
    <x v="0"/>
    <n v="6"/>
    <n v="18"/>
    <x v="1"/>
    <x v="2"/>
    <x v="0"/>
  </r>
  <r>
    <s v="MIL-7044-275"/>
    <x v="224"/>
    <s v="Day-53416-293"/>
    <s v="C-C-0.5"/>
    <n v="5"/>
    <x v="251"/>
    <s v="dkidd4@yahoo.com"/>
    <x v="4"/>
    <s v="Cia"/>
    <s v="C"/>
    <x v="3"/>
    <n v="2.75"/>
    <n v="13.75"/>
    <x v="0"/>
    <x v="1"/>
    <x v="0"/>
  </r>
  <r>
    <s v="DEC-86496-821"/>
    <x v="225"/>
    <s v="Day-54912-469"/>
    <s v="C-C-2.5"/>
    <n v="6"/>
    <x v="252"/>
    <s v="dcastro9@yahoo.com"/>
    <x v="0"/>
    <s v="Bag"/>
    <s v="C"/>
    <x v="2"/>
    <n v="1.32"/>
    <n v="7.92"/>
    <x v="4"/>
    <x v="1"/>
    <x v="0"/>
  </r>
  <r>
    <s v="SAL-76299-971"/>
    <x v="226"/>
    <s v="Day-57345-667"/>
    <s v="B-S-1.0"/>
    <n v="3"/>
    <x v="253"/>
    <s v="dwalter7@yahoo.com"/>
    <x v="3"/>
    <s v="Bag"/>
    <s v="S"/>
    <x v="0"/>
    <n v="6"/>
    <n v="18"/>
    <x v="4"/>
    <x v="0"/>
    <x v="1"/>
  </r>
  <r>
    <s v="CER-92244-964"/>
    <x v="227"/>
    <s v="Dea-20188-248"/>
    <s v="C-S-0.2"/>
    <n v="4"/>
    <x v="254"/>
    <s v="dho0@yahoo.com"/>
    <x v="3"/>
    <s v="Cia"/>
    <s v="M"/>
    <x v="1"/>
    <n v="15"/>
    <n v="60"/>
    <x v="0"/>
    <x v="2"/>
    <x v="0"/>
  </r>
  <r>
    <s v="SAN-74656-212"/>
    <x v="228"/>
    <s v="Dea-20538-166"/>
    <s v="S-S-0.2"/>
    <n v="5"/>
    <x v="255"/>
    <s v="dcaldwell8@aol.com"/>
    <x v="0"/>
    <s v="Bag"/>
    <s v="C"/>
    <x v="2"/>
    <n v="1.32"/>
    <n v="6.6000000000000005"/>
    <x v="4"/>
    <x v="1"/>
    <x v="0"/>
  </r>
  <r>
    <s v="CAS-98768-849"/>
    <x v="229"/>
    <s v="Dea-45146-981"/>
    <s v="S-S-1.0"/>
    <n v="1"/>
    <x v="256"/>
    <s v="dlewis4@gmail.com"/>
    <x v="5"/>
    <s v="Sou"/>
    <s v="M"/>
    <x v="0"/>
    <n v="6"/>
    <n v="6"/>
    <x v="1"/>
    <x v="2"/>
    <x v="0"/>
  </r>
  <r>
    <s v="SUT-99648-878"/>
    <x v="230"/>
    <s v="Dea-53674-869"/>
    <s v="C-C-1.0"/>
    <n v="2"/>
    <x v="257"/>
    <s v="dmurphy2@icloud.com"/>
    <x v="2"/>
    <s v="Bri"/>
    <s v="M"/>
    <x v="1"/>
    <n v="12"/>
    <n v="24"/>
    <x v="3"/>
    <x v="2"/>
    <x v="0"/>
  </r>
  <r>
    <s v="LUC-61099-883"/>
    <x v="231"/>
    <s v="Dea-82259-198"/>
    <s v="C-M-0.5"/>
    <n v="2"/>
    <x v="258"/>
    <s v="dbarnes6@hotmail.com"/>
    <x v="3"/>
    <s v="Bag"/>
    <s v="M"/>
    <x v="2"/>
    <n v="1.44"/>
    <n v="2.88"/>
    <x v="4"/>
    <x v="2"/>
    <x v="1"/>
  </r>
  <r>
    <s v="SHE-94552-914"/>
    <x v="232"/>
    <s v="Dec-41963-128"/>
    <s v="S-S-2.5"/>
    <n v="4"/>
    <x v="259"/>
    <s v="dtapia8@gmail.com"/>
    <x v="2"/>
    <s v="Cro"/>
    <s v="M"/>
    <x v="3"/>
    <n v="2.7"/>
    <n v="10.8"/>
    <x v="2"/>
    <x v="2"/>
    <x v="1"/>
  </r>
  <r>
    <s v="BAY-29718-905"/>
    <x v="233"/>
    <s v="Dec-64682-876"/>
    <s v="B-M-2.5"/>
    <n v="5"/>
    <x v="260"/>
    <s v="dblack1@yahoo.com"/>
    <x v="3"/>
    <s v="Bag"/>
    <s v="C"/>
    <x v="2"/>
    <n v="1.32"/>
    <n v="6.6000000000000005"/>
    <x v="4"/>
    <x v="1"/>
    <x v="1"/>
  </r>
  <r>
    <s v="MAR-73677-822"/>
    <x v="234"/>
    <s v="Deo-89582-611"/>
    <s v="S-C-0.5"/>
    <n v="3"/>
    <x v="261"/>
    <s v="dduke6@icloud.com"/>
    <x v="3"/>
    <s v="Cia"/>
    <s v="C"/>
    <x v="1"/>
    <n v="13.75"/>
    <n v="41.25"/>
    <x v="0"/>
    <x v="1"/>
    <x v="0"/>
  </r>
  <r>
    <s v="BER-18011-128"/>
    <x v="235"/>
    <s v="Der-14754-570"/>
    <s v="B-S-1.0"/>
    <n v="5"/>
    <x v="262"/>
    <s v="dthornton3@aol.com"/>
    <x v="2"/>
    <s v="Bag"/>
    <s v="M"/>
    <x v="2"/>
    <n v="1.44"/>
    <n v="7.1999999999999993"/>
    <x v="4"/>
    <x v="2"/>
    <x v="1"/>
  </r>
  <r>
    <s v="COU-56519-692"/>
    <x v="236"/>
    <s v="Der-32536-246"/>
    <s v="C-M-0.2"/>
    <n v="2"/>
    <x v="263"/>
    <s v="dmathis8@hotmail.com"/>
    <x v="3"/>
    <s v="Cro"/>
    <s v="S"/>
    <x v="2"/>
    <n v="0.9"/>
    <n v="1.8"/>
    <x v="2"/>
    <x v="0"/>
    <x v="0"/>
  </r>
  <r>
    <s v="ORA-85607-557"/>
    <x v="237"/>
    <s v="Der-52338-625"/>
    <s v="S-M-2.5"/>
    <n v="5"/>
    <x v="264"/>
    <s v="dpotter7@hotmail.com"/>
    <x v="3"/>
    <s v="Cro"/>
    <s v="C"/>
    <x v="0"/>
    <n v="4.95"/>
    <n v="24.75"/>
    <x v="2"/>
    <x v="1"/>
    <x v="0"/>
  </r>
  <r>
    <s v="KIS-11577-268"/>
    <x v="238"/>
    <s v="Der-79610-904"/>
    <s v="S-M-2.5"/>
    <n v="3"/>
    <x v="265"/>
    <s v="dthornton9@icloud.com"/>
    <x v="0"/>
    <s v="Cro"/>
    <s v="C"/>
    <x v="0"/>
    <n v="4.95"/>
    <n v="14.850000000000001"/>
    <x v="2"/>
    <x v="1"/>
    <x v="0"/>
  </r>
  <r>
    <s v="MIA-7083-577"/>
    <x v="239"/>
    <s v="Des-47365-996"/>
    <s v="B-S-2.5"/>
    <n v="1"/>
    <x v="266"/>
    <s v="dadams8@outlook.com"/>
    <x v="0"/>
    <s v="Cro"/>
    <s v="M"/>
    <x v="3"/>
    <n v="2.7"/>
    <n v="2.7"/>
    <x v="2"/>
    <x v="2"/>
    <x v="0"/>
  </r>
  <r>
    <s v="TOU-43386-369"/>
    <x v="240"/>
    <s v="Des-53539-886"/>
    <s v="S-S-0.2"/>
    <n v="4"/>
    <x v="267"/>
    <s v="dweber2@yahoo.com"/>
    <x v="3"/>
    <s v="Cro"/>
    <s v="S"/>
    <x v="3"/>
    <n v="2.25"/>
    <n v="9"/>
    <x v="2"/>
    <x v="0"/>
    <x v="1"/>
  </r>
  <r>
    <s v="THI-61474-352"/>
    <x v="241"/>
    <s v="Dev-71121-726"/>
    <s v="B-C-0.5"/>
    <n v="6"/>
    <x v="268"/>
    <s v="dberg7@gmail.com"/>
    <x v="3"/>
    <s v="Bag"/>
    <s v="C"/>
    <x v="3"/>
    <n v="3.3"/>
    <n v="19.799999999999997"/>
    <x v="4"/>
    <x v="1"/>
    <x v="1"/>
  </r>
  <r>
    <s v="VIT-54734-503"/>
    <x v="242"/>
    <s v="Dev-82596-317"/>
    <s v="C-M-0.5"/>
    <n v="3"/>
    <x v="269"/>
    <s v="dhernandez6@yahoo.com"/>
    <x v="3"/>
    <s v="Bag"/>
    <s v="S"/>
    <x v="3"/>
    <n v="3"/>
    <n v="9"/>
    <x v="4"/>
    <x v="0"/>
    <x v="0"/>
  </r>
  <r>
    <s v="THI-19161-158"/>
    <x v="243"/>
    <s v="Dex-84553-730"/>
    <s v="C-S-0.2"/>
    <n v="1"/>
    <x v="270"/>
    <s v="dreyes5@hotmail.com"/>
    <x v="3"/>
    <s v="Cia"/>
    <s v="C"/>
    <x v="1"/>
    <n v="13.75"/>
    <n v="13.75"/>
    <x v="0"/>
    <x v="1"/>
    <x v="1"/>
  </r>
  <r>
    <s v="MON-32923-668"/>
    <x v="244"/>
    <s v="Dia-86870-738"/>
    <s v="S-M-0.5"/>
    <n v="2"/>
    <x v="271"/>
    <s v="dbrock3@yahoo.com"/>
    <x v="0"/>
    <s v="Bag"/>
    <s v="M"/>
    <x v="0"/>
    <n v="7.2"/>
    <n v="14.4"/>
    <x v="4"/>
    <x v="2"/>
    <x v="1"/>
  </r>
  <r>
    <s v="FOR-40319-288"/>
    <x v="245"/>
    <s v="Dom-23305-983"/>
    <s v="C-S-0.5"/>
    <n v="2"/>
    <x v="272"/>
    <s v="dpetty8@outlook.com"/>
    <x v="0"/>
    <s v="Bag"/>
    <s v="S"/>
    <x v="3"/>
    <n v="3"/>
    <n v="6"/>
    <x v="4"/>
    <x v="0"/>
    <x v="1"/>
  </r>
  <r>
    <s v="DON-98478-339"/>
    <x v="246"/>
    <s v="Dom-27235-612"/>
    <s v="B-M-2.5"/>
    <n v="3"/>
    <x v="273"/>
    <s v="dgeorge9@gmail.com"/>
    <x v="5"/>
    <s v="Bag"/>
    <s v="S"/>
    <x v="1"/>
    <n v="15"/>
    <n v="45"/>
    <x v="4"/>
    <x v="0"/>
    <x v="0"/>
  </r>
  <r>
    <s v="LAN-31242-225"/>
    <x v="247"/>
    <s v="Dom-34974-641"/>
    <s v="S-M-2.5"/>
    <n v="3"/>
    <x v="274"/>
    <s v="dbryant6@yahoo.com"/>
    <x v="3"/>
    <s v="Cia"/>
    <s v="C"/>
    <x v="0"/>
    <n v="5.5"/>
    <n v="16.5"/>
    <x v="0"/>
    <x v="1"/>
    <x v="0"/>
  </r>
  <r>
    <s v="AUB-65131-185"/>
    <x v="248"/>
    <s v="Dom-86288-702"/>
    <s v="S-C-0.5"/>
    <n v="6"/>
    <x v="275"/>
    <s v="dtodd9@aol.com"/>
    <x v="3"/>
    <s v="Cia"/>
    <s v="S"/>
    <x v="0"/>
    <n v="5"/>
    <n v="30"/>
    <x v="0"/>
    <x v="0"/>
    <x v="1"/>
  </r>
  <r>
    <s v="BEA-17260-540"/>
    <x v="249"/>
    <s v="Don-33967-805"/>
    <s v="S-M-2.5"/>
    <n v="2"/>
    <x v="276"/>
    <s v="dmcclain2@icloud.com"/>
    <x v="5"/>
    <s v="Cia"/>
    <s v="C"/>
    <x v="0"/>
    <n v="5.5"/>
    <n v="11"/>
    <x v="0"/>
    <x v="1"/>
    <x v="0"/>
  </r>
  <r>
    <s v="LON-23248-80"/>
    <x v="118"/>
    <s v="Don-50774-477"/>
    <s v="B-M-2.5"/>
    <n v="4"/>
    <x v="277"/>
    <s v="dgraves0@outlook.com"/>
    <x v="3"/>
    <s v="Cia"/>
    <s v="C"/>
    <x v="1"/>
    <n v="13.75"/>
    <n v="55"/>
    <x v="0"/>
    <x v="1"/>
    <x v="0"/>
  </r>
  <r>
    <s v="SAL-18212-694"/>
    <x v="250"/>
    <s v="Don-58742-195"/>
    <s v="B-S-2.5"/>
    <n v="2"/>
    <x v="278"/>
    <s v="dhebert7@yahoo.com"/>
    <x v="0"/>
    <s v="Bag"/>
    <s v="C"/>
    <x v="2"/>
    <n v="1.32"/>
    <n v="2.64"/>
    <x v="4"/>
    <x v="1"/>
    <x v="0"/>
  </r>
  <r>
    <s v="DET-13549-793"/>
    <x v="251"/>
    <s v="Don-70275-996"/>
    <s v="B-M-1.0"/>
    <n v="2"/>
    <x v="279"/>
    <s v="doconnell9@icloud.com"/>
    <x v="0"/>
    <s v="Bag"/>
    <s v="S"/>
    <x v="2"/>
    <n v="0.6"/>
    <n v="1.2"/>
    <x v="4"/>
    <x v="0"/>
    <x v="1"/>
  </r>
  <r>
    <s v="LYO-12605-858"/>
    <x v="252"/>
    <s v="Don-84653-120"/>
    <s v="B-C-1.0"/>
    <n v="2"/>
    <x v="280"/>
    <s v="dharvey7@outlook.com"/>
    <x v="3"/>
    <s v="Bag"/>
    <s v="S"/>
    <x v="1"/>
    <n v="15"/>
    <n v="30"/>
    <x v="4"/>
    <x v="0"/>
    <x v="0"/>
  </r>
  <r>
    <s v="PIL-14579-880"/>
    <x v="253"/>
    <s v="Dor-32163-791"/>
    <s v="B-S-0.2"/>
    <n v="6"/>
    <x v="281"/>
    <s v="dspears6@hotmail.com"/>
    <x v="2"/>
    <s v="Bag"/>
    <s v="C"/>
    <x v="3"/>
    <n v="3.3"/>
    <n v="19.799999999999997"/>
    <x v="4"/>
    <x v="1"/>
    <x v="0"/>
  </r>
  <r>
    <s v="LA -1543-835"/>
    <x v="254"/>
    <s v="Dun-12448-895"/>
    <s v="C-S-1.0"/>
    <n v="3"/>
    <x v="282"/>
    <s v="ddavies6@outlook.com"/>
    <x v="3"/>
    <s v="Bag"/>
    <s v="S"/>
    <x v="3"/>
    <n v="3"/>
    <n v="9"/>
    <x v="4"/>
    <x v="0"/>
    <x v="1"/>
  </r>
  <r>
    <s v="NAN-42307-509"/>
    <x v="255"/>
    <s v="Dus-55488-962"/>
    <s v="B-C-0.5"/>
    <n v="1"/>
    <x v="283"/>
    <s v="dmcknight5@icloud.com"/>
    <x v="3"/>
    <s v="Bag"/>
    <s v="C"/>
    <x v="3"/>
    <n v="3.3"/>
    <n v="3.3"/>
    <x v="4"/>
    <x v="1"/>
    <x v="0"/>
  </r>
  <r>
    <s v="VIT-94515-4"/>
    <x v="256"/>
    <s v="Dus-96404-296"/>
    <s v="S-M-1.0"/>
    <n v="3"/>
    <x v="284"/>
    <s v="dsanchez2@hotmail.com"/>
    <x v="3"/>
    <s v="Cro"/>
    <s v="S"/>
    <x v="3"/>
    <n v="2.25"/>
    <n v="6.75"/>
    <x v="2"/>
    <x v="0"/>
    <x v="0"/>
  </r>
  <r>
    <s v="PAR-40532-337"/>
    <x v="257"/>
    <s v="Dwa-83757-507"/>
    <s v="B-S-0.5"/>
    <n v="4"/>
    <x v="285"/>
    <s v="dbooker2@gmail.com"/>
    <x v="3"/>
    <s v="Bag"/>
    <s v="M"/>
    <x v="1"/>
    <n v="18"/>
    <n v="72"/>
    <x v="4"/>
    <x v="2"/>
    <x v="1"/>
  </r>
  <r>
    <s v="ADA-64173-537"/>
    <x v="258"/>
    <s v="Dyl-10975-490"/>
    <s v="B-M-2.5"/>
    <n v="6"/>
    <x v="286"/>
    <s v="dedwards3@aol.com"/>
    <x v="5"/>
    <s v="Cro"/>
    <s v="M"/>
    <x v="2"/>
    <n v="1.08"/>
    <n v="6.48"/>
    <x v="2"/>
    <x v="2"/>
    <x v="0"/>
  </r>
  <r>
    <s v="SUT-44446-745"/>
    <x v="259"/>
    <s v="Dyl-84189-770"/>
    <s v="C-M-1.0"/>
    <n v="1"/>
    <x v="287"/>
    <s v="dstewart4@gmail.com"/>
    <x v="4"/>
    <s v="Cia"/>
    <s v="M"/>
    <x v="1"/>
    <n v="15"/>
    <n v="15"/>
    <x v="0"/>
    <x v="2"/>
    <x v="1"/>
  </r>
  <r>
    <s v="NIC-26774-849"/>
    <x v="260"/>
    <s v="Ean-60859-712"/>
    <s v="C-M-1.0"/>
    <n v="4"/>
    <x v="288"/>
    <s v="eyoung9@outlook.com"/>
    <x v="3"/>
    <s v="Cro"/>
    <s v="M"/>
    <x v="3"/>
    <n v="2.7"/>
    <n v="10.8"/>
    <x v="2"/>
    <x v="2"/>
    <x v="0"/>
  </r>
  <r>
    <s v="ALB-46643-350"/>
    <x v="112"/>
    <s v="Ede-52071-794"/>
    <s v="C-S-0.5"/>
    <n v="3"/>
    <x v="289"/>
    <s v="egarrison1@icloud.com"/>
    <x v="0"/>
    <s v="Cro"/>
    <s v="S"/>
    <x v="2"/>
    <n v="0.9"/>
    <n v="2.7"/>
    <x v="2"/>
    <x v="0"/>
    <x v="1"/>
  </r>
  <r>
    <s v="STU-10725-689"/>
    <x v="170"/>
    <s v="Ede-83957-959"/>
    <s v="C-S-0.2"/>
    <n v="2"/>
    <x v="290"/>
    <s v="elevy1@hotmail.com"/>
    <x v="1"/>
    <s v="Cia"/>
    <s v="S"/>
    <x v="2"/>
    <n v="1"/>
    <n v="2"/>
    <x v="0"/>
    <x v="0"/>
    <x v="1"/>
  </r>
  <r>
    <s v="MAR-75328-921"/>
    <x v="261"/>
    <s v="Edi-89740-853"/>
    <s v="C-S-2.5"/>
    <n v="2"/>
    <x v="291"/>
    <s v="etrevino2@gmail.com"/>
    <x v="2"/>
    <s v="Cia"/>
    <s v="C"/>
    <x v="0"/>
    <n v="5.5"/>
    <n v="11"/>
    <x v="0"/>
    <x v="1"/>
    <x v="0"/>
  </r>
  <r>
    <s v="MON-82592-156"/>
    <x v="262"/>
    <s v="Edu-22114-984"/>
    <s v="S-C-2.5"/>
    <n v="4"/>
    <x v="292"/>
    <s v="ebird3@outlook.com"/>
    <x v="2"/>
    <s v="Cia"/>
    <s v="M"/>
    <x v="2"/>
    <n v="1.2"/>
    <n v="4.8"/>
    <x v="0"/>
    <x v="2"/>
    <x v="1"/>
  </r>
  <r>
    <s v="SHA-78860-140"/>
    <x v="109"/>
    <s v="Edw-23872-538"/>
    <s v="B-S-0.5"/>
    <n v="6"/>
    <x v="293"/>
    <s v="emcclain5@outlook.com"/>
    <x v="0"/>
    <s v="Bag"/>
    <s v="M"/>
    <x v="2"/>
    <n v="1.44"/>
    <n v="8.64"/>
    <x v="4"/>
    <x v="2"/>
    <x v="0"/>
  </r>
  <r>
    <s v="MON-90576-150"/>
    <x v="263"/>
    <s v="Efr-38829-128"/>
    <s v="C-M-1.0"/>
    <n v="6"/>
    <x v="294"/>
    <s v="elivingston4@icloud.com"/>
    <x v="5"/>
    <s v="Cro"/>
    <s v="M"/>
    <x v="0"/>
    <n v="5.4"/>
    <n v="32.400000000000006"/>
    <x v="2"/>
    <x v="2"/>
    <x v="0"/>
  </r>
  <r>
    <s v="MEL-96988-148"/>
    <x v="91"/>
    <s v="Efr-99037-679"/>
    <s v="B-C-0.2"/>
    <n v="2"/>
    <x v="295"/>
    <s v="eevans4@gmail.com"/>
    <x v="2"/>
    <s v="Cro"/>
    <s v="C"/>
    <x v="1"/>
    <n v="12.375"/>
    <n v="24.75"/>
    <x v="2"/>
    <x v="1"/>
    <x v="1"/>
  </r>
  <r>
    <s v="AJA-42908-35"/>
    <x v="264"/>
    <s v="Eil-37232-145"/>
    <s v="C-M-2.5"/>
    <n v="3"/>
    <x v="296"/>
    <s v="egalloway5@hotmail.com"/>
    <x v="3"/>
    <s v="Cro"/>
    <s v="M"/>
    <x v="2"/>
    <n v="1.08"/>
    <n v="3.24"/>
    <x v="2"/>
    <x v="2"/>
    <x v="0"/>
  </r>
  <r>
    <s v="ORL-18029-153"/>
    <x v="265"/>
    <s v="Eil-62826-482"/>
    <s v="C-S-0.2"/>
    <n v="1"/>
    <x v="297"/>
    <s v="eschroeder9@gmail.com"/>
    <x v="3"/>
    <s v="Bag"/>
    <s v="C"/>
    <x v="3"/>
    <n v="3.3"/>
    <n v="3.3"/>
    <x v="4"/>
    <x v="1"/>
    <x v="1"/>
  </r>
  <r>
    <s v="DEN-90658-24"/>
    <x v="266"/>
    <s v="Eli-32321-337"/>
    <s v="B-S-0.5"/>
    <n v="4"/>
    <x v="298"/>
    <s v="ecantu7@aol.com"/>
    <x v="0"/>
    <s v="Bag"/>
    <s v="S"/>
    <x v="1"/>
    <n v="15"/>
    <n v="60"/>
    <x v="4"/>
    <x v="0"/>
    <x v="1"/>
  </r>
  <r>
    <s v="BRI-65837-49"/>
    <x v="267"/>
    <s v="Eli-58898-377"/>
    <s v="C-C-2.5"/>
    <n v="3"/>
    <x v="299"/>
    <s v="evargas6@aol.com"/>
    <x v="3"/>
    <s v="Cro"/>
    <s v="C"/>
    <x v="2"/>
    <n v="0.99"/>
    <n v="2.9699999999999998"/>
    <x v="2"/>
    <x v="1"/>
    <x v="0"/>
  </r>
  <r>
    <s v="MAS-86736-32"/>
    <x v="268"/>
    <s v="Eli-89095-223"/>
    <s v="B-M-0.2"/>
    <n v="5"/>
    <x v="300"/>
    <s v="emaldonado9@hotmail.com"/>
    <x v="3"/>
    <s v="Sou"/>
    <s v="M"/>
    <x v="0"/>
    <n v="6"/>
    <n v="30"/>
    <x v="1"/>
    <x v="2"/>
    <x v="0"/>
  </r>
  <r>
    <s v="BER-32030-767"/>
    <x v="269"/>
    <s v="Eli-90566-830"/>
    <s v="B-S-1.0"/>
    <n v="1"/>
    <x v="301"/>
    <s v="elindsey6@aol.com"/>
    <x v="1"/>
    <s v="Cro"/>
    <s v="S"/>
    <x v="2"/>
    <n v="0.9"/>
    <n v="0.9"/>
    <x v="2"/>
    <x v="0"/>
    <x v="0"/>
  </r>
  <r>
    <s v="VAN-60335-154"/>
    <x v="119"/>
    <s v="Ell-10210-568"/>
    <s v="B-S-2.5"/>
    <n v="2"/>
    <x v="302"/>
    <s v="eodom4@gmail.com"/>
    <x v="2"/>
    <s v="Cia"/>
    <s v="S"/>
    <x v="1"/>
    <n v="12.5"/>
    <n v="25"/>
    <x v="0"/>
    <x v="0"/>
    <x v="1"/>
  </r>
  <r>
    <s v="WHI-17934-268"/>
    <x v="270"/>
    <s v="Ell-27967-313"/>
    <s v="B-M-0.5"/>
    <n v="4"/>
    <x v="303"/>
    <s v="edurham4@hotmail.com"/>
    <x v="5"/>
    <s v="Cia"/>
    <s v="M"/>
    <x v="3"/>
    <n v="3"/>
    <n v="12"/>
    <x v="0"/>
    <x v="2"/>
    <x v="0"/>
  </r>
  <r>
    <s v="VIT-14047-446"/>
    <x v="271"/>
    <s v="Ell-43965-112"/>
    <s v="S-M-1.0"/>
    <n v="6"/>
    <x v="304"/>
    <s v="evillanueva7@gmail.com"/>
    <x v="3"/>
    <s v="Bag"/>
    <s v="C"/>
    <x v="2"/>
    <n v="1.32"/>
    <n v="7.92"/>
    <x v="4"/>
    <x v="1"/>
    <x v="1"/>
  </r>
  <r>
    <s v="NAN-65537-428"/>
    <x v="272"/>
    <s v="Ell-51466-800"/>
    <s v="C-C-2.5"/>
    <n v="3"/>
    <x v="305"/>
    <s v="esingleton1@yahoo.com"/>
    <x v="3"/>
    <s v="Cro"/>
    <s v="S"/>
    <x v="3"/>
    <n v="2.25"/>
    <n v="6.75"/>
    <x v="2"/>
    <x v="0"/>
    <x v="1"/>
  </r>
  <r>
    <s v="AUL-41041-39"/>
    <x v="273"/>
    <s v="Ell-55197-302"/>
    <s v="S-M-1.0"/>
    <n v="1"/>
    <x v="306"/>
    <s v="erichmond6@gmail.com"/>
    <x v="3"/>
    <s v="Cia"/>
    <s v="M"/>
    <x v="2"/>
    <n v="1.2"/>
    <n v="1.2"/>
    <x v="0"/>
    <x v="2"/>
    <x v="0"/>
  </r>
  <r>
    <s v="SAU-12064-132"/>
    <x v="274"/>
    <s v="Ell-59136-437"/>
    <s v="S-C-0.5"/>
    <n v="1"/>
    <x v="307"/>
    <s v="emccall0@yahoo.com"/>
    <x v="3"/>
    <s v="Cro"/>
    <s v="S"/>
    <x v="3"/>
    <n v="2.25"/>
    <n v="2.25"/>
    <x v="2"/>
    <x v="0"/>
    <x v="1"/>
  </r>
  <r>
    <s v="SAL-75413-308"/>
    <x v="275"/>
    <s v="Ell-63660-130"/>
    <s v="C-S-0.5"/>
    <n v="1"/>
    <x v="308"/>
    <s v="ekline2@aol.com"/>
    <x v="0"/>
    <s v="Cia"/>
    <s v="C"/>
    <x v="3"/>
    <n v="2.75"/>
    <n v="2.75"/>
    <x v="0"/>
    <x v="1"/>
    <x v="0"/>
  </r>
  <r>
    <s v="CHA-68962-262"/>
    <x v="276"/>
    <s v="Ell-83349-464"/>
    <s v="B-M-2.5"/>
    <n v="2"/>
    <x v="309"/>
    <s v="eanderson5@yahoo.com"/>
    <x v="0"/>
    <s v="Bag"/>
    <s v="S"/>
    <x v="0"/>
    <n v="6"/>
    <n v="12"/>
    <x v="4"/>
    <x v="0"/>
    <x v="1"/>
  </r>
  <r>
    <s v="BEL-47094-477"/>
    <x v="277"/>
    <s v="Ell-91963-114"/>
    <s v="S-M-2.5"/>
    <n v="2"/>
    <x v="310"/>
    <s v="efowler9@yahoo.com"/>
    <x v="0"/>
    <s v="Cro"/>
    <s v="C"/>
    <x v="3"/>
    <n v="2.2000000000000002"/>
    <n v="4.4000000000000004"/>
    <x v="2"/>
    <x v="1"/>
    <x v="0"/>
  </r>
  <r>
    <s v="RUE-40403-215"/>
    <x v="278"/>
    <s v="Ely-91280-486"/>
    <s v="B-C-0.5"/>
    <n v="1"/>
    <x v="311"/>
    <s v="evang7@icloud.com"/>
    <x v="3"/>
    <s v="Cro"/>
    <s v="S"/>
    <x v="3"/>
    <n v="2.25"/>
    <n v="2.25"/>
    <x v="2"/>
    <x v="0"/>
    <x v="1"/>
  </r>
  <r>
    <s v="OGD-7800-388"/>
    <x v="279"/>
    <s v="Ema-31365-502"/>
    <s v="B-S-2.5"/>
    <n v="2"/>
    <x v="312"/>
    <s v="edavies1@hotmail.com"/>
    <x v="0"/>
    <s v="Bag"/>
    <s v="M"/>
    <x v="2"/>
    <n v="1.44"/>
    <n v="2.88"/>
    <x v="4"/>
    <x v="2"/>
    <x v="0"/>
  </r>
  <r>
    <s v="SAL-61060-780"/>
    <x v="280"/>
    <s v="Eme-13268-742"/>
    <s v="C-S-0.2"/>
    <n v="5"/>
    <x v="313"/>
    <s v="estevens5@icloud.com"/>
    <x v="0"/>
    <s v="Bag"/>
    <s v="S"/>
    <x v="0"/>
    <n v="6"/>
    <n v="30"/>
    <x v="4"/>
    <x v="0"/>
    <x v="0"/>
  </r>
  <r>
    <s v="ORL-49042-835"/>
    <x v="281"/>
    <s v="Eme-69424-203"/>
    <s v="B-C-0.2"/>
    <n v="3"/>
    <x v="314"/>
    <s v="emoreno1@hotmail.com"/>
    <x v="3"/>
    <s v="Cro"/>
    <s v="C"/>
    <x v="2"/>
    <n v="0.99"/>
    <n v="2.9699999999999998"/>
    <x v="2"/>
    <x v="1"/>
    <x v="0"/>
  </r>
  <r>
    <s v="CLE-11700-590"/>
    <x v="282"/>
    <s v="Eme-82933-689"/>
    <s v="B-M-2.5"/>
    <n v="6"/>
    <x v="315"/>
    <s v="elevy6@outlook.com"/>
    <x v="3"/>
    <s v="Cia"/>
    <s v="C"/>
    <x v="3"/>
    <n v="2.75"/>
    <n v="16.5"/>
    <x v="0"/>
    <x v="1"/>
    <x v="1"/>
  </r>
  <r>
    <s v="DUN-37452-863"/>
    <x v="283"/>
    <s v="Emi-67856-869"/>
    <s v="B-C-2.5"/>
    <n v="6"/>
    <x v="316"/>
    <s v="emccullough1@hotmail.com"/>
    <x v="3"/>
    <s v="Cia"/>
    <s v="M"/>
    <x v="1"/>
    <n v="15"/>
    <n v="90"/>
    <x v="0"/>
    <x v="2"/>
    <x v="0"/>
  </r>
  <r>
    <s v="REN-1961-911"/>
    <x v="284"/>
    <s v="Emm-25620-142"/>
    <s v="C-C-2.5"/>
    <n v="2"/>
    <x v="317"/>
    <s v="eroach7@icloud.com"/>
    <x v="3"/>
    <s v="Cro"/>
    <s v="M"/>
    <x v="3"/>
    <n v="2.7"/>
    <n v="5.4"/>
    <x v="2"/>
    <x v="2"/>
    <x v="1"/>
  </r>
  <r>
    <s v="GRA-14723-419"/>
    <x v="285"/>
    <s v="Emm-41748-260"/>
    <s v="B-C-0.5"/>
    <n v="4"/>
    <x v="318"/>
    <s v="ebrowning8@icloud.com"/>
    <x v="0"/>
    <s v="Bag"/>
    <s v="S"/>
    <x v="0"/>
    <n v="6"/>
    <n v="24"/>
    <x v="4"/>
    <x v="0"/>
    <x v="1"/>
  </r>
  <r>
    <s v="KIL-34110-64"/>
    <x v="286"/>
    <s v="Emm-47433-904"/>
    <s v="C-M-0.5"/>
    <n v="1"/>
    <x v="319"/>
    <s v="ehamilton8@icloud.com"/>
    <x v="5"/>
    <s v="Cro"/>
    <s v="C"/>
    <x v="2"/>
    <n v="0.99"/>
    <n v="0.99"/>
    <x v="2"/>
    <x v="1"/>
    <x v="1"/>
  </r>
  <r>
    <s v="VAU-26838-383"/>
    <x v="287"/>
    <s v="Enr-98357-754"/>
    <s v="C-M-1.0"/>
    <n v="2"/>
    <x v="320"/>
    <s v="egibbs6@aol.com"/>
    <x v="3"/>
    <s v="Cro"/>
    <s v="M"/>
    <x v="0"/>
    <n v="5.4"/>
    <n v="10.8"/>
    <x v="2"/>
    <x v="2"/>
    <x v="0"/>
  </r>
  <r>
    <s v="MAS-72438-97"/>
    <x v="288"/>
    <s v="Eri-68286-362"/>
    <s v="S-S-0.2"/>
    <n v="4"/>
    <x v="321"/>
    <s v="ecase4@yahoo.com"/>
    <x v="3"/>
    <s v="Bri"/>
    <s v="M"/>
    <x v="1"/>
    <n v="12"/>
    <n v="48"/>
    <x v="3"/>
    <x v="2"/>
    <x v="0"/>
  </r>
  <r>
    <s v="MIL-42170-896"/>
    <x v="289"/>
    <s v="Eri-69116-670"/>
    <s v="B-S-0.5"/>
    <n v="6"/>
    <x v="322"/>
    <s v="ehartman2@gmail.com"/>
    <x v="0"/>
    <s v="Cia"/>
    <s v="M"/>
    <x v="1"/>
    <n v="15"/>
    <n v="90"/>
    <x v="0"/>
    <x v="2"/>
    <x v="0"/>
  </r>
  <r>
    <s v="DÃ¼-22142-377"/>
    <x v="290"/>
    <s v="Eri-69661-598"/>
    <s v="B-C-0.2"/>
    <n v="2"/>
    <x v="323"/>
    <s v="erose9@hotmail.com"/>
    <x v="1"/>
    <s v="Bag"/>
    <s v="M"/>
    <x v="0"/>
    <n v="7.2"/>
    <n v="14.4"/>
    <x v="4"/>
    <x v="2"/>
    <x v="0"/>
  </r>
  <r>
    <s v="POI-67177-789"/>
    <x v="141"/>
    <s v="Est-35665-345"/>
    <s v="S-C-2.5"/>
    <n v="3"/>
    <x v="324"/>
    <s v="emullen6@yahoo.com"/>
    <x v="3"/>
    <s v="Bag"/>
    <s v="C"/>
    <x v="2"/>
    <n v="1.32"/>
    <n v="3.96"/>
    <x v="4"/>
    <x v="1"/>
    <x v="1"/>
  </r>
  <r>
    <s v="WHI-93941-637"/>
    <x v="291"/>
    <s v="Eth-71655-325"/>
    <s v="S-S-1.0"/>
    <n v="4"/>
    <x v="325"/>
    <s v="echandler9@yahoo.com"/>
    <x v="2"/>
    <s v="Bag"/>
    <s v="S"/>
    <x v="0"/>
    <n v="6"/>
    <n v="24"/>
    <x v="4"/>
    <x v="0"/>
    <x v="0"/>
  </r>
  <r>
    <s v="SAL-31158-857"/>
    <x v="60"/>
    <s v="Eva-34220-695"/>
    <s v="S-S-1.0"/>
    <n v="4"/>
    <x v="326"/>
    <s v="elozano4@aol.com"/>
    <x v="3"/>
    <s v="Cro"/>
    <s v="S"/>
    <x v="3"/>
    <n v="2.25"/>
    <n v="9"/>
    <x v="2"/>
    <x v="0"/>
    <x v="0"/>
  </r>
  <r>
    <s v="SAN-73839-660"/>
    <x v="292"/>
    <s v="Eve-70415-195"/>
    <s v="C-S-2.5"/>
    <n v="3"/>
    <x v="327"/>
    <s v="ebrady7@hotmail.com"/>
    <x v="0"/>
    <s v="Cro"/>
    <s v="S"/>
    <x v="2"/>
    <n v="0.9"/>
    <n v="2.7"/>
    <x v="2"/>
    <x v="0"/>
    <x v="0"/>
  </r>
  <r>
    <s v="SAN-87372-268"/>
    <x v="293"/>
    <s v="Fel-77216-848"/>
    <s v="S-S-2.5"/>
    <n v="5"/>
    <x v="328"/>
    <s v="fboyle8@icloud.com"/>
    <x v="0"/>
    <s v="Cro"/>
    <s v="M"/>
    <x v="0"/>
    <n v="5.4"/>
    <n v="27"/>
    <x v="2"/>
    <x v="2"/>
    <x v="0"/>
  </r>
  <r>
    <s v="PRE-46242-427"/>
    <x v="294"/>
    <s v="Fer-44098-740"/>
    <s v="C-M-2.5"/>
    <n v="6"/>
    <x v="329"/>
    <s v="flucero7@aol.com"/>
    <x v="4"/>
    <s v="Bag"/>
    <s v="M"/>
    <x v="1"/>
    <n v="18"/>
    <n v="108"/>
    <x v="4"/>
    <x v="2"/>
    <x v="0"/>
  </r>
  <r>
    <s v="AUR-9858-84"/>
    <x v="295"/>
    <s v="Fer-74017-413"/>
    <s v="B-C-2.5"/>
    <n v="4"/>
    <x v="330"/>
    <s v="fduran5@icloud.com"/>
    <x v="3"/>
    <s v="Bag"/>
    <s v="C"/>
    <x v="3"/>
    <n v="3.3"/>
    <n v="13.2"/>
    <x v="4"/>
    <x v="1"/>
    <x v="1"/>
  </r>
  <r>
    <s v="WIL-40386-778"/>
    <x v="5"/>
    <s v="Fin-43382-626"/>
    <s v="C-M-2.5"/>
    <n v="3"/>
    <x v="331"/>
    <s v="fkane0@gmail.com"/>
    <x v="0"/>
    <s v="Cro"/>
    <s v="C"/>
    <x v="2"/>
    <n v="0.99"/>
    <n v="2.9699999999999998"/>
    <x v="2"/>
    <x v="1"/>
    <x v="1"/>
  </r>
  <r>
    <s v="CAH-3650-851"/>
    <x v="296"/>
    <s v="Fin-51040-145"/>
    <s v="C-S-2.5"/>
    <n v="3"/>
    <x v="332"/>
    <s v="frhodes4@outlook.com"/>
    <x v="3"/>
    <s v="Cia"/>
    <s v="C"/>
    <x v="0"/>
    <n v="5.5"/>
    <n v="16.5"/>
    <x v="0"/>
    <x v="1"/>
    <x v="1"/>
  </r>
  <r>
    <s v="WES-10159-623"/>
    <x v="297"/>
    <s v="Fin-52061-372"/>
    <s v="B-M-2.5"/>
    <n v="6"/>
    <x v="333"/>
    <s v="fbuchanan2@gmail.com"/>
    <x v="2"/>
    <s v="Cia"/>
    <s v="S"/>
    <x v="2"/>
    <n v="1"/>
    <n v="6"/>
    <x v="0"/>
    <x v="0"/>
    <x v="1"/>
  </r>
  <r>
    <s v="AUS-47426-182"/>
    <x v="298"/>
    <s v="Fin-79881-349"/>
    <s v="C-M-0.2"/>
    <n v="6"/>
    <x v="334"/>
    <s v="fmcintosh2@aol.com"/>
    <x v="0"/>
    <s v="Bag"/>
    <s v="M"/>
    <x v="2"/>
    <n v="1.44"/>
    <n v="8.64"/>
    <x v="4"/>
    <x v="2"/>
    <x v="1"/>
  </r>
  <r>
    <s v="SAI-85530-365"/>
    <x v="299"/>
    <s v="Fio-22244-878"/>
    <s v="S-M-2.5"/>
    <n v="1"/>
    <x v="335"/>
    <s v="fjenkins3@yahoo.com"/>
    <x v="3"/>
    <s v="Cro"/>
    <s v="S"/>
    <x v="3"/>
    <n v="2.25"/>
    <n v="2.25"/>
    <x v="2"/>
    <x v="0"/>
    <x v="1"/>
  </r>
  <r>
    <s v="WAR-72683-294"/>
    <x v="300"/>
    <s v="Fre-45594-334"/>
    <s v="B-C-0.5"/>
    <n v="4"/>
    <x v="336"/>
    <s v="fbullock4@icloud.com"/>
    <x v="2"/>
    <s v="Bag"/>
    <s v="C"/>
    <x v="3"/>
    <n v="3.3"/>
    <n v="13.2"/>
    <x v="4"/>
    <x v="1"/>
    <x v="0"/>
  </r>
  <r>
    <s v="COA-50820-645"/>
    <x v="301"/>
    <s v="Fre-99185-675"/>
    <s v="B-C-1.0"/>
    <n v="1"/>
    <x v="337"/>
    <s v="fcraig5@outlook.com"/>
    <x v="2"/>
    <s v="Cro"/>
    <s v="S"/>
    <x v="1"/>
    <n v="11.25"/>
    <n v="11.25"/>
    <x v="2"/>
    <x v="0"/>
    <x v="1"/>
  </r>
  <r>
    <s v="PIT-42799-61"/>
    <x v="215"/>
    <s v="Gab-10388-416"/>
    <s v="C-C-0.2"/>
    <n v="2"/>
    <x v="338"/>
    <s v="gharris6@gmail.com"/>
    <x v="0"/>
    <s v="Cro"/>
    <s v="S"/>
    <x v="2"/>
    <n v="0.9"/>
    <n v="1.8"/>
    <x v="2"/>
    <x v="0"/>
    <x v="0"/>
  </r>
  <r>
    <s v="DET-24541-108"/>
    <x v="302"/>
    <s v="Gab-28724-405"/>
    <s v="B-M-0.5"/>
    <n v="3"/>
    <x v="339"/>
    <s v="gsmith7@yahoo.com"/>
    <x v="0"/>
    <s v="Cia"/>
    <s v="M"/>
    <x v="1"/>
    <n v="15"/>
    <n v="45"/>
    <x v="0"/>
    <x v="2"/>
    <x v="1"/>
  </r>
  <r>
    <s v="MÃ¼-83296-748"/>
    <x v="45"/>
    <s v="Gab-43010-144"/>
    <s v="B-C-1.0"/>
    <n v="3"/>
    <x v="340"/>
    <s v="gcruz1@outlook.com"/>
    <x v="1"/>
    <s v="Sou"/>
    <s v="M"/>
    <x v="3"/>
    <n v="1.8"/>
    <n v="5.4"/>
    <x v="1"/>
    <x v="2"/>
    <x v="0"/>
  </r>
  <r>
    <s v="BAL-76181-207"/>
    <x v="303"/>
    <s v="Gab-46794-138"/>
    <s v="B-C-0.5"/>
    <n v="2"/>
    <x v="341"/>
    <s v="gmayer9@gmail.com"/>
    <x v="0"/>
    <s v="Cia"/>
    <s v="C"/>
    <x v="1"/>
    <n v="13.75"/>
    <n v="27.5"/>
    <x v="0"/>
    <x v="1"/>
    <x v="1"/>
  </r>
  <r>
    <s v="JAS-32468-93"/>
    <x v="26"/>
    <s v="Gab-75559-769"/>
    <s v="C-S-1.0"/>
    <n v="2"/>
    <x v="342"/>
    <s v="gbridges8@icloud.com"/>
    <x v="2"/>
    <s v="Bri"/>
    <s v="S"/>
    <x v="0"/>
    <n v="4"/>
    <n v="8"/>
    <x v="3"/>
    <x v="0"/>
    <x v="1"/>
  </r>
  <r>
    <s v="OLY-6377-947"/>
    <x v="304"/>
    <s v="Gag-64246-965"/>
    <s v="B-M-1.0"/>
    <n v="3"/>
    <x v="343"/>
    <s v="gkidd7@hotmail.com"/>
    <x v="0"/>
    <s v="Cro"/>
    <s v="M"/>
    <x v="3"/>
    <n v="2.7"/>
    <n v="8.1000000000000014"/>
    <x v="2"/>
    <x v="2"/>
    <x v="1"/>
  </r>
  <r>
    <s v="AMI-59498-674"/>
    <x v="305"/>
    <s v="Gar-59891-705"/>
    <s v="B-C-2.5"/>
    <n v="2"/>
    <x v="344"/>
    <s v="grosario0@gmail.com"/>
    <x v="3"/>
    <s v="Bag"/>
    <s v="S"/>
    <x v="2"/>
    <n v="0.6"/>
    <n v="1.2"/>
    <x v="4"/>
    <x v="0"/>
    <x v="1"/>
  </r>
  <r>
    <s v="TOU-7666-90"/>
    <x v="306"/>
    <s v="Gav-45556-488"/>
    <s v="B-C-0.2"/>
    <n v="3"/>
    <x v="345"/>
    <s v="gingram0@gmail.com"/>
    <x v="3"/>
    <s v="Bag"/>
    <s v="M"/>
    <x v="2"/>
    <n v="1.44"/>
    <n v="4.32"/>
    <x v="4"/>
    <x v="2"/>
    <x v="1"/>
  </r>
  <r>
    <s v="BIR-6963-458"/>
    <x v="307"/>
    <s v="Gav-85309-709"/>
    <s v="C-S-2.5"/>
    <n v="5"/>
    <x v="346"/>
    <s v="ghorne4@icloud.com"/>
    <x v="0"/>
    <s v="Cia"/>
    <s v="M"/>
    <x v="2"/>
    <n v="1.2"/>
    <n v="6"/>
    <x v="0"/>
    <x v="2"/>
    <x v="1"/>
  </r>
  <r>
    <s v="CIL-75012-727"/>
    <x v="308"/>
    <s v="Gem-15940-210"/>
    <s v="B-M-2.5"/>
    <n v="2"/>
    <x v="347"/>
    <s v="gstout3@icloud.com"/>
    <x v="5"/>
    <s v="Cia"/>
    <s v="M"/>
    <x v="1"/>
    <n v="15"/>
    <n v="30"/>
    <x v="0"/>
    <x v="2"/>
    <x v="1"/>
  </r>
  <r>
    <s v="HAR-34772-420"/>
    <x v="309"/>
    <s v="Gen-55250-735"/>
    <s v="B-C-1.0"/>
    <n v="2"/>
    <x v="348"/>
    <s v="ghenderson8@outlook.com"/>
    <x v="0"/>
    <s v="Bag"/>
    <s v="M"/>
    <x v="1"/>
    <n v="18"/>
    <n v="36"/>
    <x v="4"/>
    <x v="2"/>
    <x v="1"/>
  </r>
  <r>
    <s v="PAR-16201-450"/>
    <x v="310"/>
    <s v="Gen-95197-207"/>
    <s v="S-C-0.5"/>
    <n v="3"/>
    <x v="349"/>
    <s v="grose3@yahoo.com"/>
    <x v="3"/>
    <s v="Cia"/>
    <s v="M"/>
    <x v="2"/>
    <n v="1.2"/>
    <n v="3.5999999999999996"/>
    <x v="0"/>
    <x v="2"/>
    <x v="1"/>
  </r>
  <r>
    <s v="INN-69714-927"/>
    <x v="213"/>
    <s v="Geo-65601-354"/>
    <s v="C-C-0.2"/>
    <n v="1"/>
    <x v="350"/>
    <s v="ggeorge1@outlook.com"/>
    <x v="2"/>
    <s v="Bri"/>
    <s v="S"/>
    <x v="0"/>
    <n v="4"/>
    <n v="4"/>
    <x v="3"/>
    <x v="0"/>
    <x v="0"/>
  </r>
  <r>
    <s v="HIC-70455-273"/>
    <x v="311"/>
    <s v="Ger-15609-657"/>
    <s v="C-M-1.0"/>
    <n v="3"/>
    <x v="351"/>
    <s v="ggarza2@yahoo.com"/>
    <x v="0"/>
    <s v="Cro"/>
    <s v="C"/>
    <x v="3"/>
    <n v="2.2000000000000002"/>
    <n v="6.6000000000000005"/>
    <x v="2"/>
    <x v="1"/>
    <x v="0"/>
  </r>
  <r>
    <s v="OYO-88685-131"/>
    <x v="90"/>
    <s v="Ger-46935-618"/>
    <s v="C-C-1.0"/>
    <n v="3"/>
    <x v="352"/>
    <s v="gpatterson5@yahoo.com"/>
    <x v="3"/>
    <s v="Sou"/>
    <s v="C"/>
    <x v="0"/>
    <n v="3.3"/>
    <n v="9.8999999999999986"/>
    <x v="1"/>
    <x v="1"/>
    <x v="0"/>
  </r>
  <r>
    <s v="NAN-85582-752"/>
    <x v="312"/>
    <s v="Ger-83343-921"/>
    <s v="C-C-0.2"/>
    <n v="2"/>
    <x v="353"/>
    <s v="gbarrett7@icloud.com"/>
    <x v="3"/>
    <s v="Cro"/>
    <s v="M"/>
    <x v="3"/>
    <n v="2.7"/>
    <n v="5.4"/>
    <x v="2"/>
    <x v="2"/>
    <x v="1"/>
  </r>
  <r>
    <s v="ALB-65350-220"/>
    <x v="313"/>
    <s v="Gia-41853-733"/>
    <s v="B-S-1.0"/>
    <n v="4"/>
    <x v="354"/>
    <s v="gburns1@aol.com"/>
    <x v="0"/>
    <s v="Cro"/>
    <s v="S"/>
    <x v="2"/>
    <n v="0.9"/>
    <n v="3.6"/>
    <x v="2"/>
    <x v="0"/>
    <x v="1"/>
  </r>
  <r>
    <s v="VAN-55056-113"/>
    <x v="245"/>
    <s v="Gid-41158-736"/>
    <s v="S-S-0.2"/>
    <n v="6"/>
    <x v="355"/>
    <s v="ggallagher4@aol.com"/>
    <x v="0"/>
    <s v="Bag"/>
    <s v="C"/>
    <x v="3"/>
    <n v="3.3"/>
    <n v="19.799999999999997"/>
    <x v="4"/>
    <x v="1"/>
    <x v="1"/>
  </r>
  <r>
    <s v="KIT-84527-197"/>
    <x v="314"/>
    <s v="Gid-79634-938"/>
    <s v="S-M-1.0"/>
    <n v="3"/>
    <x v="356"/>
    <s v="ghaley5@outlook.com"/>
    <x v="2"/>
    <s v="Cia"/>
    <s v="M"/>
    <x v="3"/>
    <n v="3"/>
    <n v="9"/>
    <x v="0"/>
    <x v="2"/>
    <x v="0"/>
  </r>
  <r>
    <s v="POR-67629-223"/>
    <x v="315"/>
    <s v="Gio-18596-815"/>
    <s v="B-S-2.5"/>
    <n v="1"/>
    <x v="357"/>
    <s v="gpollard4@yahoo.com"/>
    <x v="2"/>
    <s v="Bag"/>
    <s v="M"/>
    <x v="2"/>
    <n v="1.44"/>
    <n v="1.44"/>
    <x v="4"/>
    <x v="2"/>
    <x v="1"/>
  </r>
  <r>
    <s v="DIJ-97022-263"/>
    <x v="316"/>
    <s v="Gio-43743-322"/>
    <s v="S-S-2.5"/>
    <n v="6"/>
    <x v="358"/>
    <s v="gcannon9@yahoo.com"/>
    <x v="3"/>
    <s v="Cia"/>
    <s v="S"/>
    <x v="0"/>
    <n v="5"/>
    <n v="30"/>
    <x v="0"/>
    <x v="0"/>
    <x v="1"/>
  </r>
  <r>
    <s v="KAN-30649-389"/>
    <x v="317"/>
    <s v="Gis-13954-111"/>
    <s v="B-S-1.0"/>
    <n v="3"/>
    <x v="359"/>
    <s v="gharding5@outlook.com"/>
    <x v="5"/>
    <s v="Cro"/>
    <s v="C"/>
    <x v="0"/>
    <n v="4.95"/>
    <n v="14.850000000000001"/>
    <x v="2"/>
    <x v="1"/>
    <x v="0"/>
  </r>
  <r>
    <s v="FLU-80542-979"/>
    <x v="318"/>
    <s v="Gis-90676-171"/>
    <s v="S-S-0.2"/>
    <n v="3"/>
    <x v="360"/>
    <s v="gshaw1@icloud.com"/>
    <x v="0"/>
    <s v="Cro"/>
    <s v="C"/>
    <x v="1"/>
    <n v="12.375"/>
    <n v="37.125"/>
    <x v="2"/>
    <x v="1"/>
    <x v="0"/>
  </r>
  <r>
    <s v="ALB-72287-762"/>
    <x v="319"/>
    <s v="Gra-36157-112"/>
    <s v="C-M-1.0"/>
    <n v="1"/>
    <x v="361"/>
    <s v="ghuerta5@aol.com"/>
    <x v="3"/>
    <s v="Bag"/>
    <s v="C"/>
    <x v="2"/>
    <n v="1.32"/>
    <n v="1.32"/>
    <x v="4"/>
    <x v="1"/>
    <x v="0"/>
  </r>
  <r>
    <s v="MUL-37941-907"/>
    <x v="84"/>
    <s v="Gra-61380-619"/>
    <s v="B-C-0.5"/>
    <n v="3"/>
    <x v="362"/>
    <s v="gzhang5@yahoo.com"/>
    <x v="3"/>
    <s v="Cia"/>
    <s v="S"/>
    <x v="1"/>
    <n v="12.5"/>
    <n v="37.5"/>
    <x v="0"/>
    <x v="0"/>
    <x v="0"/>
  </r>
  <r>
    <s v="BAL-20026-53"/>
    <x v="320"/>
    <s v="Gra-85145-679"/>
    <s v="B-M-0.5"/>
    <n v="5"/>
    <x v="363"/>
    <s v="gstephenson8@icloud.com"/>
    <x v="0"/>
    <s v="Cro"/>
    <s v="C"/>
    <x v="2"/>
    <n v="0.99"/>
    <n v="4.95"/>
    <x v="2"/>
    <x v="1"/>
    <x v="0"/>
  </r>
  <r>
    <s v="OSH-2112-945"/>
    <x v="321"/>
    <s v="Gre-65809-358"/>
    <s v="B-S-0.5"/>
    <n v="6"/>
    <x v="364"/>
    <s v="gsellers5@hotmail.com"/>
    <x v="2"/>
    <s v="Bag"/>
    <s v="S"/>
    <x v="0"/>
    <n v="6"/>
    <n v="36"/>
    <x v="4"/>
    <x v="0"/>
    <x v="0"/>
  </r>
  <r>
    <s v="ALE-42668-79"/>
    <x v="95"/>
    <s v="Gre-86190-991"/>
    <s v="B-C-0.5"/>
    <n v="4"/>
    <x v="365"/>
    <s v="ggreen3@yahoo.com"/>
    <x v="0"/>
    <s v="Bag"/>
    <s v="M"/>
    <x v="1"/>
    <n v="18"/>
    <n v="72"/>
    <x v="4"/>
    <x v="2"/>
    <x v="0"/>
  </r>
  <r>
    <s v="PIT-45632-323"/>
    <x v="267"/>
    <s v="Gri-88892-897"/>
    <s v="B-M-0.2"/>
    <n v="6"/>
    <x v="366"/>
    <s v="gdavid7@outlook.com"/>
    <x v="0"/>
    <s v="Cia"/>
    <s v="M"/>
    <x v="3"/>
    <n v="3"/>
    <n v="18"/>
    <x v="0"/>
    <x v="2"/>
    <x v="1"/>
  </r>
  <r>
    <s v="NAN-72111-852"/>
    <x v="322"/>
    <s v="Gui-68100-772"/>
    <s v="B-M-1.0"/>
    <n v="5"/>
    <x v="367"/>
    <s v="gwalker9@gmail.com"/>
    <x v="3"/>
    <s v="Cro"/>
    <s v="C"/>
    <x v="1"/>
    <n v="12.375"/>
    <n v="61.875"/>
    <x v="2"/>
    <x v="1"/>
    <x v="1"/>
  </r>
  <r>
    <s v="SCH-68051-737"/>
    <x v="108"/>
    <s v="Gun-15562-112"/>
    <s v="C-S-0.5"/>
    <n v="1"/>
    <x v="368"/>
    <s v="gweeks5@yahoo.com"/>
    <x v="3"/>
    <s v="Cro"/>
    <s v="M"/>
    <x v="0"/>
    <n v="5.4"/>
    <n v="5.4"/>
    <x v="2"/>
    <x v="2"/>
    <x v="1"/>
  </r>
  <r>
    <s v="DOR-2061-660"/>
    <x v="323"/>
    <s v="Gwe-41754-672"/>
    <s v="C-C-2.5"/>
    <n v="6"/>
    <x v="369"/>
    <s v="ghuynh3@icloud.com"/>
    <x v="2"/>
    <s v="Cia"/>
    <s v="S"/>
    <x v="1"/>
    <n v="12.5"/>
    <n v="75"/>
    <x v="0"/>
    <x v="0"/>
    <x v="0"/>
  </r>
  <r>
    <s v="YOU-33296-922"/>
    <x v="324"/>
    <s v="Had-34856-489"/>
    <s v="C-C-1.0"/>
    <n v="5"/>
    <x v="370"/>
    <s v="hmeyer6@aol.com"/>
    <x v="0"/>
    <s v="Cia"/>
    <s v="C"/>
    <x v="1"/>
    <n v="13.75"/>
    <n v="68.75"/>
    <x v="0"/>
    <x v="1"/>
    <x v="0"/>
  </r>
  <r>
    <s v="COS-40655-924"/>
    <x v="21"/>
    <s v="Had-65463-754"/>
    <s v="C-C-0.5"/>
    <n v="6"/>
    <x v="371"/>
    <s v="hbolton4@outlook.com"/>
    <x v="3"/>
    <s v="Cia"/>
    <s v="C"/>
    <x v="0"/>
    <n v="5.5"/>
    <n v="33"/>
    <x v="0"/>
    <x v="1"/>
    <x v="1"/>
  </r>
  <r>
    <s v="COO-27841-645"/>
    <x v="277"/>
    <s v="Had-87065-536"/>
    <s v="C-M-1.0"/>
    <n v="5"/>
    <x v="372"/>
    <s v="hhobbs3@hotmail.com"/>
    <x v="5"/>
    <s v="Bag"/>
    <s v="C"/>
    <x v="3"/>
    <n v="3.3"/>
    <n v="16.5"/>
    <x v="4"/>
    <x v="1"/>
    <x v="0"/>
  </r>
  <r>
    <s v="BIR-31839-211"/>
    <x v="325"/>
    <s v="Hal-16840-231"/>
    <s v="S-M-0.2"/>
    <n v="2"/>
    <x v="373"/>
    <s v="hhernandez4@hotmail.com"/>
    <x v="4"/>
    <s v="Cia"/>
    <s v="S"/>
    <x v="0"/>
    <n v="5"/>
    <n v="10"/>
    <x v="0"/>
    <x v="0"/>
    <x v="0"/>
  </r>
  <r>
    <s v="VIT-36493-564"/>
    <x v="326"/>
    <s v="Hal-18522-738"/>
    <s v="S-M-1.0"/>
    <n v="1"/>
    <x v="374"/>
    <s v="hpatton9@aol.com"/>
    <x v="3"/>
    <s v="Sou"/>
    <s v="M"/>
    <x v="3"/>
    <n v="1.8"/>
    <n v="1.8"/>
    <x v="1"/>
    <x v="2"/>
    <x v="1"/>
  </r>
  <r>
    <s v="PAR-18801-720"/>
    <x v="327"/>
    <s v="Ham-35682-134"/>
    <s v="S-C-1.0"/>
    <n v="2"/>
    <x v="375"/>
    <s v="hshaffer0@yahoo.com"/>
    <x v="3"/>
    <s v="Cia"/>
    <s v="S"/>
    <x v="1"/>
    <n v="12.5"/>
    <n v="25"/>
    <x v="0"/>
    <x v="0"/>
    <x v="1"/>
  </r>
  <r>
    <s v="NOR-32608-968"/>
    <x v="328"/>
    <s v="Ham-52008-523"/>
    <s v="B-C-0.2"/>
    <n v="4"/>
    <x v="376"/>
    <s v="hreeves9@gmail.com"/>
    <x v="2"/>
    <s v="Bri"/>
    <s v="M"/>
    <x v="1"/>
    <n v="12"/>
    <n v="48"/>
    <x v="3"/>
    <x v="2"/>
    <x v="0"/>
  </r>
  <r>
    <s v="PAR-78802-247"/>
    <x v="329"/>
    <s v="Han-22614-546"/>
    <s v="B-S-0.5"/>
    <n v="1"/>
    <x v="377"/>
    <s v="hhurst0@aol.com"/>
    <x v="3"/>
    <s v="Cro"/>
    <s v="M"/>
    <x v="2"/>
    <n v="1.08"/>
    <n v="1.08"/>
    <x v="2"/>
    <x v="2"/>
    <x v="0"/>
  </r>
  <r>
    <s v="BLO-33121-57"/>
    <x v="330"/>
    <s v="Han-63276-295"/>
    <s v="C-S-2.5"/>
    <n v="6"/>
    <x v="378"/>
    <s v="hjenkins1@outlook.com"/>
    <x v="0"/>
    <s v="Bag"/>
    <s v="M"/>
    <x v="0"/>
    <n v="7.2"/>
    <n v="43.2"/>
    <x v="4"/>
    <x v="2"/>
    <x v="0"/>
  </r>
  <r>
    <s v="BLA-78372-504"/>
    <x v="104"/>
    <s v="Har-21085-667"/>
    <s v="B-M-0.5"/>
    <n v="5"/>
    <x v="379"/>
    <s v="hwoodward4@gmail.com"/>
    <x v="2"/>
    <s v="Bag"/>
    <s v="S"/>
    <x v="0"/>
    <n v="6"/>
    <n v="30"/>
    <x v="4"/>
    <x v="0"/>
    <x v="0"/>
  </r>
  <r>
    <s v="WAS-68471-666"/>
    <x v="331"/>
    <s v="Har-32468-981"/>
    <s v="B-M-1.0"/>
    <n v="4"/>
    <x v="380"/>
    <s v="hbautista9@outlook.com"/>
    <x v="0"/>
    <s v="Cro"/>
    <s v="M"/>
    <x v="2"/>
    <n v="1.08"/>
    <n v="4.32"/>
    <x v="2"/>
    <x v="2"/>
    <x v="1"/>
  </r>
  <r>
    <s v="ALB-21503-470"/>
    <x v="332"/>
    <s v="Har-42374-734"/>
    <s v="S-M-0.5"/>
    <n v="1"/>
    <x v="381"/>
    <s v="hchaney4@icloud.com"/>
    <x v="0"/>
    <s v="Bag"/>
    <s v="C"/>
    <x v="2"/>
    <n v="1.32"/>
    <n v="1.32"/>
    <x v="4"/>
    <x v="1"/>
    <x v="0"/>
  </r>
  <r>
    <s v="DUB-12425-484"/>
    <x v="333"/>
    <s v="Har-46704-722"/>
    <s v="B-C-1.0"/>
    <n v="4"/>
    <x v="382"/>
    <s v="hgreene7@outlook.com"/>
    <x v="5"/>
    <s v="Bag"/>
    <s v="S"/>
    <x v="1"/>
    <n v="15"/>
    <n v="60"/>
    <x v="4"/>
    <x v="0"/>
    <x v="1"/>
  </r>
  <r>
    <s v="PAR-90914-977"/>
    <x v="334"/>
    <s v="Har-54859-577"/>
    <s v="B-S-0.5"/>
    <n v="5"/>
    <x v="383"/>
    <s v="hdavid6@icloud.com"/>
    <x v="3"/>
    <s v="Cia"/>
    <s v="S"/>
    <x v="1"/>
    <n v="12.5"/>
    <n v="62.5"/>
    <x v="0"/>
    <x v="0"/>
    <x v="1"/>
  </r>
  <r>
    <s v="DÃ¼-46595-331"/>
    <x v="335"/>
    <s v="Har-67489-576"/>
    <s v="C-M-1.0"/>
    <n v="1"/>
    <x v="384"/>
    <s v="hpatrick3@hotmail.com"/>
    <x v="1"/>
    <s v="Cro"/>
    <s v="C"/>
    <x v="1"/>
    <n v="12.375"/>
    <n v="12.375"/>
    <x v="2"/>
    <x v="1"/>
    <x v="0"/>
  </r>
  <r>
    <s v="FOR-17388-95"/>
    <x v="121"/>
    <s v="Har-73860-118"/>
    <s v="C-S-0.2"/>
    <n v="3"/>
    <x v="385"/>
    <s v="hcarter2@gmail.com"/>
    <x v="0"/>
    <s v="Cro"/>
    <s v="C"/>
    <x v="0"/>
    <n v="4.95"/>
    <n v="14.850000000000001"/>
    <x v="2"/>
    <x v="1"/>
    <x v="1"/>
  </r>
  <r>
    <s v="Ã‰V-22261-430"/>
    <x v="336"/>
    <s v="Har-79360-137"/>
    <s v="B-S-1.0"/>
    <n v="2"/>
    <x v="386"/>
    <s v="handersen1@aol.com"/>
    <x v="3"/>
    <s v="Bag"/>
    <s v="C"/>
    <x v="3"/>
    <n v="3.3"/>
    <n v="6.6"/>
    <x v="4"/>
    <x v="1"/>
    <x v="0"/>
  </r>
  <r>
    <s v="PHI-84510-401"/>
    <x v="337"/>
    <s v="Hav-59405-709"/>
    <s v="S-S-2.5"/>
    <n v="4"/>
    <x v="387"/>
    <s v="hharrell1@aol.com"/>
    <x v="0"/>
    <s v="Cro"/>
    <s v="S"/>
    <x v="3"/>
    <n v="2.25"/>
    <n v="9"/>
    <x v="2"/>
    <x v="0"/>
    <x v="0"/>
  </r>
  <r>
    <s v="CHA-8655-292"/>
    <x v="338"/>
    <s v="Hay-14764-754"/>
    <s v="B-M-0.5"/>
    <n v="3"/>
    <x v="388"/>
    <s v="hwong9@outlook.com"/>
    <x v="0"/>
    <s v="Bag"/>
    <s v="S"/>
    <x v="3"/>
    <n v="3"/>
    <n v="9"/>
    <x v="4"/>
    <x v="0"/>
    <x v="1"/>
  </r>
  <r>
    <s v="HUN-34572-652"/>
    <x v="339"/>
    <s v="Hay-40046-534"/>
    <s v="B-S-0.5"/>
    <n v="2"/>
    <x v="389"/>
    <s v="hkaiser8@outlook.com"/>
    <x v="0"/>
    <s v="Bag"/>
    <s v="S"/>
    <x v="1"/>
    <n v="15"/>
    <n v="30"/>
    <x v="4"/>
    <x v="0"/>
    <x v="1"/>
  </r>
  <r>
    <s v="SAL-61206-305"/>
    <x v="13"/>
    <s v="Hay-41298-927"/>
    <s v="C-M-1.0"/>
    <n v="3"/>
    <x v="390"/>
    <s v="hwilliams6@hotmail.com"/>
    <x v="2"/>
    <s v="Cro"/>
    <s v="S"/>
    <x v="3"/>
    <n v="2.25"/>
    <n v="6.75"/>
    <x v="2"/>
    <x v="0"/>
    <x v="0"/>
  </r>
  <r>
    <s v="BAI-9519-579"/>
    <x v="203"/>
    <s v="Hay-66211-409"/>
    <s v="C-S-2.5"/>
    <n v="2"/>
    <x v="391"/>
    <s v="hpennington1@gmail.com"/>
    <x v="2"/>
    <s v="Cro"/>
    <s v="C"/>
    <x v="2"/>
    <n v="0.99"/>
    <n v="1.98"/>
    <x v="2"/>
    <x v="1"/>
    <x v="0"/>
  </r>
  <r>
    <s v="CAE-86230-169"/>
    <x v="35"/>
    <s v="Hay-87236-796"/>
    <s v="C-M-2.5"/>
    <n v="6"/>
    <x v="392"/>
    <s v="hnixon9@yahoo.com"/>
    <x v="3"/>
    <s v="Bri"/>
    <s v="M"/>
    <x v="1"/>
    <n v="12"/>
    <n v="72"/>
    <x v="3"/>
    <x v="2"/>
    <x v="0"/>
  </r>
  <r>
    <s v="MIL-53079-408"/>
    <x v="205"/>
    <s v="Hay-91379-191"/>
    <s v="C-C-0.2"/>
    <n v="2"/>
    <x v="393"/>
    <s v="hsaunders1@gmail.com"/>
    <x v="0"/>
    <s v="Cia"/>
    <s v="M"/>
    <x v="3"/>
    <n v="3"/>
    <n v="6"/>
    <x v="0"/>
    <x v="2"/>
    <x v="0"/>
  </r>
  <r>
    <s v="NOR-19627-676"/>
    <x v="340"/>
    <s v="Hay-97146-588"/>
    <s v="B-S-2.5"/>
    <n v="2"/>
    <x v="394"/>
    <s v="hramos9@hotmail.com"/>
    <x v="2"/>
    <s v="Bag"/>
    <s v="C"/>
    <x v="3"/>
    <n v="3.3"/>
    <n v="6.6"/>
    <x v="4"/>
    <x v="1"/>
    <x v="0"/>
  </r>
  <r>
    <s v="ARC-33040-940"/>
    <x v="108"/>
    <s v="Hea-15711-308"/>
    <s v="C-M-2.5"/>
    <n v="5"/>
    <x v="395"/>
    <s v="hkeller9@icloud.com"/>
    <x v="3"/>
    <s v="Cia"/>
    <s v="M"/>
    <x v="3"/>
    <n v="3"/>
    <n v="15"/>
    <x v="0"/>
    <x v="2"/>
    <x v="0"/>
  </r>
  <r>
    <s v="BRE-54359-998"/>
    <x v="329"/>
    <s v="Hec-21727-458"/>
    <s v="B-M-1.0"/>
    <n v="1"/>
    <x v="396"/>
    <s v="hmeza7@hotmail.com"/>
    <x v="3"/>
    <s v="Cia"/>
    <s v="M"/>
    <x v="2"/>
    <n v="1.2"/>
    <n v="1.2"/>
    <x v="0"/>
    <x v="2"/>
    <x v="0"/>
  </r>
  <r>
    <s v="LOS-47784-768"/>
    <x v="341"/>
    <s v="Hen-54644-550"/>
    <s v="B-S-1.0"/>
    <n v="2"/>
    <x v="397"/>
    <s v="hrhodes5@outlook.com"/>
    <x v="0"/>
    <s v="Cro"/>
    <s v="C"/>
    <x v="1"/>
    <n v="12.375"/>
    <n v="24.75"/>
    <x v="2"/>
    <x v="1"/>
    <x v="1"/>
  </r>
  <r>
    <s v="RAL-39803-328"/>
    <x v="342"/>
    <s v="Hez-22021-547"/>
    <s v="B-M-0.5"/>
    <n v="5"/>
    <x v="398"/>
    <s v="hsoto9@icloud.com"/>
    <x v="0"/>
    <s v="Bag"/>
    <s v="S"/>
    <x v="0"/>
    <n v="6"/>
    <n v="30"/>
    <x v="4"/>
    <x v="0"/>
    <x v="0"/>
  </r>
  <r>
    <s v="CHA-87583-536"/>
    <x v="332"/>
    <s v="Hol-15995-145"/>
    <s v="B-S-1.0"/>
    <n v="4"/>
    <x v="399"/>
    <s v="hbonilla2@outlook.com"/>
    <x v="4"/>
    <s v="Cro"/>
    <s v="M"/>
    <x v="3"/>
    <n v="2.7"/>
    <n v="10.8"/>
    <x v="2"/>
    <x v="2"/>
    <x v="0"/>
  </r>
  <r>
    <s v="JEF-70781-145"/>
    <x v="266"/>
    <s v="Hol-71554-797"/>
    <s v="C-M-1.0"/>
    <n v="5"/>
    <x v="400"/>
    <s v="hwashington2@yahoo.com"/>
    <x v="0"/>
    <s v="Sou"/>
    <s v="C"/>
    <x v="0"/>
    <n v="3.3"/>
    <n v="16.5"/>
    <x v="1"/>
    <x v="1"/>
    <x v="1"/>
  </r>
  <r>
    <s v="MUL-54126-758"/>
    <x v="343"/>
    <s v="Hou-70241-136"/>
    <s v="B-M-0.5"/>
    <n v="2"/>
    <x v="401"/>
    <s v="hguerrero9@icloud.com"/>
    <x v="3"/>
    <s v="Bag"/>
    <s v="C"/>
    <x v="3"/>
    <n v="3.3"/>
    <n v="6.6"/>
    <x v="4"/>
    <x v="1"/>
    <x v="0"/>
  </r>
  <r>
    <s v="NÃ®-7603-973"/>
    <x v="216"/>
    <s v="How-94809-600"/>
    <s v="B-M-1.0"/>
    <n v="5"/>
    <x v="402"/>
    <s v="hlarsen5@outlook.com"/>
    <x v="3"/>
    <s v="Bag"/>
    <s v="S"/>
    <x v="3"/>
    <n v="3"/>
    <n v="15"/>
    <x v="4"/>
    <x v="0"/>
    <x v="1"/>
  </r>
  <r>
    <s v="BOR-61953-805"/>
    <x v="344"/>
    <s v="Hum-11976-800"/>
    <s v="B-C-1.0"/>
    <n v="2"/>
    <x v="403"/>
    <s v="hmelton2@icloud.com"/>
    <x v="3"/>
    <s v="Cro"/>
    <s v="M"/>
    <x v="0"/>
    <n v="5.4"/>
    <n v="10.8"/>
    <x v="2"/>
    <x v="2"/>
    <x v="0"/>
  </r>
  <r>
    <s v="PER-21918-529"/>
    <x v="345"/>
    <s v="Hun-10100-328"/>
    <s v="S-S-1.0"/>
    <n v="1"/>
    <x v="404"/>
    <s v="hkaufman0@outlook.com"/>
    <x v="3"/>
    <s v="Bri"/>
    <s v="S"/>
    <x v="0"/>
    <n v="4"/>
    <n v="4"/>
    <x v="3"/>
    <x v="0"/>
    <x v="1"/>
  </r>
  <r>
    <s v="WUP-58252-446"/>
    <x v="346"/>
    <s v="Ibr-91996-635"/>
    <s v="B-S-2.5"/>
    <n v="4"/>
    <x v="405"/>
    <s v="iarnold8@icloud.com"/>
    <x v="1"/>
    <s v="Cia"/>
    <s v="C"/>
    <x v="3"/>
    <n v="2.75"/>
    <n v="11"/>
    <x v="0"/>
    <x v="1"/>
    <x v="1"/>
  </r>
  <r>
    <s v="ORL-99014-744"/>
    <x v="347"/>
    <s v="Ign-44275-686"/>
    <s v="C-M-0.5"/>
    <n v="5"/>
    <x v="406"/>
    <s v="iherring5@gmail.com"/>
    <x v="3"/>
    <s v="Cro"/>
    <s v="C"/>
    <x v="3"/>
    <n v="2.2000000000000002"/>
    <n v="11"/>
    <x v="2"/>
    <x v="1"/>
    <x v="0"/>
  </r>
  <r>
    <s v="CAS-43879-158"/>
    <x v="348"/>
    <s v="Imm-12185-189"/>
    <s v="C-S-0.2"/>
    <n v="3"/>
    <x v="407"/>
    <s v="ikrueger8@hotmail.com"/>
    <x v="5"/>
    <s v="Bag"/>
    <s v="M"/>
    <x v="2"/>
    <n v="1.44"/>
    <n v="4.32"/>
    <x v="4"/>
    <x v="2"/>
    <x v="0"/>
  </r>
  <r>
    <s v="VIL-47604-112"/>
    <x v="81"/>
    <s v="Ind-99940-872"/>
    <s v="C-C-0.2"/>
    <n v="5"/>
    <x v="408"/>
    <s v="idowns6@hotmail.com"/>
    <x v="3"/>
    <s v="Cro"/>
    <s v="C"/>
    <x v="0"/>
    <n v="4.95"/>
    <n v="24.75"/>
    <x v="2"/>
    <x v="1"/>
    <x v="1"/>
  </r>
  <r>
    <s v="DÃ¼-42751-464"/>
    <x v="349"/>
    <s v="Ire-41305-889"/>
    <s v="B-M-2.5"/>
    <n v="3"/>
    <x v="409"/>
    <s v="isanford5@outlook.com"/>
    <x v="1"/>
    <s v="Bag"/>
    <s v="C"/>
    <x v="2"/>
    <n v="1.32"/>
    <n v="3.96"/>
    <x v="4"/>
    <x v="1"/>
    <x v="1"/>
  </r>
  <r>
    <s v="LOS-42008-343"/>
    <x v="350"/>
    <s v="Irv-30191-512"/>
    <s v="C-S-0.5"/>
    <n v="4"/>
    <x v="410"/>
    <s v="imclaughlin2@icloud.com"/>
    <x v="0"/>
    <s v="Bag"/>
    <s v="S"/>
    <x v="1"/>
    <n v="15"/>
    <n v="60"/>
    <x v="4"/>
    <x v="0"/>
    <x v="1"/>
  </r>
  <r>
    <s v="NEV-72514-233"/>
    <x v="351"/>
    <s v="Irv-90373-611"/>
    <s v="C-M-0.5"/>
    <n v="1"/>
    <x v="411"/>
    <s v="iwright7@yahoo.com"/>
    <x v="3"/>
    <s v="Cro"/>
    <s v="M"/>
    <x v="0"/>
    <n v="5.4"/>
    <n v="5.4"/>
    <x v="2"/>
    <x v="2"/>
    <x v="1"/>
  </r>
  <r>
    <s v="NEW-69202-519"/>
    <x v="352"/>
    <s v="Isa-36380-717"/>
    <s v="S-S-0.2"/>
    <n v="3"/>
    <x v="412"/>
    <s v="iparks4@aol.com"/>
    <x v="0"/>
    <s v="Bag"/>
    <s v="M"/>
    <x v="0"/>
    <n v="7.2"/>
    <n v="21.6"/>
    <x v="4"/>
    <x v="2"/>
    <x v="1"/>
  </r>
  <r>
    <s v="SAI-94796-892"/>
    <x v="353"/>
    <s v="Isa-85924-736"/>
    <s v="C-C-1.0"/>
    <n v="2"/>
    <x v="413"/>
    <s v="ibush7@gmail.com"/>
    <x v="0"/>
    <s v="Cro"/>
    <s v="C"/>
    <x v="0"/>
    <n v="4.95"/>
    <n v="9.9"/>
    <x v="2"/>
    <x v="1"/>
    <x v="0"/>
  </r>
  <r>
    <s v="DOR-47274-381"/>
    <x v="354"/>
    <s v="Isa-97080-136"/>
    <s v="B-S-1.0"/>
    <n v="3"/>
    <x v="414"/>
    <s v="ilutz7@yahoo.com"/>
    <x v="1"/>
    <s v="Cro"/>
    <s v="C"/>
    <x v="3"/>
    <n v="2.2000000000000002"/>
    <n v="6.6000000000000005"/>
    <x v="2"/>
    <x v="1"/>
    <x v="1"/>
  </r>
  <r>
    <s v="SAI-6551-319"/>
    <x v="355"/>
    <s v="Isi-58610-352"/>
    <s v="S-C-2.5"/>
    <n v="5"/>
    <x v="415"/>
    <s v="igould3@hotmail.com"/>
    <x v="2"/>
    <s v="Sou"/>
    <s v="M"/>
    <x v="0"/>
    <n v="6"/>
    <n v="30"/>
    <x v="1"/>
    <x v="2"/>
    <x v="1"/>
  </r>
  <r>
    <s v="LOR-63525-398"/>
    <x v="178"/>
    <s v="Isi-75000-839"/>
    <s v="B-C-0.5"/>
    <n v="2"/>
    <x v="416"/>
    <s v="icobb3@gmail.com"/>
    <x v="2"/>
    <s v="Cro"/>
    <s v="S"/>
    <x v="3"/>
    <n v="2.25"/>
    <n v="4.5"/>
    <x v="2"/>
    <x v="0"/>
    <x v="0"/>
  </r>
  <r>
    <s v="SAI-59669-145"/>
    <x v="356"/>
    <s v="Isr-72507-693"/>
    <s v="C-M-0.2"/>
    <n v="5"/>
    <x v="417"/>
    <s v="ichavez8@aol.com"/>
    <x v="2"/>
    <s v="Bri"/>
    <s v="S"/>
    <x v="0"/>
    <n v="4"/>
    <n v="20"/>
    <x v="3"/>
    <x v="0"/>
    <x v="1"/>
  </r>
  <r>
    <s v="AAC-65553-884"/>
    <x v="357"/>
    <s v="Itz-84453-922"/>
    <s v="B-M-0.2"/>
    <n v="4"/>
    <x v="418"/>
    <s v="ifaulkner1@outlook.com"/>
    <x v="1"/>
    <s v="Cia"/>
    <s v="S"/>
    <x v="2"/>
    <n v="1"/>
    <n v="4"/>
    <x v="0"/>
    <x v="0"/>
    <x v="1"/>
  </r>
  <r>
    <s v="SAN-99629-889"/>
    <x v="358"/>
    <s v="Iva-96965-615"/>
    <s v="B-C-0.2"/>
    <n v="5"/>
    <x v="419"/>
    <s v="idaniel7@outlook.com"/>
    <x v="0"/>
    <s v="Cia"/>
    <s v="S"/>
    <x v="2"/>
    <n v="1"/>
    <n v="5"/>
    <x v="0"/>
    <x v="0"/>
    <x v="1"/>
  </r>
  <r>
    <s v="COL-35907-462"/>
    <x v="359"/>
    <s v="Ivy-42294-465"/>
    <s v="S-M-0.5"/>
    <n v="1"/>
    <x v="420"/>
    <s v="imcknight7@hotmail.com"/>
    <x v="0"/>
    <s v="Bag"/>
    <s v="S"/>
    <x v="1"/>
    <n v="15"/>
    <n v="15"/>
    <x v="4"/>
    <x v="0"/>
    <x v="0"/>
  </r>
  <r>
    <s v="MÃ¼-59040-107"/>
    <x v="11"/>
    <s v="Iza-34682-141"/>
    <s v="B-C-0.2"/>
    <n v="6"/>
    <x v="421"/>
    <s v="irobbins5@icloud.com"/>
    <x v="1"/>
    <s v="Bag"/>
    <s v="S"/>
    <x v="3"/>
    <n v="3"/>
    <n v="18"/>
    <x v="4"/>
    <x v="0"/>
    <x v="1"/>
  </r>
  <r>
    <s v="CAP-91951-897"/>
    <x v="326"/>
    <s v="Iza-36699-965"/>
    <s v="S-M-0.2"/>
    <n v="5"/>
    <x v="422"/>
    <s v="iyoder8@hotmail.com"/>
    <x v="2"/>
    <s v="Cia"/>
    <s v="S"/>
    <x v="0"/>
    <n v="5"/>
    <n v="25"/>
    <x v="0"/>
    <x v="0"/>
    <x v="1"/>
  </r>
  <r>
    <s v="PIN-31699-87"/>
    <x v="360"/>
    <s v="Iza-39355-105"/>
    <s v="C-C-2.5"/>
    <n v="2"/>
    <x v="423"/>
    <s v="igrant7@icloud.com"/>
    <x v="0"/>
    <s v="Cro"/>
    <s v="S"/>
    <x v="1"/>
    <n v="11.25"/>
    <n v="22.5"/>
    <x v="2"/>
    <x v="0"/>
    <x v="0"/>
  </r>
  <r>
    <s v="Ã‰P-27315-105"/>
    <x v="361"/>
    <s v="Iza-40433-728"/>
    <s v="C-M-1.0"/>
    <n v="2"/>
    <x v="424"/>
    <s v="ifischer8@aol.com"/>
    <x v="3"/>
    <s v="Sou"/>
    <s v="M"/>
    <x v="3"/>
    <n v="1.8"/>
    <n v="3.6"/>
    <x v="1"/>
    <x v="2"/>
    <x v="0"/>
  </r>
  <r>
    <s v="ANT-64151-697"/>
    <x v="362"/>
    <s v="Iza-82001-811"/>
    <s v="B-C-0.2"/>
    <n v="4"/>
    <x v="425"/>
    <s v="iburch0@yahoo.com"/>
    <x v="2"/>
    <s v="Cia"/>
    <s v="S"/>
    <x v="1"/>
    <n v="12.5"/>
    <n v="50"/>
    <x v="0"/>
    <x v="0"/>
    <x v="0"/>
  </r>
  <r>
    <s v="NOR-85059-66"/>
    <x v="363"/>
    <s v="Jac-19879-324"/>
    <s v="S-M-0.2"/>
    <n v="2"/>
    <x v="426"/>
    <s v="jrojas9@yahoo.com"/>
    <x v="4"/>
    <s v="Cro"/>
    <s v="S"/>
    <x v="3"/>
    <n v="2.25"/>
    <n v="4.5"/>
    <x v="2"/>
    <x v="0"/>
    <x v="0"/>
  </r>
  <r>
    <s v="LUN-48142-158"/>
    <x v="364"/>
    <s v="Jac-38892-133"/>
    <s v="S-C-0.5"/>
    <n v="1"/>
    <x v="427"/>
    <s v="jmcintyre9@yahoo.com"/>
    <x v="3"/>
    <s v="Cro"/>
    <s v="M"/>
    <x v="3"/>
    <n v="2.7"/>
    <n v="2.7"/>
    <x v="2"/>
    <x v="2"/>
    <x v="1"/>
  </r>
  <r>
    <s v="MON-75721-497"/>
    <x v="37"/>
    <s v="Jac-44377-861"/>
    <s v="C-S-1.0"/>
    <n v="6"/>
    <x v="428"/>
    <s v="jestes6@aol.com"/>
    <x v="0"/>
    <s v="Cro"/>
    <s v="S"/>
    <x v="2"/>
    <n v="0.9"/>
    <n v="5.4"/>
    <x v="2"/>
    <x v="0"/>
    <x v="1"/>
  </r>
  <r>
    <s v="NEW-1425-137"/>
    <x v="365"/>
    <s v="Jad-16969-857"/>
    <s v="S-M-2.5"/>
    <n v="4"/>
    <x v="429"/>
    <s v="jturner3@aol.com"/>
    <x v="4"/>
    <s v="Cia"/>
    <s v="M"/>
    <x v="3"/>
    <n v="3"/>
    <n v="12"/>
    <x v="0"/>
    <x v="2"/>
    <x v="0"/>
  </r>
  <r>
    <s v="SAC-8161-990"/>
    <x v="24"/>
    <s v="Jad-22654-994"/>
    <s v="C-C-0.2"/>
    <n v="5"/>
    <x v="430"/>
    <s v="jwalsh7@icloud.com"/>
    <x v="0"/>
    <s v="Sou"/>
    <s v="M"/>
    <x v="0"/>
    <n v="6"/>
    <n v="30"/>
    <x v="1"/>
    <x v="2"/>
    <x v="0"/>
  </r>
  <r>
    <s v="JAC-56210-819"/>
    <x v="366"/>
    <s v="Jad-32261-112"/>
    <s v="S-C-1.0"/>
    <n v="3"/>
    <x v="431"/>
    <s v="jlamb6@icloud.com"/>
    <x v="0"/>
    <s v="Cro"/>
    <s v="C"/>
    <x v="1"/>
    <n v="12.375"/>
    <n v="37.125"/>
    <x v="2"/>
    <x v="1"/>
    <x v="1"/>
  </r>
  <r>
    <s v="ROI-53255-815"/>
    <x v="18"/>
    <s v="Jad-70452-188"/>
    <s v="B-S-0.2"/>
    <n v="4"/>
    <x v="432"/>
    <s v="jblevins4@yahoo.com"/>
    <x v="3"/>
    <s v="Bag"/>
    <s v="C"/>
    <x v="3"/>
    <n v="3.3"/>
    <n v="13.2"/>
    <x v="4"/>
    <x v="1"/>
    <x v="0"/>
  </r>
  <r>
    <s v="BER-27390-59"/>
    <x v="212"/>
    <s v="Jae-47999-677"/>
    <s v="B-C-1.0"/>
    <n v="6"/>
    <x v="433"/>
    <s v="jfranklin4@aol.com"/>
    <x v="1"/>
    <s v="Cro"/>
    <s v="C"/>
    <x v="2"/>
    <n v="0.99"/>
    <n v="5.9399999999999995"/>
    <x v="2"/>
    <x v="1"/>
    <x v="0"/>
  </r>
  <r>
    <s v="DRE-66357-373"/>
    <x v="252"/>
    <s v="Jai-61384-721"/>
    <s v="C-C-0.2"/>
    <n v="1"/>
    <x v="434"/>
    <s v="jpowers4@icloud.com"/>
    <x v="1"/>
    <s v="Sou"/>
    <s v="M"/>
    <x v="0"/>
    <n v="6"/>
    <n v="6"/>
    <x v="1"/>
    <x v="2"/>
    <x v="0"/>
  </r>
  <r>
    <s v="TUL-74091-894"/>
    <x v="367"/>
    <s v="Jai-87382-818"/>
    <s v="B-S-2.5"/>
    <n v="1"/>
    <x v="435"/>
    <s v="jmcdowell0@gmail.com"/>
    <x v="0"/>
    <s v="Bag"/>
    <s v="C"/>
    <x v="3"/>
    <n v="3.3"/>
    <n v="3.3"/>
    <x v="4"/>
    <x v="1"/>
    <x v="0"/>
  </r>
  <r>
    <s v="AIX-39048-150"/>
    <x v="368"/>
    <s v="Jai-90916-351"/>
    <s v="C-C-0.2"/>
    <n v="3"/>
    <x v="436"/>
    <s v="jpetersen9@aol.com"/>
    <x v="3"/>
    <s v="Cro"/>
    <s v="S"/>
    <x v="2"/>
    <n v="0.9"/>
    <n v="2.7"/>
    <x v="2"/>
    <x v="0"/>
    <x v="0"/>
  </r>
  <r>
    <s v="GAR-19228-168"/>
    <x v="369"/>
    <s v="Jai-98904-166"/>
    <s v="B-C-0.5"/>
    <n v="6"/>
    <x v="437"/>
    <s v="jcunningham0@icloud.com"/>
    <x v="0"/>
    <s v="Bag"/>
    <s v="S"/>
    <x v="3"/>
    <n v="3"/>
    <n v="18"/>
    <x v="4"/>
    <x v="0"/>
    <x v="1"/>
  </r>
  <r>
    <s v="EL -99492-997"/>
    <x v="370"/>
    <s v="Jak-70713-908"/>
    <s v="C-S-1.0"/>
    <n v="5"/>
    <x v="438"/>
    <s v="jwalters5@hotmail.com"/>
    <x v="0"/>
    <s v="Bag"/>
    <s v="C"/>
    <x v="2"/>
    <n v="1.32"/>
    <n v="6.6000000000000005"/>
    <x v="4"/>
    <x v="1"/>
    <x v="0"/>
  </r>
  <r>
    <s v="SAI-33397-654"/>
    <x v="371"/>
    <s v="Jak-86209-811"/>
    <s v="C-M-1.0"/>
    <n v="6"/>
    <x v="439"/>
    <s v="jschwartz6@icloud.com"/>
    <x v="2"/>
    <s v="Cro"/>
    <s v="C"/>
    <x v="1"/>
    <n v="12.375"/>
    <n v="74.25"/>
    <x v="2"/>
    <x v="1"/>
    <x v="0"/>
  </r>
  <r>
    <s v="SAI-22684-321"/>
    <x v="372"/>
    <s v="Jak-92887-496"/>
    <s v="B-C-0.2"/>
    <n v="4"/>
    <x v="440"/>
    <s v="jhanna3@aol.com"/>
    <x v="3"/>
    <s v="Bag"/>
    <s v="S"/>
    <x v="1"/>
    <n v="15"/>
    <n v="60"/>
    <x v="4"/>
    <x v="0"/>
    <x v="0"/>
  </r>
  <r>
    <s v="CER-24603-821"/>
    <x v="373"/>
    <s v="Jak-97789-579"/>
    <s v="B-C-0.5"/>
    <n v="4"/>
    <x v="441"/>
    <s v="jblanchard1@outlook.com"/>
    <x v="3"/>
    <s v="Bag"/>
    <s v="M"/>
    <x v="1"/>
    <n v="18"/>
    <n v="72"/>
    <x v="4"/>
    <x v="2"/>
    <x v="0"/>
  </r>
  <r>
    <s v="CES-96999-656"/>
    <x v="211"/>
    <s v="Jal-17098-739"/>
    <s v="C-C-2.5"/>
    <n v="1"/>
    <x v="442"/>
    <s v="jarellano5@hotmail.com"/>
    <x v="3"/>
    <s v="Bag"/>
    <s v="S"/>
    <x v="1"/>
    <n v="15"/>
    <n v="15"/>
    <x v="4"/>
    <x v="0"/>
    <x v="0"/>
  </r>
  <r>
    <s v="AGA-88227-713"/>
    <x v="339"/>
    <s v="Jal-81951-489"/>
    <s v="S-M-0.5"/>
    <n v="1"/>
    <x v="443"/>
    <s v="jreese2@icloud.com"/>
    <x v="2"/>
    <s v="Cro"/>
    <s v="C"/>
    <x v="0"/>
    <n v="4.95"/>
    <n v="4.95"/>
    <x v="2"/>
    <x v="1"/>
    <x v="1"/>
  </r>
  <r>
    <s v="EL -8828-345"/>
    <x v="374"/>
    <s v="Jam-39678-577"/>
    <s v="C-C-1.0"/>
    <n v="6"/>
    <x v="444"/>
    <s v="jbeltran3@hotmail.com"/>
    <x v="0"/>
    <s v="Cro"/>
    <s v="C"/>
    <x v="2"/>
    <n v="0.99"/>
    <n v="5.9399999999999995"/>
    <x v="2"/>
    <x v="1"/>
    <x v="0"/>
  </r>
  <r>
    <s v="FAR-23192-376"/>
    <x v="375"/>
    <s v="Jam-50287-347"/>
    <s v="S-C-2.5"/>
    <n v="1"/>
    <x v="445"/>
    <s v="jbenson2@aol.com"/>
    <x v="2"/>
    <s v="Cro"/>
    <s v="M"/>
    <x v="0"/>
    <n v="5.4"/>
    <n v="5.4"/>
    <x v="2"/>
    <x v="2"/>
    <x v="1"/>
  </r>
  <r>
    <s v="TAR-95050-482"/>
    <x v="218"/>
    <s v="Jam-59578-440"/>
    <s v="S-M-2.5"/>
    <n v="5"/>
    <x v="446"/>
    <s v="jrichardson3@aol.com"/>
    <x v="3"/>
    <s v="Bag"/>
    <s v="M"/>
    <x v="0"/>
    <n v="7.2"/>
    <n v="36"/>
    <x v="4"/>
    <x v="2"/>
    <x v="0"/>
  </r>
  <r>
    <s v="SCH-99314-321"/>
    <x v="81"/>
    <s v="Jam-86627-244"/>
    <s v="C-S-2.5"/>
    <n v="1"/>
    <x v="447"/>
    <s v="jsweeney6@outlook.com"/>
    <x v="0"/>
    <s v="Bag"/>
    <s v="M"/>
    <x v="0"/>
    <n v="7.2"/>
    <n v="7.2"/>
    <x v="4"/>
    <x v="2"/>
    <x v="0"/>
  </r>
  <r>
    <s v="CER-13491-299"/>
    <x v="376"/>
    <s v="Jam-89641-839"/>
    <s v="S-S-0.2"/>
    <n v="2"/>
    <x v="448"/>
    <s v="jlozano2@icloud.com"/>
    <x v="3"/>
    <s v="Bag"/>
    <s v="M"/>
    <x v="0"/>
    <n v="7.2"/>
    <n v="14.4"/>
    <x v="4"/>
    <x v="2"/>
    <x v="1"/>
  </r>
  <r>
    <s v="CRÃ-38060-959"/>
    <x v="163"/>
    <s v="Jam-91333-995"/>
    <s v="C-S-0.2"/>
    <n v="6"/>
    <x v="449"/>
    <s v="jescobar1@aol.com"/>
    <x v="3"/>
    <s v="Cro"/>
    <s v="S"/>
    <x v="1"/>
    <n v="11.25"/>
    <n v="67.5"/>
    <x v="2"/>
    <x v="0"/>
    <x v="0"/>
  </r>
  <r>
    <s v="SAI-58568-505"/>
    <x v="377"/>
    <s v="Jan-12479-605"/>
    <s v="C-C-0.2"/>
    <n v="5"/>
    <x v="450"/>
    <s v="jvalenzuela5@outlook.com"/>
    <x v="2"/>
    <s v="Cro"/>
    <s v="S"/>
    <x v="2"/>
    <n v="0.9"/>
    <n v="4.5"/>
    <x v="2"/>
    <x v="0"/>
    <x v="0"/>
  </r>
  <r>
    <s v="CRE-48617-541"/>
    <x v="378"/>
    <s v="Jan-21503-126"/>
    <s v="B-C-1.0"/>
    <n v="3"/>
    <x v="451"/>
    <s v="jlopez5@aol.com"/>
    <x v="3"/>
    <s v="Cro"/>
    <s v="S"/>
    <x v="2"/>
    <n v="0.9"/>
    <n v="2.7"/>
    <x v="2"/>
    <x v="0"/>
    <x v="1"/>
  </r>
  <r>
    <s v="LON-49955-853"/>
    <x v="16"/>
    <s v="Jan-47683-719"/>
    <s v="B-S-2.5"/>
    <n v="4"/>
    <x v="452"/>
    <s v="jguerra4@hotmail.com"/>
    <x v="0"/>
    <s v="Cro"/>
    <s v="C"/>
    <x v="2"/>
    <n v="0.99"/>
    <n v="3.96"/>
    <x v="2"/>
    <x v="1"/>
    <x v="1"/>
  </r>
  <r>
    <s v="ORL-23900-521"/>
    <x v="379"/>
    <s v="Jan-85900-686"/>
    <s v="C-M-1.0"/>
    <n v="3"/>
    <x v="453"/>
    <s v="jhampton3@hotmail.com"/>
    <x v="3"/>
    <s v="Cia"/>
    <s v="C"/>
    <x v="0"/>
    <n v="5.5"/>
    <n v="16.5"/>
    <x v="0"/>
    <x v="1"/>
    <x v="1"/>
  </r>
  <r>
    <s v="TUL-74723-346"/>
    <x v="380"/>
    <s v="Jan-96662-763"/>
    <s v="C-C-2.5"/>
    <n v="4"/>
    <x v="454"/>
    <s v="jhays3@hotmail.com"/>
    <x v="4"/>
    <s v="Bag"/>
    <s v="S"/>
    <x v="1"/>
    <n v="15"/>
    <n v="60"/>
    <x v="4"/>
    <x v="0"/>
    <x v="0"/>
  </r>
  <r>
    <s v="DUN-65973-949"/>
    <x v="381"/>
    <s v="Jaq-45762-833"/>
    <s v="B-C-0.2"/>
    <n v="6"/>
    <x v="455"/>
    <s v="jmccann2@aol.com"/>
    <x v="5"/>
    <s v="Bag"/>
    <s v="M"/>
    <x v="2"/>
    <n v="1.44"/>
    <n v="8.64"/>
    <x v="4"/>
    <x v="2"/>
    <x v="0"/>
  </r>
  <r>
    <s v="LA -46621-387"/>
    <x v="324"/>
    <s v="Jar-80156-958"/>
    <s v="C-C-0.2"/>
    <n v="2"/>
    <x v="456"/>
    <s v="jcarr1@aol.com"/>
    <x v="3"/>
    <s v="Bag"/>
    <s v="C"/>
    <x v="2"/>
    <n v="1.32"/>
    <n v="2.64"/>
    <x v="4"/>
    <x v="1"/>
    <x v="0"/>
  </r>
  <r>
    <s v="NAN-56899-566"/>
    <x v="382"/>
    <s v="Jas-37077-332"/>
    <s v="B-C-0.5"/>
    <n v="5"/>
    <x v="457"/>
    <s v="jlarson4@aol.com"/>
    <x v="3"/>
    <s v="Bag"/>
    <s v="S"/>
    <x v="1"/>
    <n v="15"/>
    <n v="75"/>
    <x v="4"/>
    <x v="0"/>
    <x v="1"/>
  </r>
  <r>
    <s v="DAY-38053-183"/>
    <x v="383"/>
    <s v="Jas-42731-922"/>
    <s v="B-S-1.0"/>
    <n v="3"/>
    <x v="458"/>
    <s v="jcastro9@icloud.com"/>
    <x v="0"/>
    <s v="Cro"/>
    <s v="C"/>
    <x v="2"/>
    <n v="0.99"/>
    <n v="2.9699999999999998"/>
    <x v="2"/>
    <x v="1"/>
    <x v="1"/>
  </r>
  <r>
    <s v="RUE-92042-230"/>
    <x v="384"/>
    <s v="Jas-50391-432"/>
    <s v="C-M-2.5"/>
    <n v="1"/>
    <x v="459"/>
    <s v="jfoster2@outlook.com"/>
    <x v="3"/>
    <s v="Cia"/>
    <s v="C"/>
    <x v="3"/>
    <n v="2.75"/>
    <n v="2.75"/>
    <x v="0"/>
    <x v="1"/>
    <x v="1"/>
  </r>
  <r>
    <s v="RUN-44048-381"/>
    <x v="269"/>
    <s v="Jas-62948-987"/>
    <s v="B-C-0.5"/>
    <n v="6"/>
    <x v="460"/>
    <s v="jchan3@yahoo.com"/>
    <x v="3"/>
    <s v="Bag"/>
    <s v="M"/>
    <x v="1"/>
    <n v="18"/>
    <n v="108"/>
    <x v="4"/>
    <x v="2"/>
    <x v="0"/>
  </r>
  <r>
    <s v="IVR-17243-400"/>
    <x v="385"/>
    <s v="Jav-53503-848"/>
    <s v="C-C-1.0"/>
    <n v="1"/>
    <x v="461"/>
    <s v="jsimmons0@outlook.com"/>
    <x v="3"/>
    <s v="Cro"/>
    <s v="S"/>
    <x v="1"/>
    <n v="11.25"/>
    <n v="11.25"/>
    <x v="2"/>
    <x v="0"/>
    <x v="1"/>
  </r>
  <r>
    <s v="CAS-80759-726"/>
    <x v="306"/>
    <s v="Jav-76930-150"/>
    <s v="S-M-2.5"/>
    <n v="4"/>
    <x v="462"/>
    <s v="jtrevino5@icloud.com"/>
    <x v="5"/>
    <s v="Bag"/>
    <s v="M"/>
    <x v="2"/>
    <n v="1.44"/>
    <n v="5.76"/>
    <x v="4"/>
    <x v="2"/>
    <x v="0"/>
  </r>
  <r>
    <s v="NOI-49336-177"/>
    <x v="386"/>
    <s v="Jax-95458-679"/>
    <s v="B-S-0.5"/>
    <n v="1"/>
    <x v="463"/>
    <s v="jmays4@hotmail.com"/>
    <x v="3"/>
    <s v="Bag"/>
    <s v="M"/>
    <x v="0"/>
    <n v="7.2"/>
    <n v="7.2"/>
    <x v="4"/>
    <x v="2"/>
    <x v="1"/>
  </r>
  <r>
    <s v="BUR-85301-581"/>
    <x v="387"/>
    <s v="Jay-27320-205"/>
    <s v="C-M-2.5"/>
    <n v="6"/>
    <x v="464"/>
    <s v="jholden1@hotmail.com"/>
    <x v="0"/>
    <s v="Bag"/>
    <s v="M"/>
    <x v="2"/>
    <n v="1.44"/>
    <n v="8.64"/>
    <x v="4"/>
    <x v="2"/>
    <x v="0"/>
  </r>
  <r>
    <s v="NOT-20116-517"/>
    <x v="388"/>
    <s v="Jay-68409-861"/>
    <s v="B-M-1.0"/>
    <n v="5"/>
    <x v="465"/>
    <s v="jgarza6@gmail.com"/>
    <x v="2"/>
    <s v="Bag"/>
    <s v="M"/>
    <x v="1"/>
    <n v="18"/>
    <n v="90"/>
    <x v="4"/>
    <x v="2"/>
    <x v="1"/>
  </r>
  <r>
    <s v="IRV-40508-785"/>
    <x v="389"/>
    <s v="Jay-85582-661"/>
    <s v="C-M-0.5"/>
    <n v="4"/>
    <x v="466"/>
    <s v="jtucker9@hotmail.com"/>
    <x v="0"/>
    <s v="Bag"/>
    <s v="M"/>
    <x v="2"/>
    <n v="1.44"/>
    <n v="5.76"/>
    <x v="4"/>
    <x v="2"/>
    <x v="0"/>
  </r>
  <r>
    <s v="AUR-22275-163"/>
    <x v="390"/>
    <s v="Jay-85632-983"/>
    <s v="C-M-0.2"/>
    <n v="3"/>
    <x v="467"/>
    <s v="jmccann3@yahoo.com"/>
    <x v="3"/>
    <s v="Bag"/>
    <s v="M"/>
    <x v="0"/>
    <n v="7.2"/>
    <n v="21.6"/>
    <x v="4"/>
    <x v="2"/>
    <x v="1"/>
  </r>
  <r>
    <s v="SEN-18352-888"/>
    <x v="0"/>
    <s v="Jay-91103-570"/>
    <s v="C-C-0.2"/>
    <n v="6"/>
    <x v="468"/>
    <s v="jzavala3@yahoo.com"/>
    <x v="3"/>
    <s v="Cia"/>
    <s v="S"/>
    <x v="0"/>
    <n v="5"/>
    <n v="30"/>
    <x v="0"/>
    <x v="0"/>
    <x v="0"/>
  </r>
  <r>
    <s v="FUL-89418-143"/>
    <x v="391"/>
    <s v="Jaz-14761-636"/>
    <s v="B-M-0.5"/>
    <n v="3"/>
    <x v="469"/>
    <s v="jgrant0@icloud.com"/>
    <x v="0"/>
    <s v="Cro"/>
    <s v="M"/>
    <x v="3"/>
    <n v="2.7"/>
    <n v="8.1000000000000014"/>
    <x v="2"/>
    <x v="2"/>
    <x v="0"/>
  </r>
  <r>
    <s v="PAR-84746-491"/>
    <x v="392"/>
    <s v="Jaz-88863-634"/>
    <s v="S-M-0.2"/>
    <n v="6"/>
    <x v="470"/>
    <s v="jbailey8@aol.com"/>
    <x v="3"/>
    <s v="Cia"/>
    <s v="M"/>
    <x v="2"/>
    <n v="1.2"/>
    <n v="7.1999999999999993"/>
    <x v="0"/>
    <x v="2"/>
    <x v="0"/>
  </r>
  <r>
    <s v="ARR-51099-280"/>
    <x v="393"/>
    <s v="Jaz-92797-268"/>
    <s v="C-S-1.0"/>
    <n v="2"/>
    <x v="471"/>
    <s v="jwu7@icloud.com"/>
    <x v="3"/>
    <s v="Cro"/>
    <s v="M"/>
    <x v="0"/>
    <n v="5.4"/>
    <n v="10.8"/>
    <x v="2"/>
    <x v="2"/>
    <x v="1"/>
  </r>
  <r>
    <s v="YOU-21121-376"/>
    <x v="72"/>
    <s v="Jaz-98036-150"/>
    <s v="C-M-0.5"/>
    <n v="6"/>
    <x v="472"/>
    <s v="jpayne6@yahoo.com"/>
    <x v="5"/>
    <s v="Sou"/>
    <s v="M"/>
    <x v="3"/>
    <n v="1.8"/>
    <n v="10.8"/>
    <x v="1"/>
    <x v="2"/>
    <x v="1"/>
  </r>
  <r>
    <s v="PHO-98555-457"/>
    <x v="268"/>
    <s v="Jef-58229-383"/>
    <s v="S-C-0.5"/>
    <n v="1"/>
    <x v="473"/>
    <s v="jpitts4@yahoo.com"/>
    <x v="0"/>
    <s v="Cro"/>
    <s v="C"/>
    <x v="1"/>
    <n v="12.375"/>
    <n v="12.375"/>
    <x v="2"/>
    <x v="1"/>
    <x v="0"/>
  </r>
  <r>
    <s v="PHO-24786-964"/>
    <x v="394"/>
    <s v="Jef-73217-774"/>
    <s v="S-M-0.5"/>
    <n v="5"/>
    <x v="474"/>
    <s v="jwebb0@aol.com"/>
    <x v="0"/>
    <s v="Bag"/>
    <s v="M"/>
    <x v="0"/>
    <n v="7.2"/>
    <n v="36"/>
    <x v="4"/>
    <x v="2"/>
    <x v="0"/>
  </r>
  <r>
    <s v="HON-98018-732"/>
    <x v="136"/>
    <s v="Jer-36731-404"/>
    <s v="B-S-0.2"/>
    <n v="2"/>
    <x v="475"/>
    <s v="jblair9@yahoo.com"/>
    <x v="0"/>
    <s v="Bag"/>
    <s v="S"/>
    <x v="3"/>
    <n v="3"/>
    <n v="6"/>
    <x v="4"/>
    <x v="0"/>
    <x v="1"/>
  </r>
  <r>
    <s v="NEW-54839-64"/>
    <x v="329"/>
    <s v="Jer-36761-358"/>
    <s v="S-C-0.5"/>
    <n v="1"/>
    <x v="476"/>
    <s v="jgates5@aol.com"/>
    <x v="0"/>
    <s v="Cia"/>
    <s v="S"/>
    <x v="0"/>
    <n v="5"/>
    <n v="5"/>
    <x v="0"/>
    <x v="0"/>
    <x v="0"/>
  </r>
  <r>
    <s v="DAL-69862-345"/>
    <x v="395"/>
    <s v="Jer-40519-985"/>
    <s v="B-S-1.0"/>
    <n v="1"/>
    <x v="477"/>
    <s v="jfuller0@yahoo.com"/>
    <x v="0"/>
    <s v="Cro"/>
    <s v="C"/>
    <x v="0"/>
    <n v="4.95"/>
    <n v="4.95"/>
    <x v="2"/>
    <x v="1"/>
    <x v="1"/>
  </r>
  <r>
    <s v="PAR-66262-236"/>
    <x v="396"/>
    <s v="Jer-87299-938"/>
    <s v="C-C-0.2"/>
    <n v="4"/>
    <x v="478"/>
    <s v="jcoleman9@hotmail.com"/>
    <x v="3"/>
    <s v="Cia"/>
    <s v="C"/>
    <x v="1"/>
    <n v="13.75"/>
    <n v="55"/>
    <x v="0"/>
    <x v="1"/>
    <x v="1"/>
  </r>
  <r>
    <s v="SAI-93213-290"/>
    <x v="397"/>
    <s v="Jer-89217-444"/>
    <s v="S-M-0.5"/>
    <n v="4"/>
    <x v="479"/>
    <s v="jespinoza5@aol.com"/>
    <x v="3"/>
    <s v="Cia"/>
    <s v="M"/>
    <x v="2"/>
    <n v="1.2"/>
    <n v="4.8"/>
    <x v="0"/>
    <x v="2"/>
    <x v="0"/>
  </r>
  <r>
    <s v="CER-82855-955"/>
    <x v="398"/>
    <s v="Jet-48390-480"/>
    <s v="C-M-2.5"/>
    <n v="6"/>
    <x v="480"/>
    <s v="jholden6@yahoo.com"/>
    <x v="3"/>
    <s v="Cro"/>
    <s v="C"/>
    <x v="1"/>
    <n v="12.375"/>
    <n v="74.25"/>
    <x v="2"/>
    <x v="1"/>
    <x v="1"/>
  </r>
  <r>
    <s v="RAH-48735-241"/>
    <x v="58"/>
    <s v="Jew-63302-931"/>
    <s v="C-C-2.5"/>
    <n v="3"/>
    <x v="481"/>
    <s v="jshah9@icloud.com"/>
    <x v="5"/>
    <s v="Cia"/>
    <s v="C"/>
    <x v="1"/>
    <n v="13.75"/>
    <n v="41.25"/>
    <x v="0"/>
    <x v="1"/>
    <x v="0"/>
  </r>
  <r>
    <s v="FRO-54757-91"/>
    <x v="399"/>
    <s v="Jil-81955-771"/>
    <s v="B-M-2.5"/>
    <n v="2"/>
    <x v="482"/>
    <s v="jdyer1@outlook.com"/>
    <x v="3"/>
    <s v="Cro"/>
    <s v="S"/>
    <x v="3"/>
    <n v="2.25"/>
    <n v="4.5"/>
    <x v="2"/>
    <x v="0"/>
    <x v="0"/>
  </r>
  <r>
    <s v="DET-48377-411"/>
    <x v="400"/>
    <s v="Joc-13695-119"/>
    <s v="B-C-0.5"/>
    <n v="4"/>
    <x v="483"/>
    <s v="jgordon1@yahoo.com"/>
    <x v="0"/>
    <s v="Cia"/>
    <s v="S"/>
    <x v="0"/>
    <n v="5"/>
    <n v="20"/>
    <x v="0"/>
    <x v="0"/>
    <x v="1"/>
  </r>
  <r>
    <s v="ORL-49207-907"/>
    <x v="401"/>
    <s v="Joe-12377-159"/>
    <s v="B-S-0.5"/>
    <n v="1"/>
    <x v="484"/>
    <s v="jrojas8@gmail.com"/>
    <x v="3"/>
    <s v="Bag"/>
    <s v="S"/>
    <x v="1"/>
    <n v="15"/>
    <n v="15"/>
    <x v="4"/>
    <x v="0"/>
    <x v="0"/>
  </r>
  <r>
    <s v="SMO-14513-943"/>
    <x v="402"/>
    <s v="Joe-15387-911"/>
    <s v="B-C-2.5"/>
    <n v="6"/>
    <x v="485"/>
    <s v="jhebert5@yahoo.com"/>
    <x v="2"/>
    <s v="Sou"/>
    <s v="M"/>
    <x v="3"/>
    <n v="1.8"/>
    <n v="10.8"/>
    <x v="1"/>
    <x v="2"/>
    <x v="1"/>
  </r>
  <r>
    <s v="THE-96014-840"/>
    <x v="309"/>
    <s v="Joh-45695-664"/>
    <s v="C-C-0.5"/>
    <n v="6"/>
    <x v="486"/>
    <s v="jbishop5@outlook.com"/>
    <x v="2"/>
    <s v="Cro"/>
    <s v="C"/>
    <x v="2"/>
    <n v="0.99"/>
    <n v="5.9399999999999995"/>
    <x v="2"/>
    <x v="1"/>
    <x v="1"/>
  </r>
  <r>
    <s v="AUS-13398-74"/>
    <x v="204"/>
    <s v="Jon-49781-273"/>
    <s v="B-M-2.5"/>
    <n v="2"/>
    <x v="487"/>
    <s v="jshah7@yahoo.com"/>
    <x v="0"/>
    <s v="Cro"/>
    <s v="C"/>
    <x v="1"/>
    <n v="12.375"/>
    <n v="24.75"/>
    <x v="2"/>
    <x v="1"/>
    <x v="0"/>
  </r>
  <r>
    <s v="TRO-29329-224"/>
    <x v="305"/>
    <s v="Jon-55639-513"/>
    <s v="S-C-1.0"/>
    <n v="2"/>
    <x v="488"/>
    <s v="jmiller2@icloud.com"/>
    <x v="3"/>
    <s v="Cro"/>
    <s v="S"/>
    <x v="2"/>
    <n v="0.9"/>
    <n v="1.8"/>
    <x v="2"/>
    <x v="0"/>
    <x v="1"/>
  </r>
  <r>
    <s v="AMO-18631-70"/>
    <x v="403"/>
    <s v="Jon-69003-156"/>
    <s v="B-S-0.5"/>
    <n v="1"/>
    <x v="489"/>
    <s v="jberger9@icloud.com"/>
    <x v="2"/>
    <s v="Bag"/>
    <s v="M"/>
    <x v="2"/>
    <n v="1.44"/>
    <n v="1.44"/>
    <x v="4"/>
    <x v="2"/>
    <x v="1"/>
  </r>
  <r>
    <s v="PAP-73672-993"/>
    <x v="404"/>
    <s v="Jor-27529-992"/>
    <s v="B-M-0.2"/>
    <n v="1"/>
    <x v="490"/>
    <s v="jrollins3@yahoo.com"/>
    <x v="2"/>
    <s v="Cia"/>
    <s v="S"/>
    <x v="2"/>
    <n v="1"/>
    <n v="1"/>
    <x v="0"/>
    <x v="0"/>
    <x v="0"/>
  </r>
  <r>
    <s v="AUR-68005-486"/>
    <x v="405"/>
    <s v="Jor-93605-734"/>
    <s v="C-M-0.5"/>
    <n v="5"/>
    <x v="491"/>
    <s v="jshannon6@hotmail.com"/>
    <x v="0"/>
    <s v="Cia"/>
    <s v="S"/>
    <x v="1"/>
    <n v="12.5"/>
    <n v="62.5"/>
    <x v="0"/>
    <x v="0"/>
    <x v="0"/>
  </r>
  <r>
    <s v="LON-47560-343"/>
    <x v="230"/>
    <s v="Jos-14204-951"/>
    <s v="C-C-0.5"/>
    <n v="3"/>
    <x v="492"/>
    <s v="jcastillo8@outlook.com"/>
    <x v="5"/>
    <s v="Cro"/>
    <s v="S"/>
    <x v="3"/>
    <n v="2.25"/>
    <n v="6.75"/>
    <x v="2"/>
    <x v="0"/>
    <x v="0"/>
  </r>
  <r>
    <s v="LOS-35904-851"/>
    <x v="406"/>
    <s v="Jos-47077-125"/>
    <s v="B-C-0.5"/>
    <n v="3"/>
    <x v="493"/>
    <s v="jrichardson7@gmail.com"/>
    <x v="0"/>
    <s v="Bri"/>
    <s v="M"/>
    <x v="1"/>
    <n v="12"/>
    <n v="36"/>
    <x v="3"/>
    <x v="2"/>
    <x v="1"/>
  </r>
  <r>
    <s v="CLI-25338-64"/>
    <x v="407"/>
    <s v="Jos-55966-151"/>
    <s v="C-M-1.0"/>
    <n v="3"/>
    <x v="494"/>
    <s v="jmeza8@yahoo.com"/>
    <x v="5"/>
    <s v="Bag"/>
    <s v="C"/>
    <x v="2"/>
    <n v="1.32"/>
    <n v="3.96"/>
    <x v="4"/>
    <x v="1"/>
    <x v="1"/>
  </r>
  <r>
    <s v="VAN-25400-308"/>
    <x v="408"/>
    <s v="Jos-65693-125"/>
    <s v="C-C-0.2"/>
    <n v="2"/>
    <x v="495"/>
    <s v="jrice0@outlook.com"/>
    <x v="3"/>
    <s v="Cia"/>
    <s v="S"/>
    <x v="0"/>
    <n v="5"/>
    <n v="10"/>
    <x v="0"/>
    <x v="0"/>
    <x v="0"/>
  </r>
  <r>
    <s v="HAT-99367-53"/>
    <x v="409"/>
    <s v="Jos-69238-445"/>
    <s v="C-S-0.2"/>
    <n v="1"/>
    <x v="496"/>
    <s v="jwoodard5@gmail.com"/>
    <x v="4"/>
    <s v="Bag"/>
    <s v="S"/>
    <x v="1"/>
    <n v="15"/>
    <n v="15"/>
    <x v="4"/>
    <x v="0"/>
    <x v="1"/>
  </r>
  <r>
    <s v="COL-71067-777"/>
    <x v="410"/>
    <s v="Jos-70710-869"/>
    <s v="C-S-2.5"/>
    <n v="2"/>
    <x v="497"/>
    <s v="jduffy6@aol.com"/>
    <x v="0"/>
    <s v="Bag"/>
    <s v="C"/>
    <x v="2"/>
    <n v="1.32"/>
    <n v="2.64"/>
    <x v="4"/>
    <x v="1"/>
    <x v="1"/>
  </r>
  <r>
    <s v="TRO-73478-126"/>
    <x v="411"/>
    <s v="Jos-81881-911"/>
    <s v="B-S-0.5"/>
    <n v="6"/>
    <x v="498"/>
    <s v="jmercer4@outlook.com"/>
    <x v="3"/>
    <s v="Bag"/>
    <s v="M"/>
    <x v="2"/>
    <n v="1.44"/>
    <n v="8.64"/>
    <x v="4"/>
    <x v="2"/>
    <x v="1"/>
  </r>
  <r>
    <s v="BLO-14504-590"/>
    <x v="412"/>
    <s v="Jos-83822-515"/>
    <s v="B-S-0.5"/>
    <n v="5"/>
    <x v="499"/>
    <s v="jbaker0@gmail.com"/>
    <x v="3"/>
    <s v="Cro"/>
    <s v="M"/>
    <x v="0"/>
    <n v="5.4"/>
    <n v="27"/>
    <x v="2"/>
    <x v="2"/>
    <x v="0"/>
  </r>
  <r>
    <s v="ANG-87398-301"/>
    <x v="413"/>
    <s v="Jos-95060-220"/>
    <s v="C-C-2.5"/>
    <n v="2"/>
    <x v="500"/>
    <s v="jmelendez5@gmail.com"/>
    <x v="3"/>
    <s v="Sou"/>
    <s v="C"/>
    <x v="0"/>
    <n v="3.3"/>
    <n v="6.6"/>
    <x v="1"/>
    <x v="1"/>
    <x v="1"/>
  </r>
  <r>
    <s v="SCH-97968-956"/>
    <x v="414"/>
    <s v="Jov-17990-320"/>
    <s v="B-S-2.5"/>
    <n v="5"/>
    <x v="501"/>
    <s v="jvilla5@icloud.com"/>
    <x v="0"/>
    <s v="Cro"/>
    <s v="C"/>
    <x v="2"/>
    <n v="0.99"/>
    <n v="4.95"/>
    <x v="2"/>
    <x v="1"/>
    <x v="1"/>
  </r>
  <r>
    <s v="TAC-1885-397"/>
    <x v="415"/>
    <s v="Jov-57183-196"/>
    <s v="B-S-2.5"/>
    <n v="6"/>
    <x v="502"/>
    <s v="jmcdonald0@yahoo.com"/>
    <x v="0"/>
    <s v="Cia"/>
    <s v="C"/>
    <x v="1"/>
    <n v="13.75"/>
    <n v="82.5"/>
    <x v="0"/>
    <x v="1"/>
    <x v="1"/>
  </r>
  <r>
    <s v="REI-86166-767"/>
    <x v="416"/>
    <s v="Jud-45511-259"/>
    <s v="C-S-0.5"/>
    <n v="6"/>
    <x v="503"/>
    <s v="jrowland8@gmail.com"/>
    <x v="3"/>
    <s v="Bag"/>
    <s v="M"/>
    <x v="1"/>
    <n v="18"/>
    <n v="108"/>
    <x v="4"/>
    <x v="2"/>
    <x v="1"/>
  </r>
  <r>
    <s v="DAL-31454-89"/>
    <x v="298"/>
    <s v="Jul-12028-796"/>
    <s v="C-S-0.2"/>
    <n v="6"/>
    <x v="504"/>
    <s v="jhanna6@outlook.com"/>
    <x v="0"/>
    <s v="Cro"/>
    <s v="S"/>
    <x v="2"/>
    <n v="0.9"/>
    <n v="5.4"/>
    <x v="2"/>
    <x v="0"/>
    <x v="1"/>
  </r>
  <r>
    <s v="VAL-15437-589"/>
    <x v="417"/>
    <s v="Jul-13028-766"/>
    <s v="B-S-0.5"/>
    <n v="4"/>
    <x v="505"/>
    <s v="jtrujillo0@gmail.com"/>
    <x v="3"/>
    <s v="Cia"/>
    <s v="S"/>
    <x v="2"/>
    <n v="1"/>
    <n v="4"/>
    <x v="0"/>
    <x v="0"/>
    <x v="1"/>
  </r>
  <r>
    <s v="NAN-55407-271"/>
    <x v="418"/>
    <s v="Jul-16025-184"/>
    <s v="C-C-0.2"/>
    <n v="2"/>
    <x v="506"/>
    <s v="jfarley5@outlook.com"/>
    <x v="3"/>
    <s v="Bag"/>
    <s v="S"/>
    <x v="3"/>
    <n v="3"/>
    <n v="6"/>
    <x v="4"/>
    <x v="0"/>
    <x v="0"/>
  </r>
  <r>
    <s v="FOS-91534-793"/>
    <x v="419"/>
    <s v="Jul-23629-638"/>
    <s v="C-M-0.2"/>
    <n v="1"/>
    <x v="507"/>
    <s v="jlittle6@yahoo.com"/>
    <x v="3"/>
    <s v="Cro"/>
    <s v="M"/>
    <x v="3"/>
    <n v="2.7"/>
    <n v="2.7"/>
    <x v="2"/>
    <x v="2"/>
    <x v="0"/>
  </r>
  <r>
    <s v="SPR-99044-942"/>
    <x v="420"/>
    <s v="Jul-33202-102"/>
    <s v="C-C-1.0"/>
    <n v="4"/>
    <x v="508"/>
    <s v="jwright2@gmail.com"/>
    <x v="0"/>
    <s v="Bag"/>
    <s v="M"/>
    <x v="1"/>
    <n v="18"/>
    <n v="72"/>
    <x v="4"/>
    <x v="2"/>
    <x v="1"/>
  </r>
  <r>
    <s v="SAV-48890-561"/>
    <x v="421"/>
    <s v="Jul-43193-484"/>
    <s v="S-M-0.5"/>
    <n v="5"/>
    <x v="509"/>
    <s v="jkemp9@hotmail.com"/>
    <x v="3"/>
    <s v="Cro"/>
    <s v="C"/>
    <x v="1"/>
    <n v="12.375"/>
    <n v="61.875"/>
    <x v="2"/>
    <x v="1"/>
    <x v="0"/>
  </r>
  <r>
    <s v="BRO-45116-358"/>
    <x v="422"/>
    <s v="Jul-87348-396"/>
    <s v="C-M-0.2"/>
    <n v="2"/>
    <x v="510"/>
    <s v="jproctor3@gmail.com"/>
    <x v="0"/>
    <s v="Cro"/>
    <s v="C"/>
    <x v="0"/>
    <n v="4.95"/>
    <n v="9.9"/>
    <x v="2"/>
    <x v="1"/>
    <x v="1"/>
  </r>
  <r>
    <s v="CHE-97184-47"/>
    <x v="207"/>
    <s v="Jul-95367-199"/>
    <s v="B-C-1.0"/>
    <n v="2"/>
    <x v="511"/>
    <s v="jbrewer4@icloud.com"/>
    <x v="1"/>
    <s v="Bag"/>
    <s v="M"/>
    <x v="2"/>
    <n v="1.44"/>
    <n v="2.88"/>
    <x v="4"/>
    <x v="2"/>
    <x v="0"/>
  </r>
  <r>
    <s v="BRO-75045-46"/>
    <x v="423"/>
    <s v="Jus-12355-650"/>
    <s v="B-M-1.0"/>
    <n v="2"/>
    <x v="512"/>
    <s v="jwall2@outlook.com"/>
    <x v="0"/>
    <s v="Cro"/>
    <s v="C"/>
    <x v="3"/>
    <n v="2.2000000000000002"/>
    <n v="4.4000000000000004"/>
    <x v="2"/>
    <x v="1"/>
    <x v="1"/>
  </r>
  <r>
    <s v="TUL-5723-549"/>
    <x v="295"/>
    <s v="Jus-32563-592"/>
    <s v="C-C-0.2"/>
    <n v="2"/>
    <x v="513"/>
    <s v="jhouston2@yahoo.com"/>
    <x v="5"/>
    <s v="Bag"/>
    <s v="M"/>
    <x v="1"/>
    <n v="18"/>
    <n v="36"/>
    <x v="4"/>
    <x v="2"/>
    <x v="0"/>
  </r>
  <r>
    <s v="DRU-43963-444"/>
    <x v="424"/>
    <s v="Jus-71443-579"/>
    <s v="B-S-1.0"/>
    <n v="1"/>
    <x v="514"/>
    <s v="jatkins3@outlook.com"/>
    <x v="5"/>
    <s v="Cro"/>
    <s v="C"/>
    <x v="3"/>
    <n v="2.2000000000000002"/>
    <n v="2.2000000000000002"/>
    <x v="2"/>
    <x v="1"/>
    <x v="1"/>
  </r>
  <r>
    <s v="POR-79213-639"/>
    <x v="234"/>
    <s v="Kad-19717-850"/>
    <s v="B-C-0.5"/>
    <n v="3"/>
    <x v="515"/>
    <s v="kelliott1@gmail.com"/>
    <x v="0"/>
    <s v="Cia"/>
    <s v="C"/>
    <x v="3"/>
    <n v="2.75"/>
    <n v="8.25"/>
    <x v="0"/>
    <x v="1"/>
    <x v="0"/>
  </r>
  <r>
    <s v="BAL-68461-2"/>
    <x v="425"/>
    <s v="Kad-22674-425"/>
    <s v="C-S-2.5"/>
    <n v="6"/>
    <x v="516"/>
    <s v="kcooley5@outlook.com"/>
    <x v="3"/>
    <s v="Cro"/>
    <s v="C"/>
    <x v="1"/>
    <n v="12.375"/>
    <n v="74.25"/>
    <x v="2"/>
    <x v="1"/>
    <x v="0"/>
  </r>
  <r>
    <s v="CIN-81597-754"/>
    <x v="426"/>
    <s v="Kad-38956-967"/>
    <s v="C-C-2.5"/>
    <n v="3"/>
    <x v="517"/>
    <s v="kbarron8@hotmail.com"/>
    <x v="0"/>
    <s v="Cia"/>
    <s v="C"/>
    <x v="3"/>
    <n v="2.75"/>
    <n v="8.25"/>
    <x v="0"/>
    <x v="1"/>
    <x v="1"/>
  </r>
  <r>
    <s v="WOO-20367-611"/>
    <x v="427"/>
    <s v="Kad-46561-318"/>
    <s v="B-M-2.5"/>
    <n v="4"/>
    <x v="518"/>
    <s v="kduncan7@hotmail.com"/>
    <x v="4"/>
    <s v="Cia"/>
    <s v="C"/>
    <x v="1"/>
    <n v="13.75"/>
    <n v="55"/>
    <x v="0"/>
    <x v="1"/>
    <x v="0"/>
  </r>
  <r>
    <s v="HOU-96100-309"/>
    <x v="428"/>
    <s v="Kai-14094-703"/>
    <s v="B-C-2.5"/>
    <n v="2"/>
    <x v="519"/>
    <s v="krasmussen9@hotmail.com"/>
    <x v="0"/>
    <s v="Cia"/>
    <s v="S"/>
    <x v="1"/>
    <n v="12.5"/>
    <n v="25"/>
    <x v="0"/>
    <x v="0"/>
    <x v="0"/>
  </r>
  <r>
    <s v="CER-51367-810"/>
    <x v="429"/>
    <s v="Kai-87435-843"/>
    <s v="B-C-0.5"/>
    <n v="5"/>
    <x v="520"/>
    <s v="kblackburn3@gmail.com"/>
    <x v="3"/>
    <s v="Bag"/>
    <s v="S"/>
    <x v="3"/>
    <n v="3"/>
    <n v="15"/>
    <x v="4"/>
    <x v="0"/>
    <x v="0"/>
  </r>
  <r>
    <s v="LLO-73490-36"/>
    <x v="430"/>
    <s v="Kal-14431-167"/>
    <s v="C-M-1.0"/>
    <n v="4"/>
    <x v="521"/>
    <s v="kclements2@aol.com"/>
    <x v="2"/>
    <s v="Cro"/>
    <s v="C"/>
    <x v="2"/>
    <n v="0.99"/>
    <n v="3.96"/>
    <x v="2"/>
    <x v="1"/>
    <x v="0"/>
  </r>
  <r>
    <s v="COL-34686-837"/>
    <x v="418"/>
    <s v="Kam-15324-646"/>
    <s v="S-S-0.2"/>
    <n v="6"/>
    <x v="522"/>
    <s v="kbrock2@yahoo.com"/>
    <x v="0"/>
    <s v="Sou"/>
    <s v="C"/>
    <x v="0"/>
    <n v="3.3"/>
    <n v="19.799999999999997"/>
    <x v="1"/>
    <x v="1"/>
    <x v="0"/>
  </r>
  <r>
    <s v="CLE-15035-133"/>
    <x v="431"/>
    <s v="Kam-33466-313"/>
    <s v="S-C-2.5"/>
    <n v="6"/>
    <x v="523"/>
    <s v="kvalencia0@icloud.com"/>
    <x v="0"/>
    <s v="Bag"/>
    <s v="M"/>
    <x v="1"/>
    <n v="18"/>
    <n v="108"/>
    <x v="4"/>
    <x v="2"/>
    <x v="1"/>
  </r>
  <r>
    <s v="GRE-60956-67"/>
    <x v="432"/>
    <s v="Kam-40969-850"/>
    <s v="C-C-1.0"/>
    <n v="4"/>
    <x v="524"/>
    <s v="khowe5@outlook.com"/>
    <x v="0"/>
    <s v="Cro"/>
    <s v="M"/>
    <x v="3"/>
    <n v="2.7"/>
    <n v="10.8"/>
    <x v="2"/>
    <x v="2"/>
    <x v="1"/>
  </r>
  <r>
    <s v="MÃ¼-62572-542"/>
    <x v="433"/>
    <s v="Kam-77004-393"/>
    <s v="S-S-2.5"/>
    <n v="6"/>
    <x v="525"/>
    <s v="kodom2@gmail.com"/>
    <x v="1"/>
    <s v="Cro"/>
    <s v="M"/>
    <x v="3"/>
    <n v="2.7"/>
    <n v="16.200000000000003"/>
    <x v="2"/>
    <x v="2"/>
    <x v="0"/>
  </r>
  <r>
    <s v="GAI-28206-758"/>
    <x v="434"/>
    <s v="Kam-82763-525"/>
    <s v="B-M-2.5"/>
    <n v="6"/>
    <x v="526"/>
    <s v="kzuniga7@hotmail.com"/>
    <x v="3"/>
    <s v="Cro"/>
    <s v="C"/>
    <x v="3"/>
    <n v="2.2000000000000002"/>
    <n v="13.200000000000001"/>
    <x v="2"/>
    <x v="1"/>
    <x v="1"/>
  </r>
  <r>
    <s v="CAB-79909-780"/>
    <x v="435"/>
    <s v="Kan-76731-854"/>
    <s v="C-M-2.5"/>
    <n v="1"/>
    <x v="527"/>
    <s v="kblanchard6@hotmail.com"/>
    <x v="2"/>
    <s v="Cia"/>
    <s v="C"/>
    <x v="0"/>
    <n v="5.5"/>
    <n v="5.5"/>
    <x v="0"/>
    <x v="1"/>
    <x v="1"/>
  </r>
  <r>
    <s v="FOR-59492-231"/>
    <x v="436"/>
    <s v="Kar-15516-852"/>
    <s v="B-S-2.5"/>
    <n v="3"/>
    <x v="528"/>
    <s v="kkirk6@icloud.com"/>
    <x v="0"/>
    <s v="Bag"/>
    <s v="S"/>
    <x v="3"/>
    <n v="3"/>
    <n v="9"/>
    <x v="4"/>
    <x v="0"/>
    <x v="1"/>
  </r>
  <r>
    <s v="BON-15430-809"/>
    <x v="437"/>
    <s v="Kar-22160-810"/>
    <s v="S-C-1.0"/>
    <n v="5"/>
    <x v="529"/>
    <s v="kware7@gmail.com"/>
    <x v="2"/>
    <s v="Cro"/>
    <s v="M"/>
    <x v="3"/>
    <n v="2.7"/>
    <n v="13.5"/>
    <x v="2"/>
    <x v="2"/>
    <x v="0"/>
  </r>
  <r>
    <s v="LYO-70250-391"/>
    <x v="438"/>
    <s v="Kar-25995-115"/>
    <s v="B-C-0.2"/>
    <n v="5"/>
    <x v="530"/>
    <s v="klucero6@gmail.com"/>
    <x v="3"/>
    <s v="Cro"/>
    <s v="C"/>
    <x v="0"/>
    <n v="4.95"/>
    <n v="24.75"/>
    <x v="2"/>
    <x v="1"/>
    <x v="0"/>
  </r>
  <r>
    <s v="NEU-14868-565"/>
    <x v="439"/>
    <s v="Kar-38280-256"/>
    <s v="B-M-2.5"/>
    <n v="6"/>
    <x v="531"/>
    <s v="kgalvan4@aol.com"/>
    <x v="3"/>
    <s v="Cro"/>
    <s v="S"/>
    <x v="2"/>
    <n v="0.9"/>
    <n v="5.4"/>
    <x v="2"/>
    <x v="0"/>
    <x v="0"/>
  </r>
  <r>
    <s v="TAV-84802-569"/>
    <x v="440"/>
    <s v="Kar-39328-947"/>
    <s v="B-S-0.5"/>
    <n v="1"/>
    <x v="532"/>
    <s v="kwright5@aol.com"/>
    <x v="3"/>
    <s v="Bag"/>
    <s v="S"/>
    <x v="2"/>
    <n v="0.6"/>
    <n v="0.6"/>
    <x v="4"/>
    <x v="0"/>
    <x v="0"/>
  </r>
  <r>
    <s v="DOR-62054-547"/>
    <x v="19"/>
    <s v="Kar-63211-278"/>
    <s v="S-M-0.5"/>
    <n v="5"/>
    <x v="533"/>
    <s v="kguerra7@yahoo.com"/>
    <x v="1"/>
    <s v="Bag"/>
    <s v="S"/>
    <x v="0"/>
    <n v="6"/>
    <n v="30"/>
    <x v="4"/>
    <x v="0"/>
    <x v="0"/>
  </r>
  <r>
    <s v="AMH-21489-71"/>
    <x v="121"/>
    <s v="Kar-68818-662"/>
    <s v="S-M-1.0"/>
    <n v="6"/>
    <x v="534"/>
    <s v="kcordova6@hotmail.com"/>
    <x v="2"/>
    <s v="Bag"/>
    <s v="S"/>
    <x v="0"/>
    <n v="6"/>
    <n v="36"/>
    <x v="4"/>
    <x v="0"/>
    <x v="0"/>
  </r>
  <r>
    <s v="NEV-27067-304"/>
    <x v="160"/>
    <s v="Kar-75932-402"/>
    <s v="S-M-1.0"/>
    <n v="1"/>
    <x v="535"/>
    <s v="kmoss3@icloud.com"/>
    <x v="3"/>
    <s v="Cro"/>
    <s v="C"/>
    <x v="1"/>
    <n v="12.375"/>
    <n v="12.375"/>
    <x v="2"/>
    <x v="1"/>
    <x v="0"/>
  </r>
  <r>
    <s v="STO-20504-674"/>
    <x v="441"/>
    <s v="Kas-26393-347"/>
    <s v="S-S-0.2"/>
    <n v="6"/>
    <x v="536"/>
    <s v="ksaunders5@gmail.com"/>
    <x v="0"/>
    <s v="Bag"/>
    <s v="C"/>
    <x v="3"/>
    <n v="3.3"/>
    <n v="19.799999999999997"/>
    <x v="4"/>
    <x v="1"/>
    <x v="0"/>
  </r>
  <r>
    <s v="BÃ©-7977-471"/>
    <x v="442"/>
    <s v="Kas-42442-739"/>
    <s v="C-C-0.2"/>
    <n v="1"/>
    <x v="537"/>
    <s v="knunez9@outlook.com"/>
    <x v="3"/>
    <s v="Sou"/>
    <s v="C"/>
    <x v="0"/>
    <n v="3.3"/>
    <n v="3.3"/>
    <x v="1"/>
    <x v="1"/>
    <x v="1"/>
  </r>
  <r>
    <s v="LE -91279-79"/>
    <x v="19"/>
    <s v="Kas-58540-547"/>
    <s v="S-M-2.5"/>
    <n v="5"/>
    <x v="538"/>
    <s v="krobinson9@aol.com"/>
    <x v="3"/>
    <s v="Bag"/>
    <s v="S"/>
    <x v="3"/>
    <n v="3"/>
    <n v="15"/>
    <x v="4"/>
    <x v="0"/>
    <x v="1"/>
  </r>
  <r>
    <s v="LON-60081-838"/>
    <x v="443"/>
    <s v="Kas-63522-487"/>
    <s v="B-S-2.5"/>
    <n v="2"/>
    <x v="539"/>
    <s v="kchristensen8@outlook.com"/>
    <x v="3"/>
    <s v="Cro"/>
    <s v="S"/>
    <x v="3"/>
    <n v="2.25"/>
    <n v="4.5"/>
    <x v="2"/>
    <x v="0"/>
    <x v="0"/>
  </r>
  <r>
    <s v="CLO-98559-546"/>
    <x v="444"/>
    <s v="Kat-10402-843"/>
    <s v="C-S-0.5"/>
    <n v="5"/>
    <x v="540"/>
    <s v="kkirby8@icloud.com"/>
    <x v="5"/>
    <s v="Bag"/>
    <s v="C"/>
    <x v="2"/>
    <n v="1.32"/>
    <n v="6.6000000000000005"/>
    <x v="4"/>
    <x v="1"/>
    <x v="1"/>
  </r>
  <r>
    <s v="MAC-81876-464"/>
    <x v="445"/>
    <s v="Kat-33587-668"/>
    <s v="B-C-0.5"/>
    <n v="1"/>
    <x v="541"/>
    <s v="kmarsh6@icloud.com"/>
    <x v="5"/>
    <s v="Cro"/>
    <s v="C"/>
    <x v="0"/>
    <n v="4.95"/>
    <n v="4.95"/>
    <x v="2"/>
    <x v="1"/>
    <x v="0"/>
  </r>
  <r>
    <s v="LON-51542-145"/>
    <x v="446"/>
    <s v="Kat-52201-832"/>
    <s v="B-S-0.2"/>
    <n v="2"/>
    <x v="542"/>
    <s v="kluna9@hotmail.com"/>
    <x v="4"/>
    <s v="Cro"/>
    <s v="C"/>
    <x v="2"/>
    <n v="0.99"/>
    <n v="1.98"/>
    <x v="2"/>
    <x v="1"/>
    <x v="1"/>
  </r>
  <r>
    <s v="HAM-22932-709"/>
    <x v="404"/>
    <s v="Kat-56814-816"/>
    <s v="S-M-2.5"/>
    <n v="5"/>
    <x v="543"/>
    <s v="kpetersen6@aol.com"/>
    <x v="1"/>
    <s v="Cia"/>
    <s v="S"/>
    <x v="0"/>
    <n v="5"/>
    <n v="25"/>
    <x v="0"/>
    <x v="0"/>
    <x v="0"/>
  </r>
  <r>
    <s v="ROB-3111-658"/>
    <x v="447"/>
    <s v="Kat-79803-502"/>
    <s v="B-C-0.2"/>
    <n v="5"/>
    <x v="544"/>
    <s v="kgarner5@gmail.com"/>
    <x v="2"/>
    <s v="Cia"/>
    <s v="C"/>
    <x v="3"/>
    <n v="2.75"/>
    <n v="13.75"/>
    <x v="0"/>
    <x v="1"/>
    <x v="1"/>
  </r>
  <r>
    <s v="KAR-79476-260"/>
    <x v="448"/>
    <s v="Kay-22036-165"/>
    <s v="S-C-1.0"/>
    <n v="4"/>
    <x v="545"/>
    <s v="kduffy8@outlook.com"/>
    <x v="1"/>
    <s v="Bag"/>
    <s v="M"/>
    <x v="2"/>
    <n v="1.44"/>
    <n v="5.76"/>
    <x v="4"/>
    <x v="2"/>
    <x v="1"/>
  </r>
  <r>
    <s v="HAV-87926-19"/>
    <x v="449"/>
    <s v="Kay-33682-490"/>
    <s v="B-C-0.2"/>
    <n v="1"/>
    <x v="546"/>
    <s v="khendricks9@icloud.com"/>
    <x v="2"/>
    <s v="Bag"/>
    <s v="C"/>
    <x v="2"/>
    <n v="1.32"/>
    <n v="1.32"/>
    <x v="4"/>
    <x v="1"/>
    <x v="1"/>
  </r>
  <r>
    <s v="POR-70059-632"/>
    <x v="450"/>
    <s v="Kay-50433-861"/>
    <s v="C-M-0.5"/>
    <n v="3"/>
    <x v="547"/>
    <s v="khammond4@gmail.com"/>
    <x v="3"/>
    <s v="Cia"/>
    <s v="M"/>
    <x v="3"/>
    <n v="3"/>
    <n v="9"/>
    <x v="0"/>
    <x v="2"/>
    <x v="1"/>
  </r>
  <r>
    <s v="NAN-44835-787"/>
    <x v="451"/>
    <s v="Kay-50919-630"/>
    <s v="S-M-0.5"/>
    <n v="6"/>
    <x v="548"/>
    <s v="kgeorge4@hotmail.com"/>
    <x v="3"/>
    <s v="Cro"/>
    <s v="M"/>
    <x v="3"/>
    <n v="2.7"/>
    <n v="16.200000000000003"/>
    <x v="2"/>
    <x v="2"/>
    <x v="1"/>
  </r>
  <r>
    <s v="FOR-47241-161"/>
    <x v="452"/>
    <s v="Kay-55794-533"/>
    <s v="C-M-1.0"/>
    <n v="2"/>
    <x v="549"/>
    <s v="kavery0@outlook.com"/>
    <x v="2"/>
    <s v="Bag"/>
    <s v="S"/>
    <x v="1"/>
    <n v="15"/>
    <n v="30"/>
    <x v="4"/>
    <x v="0"/>
    <x v="0"/>
  </r>
  <r>
    <s v="FOR-12251-706"/>
    <x v="453"/>
    <s v="Kay-71426-125"/>
    <s v="C-C-0.2"/>
    <n v="2"/>
    <x v="550"/>
    <s v="kclarke6@hotmail.com"/>
    <x v="0"/>
    <s v="Cro"/>
    <s v="S"/>
    <x v="3"/>
    <n v="2.25"/>
    <n v="4.5"/>
    <x v="2"/>
    <x v="0"/>
    <x v="1"/>
  </r>
  <r>
    <s v="COL-57954-302"/>
    <x v="454"/>
    <s v="Kay-84520-873"/>
    <s v="C-S-0.5"/>
    <n v="4"/>
    <x v="551"/>
    <s v="kwoodard2@yahoo.com"/>
    <x v="0"/>
    <s v="Cro"/>
    <s v="M"/>
    <x v="0"/>
    <n v="5.4"/>
    <n v="21.6"/>
    <x v="2"/>
    <x v="2"/>
    <x v="1"/>
  </r>
  <r>
    <s v="ROI-83056-370"/>
    <x v="455"/>
    <s v="Kay-90273-978"/>
    <s v="S-S-2.5"/>
    <n v="5"/>
    <x v="552"/>
    <s v="kbautista2@icloud.com"/>
    <x v="3"/>
    <s v="Bri"/>
    <s v="M"/>
    <x v="1"/>
    <n v="12"/>
    <n v="60"/>
    <x v="3"/>
    <x v="2"/>
    <x v="1"/>
  </r>
  <r>
    <s v="KIL-90736-734"/>
    <x v="456"/>
    <s v="Kea-65849-600"/>
    <s v="C-C-0.5"/>
    <n v="6"/>
    <x v="553"/>
    <s v="kpotter6@icloud.com"/>
    <x v="5"/>
    <s v="Sou"/>
    <s v="C"/>
    <x v="0"/>
    <n v="3.3"/>
    <n v="19.799999999999997"/>
    <x v="1"/>
    <x v="1"/>
    <x v="0"/>
  </r>
  <r>
    <s v="FRE-1592-622"/>
    <x v="32"/>
    <s v="Kee-49416-849"/>
    <s v="C-M-1.0"/>
    <n v="1"/>
    <x v="554"/>
    <s v="kpeck7@yahoo.com"/>
    <x v="3"/>
    <s v="Cro"/>
    <s v="S"/>
    <x v="2"/>
    <n v="0.9"/>
    <n v="0.9"/>
    <x v="2"/>
    <x v="0"/>
    <x v="1"/>
  </r>
  <r>
    <s v="DUN-53435-412"/>
    <x v="457"/>
    <s v="Kee-53202-539"/>
    <s v="S-S-1.0"/>
    <n v="3"/>
    <x v="555"/>
    <s v="kgiles5@gmail.com"/>
    <x v="5"/>
    <s v="Cro"/>
    <s v="C"/>
    <x v="2"/>
    <n v="0.99"/>
    <n v="2.9699999999999998"/>
    <x v="2"/>
    <x v="1"/>
    <x v="0"/>
  </r>
  <r>
    <s v="WOL-36617-32"/>
    <x v="458"/>
    <s v="Kei-47055-396"/>
    <s v="C-C-2.5"/>
    <n v="1"/>
    <x v="556"/>
    <s v="kmeyer5@hotmail.com"/>
    <x v="2"/>
    <s v="Cro"/>
    <s v="S"/>
    <x v="2"/>
    <n v="0.9"/>
    <n v="0.9"/>
    <x v="2"/>
    <x v="0"/>
    <x v="1"/>
  </r>
  <r>
    <s v="PAR-48325-812"/>
    <x v="459"/>
    <s v="Kel-17285-587"/>
    <s v="B-M-2.5"/>
    <n v="4"/>
    <x v="557"/>
    <s v="khayes2@icloud.com"/>
    <x v="3"/>
    <s v="Cro"/>
    <s v="S"/>
    <x v="3"/>
    <n v="2.25"/>
    <n v="9"/>
    <x v="2"/>
    <x v="0"/>
    <x v="0"/>
  </r>
  <r>
    <s v="MON-7509-534"/>
    <x v="110"/>
    <s v="Kel-30616-737"/>
    <s v="S-S-1.0"/>
    <n v="3"/>
    <x v="558"/>
    <s v="ksimmons4@icloud.com"/>
    <x v="3"/>
    <s v="Cro"/>
    <s v="S"/>
    <x v="1"/>
    <n v="11.25"/>
    <n v="33.75"/>
    <x v="2"/>
    <x v="0"/>
    <x v="0"/>
  </r>
  <r>
    <s v="BRO-29547-15"/>
    <x v="460"/>
    <s v="Kel-41204-606"/>
    <s v="C-M-0.5"/>
    <n v="2"/>
    <x v="559"/>
    <s v="kcarlson3@outlook.com"/>
    <x v="0"/>
    <s v="Bag"/>
    <s v="M"/>
    <x v="1"/>
    <n v="18"/>
    <n v="36"/>
    <x v="4"/>
    <x v="2"/>
    <x v="1"/>
  </r>
  <r>
    <s v="COL-50164-33"/>
    <x v="461"/>
    <s v="Kel-66304-920"/>
    <s v="C-M-0.5"/>
    <n v="4"/>
    <x v="560"/>
    <s v="kwatkins5@outlook.com"/>
    <x v="0"/>
    <s v="Bag"/>
    <s v="C"/>
    <x v="1"/>
    <n v="16.5"/>
    <n v="66"/>
    <x v="4"/>
    <x v="1"/>
    <x v="0"/>
  </r>
  <r>
    <s v="ALB-22931-272"/>
    <x v="218"/>
    <s v="Kel-87744-636"/>
    <s v="B-M-0.2"/>
    <n v="2"/>
    <x v="561"/>
    <s v="kvang0@hotmail.com"/>
    <x v="0"/>
    <s v="Bag"/>
    <s v="C"/>
    <x v="3"/>
    <n v="3.3"/>
    <n v="6.6"/>
    <x v="4"/>
    <x v="1"/>
    <x v="1"/>
  </r>
  <r>
    <s v="SWI-69980-359"/>
    <x v="51"/>
    <s v="Kel-96860-506"/>
    <s v="B-M-0.2"/>
    <n v="4"/>
    <x v="562"/>
    <s v="kcopeland6@gmail.com"/>
    <x v="2"/>
    <s v="Sou"/>
    <s v="M"/>
    <x v="0"/>
    <n v="6"/>
    <n v="24"/>
    <x v="1"/>
    <x v="2"/>
    <x v="1"/>
  </r>
  <r>
    <s v="CIN-54809-361"/>
    <x v="210"/>
    <s v="Ken-14314-608"/>
    <s v="C-M-0.5"/>
    <n v="4"/>
    <x v="563"/>
    <s v="kreese1@icloud.com"/>
    <x v="0"/>
    <s v="Cro"/>
    <s v="C"/>
    <x v="0"/>
    <n v="4.95"/>
    <n v="19.8"/>
    <x v="2"/>
    <x v="1"/>
    <x v="1"/>
  </r>
  <r>
    <s v="MET-78916-767"/>
    <x v="462"/>
    <s v="Ken-37424-221"/>
    <s v="C-C-2.5"/>
    <n v="3"/>
    <x v="564"/>
    <s v="krandall3@icloud.com"/>
    <x v="2"/>
    <s v="Cro"/>
    <s v="C"/>
    <x v="0"/>
    <n v="4.95"/>
    <n v="14.850000000000001"/>
    <x v="2"/>
    <x v="1"/>
    <x v="0"/>
  </r>
  <r>
    <s v="BAL-2854-483"/>
    <x v="463"/>
    <s v="Ken-56641-505"/>
    <s v="C-M-1.0"/>
    <n v="3"/>
    <x v="565"/>
    <s v="kknapp0@hotmail.com"/>
    <x v="5"/>
    <s v="Bag"/>
    <s v="M"/>
    <x v="1"/>
    <n v="18"/>
    <n v="54"/>
    <x v="4"/>
    <x v="2"/>
    <x v="0"/>
  </r>
  <r>
    <s v="OKL-89834-192"/>
    <x v="464"/>
    <s v="Ken-67841-957"/>
    <s v="C-C-0.2"/>
    <n v="2"/>
    <x v="566"/>
    <s v="kshah1@yahoo.com"/>
    <x v="0"/>
    <s v="Cro"/>
    <s v="C"/>
    <x v="1"/>
    <n v="12.375"/>
    <n v="24.75"/>
    <x v="2"/>
    <x v="1"/>
    <x v="0"/>
  </r>
  <r>
    <s v="CAE-83700-285"/>
    <x v="465"/>
    <s v="Ken-69793-421"/>
    <s v="B-M-0.2"/>
    <n v="4"/>
    <x v="567"/>
    <s v="khenry5@yahoo.com"/>
    <x v="3"/>
    <s v="Bag"/>
    <s v="C"/>
    <x v="2"/>
    <n v="1.32"/>
    <n v="5.28"/>
    <x v="4"/>
    <x v="1"/>
    <x v="0"/>
  </r>
  <r>
    <s v="VIL-20104-390"/>
    <x v="417"/>
    <s v="Ken-73271-252"/>
    <s v="S-S-2.5"/>
    <n v="6"/>
    <x v="568"/>
    <s v="khunter0@icloud.com"/>
    <x v="3"/>
    <s v="Sou"/>
    <s v="M"/>
    <x v="3"/>
    <n v="1.8"/>
    <n v="10.8"/>
    <x v="1"/>
    <x v="2"/>
    <x v="0"/>
  </r>
  <r>
    <s v="ORL-96764-946"/>
    <x v="466"/>
    <s v="Ken-92488-733"/>
    <s v="C-C-2.5"/>
    <n v="4"/>
    <x v="569"/>
    <s v="kperry7@hotmail.com"/>
    <x v="3"/>
    <s v="Cia"/>
    <s v="M"/>
    <x v="3"/>
    <n v="3"/>
    <n v="12"/>
    <x v="0"/>
    <x v="2"/>
    <x v="0"/>
  </r>
  <r>
    <s v="LAV-64266-133"/>
    <x v="467"/>
    <s v="Ken-99002-471"/>
    <s v="B-C-0.2"/>
    <n v="2"/>
    <x v="570"/>
    <s v="kbarr8@yahoo.com"/>
    <x v="3"/>
    <s v="Bag"/>
    <s v="S"/>
    <x v="2"/>
    <n v="0.6"/>
    <n v="1.2"/>
    <x v="4"/>
    <x v="0"/>
    <x v="1"/>
  </r>
  <r>
    <s v="MAR-95089-830"/>
    <x v="468"/>
    <s v="Keo-64357-550"/>
    <s v="B-M-0.2"/>
    <n v="5"/>
    <x v="571"/>
    <s v="kvasquez7@hotmail.com"/>
    <x v="3"/>
    <s v="Bag"/>
    <s v="M"/>
    <x v="0"/>
    <n v="7.2"/>
    <n v="36"/>
    <x v="4"/>
    <x v="2"/>
    <x v="0"/>
  </r>
  <r>
    <s v="BAL-78799-639"/>
    <x v="469"/>
    <s v="Kes-68558-100"/>
    <s v="C-S-0.2"/>
    <n v="5"/>
    <x v="572"/>
    <s v="kblanchard6@icloud.com"/>
    <x v="0"/>
    <s v="Bag"/>
    <s v="S"/>
    <x v="2"/>
    <n v="0.6"/>
    <n v="3"/>
    <x v="4"/>
    <x v="0"/>
    <x v="1"/>
  </r>
  <r>
    <s v="BRO-10881-578"/>
    <x v="470"/>
    <s v="Key-70931-322"/>
    <s v="S-S-2.5"/>
    <n v="6"/>
    <x v="573"/>
    <s v="kflynn0@gmail.com"/>
    <x v="0"/>
    <s v="Cia"/>
    <s v="C"/>
    <x v="0"/>
    <n v="5.5"/>
    <n v="33"/>
    <x v="0"/>
    <x v="1"/>
    <x v="0"/>
  </r>
  <r>
    <s v="VAL-51535-522"/>
    <x v="471"/>
    <s v="Kia-46155-765"/>
    <s v="C-C-1.0"/>
    <n v="3"/>
    <x v="574"/>
    <s v="kvega4@icloud.com"/>
    <x v="3"/>
    <s v="Bag"/>
    <s v="S"/>
    <x v="3"/>
    <n v="3"/>
    <n v="9"/>
    <x v="4"/>
    <x v="0"/>
    <x v="1"/>
  </r>
  <r>
    <s v="SUT-93694-630"/>
    <x v="472"/>
    <s v="Kia-52126-462"/>
    <s v="S-C-2.5"/>
    <n v="2"/>
    <x v="575"/>
    <s v="ksaunders6@outlook.com"/>
    <x v="2"/>
    <s v="Bag"/>
    <s v="C"/>
    <x v="2"/>
    <n v="1.32"/>
    <n v="2.64"/>
    <x v="4"/>
    <x v="1"/>
    <x v="1"/>
  </r>
  <r>
    <s v="AIR-26733-759"/>
    <x v="473"/>
    <s v="Kia-93466-243"/>
    <s v="B-C-0.5"/>
    <n v="4"/>
    <x v="576"/>
    <s v="kfranco9@hotmail.com"/>
    <x v="2"/>
    <s v="Cia"/>
    <s v="C"/>
    <x v="0"/>
    <n v="5.5"/>
    <n v="22"/>
    <x v="0"/>
    <x v="1"/>
    <x v="0"/>
  </r>
  <r>
    <s v="BLO-12646-102"/>
    <x v="474"/>
    <s v="Kie-81037-769"/>
    <s v="C-S-0.2"/>
    <n v="1"/>
    <x v="577"/>
    <s v="kcastro1@yahoo.com"/>
    <x v="3"/>
    <s v="Bag"/>
    <s v="S"/>
    <x v="0"/>
    <n v="6"/>
    <n v="6"/>
    <x v="4"/>
    <x v="0"/>
    <x v="0"/>
  </r>
  <r>
    <s v="ALB-7143-474"/>
    <x v="475"/>
    <s v="Kil-57377-526"/>
    <s v="C-S-0.5"/>
    <n v="2"/>
    <x v="578"/>
    <s v="khowe1@icloud.com"/>
    <x v="2"/>
    <s v="Cro"/>
    <s v="C"/>
    <x v="2"/>
    <n v="0.99"/>
    <n v="1.98"/>
    <x v="2"/>
    <x v="1"/>
    <x v="0"/>
  </r>
  <r>
    <s v="LAC-53018-153"/>
    <x v="476"/>
    <s v="Kin-51302-532"/>
    <s v="S-M-0.2"/>
    <n v="6"/>
    <x v="579"/>
    <s v="krocha3@aol.com"/>
    <x v="3"/>
    <s v="Cro"/>
    <s v="S"/>
    <x v="3"/>
    <n v="2.25"/>
    <n v="13.5"/>
    <x v="2"/>
    <x v="0"/>
    <x v="1"/>
  </r>
  <r>
    <s v="SAI-30867-531"/>
    <x v="477"/>
    <s v="Kin-55970-893"/>
    <s v="S-C-2.5"/>
    <n v="3"/>
    <x v="580"/>
    <s v="kproctor0@hotmail.com"/>
    <x v="3"/>
    <s v="Cia"/>
    <s v="S"/>
    <x v="1"/>
    <n v="12.5"/>
    <n v="37.5"/>
    <x v="0"/>
    <x v="0"/>
    <x v="0"/>
  </r>
  <r>
    <s v="ALB-98001-549"/>
    <x v="476"/>
    <s v="Kir-13105-684"/>
    <s v="B-S-0.5"/>
    <n v="6"/>
    <x v="581"/>
    <s v="kcunningham5@outlook.com"/>
    <x v="2"/>
    <s v="Bag"/>
    <s v="S"/>
    <x v="0"/>
    <n v="6"/>
    <n v="36"/>
    <x v="4"/>
    <x v="0"/>
    <x v="0"/>
  </r>
  <r>
    <s v="MAS-76483-937"/>
    <x v="478"/>
    <s v="Kir-15285-157"/>
    <s v="B-C-0.2"/>
    <n v="3"/>
    <x v="582"/>
    <s v="kdickerson4@aol.com"/>
    <x v="2"/>
    <s v="Cro"/>
    <s v="M"/>
    <x v="0"/>
    <n v="5.4"/>
    <n v="16.200000000000003"/>
    <x v="2"/>
    <x v="2"/>
    <x v="1"/>
  </r>
  <r>
    <s v="CHE-13106-621"/>
    <x v="479"/>
    <s v="Kod-38483-554"/>
    <s v="S-M-2.5"/>
    <n v="4"/>
    <x v="583"/>
    <s v="kpowell9@hotmail.com"/>
    <x v="3"/>
    <s v="Cro"/>
    <s v="M"/>
    <x v="0"/>
    <n v="5.4"/>
    <n v="21.6"/>
    <x v="2"/>
    <x v="2"/>
    <x v="0"/>
  </r>
  <r>
    <s v="STO-25167-483"/>
    <x v="480"/>
    <s v="Koe-56691-698"/>
    <s v="S-M-0.5"/>
    <n v="3"/>
    <x v="584"/>
    <s v="kvilla5@aol.com"/>
    <x v="2"/>
    <s v="Cro"/>
    <s v="M"/>
    <x v="3"/>
    <n v="2.7"/>
    <n v="8.1000000000000014"/>
    <x v="2"/>
    <x v="2"/>
    <x v="0"/>
  </r>
  <r>
    <s v="GRE-8941-538"/>
    <x v="186"/>
    <s v="Kon-82004-761"/>
    <s v="C-C-0.2"/>
    <n v="6"/>
    <x v="585"/>
    <s v="kmccann3@outlook.com"/>
    <x v="0"/>
    <s v="Bag"/>
    <s v="S"/>
    <x v="0"/>
    <n v="6"/>
    <n v="36"/>
    <x v="4"/>
    <x v="0"/>
    <x v="0"/>
  </r>
  <r>
    <s v="NOR-43868-180"/>
    <x v="146"/>
    <s v="Kri-35819-509"/>
    <s v="C-M-0.5"/>
    <n v="1"/>
    <x v="586"/>
    <s v="kpearson5@hotmail.com"/>
    <x v="0"/>
    <s v="Cro"/>
    <s v="C"/>
    <x v="0"/>
    <n v="4.95"/>
    <n v="4.95"/>
    <x v="2"/>
    <x v="1"/>
    <x v="0"/>
  </r>
  <r>
    <s v="NEW-63368-204"/>
    <x v="481"/>
    <s v="Kri-76429-740"/>
    <s v="C-S-1.0"/>
    <n v="3"/>
    <x v="587"/>
    <s v="kspence2@icloud.com"/>
    <x v="0"/>
    <s v="Cro"/>
    <s v="M"/>
    <x v="0"/>
    <n v="5.4"/>
    <n v="16.200000000000003"/>
    <x v="2"/>
    <x v="2"/>
    <x v="1"/>
  </r>
  <r>
    <s v="DEN-55201-605"/>
    <x v="172"/>
    <s v="Kri-95606-994"/>
    <s v="B-M-1.0"/>
    <n v="5"/>
    <x v="588"/>
    <s v="klewis7@hotmail.com"/>
    <x v="0"/>
    <s v="Bag"/>
    <s v="M"/>
    <x v="1"/>
    <n v="18"/>
    <n v="90"/>
    <x v="4"/>
    <x v="2"/>
    <x v="0"/>
  </r>
  <r>
    <s v="CER-13811-447"/>
    <x v="482"/>
    <s v="Kya-94675-936"/>
    <s v="C-S-1.0"/>
    <n v="3"/>
    <x v="589"/>
    <s v="kswanson3@hotmail.com"/>
    <x v="3"/>
    <s v="Cro"/>
    <s v="S"/>
    <x v="3"/>
    <n v="2.25"/>
    <n v="6.75"/>
    <x v="2"/>
    <x v="0"/>
    <x v="0"/>
  </r>
  <r>
    <s v="KAN-10744-848"/>
    <x v="483"/>
    <s v="Kyl-44259-692"/>
    <s v="C-S-2.5"/>
    <n v="4"/>
    <x v="590"/>
    <s v="kbyrd4@aol.com"/>
    <x v="0"/>
    <s v="Bri"/>
    <s v="S"/>
    <x v="0"/>
    <n v="4"/>
    <n v="16"/>
    <x v="3"/>
    <x v="0"/>
    <x v="1"/>
  </r>
  <r>
    <s v="POI-93588-375"/>
    <x v="484"/>
    <s v="Kyl-77296-799"/>
    <s v="B-C-0.2"/>
    <n v="3"/>
    <x v="591"/>
    <s v="kcordova7@yahoo.com"/>
    <x v="3"/>
    <s v="Bag"/>
    <s v="S"/>
    <x v="3"/>
    <n v="3"/>
    <n v="9"/>
    <x v="4"/>
    <x v="0"/>
    <x v="1"/>
  </r>
  <r>
    <s v="STR-82966-178"/>
    <x v="485"/>
    <s v="Kyl-82583-677"/>
    <s v="B-M-2.5"/>
    <n v="6"/>
    <x v="592"/>
    <s v="klara1@yahoo.com"/>
    <x v="3"/>
    <s v="Bag"/>
    <s v="C"/>
    <x v="3"/>
    <n v="3.3"/>
    <n v="19.799999999999997"/>
    <x v="4"/>
    <x v="1"/>
    <x v="0"/>
  </r>
  <r>
    <s v="SAI-54618-311"/>
    <x v="486"/>
    <s v="Kym-87000-696"/>
    <s v="C-S-1.0"/>
    <n v="2"/>
    <x v="593"/>
    <s v="kmiddleton5@gmail.com"/>
    <x v="3"/>
    <s v="Bri"/>
    <s v="S"/>
    <x v="0"/>
    <n v="4"/>
    <n v="8"/>
    <x v="3"/>
    <x v="0"/>
    <x v="1"/>
  </r>
  <r>
    <s v="VAN-95598-163"/>
    <x v="67"/>
    <s v="Kys-95295-717"/>
    <s v="C-C-2.5"/>
    <n v="6"/>
    <x v="594"/>
    <s v="kfrench3@icloud.com"/>
    <x v="0"/>
    <s v="Cia"/>
    <s v="C"/>
    <x v="0"/>
    <n v="5.5"/>
    <n v="33"/>
    <x v="0"/>
    <x v="1"/>
    <x v="1"/>
  </r>
  <r>
    <s v="COL-859-180"/>
    <x v="487"/>
    <s v="Lam-79554-925"/>
    <s v="C-S-0.2"/>
    <n v="4"/>
    <x v="595"/>
    <s v="lrussell1@yahoo.com"/>
    <x v="2"/>
    <s v="Bag"/>
    <s v="C"/>
    <x v="1"/>
    <n v="16.5"/>
    <n v="66"/>
    <x v="4"/>
    <x v="1"/>
    <x v="0"/>
  </r>
  <r>
    <s v="BIR-92970-334"/>
    <x v="488"/>
    <s v="Lan-33004-782"/>
    <s v="B-M-1.0"/>
    <n v="5"/>
    <x v="596"/>
    <s v="lcruz1@hotmail.com"/>
    <x v="0"/>
    <s v="Cia"/>
    <s v="S"/>
    <x v="0"/>
    <n v="5"/>
    <n v="25"/>
    <x v="0"/>
    <x v="0"/>
    <x v="0"/>
  </r>
  <r>
    <s v="ARD-60201-541"/>
    <x v="489"/>
    <s v="Lan-68886-491"/>
    <s v="B-C-0.2"/>
    <n v="3"/>
    <x v="597"/>
    <s v="lherman0@hotmail.com"/>
    <x v="5"/>
    <s v="Bag"/>
    <s v="C"/>
    <x v="3"/>
    <n v="3.3"/>
    <n v="9.8999999999999986"/>
    <x v="4"/>
    <x v="1"/>
    <x v="1"/>
  </r>
  <r>
    <s v="DET-25087-66"/>
    <x v="115"/>
    <s v="Lan-99331-786"/>
    <s v="B-M-0.5"/>
    <n v="1"/>
    <x v="598"/>
    <s v="lford3@icloud.com"/>
    <x v="0"/>
    <s v="Cro"/>
    <s v="C"/>
    <x v="2"/>
    <n v="0.99"/>
    <n v="0.99"/>
    <x v="2"/>
    <x v="1"/>
    <x v="1"/>
  </r>
  <r>
    <s v="GAP-37305-796"/>
    <x v="490"/>
    <s v="Lar-26466-904"/>
    <s v="S-C-2.5"/>
    <n v="5"/>
    <x v="599"/>
    <s v="lwalton5@hotmail.com"/>
    <x v="3"/>
    <s v="Cro"/>
    <s v="S"/>
    <x v="3"/>
    <n v="2.25"/>
    <n v="11.25"/>
    <x v="2"/>
    <x v="0"/>
    <x v="1"/>
  </r>
  <r>
    <s v="CAS-74684-736"/>
    <x v="491"/>
    <s v="Lau-11433-239"/>
    <s v="B-S-1.0"/>
    <n v="3"/>
    <x v="600"/>
    <s v="lsuarez2@yahoo.com"/>
    <x v="5"/>
    <s v="Bag"/>
    <s v="S"/>
    <x v="2"/>
    <n v="0.6"/>
    <n v="1.7999999999999998"/>
    <x v="4"/>
    <x v="0"/>
    <x v="0"/>
  </r>
  <r>
    <s v="FRE-49072-505"/>
    <x v="492"/>
    <s v="Lau-37895-142"/>
    <s v="S-S-1.0"/>
    <n v="4"/>
    <x v="601"/>
    <s v="libarra4@yahoo.com"/>
    <x v="0"/>
    <s v="Cia"/>
    <s v="C"/>
    <x v="0"/>
    <n v="5.5"/>
    <n v="22"/>
    <x v="0"/>
    <x v="1"/>
    <x v="1"/>
  </r>
  <r>
    <s v="EL -72198-843"/>
    <x v="358"/>
    <s v="Law-73605-422"/>
    <s v="B-C-0.2"/>
    <n v="2"/>
    <x v="602"/>
    <s v="lgross0@icloud.com"/>
    <x v="0"/>
    <s v="Cia"/>
    <s v="C"/>
    <x v="0"/>
    <n v="5.5"/>
    <n v="11"/>
    <x v="0"/>
    <x v="1"/>
    <x v="0"/>
  </r>
  <r>
    <s v="GLE-9241-331"/>
    <x v="208"/>
    <s v="Law-83473-371"/>
    <s v="S-M-0.2"/>
    <n v="1"/>
    <x v="603"/>
    <s v="lhamilton1@outlook.com"/>
    <x v="0"/>
    <s v="Cro"/>
    <s v="S"/>
    <x v="2"/>
    <n v="0.9"/>
    <n v="0.9"/>
    <x v="2"/>
    <x v="0"/>
    <x v="1"/>
  </r>
  <r>
    <s v="NEW-68785-67"/>
    <x v="11"/>
    <s v="Law-86683-462"/>
    <s v="C-M-2.5"/>
    <n v="5"/>
    <x v="604"/>
    <s v="lsimpson5@yahoo.com"/>
    <x v="4"/>
    <s v="Cro"/>
    <s v="S"/>
    <x v="3"/>
    <n v="2.25"/>
    <n v="11.25"/>
    <x v="2"/>
    <x v="0"/>
    <x v="0"/>
  </r>
  <r>
    <s v="NEW-15663-820"/>
    <x v="140"/>
    <s v="Lay-27009-304"/>
    <s v="C-C-0.5"/>
    <n v="2"/>
    <x v="605"/>
    <s v="lschultz7@aol.com"/>
    <x v="0"/>
    <s v="Cro"/>
    <s v="C"/>
    <x v="1"/>
    <n v="12.375"/>
    <n v="24.75"/>
    <x v="2"/>
    <x v="1"/>
    <x v="0"/>
  </r>
  <r>
    <s v="SPA-9151-774"/>
    <x v="493"/>
    <s v="Lea-69050-820"/>
    <s v="C-C-1.0"/>
    <n v="6"/>
    <x v="606"/>
    <s v="lavila0@gmail.com"/>
    <x v="0"/>
    <s v="Bag"/>
    <s v="M"/>
    <x v="2"/>
    <n v="1.44"/>
    <n v="8.64"/>
    <x v="4"/>
    <x v="2"/>
    <x v="0"/>
  </r>
  <r>
    <s v="BRO-27876-469"/>
    <x v="329"/>
    <s v="Lel-43757-172"/>
    <s v="B-S-2.5"/>
    <n v="1"/>
    <x v="607"/>
    <s v="lriley7@icloud.com"/>
    <x v="0"/>
    <s v="Cia"/>
    <s v="M"/>
    <x v="2"/>
    <n v="1.2"/>
    <n v="1.2"/>
    <x v="0"/>
    <x v="2"/>
    <x v="1"/>
  </r>
  <r>
    <s v="LAG-72232-783"/>
    <x v="79"/>
    <s v="Lel-59907-176"/>
    <s v="C-M-1.0"/>
    <n v="2"/>
    <x v="608"/>
    <s v="lellis6@gmail.com"/>
    <x v="3"/>
    <s v="Cro"/>
    <s v="M"/>
    <x v="2"/>
    <n v="1.08"/>
    <n v="2.16"/>
    <x v="2"/>
    <x v="2"/>
    <x v="0"/>
  </r>
  <r>
    <s v="WIL-56837-723"/>
    <x v="232"/>
    <s v="Leo-15060-356"/>
    <s v="B-M-0.5"/>
    <n v="4"/>
    <x v="609"/>
    <s v="lmurray2@aol.com"/>
    <x v="0"/>
    <s v="Cro"/>
    <s v="S"/>
    <x v="3"/>
    <n v="2.25"/>
    <n v="9"/>
    <x v="2"/>
    <x v="0"/>
    <x v="0"/>
  </r>
  <r>
    <s v="SKI-73162-683"/>
    <x v="494"/>
    <s v="Leo-16476-535"/>
    <s v="C-C-2.5"/>
    <n v="6"/>
    <x v="610"/>
    <s v="lcarter7@yahoo.com"/>
    <x v="5"/>
    <s v="Cro"/>
    <s v="M"/>
    <x v="2"/>
    <n v="1.08"/>
    <n v="6.48"/>
    <x v="2"/>
    <x v="2"/>
    <x v="1"/>
  </r>
  <r>
    <s v="BEA-19527-376"/>
    <x v="495"/>
    <s v="Leo-21666-403"/>
    <s v="C-S-0.2"/>
    <n v="4"/>
    <x v="611"/>
    <s v="lmoses8@aol.com"/>
    <x v="2"/>
    <s v="Cia"/>
    <s v="C"/>
    <x v="1"/>
    <n v="13.75"/>
    <n v="55"/>
    <x v="0"/>
    <x v="1"/>
    <x v="1"/>
  </r>
  <r>
    <s v="SUT-39712-97"/>
    <x v="496"/>
    <s v="Leo-59669-657"/>
    <s v="S-C-2.5"/>
    <n v="4"/>
    <x v="612"/>
    <s v="llang3@icloud.com"/>
    <x v="2"/>
    <s v="Cro"/>
    <s v="S"/>
    <x v="2"/>
    <n v="0.9"/>
    <n v="3.6"/>
    <x v="2"/>
    <x v="0"/>
    <x v="1"/>
  </r>
  <r>
    <s v="WAR-76716-232"/>
    <x v="401"/>
    <s v="Leo-81564-765"/>
    <s v="C-C-2.5"/>
    <n v="6"/>
    <x v="613"/>
    <s v="ldudley4@aol.com"/>
    <x v="0"/>
    <s v="Bag"/>
    <s v="S"/>
    <x v="0"/>
    <n v="6"/>
    <n v="36"/>
    <x v="4"/>
    <x v="0"/>
    <x v="0"/>
  </r>
  <r>
    <s v="VOI-56280-723"/>
    <x v="497"/>
    <s v="Let-32428-563"/>
    <s v="B-S-0.5"/>
    <n v="2"/>
    <x v="614"/>
    <s v="libarra0@outlook.com"/>
    <x v="3"/>
    <s v="Bag"/>
    <s v="C"/>
    <x v="3"/>
    <n v="3.3"/>
    <n v="6.6"/>
    <x v="4"/>
    <x v="1"/>
    <x v="0"/>
  </r>
  <r>
    <s v="BOC-59808-891"/>
    <x v="498"/>
    <s v="Lev-92231-255"/>
    <s v="C-C-0.2"/>
    <n v="2"/>
    <x v="615"/>
    <s v="lwatkins6@yahoo.com"/>
    <x v="0"/>
    <s v="Cro"/>
    <s v="C"/>
    <x v="2"/>
    <n v="0.99"/>
    <n v="1.98"/>
    <x v="2"/>
    <x v="1"/>
    <x v="0"/>
  </r>
  <r>
    <s v="BOR-73806-201"/>
    <x v="499"/>
    <s v="Lex-25957-335"/>
    <s v="C-S-0.2"/>
    <n v="6"/>
    <x v="616"/>
    <s v="larias6@outlook.com"/>
    <x v="3"/>
    <s v="Cro"/>
    <s v="S"/>
    <x v="1"/>
    <n v="11.25"/>
    <n v="67.5"/>
    <x v="2"/>
    <x v="0"/>
    <x v="1"/>
  </r>
  <r>
    <s v="SEA-54438-261"/>
    <x v="500"/>
    <s v="Lex-27705-344"/>
    <s v="C-C-0.2"/>
    <n v="5"/>
    <x v="617"/>
    <s v="lmitchell5@icloud.com"/>
    <x v="0"/>
    <s v="Bag"/>
    <s v="S"/>
    <x v="3"/>
    <n v="3"/>
    <n v="15"/>
    <x v="4"/>
    <x v="0"/>
    <x v="0"/>
  </r>
  <r>
    <s v="Ã‰V-84551-912"/>
    <x v="501"/>
    <s v="Lex-32817-472"/>
    <s v="C-C-1.0"/>
    <n v="4"/>
    <x v="618"/>
    <s v="lguerrero9@gmail.com"/>
    <x v="3"/>
    <s v="Bag"/>
    <s v="S"/>
    <x v="0"/>
    <n v="6"/>
    <n v="24"/>
    <x v="4"/>
    <x v="0"/>
    <x v="0"/>
  </r>
  <r>
    <s v="HOP-27024-850"/>
    <x v="502"/>
    <s v="Lex-54950-149"/>
    <s v="B-C-2.5"/>
    <n v="6"/>
    <x v="619"/>
    <s v="lwilkins2@aol.com"/>
    <x v="2"/>
    <s v="Bag"/>
    <s v="S"/>
    <x v="3"/>
    <n v="3"/>
    <n v="18"/>
    <x v="4"/>
    <x v="0"/>
    <x v="0"/>
  </r>
  <r>
    <s v="BES-89350-65"/>
    <x v="503"/>
    <s v="Lex-71695-670"/>
    <s v="B-M-0.5"/>
    <n v="5"/>
    <x v="620"/>
    <s v="lball9@hotmail.com"/>
    <x v="3"/>
    <s v="Bag"/>
    <s v="S"/>
    <x v="3"/>
    <n v="3"/>
    <n v="15"/>
    <x v="4"/>
    <x v="0"/>
    <x v="1"/>
  </r>
  <r>
    <s v="CON-42879-762"/>
    <x v="504"/>
    <s v="Ley-44702-758"/>
    <s v="B-M-2.5"/>
    <n v="1"/>
    <x v="621"/>
    <s v="lcoleman1@aol.com"/>
    <x v="5"/>
    <s v="Cro"/>
    <s v="M"/>
    <x v="2"/>
    <n v="1.08"/>
    <n v="1.08"/>
    <x v="2"/>
    <x v="2"/>
    <x v="1"/>
  </r>
  <r>
    <s v="AVI-97697-430"/>
    <x v="9"/>
    <s v="Lia-13221-662"/>
    <s v="B-C-1.0"/>
    <n v="6"/>
    <x v="622"/>
    <s v="ltran8@hotmail.com"/>
    <x v="3"/>
    <s v="Bag"/>
    <s v="M"/>
    <x v="2"/>
    <n v="1.44"/>
    <n v="8.64"/>
    <x v="4"/>
    <x v="2"/>
    <x v="1"/>
  </r>
  <r>
    <s v="MUL-77382-642"/>
    <x v="505"/>
    <s v="Lia-29671-616"/>
    <s v="C-S-0.5"/>
    <n v="1"/>
    <x v="623"/>
    <s v="lrosales2@gmail.com"/>
    <x v="3"/>
    <s v="Cro"/>
    <s v="C"/>
    <x v="2"/>
    <n v="0.99"/>
    <n v="0.99"/>
    <x v="2"/>
    <x v="1"/>
    <x v="0"/>
  </r>
  <r>
    <s v="LAC-33179-920"/>
    <x v="106"/>
    <s v="Lil-11802-774"/>
    <s v="B-S-0.5"/>
    <n v="2"/>
    <x v="624"/>
    <s v="lellis1@aol.com"/>
    <x v="2"/>
    <s v="Cro"/>
    <s v="M"/>
    <x v="0"/>
    <n v="5.4"/>
    <n v="10.8"/>
    <x v="2"/>
    <x v="2"/>
    <x v="1"/>
  </r>
  <r>
    <s v="FOR-28392-427"/>
    <x v="345"/>
    <s v="Lil-41813-576"/>
    <s v="S-C-0.5"/>
    <n v="5"/>
    <x v="625"/>
    <s v="lfitzpatrick7@icloud.com"/>
    <x v="2"/>
    <s v="Cro"/>
    <s v="C"/>
    <x v="0"/>
    <n v="4.95"/>
    <n v="24.75"/>
    <x v="2"/>
    <x v="1"/>
    <x v="1"/>
  </r>
  <r>
    <s v="BRE-83852-936"/>
    <x v="506"/>
    <s v="Lil-48559-714"/>
    <s v="C-M-0.2"/>
    <n v="1"/>
    <x v="626"/>
    <s v="lfloyd1@yahoo.com"/>
    <x v="3"/>
    <s v="Cro"/>
    <s v="C"/>
    <x v="3"/>
    <n v="2.2000000000000002"/>
    <n v="2.2000000000000002"/>
    <x v="2"/>
    <x v="1"/>
    <x v="1"/>
  </r>
  <r>
    <s v="FOR-46817-819"/>
    <x v="72"/>
    <s v="Lil-62004-252"/>
    <s v="C-S-0.5"/>
    <n v="3"/>
    <x v="627"/>
    <s v="lsolis6@hotmail.com"/>
    <x v="2"/>
    <s v="Bag"/>
    <s v="S"/>
    <x v="3"/>
    <n v="3"/>
    <n v="9"/>
    <x v="4"/>
    <x v="0"/>
    <x v="0"/>
  </r>
  <r>
    <s v="LYO-8900-510"/>
    <x v="507"/>
    <s v="Lil-71550-708"/>
    <s v="S-S-1.0"/>
    <n v="4"/>
    <x v="628"/>
    <s v="lramsey7@outlook.com"/>
    <x v="3"/>
    <s v="Bag"/>
    <s v="C"/>
    <x v="2"/>
    <n v="1.32"/>
    <n v="5.28"/>
    <x v="4"/>
    <x v="1"/>
    <x v="1"/>
  </r>
  <r>
    <s v="CON-89651-847"/>
    <x v="191"/>
    <s v="Lil-85777-678"/>
    <s v="C-S-0.5"/>
    <n v="3"/>
    <x v="629"/>
    <s v="lhall3@yahoo.com"/>
    <x v="5"/>
    <s v="Bri"/>
    <s v="M"/>
    <x v="1"/>
    <n v="12"/>
    <n v="36"/>
    <x v="3"/>
    <x v="2"/>
    <x v="0"/>
  </r>
  <r>
    <s v="SEY-94619-393"/>
    <x v="508"/>
    <s v="Lin-41149-607"/>
    <s v="C-M-1.0"/>
    <n v="2"/>
    <x v="630"/>
    <s v="llewis9@aol.com"/>
    <x v="3"/>
    <s v="Cro"/>
    <s v="C"/>
    <x v="0"/>
    <n v="4.95"/>
    <n v="9.9"/>
    <x v="2"/>
    <x v="1"/>
    <x v="0"/>
  </r>
  <r>
    <s v="TOU-23195-332"/>
    <x v="332"/>
    <s v="Lin-67087-376"/>
    <s v="C-S-0.2"/>
    <n v="3"/>
    <x v="631"/>
    <s v="lcantu2@hotmail.com"/>
    <x v="3"/>
    <s v="Cia"/>
    <s v="M"/>
    <x v="2"/>
    <n v="1.2"/>
    <n v="3.5999999999999996"/>
    <x v="0"/>
    <x v="2"/>
    <x v="1"/>
  </r>
  <r>
    <s v="MON-46546-396"/>
    <x v="10"/>
    <s v="Liv-70721-352"/>
    <s v="B-C-2.5"/>
    <n v="1"/>
    <x v="632"/>
    <s v="lmann6@gmail.com"/>
    <x v="0"/>
    <s v="Cia"/>
    <s v="C"/>
    <x v="1"/>
    <n v="13.75"/>
    <n v="13.75"/>
    <x v="0"/>
    <x v="1"/>
    <x v="0"/>
  </r>
  <r>
    <s v="BOS-88751-771"/>
    <x v="369"/>
    <s v="Liv-88679-689"/>
    <s v="S-M-0.5"/>
    <n v="4"/>
    <x v="633"/>
    <s v="lhaley8@aol.com"/>
    <x v="0"/>
    <s v="Cro"/>
    <s v="C"/>
    <x v="2"/>
    <n v="0.99"/>
    <n v="3.96"/>
    <x v="2"/>
    <x v="1"/>
    <x v="1"/>
  </r>
  <r>
    <s v="NAN-40045-94"/>
    <x v="509"/>
    <s v="Liz-16494-502"/>
    <s v="C-S-0.2"/>
    <n v="2"/>
    <x v="634"/>
    <s v="ldavila1@outlook.com"/>
    <x v="3"/>
    <s v="Sou"/>
    <s v="M"/>
    <x v="0"/>
    <n v="6"/>
    <n v="12"/>
    <x v="1"/>
    <x v="2"/>
    <x v="1"/>
  </r>
  <r>
    <s v="ORL-13966-984"/>
    <x v="510"/>
    <s v="Liz-87462-144"/>
    <s v="B-M-2.5"/>
    <n v="1"/>
    <x v="635"/>
    <s v="lcosta1@hotmail.com"/>
    <x v="3"/>
    <s v="Bag"/>
    <s v="S"/>
    <x v="2"/>
    <n v="0.6"/>
    <n v="0.6"/>
    <x v="4"/>
    <x v="0"/>
    <x v="1"/>
  </r>
  <r>
    <s v="CLE-31136-704"/>
    <x v="511"/>
    <s v="Log-11970-561"/>
    <s v="B-S-0.5"/>
    <n v="6"/>
    <x v="636"/>
    <s v="lgonzales4@yahoo.com"/>
    <x v="3"/>
    <s v="Sou"/>
    <s v="M"/>
    <x v="3"/>
    <n v="1.8"/>
    <n v="10.8"/>
    <x v="1"/>
    <x v="2"/>
    <x v="0"/>
  </r>
  <r>
    <s v="NAS-33995-398"/>
    <x v="388"/>
    <s v="Log-31946-927"/>
    <s v="B-C-2.5"/>
    <n v="6"/>
    <x v="637"/>
    <s v="lrowe9@icloud.com"/>
    <x v="0"/>
    <s v="Cro"/>
    <s v="S"/>
    <x v="2"/>
    <n v="0.9"/>
    <n v="5.4"/>
    <x v="2"/>
    <x v="0"/>
    <x v="0"/>
  </r>
  <r>
    <s v="FRE-27249-100"/>
    <x v="512"/>
    <s v="Log-57611-637"/>
    <s v="B-M-2.5"/>
    <n v="6"/>
    <x v="638"/>
    <s v="lmcclure8@gmail.com"/>
    <x v="0"/>
    <s v="Bag"/>
    <s v="C"/>
    <x v="3"/>
    <n v="3.3"/>
    <n v="19.799999999999997"/>
    <x v="4"/>
    <x v="1"/>
    <x v="0"/>
  </r>
  <r>
    <s v="STR-37715-323"/>
    <x v="513"/>
    <s v="Lon-85567-641"/>
    <s v="B-M-0.2"/>
    <n v="4"/>
    <x v="639"/>
    <s v="ltran7@gmail.com"/>
    <x v="3"/>
    <s v="Cia"/>
    <s v="C"/>
    <x v="3"/>
    <n v="2.75"/>
    <n v="11"/>
    <x v="0"/>
    <x v="1"/>
    <x v="1"/>
  </r>
  <r>
    <s v="KAM-33582-902"/>
    <x v="514"/>
    <s v="Lon-87804-767"/>
    <s v="C-C-1.0"/>
    <n v="2"/>
    <x v="640"/>
    <s v="lramirez5@icloud.com"/>
    <x v="2"/>
    <s v="Bag"/>
    <s v="M"/>
    <x v="2"/>
    <n v="1.44"/>
    <n v="2.88"/>
    <x v="4"/>
    <x v="2"/>
    <x v="0"/>
  </r>
  <r>
    <s v="BUF-84334-275"/>
    <x v="504"/>
    <s v="Lon-99209-743"/>
    <s v="C-M-0.5"/>
    <n v="6"/>
    <x v="641"/>
    <s v="lchambers4@aol.com"/>
    <x v="0"/>
    <s v="Bag"/>
    <s v="M"/>
    <x v="1"/>
    <n v="18"/>
    <n v="108"/>
    <x v="4"/>
    <x v="2"/>
    <x v="0"/>
  </r>
  <r>
    <s v="DAU-9382-119"/>
    <x v="341"/>
    <s v="Lor-26183-188"/>
    <s v="S-S-1.0"/>
    <n v="5"/>
    <x v="642"/>
    <s v="lhubbard8@icloud.com"/>
    <x v="2"/>
    <s v="Cia"/>
    <s v="S"/>
    <x v="2"/>
    <n v="1"/>
    <n v="5"/>
    <x v="0"/>
    <x v="0"/>
    <x v="1"/>
  </r>
  <r>
    <s v="LES-57142-441"/>
    <x v="515"/>
    <s v="Lor-30826-585"/>
    <s v="C-C-0.2"/>
    <n v="6"/>
    <x v="643"/>
    <s v="lbarrett3@aol.com"/>
    <x v="3"/>
    <s v="Cia"/>
    <s v="S"/>
    <x v="0"/>
    <n v="5"/>
    <n v="30"/>
    <x v="0"/>
    <x v="0"/>
    <x v="1"/>
  </r>
  <r>
    <s v="TER-92520-242"/>
    <x v="516"/>
    <s v="Lor-76728-242"/>
    <s v="C-S-0.5"/>
    <n v="6"/>
    <x v="644"/>
    <s v="lchung3@hotmail.com"/>
    <x v="0"/>
    <s v="Cro"/>
    <s v="C"/>
    <x v="0"/>
    <n v="4.95"/>
    <n v="29.700000000000003"/>
    <x v="2"/>
    <x v="1"/>
    <x v="1"/>
  </r>
  <r>
    <s v="NAN-20386-184"/>
    <x v="517"/>
    <s v="Luc-48280-397"/>
    <s v="B-S-0.5"/>
    <n v="6"/>
    <x v="645"/>
    <s v="lcohen0@icloud.com"/>
    <x v="3"/>
    <s v="Bag"/>
    <s v="S"/>
    <x v="0"/>
    <n v="6"/>
    <n v="36"/>
    <x v="4"/>
    <x v="0"/>
    <x v="0"/>
  </r>
  <r>
    <s v="PAR-6195-134"/>
    <x v="174"/>
    <s v="Luc-56484-700"/>
    <s v="B-M-0.5"/>
    <n v="6"/>
    <x v="646"/>
    <s v="lgarcia7@gmail.com"/>
    <x v="3"/>
    <s v="Bag"/>
    <s v="C"/>
    <x v="1"/>
    <n v="16.5"/>
    <n v="99"/>
    <x v="4"/>
    <x v="1"/>
    <x v="1"/>
  </r>
  <r>
    <s v="MON-64777-372"/>
    <x v="518"/>
    <s v="Luc-89010-672"/>
    <s v="B-C-0.2"/>
    <n v="5"/>
    <x v="647"/>
    <s v="lhicks2@yahoo.com"/>
    <x v="3"/>
    <s v="Sou"/>
    <s v="C"/>
    <x v="0"/>
    <n v="3.3"/>
    <n v="16.5"/>
    <x v="1"/>
    <x v="1"/>
    <x v="0"/>
  </r>
  <r>
    <s v="DAY-8243-192"/>
    <x v="519"/>
    <s v="Luc-95845-460"/>
    <s v="C-C-2.5"/>
    <n v="2"/>
    <x v="648"/>
    <s v="lwhitney6@gmail.com"/>
    <x v="0"/>
    <s v="Bag"/>
    <s v="S"/>
    <x v="3"/>
    <n v="3"/>
    <n v="6"/>
    <x v="4"/>
    <x v="0"/>
    <x v="0"/>
  </r>
  <r>
    <s v="LOS-41916-194"/>
    <x v="520"/>
    <s v="Lui-96092-856"/>
    <s v="B-M-2.5"/>
    <n v="1"/>
    <x v="649"/>
    <s v="lglass6@yahoo.com"/>
    <x v="0"/>
    <s v="Bag"/>
    <s v="M"/>
    <x v="2"/>
    <n v="1.44"/>
    <n v="1.44"/>
    <x v="4"/>
    <x v="2"/>
    <x v="1"/>
  </r>
  <r>
    <s v="SAL-15709-163"/>
    <x v="521"/>
    <s v="Luz-28118-609"/>
    <s v="S-C-0.5"/>
    <n v="4"/>
    <x v="650"/>
    <s v="lgeorge8@outlook.com"/>
    <x v="0"/>
    <s v="Cro"/>
    <s v="M"/>
    <x v="0"/>
    <n v="5.4"/>
    <n v="21.6"/>
    <x v="2"/>
    <x v="2"/>
    <x v="1"/>
  </r>
  <r>
    <s v="LE -83822-997"/>
    <x v="42"/>
    <s v="Luz-60221-626"/>
    <s v="C-M-0.5"/>
    <n v="3"/>
    <x v="651"/>
    <s v="lwest6@hotmail.com"/>
    <x v="3"/>
    <s v="Cia"/>
    <s v="S"/>
    <x v="2"/>
    <n v="1"/>
    <n v="3"/>
    <x v="0"/>
    <x v="0"/>
    <x v="0"/>
  </r>
  <r>
    <s v="MOY-47659-4"/>
    <x v="511"/>
    <s v="Lyr-16667-541"/>
    <s v="S-S-2.5"/>
    <n v="4"/>
    <x v="652"/>
    <s v="lluna8@outlook.com"/>
    <x v="5"/>
    <s v="Cia"/>
    <s v="S"/>
    <x v="1"/>
    <n v="12.5"/>
    <n v="50"/>
    <x v="0"/>
    <x v="0"/>
    <x v="1"/>
  </r>
  <r>
    <s v="ROC-67787-455"/>
    <x v="522"/>
    <s v="Mac-28552-614"/>
    <s v="B-M-0.2"/>
    <n v="1"/>
    <x v="653"/>
    <s v="mburch8@yahoo.com"/>
    <x v="0"/>
    <s v="Bag"/>
    <s v="S"/>
    <x v="0"/>
    <n v="6"/>
    <n v="6"/>
    <x v="4"/>
    <x v="0"/>
    <x v="0"/>
  </r>
  <r>
    <s v="SAI-65730-673"/>
    <x v="433"/>
    <s v="Mac-28943-185"/>
    <s v="C-C-0.5"/>
    <n v="2"/>
    <x v="654"/>
    <s v="mmccoy4@outlook.com"/>
    <x v="3"/>
    <s v="Bag"/>
    <s v="S"/>
    <x v="1"/>
    <n v="15"/>
    <n v="30"/>
    <x v="4"/>
    <x v="0"/>
    <x v="1"/>
  </r>
  <r>
    <s v="PAR-72404-417"/>
    <x v="523"/>
    <s v="Mac-32497-441"/>
    <s v="C-M-0.2"/>
    <n v="3"/>
    <x v="655"/>
    <s v="mpotts1@aol.com"/>
    <x v="3"/>
    <s v="Sou"/>
    <s v="M"/>
    <x v="0"/>
    <n v="6"/>
    <n v="18"/>
    <x v="1"/>
    <x v="2"/>
    <x v="1"/>
  </r>
  <r>
    <s v="MOR-20666-89"/>
    <x v="524"/>
    <s v="Mac-45530-825"/>
    <s v="B-C-1.0"/>
    <n v="5"/>
    <x v="656"/>
    <s v="mdaugherty0@hotmail.com"/>
    <x v="2"/>
    <s v="Bri"/>
    <s v="S"/>
    <x v="0"/>
    <n v="4"/>
    <n v="20"/>
    <x v="3"/>
    <x v="0"/>
    <x v="0"/>
  </r>
  <r>
    <s v="LIL-80006-608"/>
    <x v="525"/>
    <s v="Mad-13375-118"/>
    <s v="C-M-1.0"/>
    <n v="4"/>
    <x v="657"/>
    <s v="mcooke4@gmail.com"/>
    <x v="3"/>
    <s v="Bag"/>
    <s v="S"/>
    <x v="0"/>
    <n v="6"/>
    <n v="24"/>
    <x v="4"/>
    <x v="0"/>
    <x v="0"/>
  </r>
  <r>
    <s v="SAI-88365-719"/>
    <x v="526"/>
    <s v="Mad-13515-267"/>
    <s v="C-M-0.5"/>
    <n v="3"/>
    <x v="658"/>
    <s v="mzimmerman3@outlook.com"/>
    <x v="2"/>
    <s v="Bag"/>
    <s v="M"/>
    <x v="2"/>
    <n v="1.44"/>
    <n v="4.32"/>
    <x v="4"/>
    <x v="2"/>
    <x v="1"/>
  </r>
  <r>
    <s v="WIL-66720-587"/>
    <x v="527"/>
    <s v="Mad-20357-826"/>
    <s v="C-C-0.2"/>
    <n v="5"/>
    <x v="659"/>
    <s v="msalazar8@yahoo.com"/>
    <x v="0"/>
    <s v="Bag"/>
    <s v="M"/>
    <x v="2"/>
    <n v="1.44"/>
    <n v="7.1999999999999993"/>
    <x v="4"/>
    <x v="2"/>
    <x v="1"/>
  </r>
  <r>
    <s v="VAN-42301-684"/>
    <x v="528"/>
    <s v="Mad-31794-201"/>
    <s v="C-S-2.5"/>
    <n v="3"/>
    <x v="660"/>
    <s v="mcampos6@gmail.com"/>
    <x v="0"/>
    <s v="Cro"/>
    <s v="C"/>
    <x v="1"/>
    <n v="12.375"/>
    <n v="37.125"/>
    <x v="2"/>
    <x v="1"/>
    <x v="1"/>
  </r>
  <r>
    <s v="ATL-5413-607"/>
    <x v="529"/>
    <s v="Mad-84163-275"/>
    <s v="S-S-1.0"/>
    <n v="3"/>
    <x v="661"/>
    <s v="mmunoz7@yahoo.com"/>
    <x v="0"/>
    <s v="Bag"/>
    <s v="S"/>
    <x v="3"/>
    <n v="3"/>
    <n v="9"/>
    <x v="4"/>
    <x v="0"/>
    <x v="0"/>
  </r>
  <r>
    <s v="KIN-83527-412"/>
    <x v="530"/>
    <s v="Mak-24323-117"/>
    <s v="B-M-2.5"/>
    <n v="2"/>
    <x v="662"/>
    <s v="mvega3@aol.com"/>
    <x v="5"/>
    <s v="Cro"/>
    <s v="C"/>
    <x v="2"/>
    <n v="0.99"/>
    <n v="1.98"/>
    <x v="2"/>
    <x v="1"/>
    <x v="1"/>
  </r>
  <r>
    <s v="PAR-20396-561"/>
    <x v="2"/>
    <s v="Mak-24641-907"/>
    <s v="C-C-2.5"/>
    <n v="6"/>
    <x v="663"/>
    <s v="mgonzales9@gmail.com"/>
    <x v="3"/>
    <s v="Cia"/>
    <s v="M"/>
    <x v="1"/>
    <n v="15"/>
    <n v="90"/>
    <x v="0"/>
    <x v="2"/>
    <x v="0"/>
  </r>
  <r>
    <s v="DEN-39969-839"/>
    <x v="531"/>
    <s v="Mak-85182-174"/>
    <s v="B-M-2.5"/>
    <n v="4"/>
    <x v="664"/>
    <s v="mmccormick1@icloud.com"/>
    <x v="0"/>
    <s v="Cro"/>
    <s v="M"/>
    <x v="2"/>
    <n v="1.08"/>
    <n v="4.32"/>
    <x v="2"/>
    <x v="2"/>
    <x v="1"/>
  </r>
  <r>
    <s v="VAU-59242-418"/>
    <x v="532"/>
    <s v="Mal-39912-534"/>
    <s v="B-C-0.5"/>
    <n v="3"/>
    <x v="665"/>
    <s v="mbird6@gmail.com"/>
    <x v="3"/>
    <s v="Cro"/>
    <s v="M"/>
    <x v="2"/>
    <n v="1.08"/>
    <n v="3.24"/>
    <x v="2"/>
    <x v="2"/>
    <x v="1"/>
  </r>
  <r>
    <s v="AMH-12240-43"/>
    <x v="415"/>
    <s v="Mal-44763-452"/>
    <s v="S-M-0.2"/>
    <n v="6"/>
    <x v="666"/>
    <s v="mcook2@icloud.com"/>
    <x v="2"/>
    <s v="Cro"/>
    <s v="M"/>
    <x v="3"/>
    <n v="2.7"/>
    <n v="16.200000000000003"/>
    <x v="2"/>
    <x v="2"/>
    <x v="1"/>
  </r>
  <r>
    <s v="COL-19940-422"/>
    <x v="533"/>
    <s v="Mal-59011-824"/>
    <s v="S-M-2.5"/>
    <n v="5"/>
    <x v="667"/>
    <s v="mmathews7@outlook.com"/>
    <x v="0"/>
    <s v="Bri"/>
    <s v="M"/>
    <x v="1"/>
    <n v="12"/>
    <n v="60"/>
    <x v="3"/>
    <x v="2"/>
    <x v="1"/>
  </r>
  <r>
    <s v="NOR-54807-558"/>
    <x v="534"/>
    <s v="Mal-60503-981"/>
    <s v="S-M-1.0"/>
    <n v="6"/>
    <x v="668"/>
    <s v="mmontgomery7@hotmail.com"/>
    <x v="0"/>
    <s v="Bag"/>
    <s v="S"/>
    <x v="0"/>
    <n v="6"/>
    <n v="36"/>
    <x v="4"/>
    <x v="0"/>
    <x v="1"/>
  </r>
  <r>
    <s v="KIL-27615-110"/>
    <x v="225"/>
    <s v="Mal-72223-534"/>
    <s v="B-S-1.0"/>
    <n v="5"/>
    <x v="669"/>
    <s v="mgray1@gmail.com"/>
    <x v="2"/>
    <s v="Cro"/>
    <s v="C"/>
    <x v="2"/>
    <n v="0.99"/>
    <n v="4.95"/>
    <x v="2"/>
    <x v="1"/>
    <x v="1"/>
  </r>
  <r>
    <s v="MIN-70126-652"/>
    <x v="476"/>
    <s v="Mar-11922-413"/>
    <s v="B-M-1.0"/>
    <n v="4"/>
    <x v="670"/>
    <s v="mnewman0@aol.com"/>
    <x v="0"/>
    <s v="Sou"/>
    <s v="M"/>
    <x v="0"/>
    <n v="6"/>
    <n v="24"/>
    <x v="1"/>
    <x v="2"/>
    <x v="0"/>
  </r>
  <r>
    <s v="DUR-69330-528"/>
    <x v="343"/>
    <s v="Mar-14588-880"/>
    <s v="B-S-0.5"/>
    <n v="2"/>
    <x v="671"/>
    <s v="mmays7@yahoo.com"/>
    <x v="0"/>
    <s v="Bag"/>
    <s v="S"/>
    <x v="0"/>
    <n v="6"/>
    <n v="12"/>
    <x v="4"/>
    <x v="0"/>
    <x v="0"/>
  </r>
  <r>
    <s v="PAR-67888-101"/>
    <x v="535"/>
    <s v="Mar-15013-543"/>
    <s v="B-S-2.5"/>
    <n v="5"/>
    <x v="672"/>
    <s v="mnolan8@gmail.com"/>
    <x v="3"/>
    <s v="Cia"/>
    <s v="S"/>
    <x v="0"/>
    <n v="5"/>
    <n v="25"/>
    <x v="0"/>
    <x v="0"/>
    <x v="1"/>
  </r>
  <r>
    <s v="AMA-56477-703"/>
    <x v="536"/>
    <s v="Mar-22069-996"/>
    <s v="C-C-1.0"/>
    <n v="3"/>
    <x v="673"/>
    <s v="mmichael9@hotmail.com"/>
    <x v="0"/>
    <s v="Bag"/>
    <s v="M"/>
    <x v="1"/>
    <n v="18"/>
    <n v="54"/>
    <x v="4"/>
    <x v="2"/>
    <x v="0"/>
  </r>
  <r>
    <s v="CHA-64101-305"/>
    <x v="534"/>
    <s v="Mar-24877-531"/>
    <s v="B-S-1.0"/>
    <n v="4"/>
    <x v="674"/>
    <s v="mlogan8@outlook.com"/>
    <x v="3"/>
    <s v="Bag"/>
    <s v="C"/>
    <x v="2"/>
    <n v="1.32"/>
    <n v="5.28"/>
    <x v="4"/>
    <x v="1"/>
    <x v="0"/>
  </r>
  <r>
    <s v="GUY-28979-750"/>
    <x v="537"/>
    <s v="Mar-28187-271"/>
    <s v="B-S-0.2"/>
    <n v="6"/>
    <x v="675"/>
    <s v="msherman2@gmail.com"/>
    <x v="3"/>
    <s v="Bri"/>
    <s v="S"/>
    <x v="0"/>
    <n v="4"/>
    <n v="24"/>
    <x v="3"/>
    <x v="0"/>
    <x v="1"/>
  </r>
  <r>
    <s v="CHA-10587-406"/>
    <x v="365"/>
    <s v="Mar-29641-802"/>
    <s v="B-S-0.5"/>
    <n v="3"/>
    <x v="676"/>
    <s v="mdyer5@outlook.com"/>
    <x v="2"/>
    <s v="Bag"/>
    <s v="M"/>
    <x v="2"/>
    <n v="1.44"/>
    <n v="4.32"/>
    <x v="4"/>
    <x v="2"/>
    <x v="0"/>
  </r>
  <r>
    <s v="REN-34432-355"/>
    <x v="538"/>
    <s v="Mar-30535-170"/>
    <s v="B-S-1.0"/>
    <n v="5"/>
    <x v="677"/>
    <s v="mmccormick1@icloud.com"/>
    <x v="2"/>
    <s v="Cia"/>
    <s v="M"/>
    <x v="1"/>
    <n v="15"/>
    <n v="75"/>
    <x v="0"/>
    <x v="2"/>
    <x v="0"/>
  </r>
  <r>
    <s v="MIA-20223-349"/>
    <x v="539"/>
    <s v="Mar-33226-243"/>
    <s v="C-M-1.0"/>
    <n v="5"/>
    <x v="678"/>
    <s v="mbarron8@outlook.com"/>
    <x v="0"/>
    <s v="Bri"/>
    <s v="S"/>
    <x v="0"/>
    <n v="4"/>
    <n v="20"/>
    <x v="3"/>
    <x v="0"/>
    <x v="1"/>
  </r>
  <r>
    <s v="SEA-2640-878"/>
    <x v="402"/>
    <s v="Mar-36666-279"/>
    <s v="C-S-0.5"/>
    <n v="2"/>
    <x v="679"/>
    <s v="mdodson8@gmail.com"/>
    <x v="0"/>
    <s v="Cro"/>
    <s v="S"/>
    <x v="2"/>
    <n v="0.9"/>
    <n v="1.8"/>
    <x v="2"/>
    <x v="0"/>
    <x v="1"/>
  </r>
  <r>
    <s v="NOA-50285-639"/>
    <x v="534"/>
    <s v="Mar-39587-280"/>
    <s v="C-S-0.2"/>
    <n v="2"/>
    <x v="680"/>
    <s v="mboone3@aol.com"/>
    <x v="3"/>
    <s v="Cro"/>
    <s v="C"/>
    <x v="2"/>
    <n v="0.99"/>
    <n v="1.98"/>
    <x v="2"/>
    <x v="1"/>
    <x v="0"/>
  </r>
  <r>
    <s v="LE -5200-438"/>
    <x v="473"/>
    <s v="Mar-41705-529"/>
    <s v="C-S-0.2"/>
    <n v="3"/>
    <x v="681"/>
    <s v="mbradford8@aol.com"/>
    <x v="3"/>
    <s v="Cro"/>
    <s v="C"/>
    <x v="2"/>
    <n v="0.99"/>
    <n v="2.9699999999999998"/>
    <x v="2"/>
    <x v="1"/>
    <x v="1"/>
  </r>
  <r>
    <s v="LAC-68512-977"/>
    <x v="540"/>
    <s v="Mar-43926-465"/>
    <s v="B-M-2.5"/>
    <n v="5"/>
    <x v="682"/>
    <s v="mglover0@gmail.com"/>
    <x v="2"/>
    <s v="Bag"/>
    <s v="S"/>
    <x v="0"/>
    <n v="6"/>
    <n v="30"/>
    <x v="4"/>
    <x v="0"/>
    <x v="1"/>
  </r>
  <r>
    <s v="OMA-39705-384"/>
    <x v="541"/>
    <s v="Mar-45562-760"/>
    <s v="B-M-0.2"/>
    <n v="4"/>
    <x v="683"/>
    <s v="mho9@icloud.com"/>
    <x v="0"/>
    <s v="Cia"/>
    <s v="M"/>
    <x v="3"/>
    <n v="3"/>
    <n v="12"/>
    <x v="0"/>
    <x v="2"/>
    <x v="0"/>
  </r>
  <r>
    <s v="BOR-6399-672"/>
    <x v="542"/>
    <s v="Mar-45562-878"/>
    <s v="B-C-1.0"/>
    <n v="6"/>
    <x v="684"/>
    <s v="mwolfe5@yahoo.com"/>
    <x v="3"/>
    <s v="Bag"/>
    <s v="S"/>
    <x v="3"/>
    <n v="3"/>
    <n v="18"/>
    <x v="4"/>
    <x v="0"/>
    <x v="0"/>
  </r>
  <r>
    <s v="ATL-80149-455"/>
    <x v="456"/>
    <s v="Mar-47999-418"/>
    <s v="C-S-0.5"/>
    <n v="4"/>
    <x v="685"/>
    <s v="mcosta7@yahoo.com"/>
    <x v="0"/>
    <s v="Cro"/>
    <s v="M"/>
    <x v="0"/>
    <n v="5.4"/>
    <n v="21.6"/>
    <x v="2"/>
    <x v="2"/>
    <x v="1"/>
  </r>
  <r>
    <s v="OUL-53344-906"/>
    <x v="484"/>
    <s v="Mar-50715-138"/>
    <s v="C-S-0.5"/>
    <n v="2"/>
    <x v="686"/>
    <s v="mkramer9@hotmail.com"/>
    <x v="3"/>
    <s v="Cro"/>
    <s v="S"/>
    <x v="1"/>
    <n v="11.25"/>
    <n v="22.5"/>
    <x v="2"/>
    <x v="0"/>
    <x v="0"/>
  </r>
  <r>
    <s v="GUI-22616-220"/>
    <x v="145"/>
    <s v="Mar-52044-234"/>
    <s v="B-C-0.2"/>
    <n v="6"/>
    <x v="687"/>
    <s v="mpeck6@aol.com"/>
    <x v="3"/>
    <s v="Bag"/>
    <s v="C"/>
    <x v="1"/>
    <n v="16.5"/>
    <n v="99"/>
    <x v="4"/>
    <x v="1"/>
    <x v="1"/>
  </r>
  <r>
    <s v="ATL-87381-9"/>
    <x v="543"/>
    <s v="Mar-52098-607"/>
    <s v="C-S-0.2"/>
    <n v="5"/>
    <x v="688"/>
    <s v="mgonzalez3@yahoo.com"/>
    <x v="0"/>
    <s v="Sou"/>
    <s v="C"/>
    <x v="0"/>
    <n v="3.3"/>
    <n v="16.5"/>
    <x v="1"/>
    <x v="1"/>
    <x v="0"/>
  </r>
  <r>
    <s v="BEL-61704-110"/>
    <x v="544"/>
    <s v="Mar-52777-631"/>
    <s v="B-M-1.0"/>
    <n v="5"/>
    <x v="689"/>
    <s v="mleon0@yahoo.com"/>
    <x v="2"/>
    <s v="Cia"/>
    <s v="M"/>
    <x v="2"/>
    <n v="1.2"/>
    <n v="6"/>
    <x v="0"/>
    <x v="2"/>
    <x v="0"/>
  </r>
  <r>
    <s v="AUC-14723-426"/>
    <x v="36"/>
    <s v="Mar-54732-738"/>
    <s v="C-C-1.0"/>
    <n v="3"/>
    <x v="690"/>
    <s v="mhamilton9@icloud.com"/>
    <x v="3"/>
    <s v="Bag"/>
    <s v="S"/>
    <x v="1"/>
    <n v="15"/>
    <n v="45"/>
    <x v="4"/>
    <x v="0"/>
    <x v="0"/>
  </r>
  <r>
    <s v="VAN-50260-912"/>
    <x v="387"/>
    <s v="Mar-54806-370"/>
    <s v="S-S-2.5"/>
    <n v="6"/>
    <x v="691"/>
    <s v="mmclaughlin0@gmail.com"/>
    <x v="0"/>
    <s v="Cia"/>
    <s v="S"/>
    <x v="2"/>
    <n v="1"/>
    <n v="6"/>
    <x v="0"/>
    <x v="0"/>
    <x v="0"/>
  </r>
  <r>
    <s v="BOU-50640-385"/>
    <x v="545"/>
    <s v="Mar-59559-161"/>
    <s v="S-S-0.2"/>
    <n v="6"/>
    <x v="692"/>
    <s v="mhawkins5@icloud.com"/>
    <x v="3"/>
    <s v="Cro"/>
    <s v="M"/>
    <x v="2"/>
    <n v="1.08"/>
    <n v="6.48"/>
    <x v="2"/>
    <x v="2"/>
    <x v="0"/>
  </r>
  <r>
    <s v="BIR-91289-282"/>
    <x v="127"/>
    <s v="Mar-63977-304"/>
    <s v="C-S-0.5"/>
    <n v="6"/>
    <x v="693"/>
    <s v="mscott7@aol.com"/>
    <x v="0"/>
    <s v="Bag"/>
    <s v="S"/>
    <x v="0"/>
    <n v="6"/>
    <n v="36"/>
    <x v="4"/>
    <x v="0"/>
    <x v="0"/>
  </r>
  <r>
    <s v="PAU-26367-683"/>
    <x v="546"/>
    <s v="Mar-74049-439"/>
    <s v="C-C-2.5"/>
    <n v="5"/>
    <x v="694"/>
    <s v="mparsons1@hotmail.com"/>
    <x v="3"/>
    <s v="Bag"/>
    <s v="M"/>
    <x v="2"/>
    <n v="1.44"/>
    <n v="7.1999999999999993"/>
    <x v="4"/>
    <x v="2"/>
    <x v="0"/>
  </r>
  <r>
    <s v="RIM-20267-190"/>
    <x v="547"/>
    <s v="Mar-75092-181"/>
    <s v="B-C-0.5"/>
    <n v="2"/>
    <x v="695"/>
    <s v="mjimenez2@aol.com"/>
    <x v="2"/>
    <s v="Cro"/>
    <s v="M"/>
    <x v="0"/>
    <n v="5.4"/>
    <n v="10.8"/>
    <x v="2"/>
    <x v="2"/>
    <x v="1"/>
  </r>
  <r>
    <s v="HAM-47910-65"/>
    <x v="548"/>
    <s v="Mar-77199-934"/>
    <s v="B-S-0.5"/>
    <n v="6"/>
    <x v="696"/>
    <s v="mpetty1@gmail.com"/>
    <x v="1"/>
    <s v="Cia"/>
    <s v="S"/>
    <x v="1"/>
    <n v="12.5"/>
    <n v="75"/>
    <x v="0"/>
    <x v="0"/>
    <x v="1"/>
  </r>
  <r>
    <s v="ARL-83848-795"/>
    <x v="549"/>
    <s v="Mar-80163-154"/>
    <s v="S-C-0.5"/>
    <n v="2"/>
    <x v="697"/>
    <s v="mfaulkner6@yahoo.com"/>
    <x v="0"/>
    <s v="Cro"/>
    <s v="C"/>
    <x v="1"/>
    <n v="12.375"/>
    <n v="24.75"/>
    <x v="2"/>
    <x v="1"/>
    <x v="0"/>
  </r>
  <r>
    <s v="FLU-73451-621"/>
    <x v="285"/>
    <s v="Mar-80516-163"/>
    <s v="B-S-2.5"/>
    <n v="1"/>
    <x v="698"/>
    <s v="moneill7@icloud.com"/>
    <x v="0"/>
    <s v="Bag"/>
    <s v="S"/>
    <x v="1"/>
    <n v="15"/>
    <n v="15"/>
    <x v="4"/>
    <x v="0"/>
    <x v="0"/>
  </r>
  <r>
    <s v="BIR-31783-7"/>
    <x v="550"/>
    <s v="Mar-83927-653"/>
    <s v="C-S-0.5"/>
    <n v="6"/>
    <x v="699"/>
    <s v="mhansen1@hotmail.com"/>
    <x v="0"/>
    <s v="Bag"/>
    <s v="S"/>
    <x v="3"/>
    <n v="3"/>
    <n v="18"/>
    <x v="4"/>
    <x v="0"/>
    <x v="1"/>
  </r>
  <r>
    <s v="COL-90233-888"/>
    <x v="100"/>
    <s v="Mar-86789-845"/>
    <s v="B-M-1.0"/>
    <n v="5"/>
    <x v="700"/>
    <s v="mleblanc7@outlook.com"/>
    <x v="2"/>
    <s v="Bag"/>
    <s v="C"/>
    <x v="1"/>
    <n v="16.5"/>
    <n v="82.5"/>
    <x v="4"/>
    <x v="1"/>
    <x v="1"/>
  </r>
  <r>
    <s v="ORL-74129-66"/>
    <x v="551"/>
    <s v="Mar-94095-282"/>
    <s v="B-S-1.0"/>
    <n v="3"/>
    <x v="701"/>
    <s v="mtucker2@aol.com"/>
    <x v="0"/>
    <s v="Cro"/>
    <s v="M"/>
    <x v="2"/>
    <n v="1.08"/>
    <n v="3.24"/>
    <x v="2"/>
    <x v="2"/>
    <x v="0"/>
  </r>
  <r>
    <s v="PAR-86180-572"/>
    <x v="108"/>
    <s v="Mat-17672-829"/>
    <s v="C-C-1.0"/>
    <n v="6"/>
    <x v="702"/>
    <s v="mdawson8@yahoo.com"/>
    <x v="3"/>
    <s v="Bag"/>
    <s v="S"/>
    <x v="3"/>
    <n v="3"/>
    <n v="18"/>
    <x v="4"/>
    <x v="0"/>
    <x v="0"/>
  </r>
  <r>
    <s v="BOU-78120-765"/>
    <x v="552"/>
    <s v="Mat-21383-282"/>
    <s v="B-S-2.5"/>
    <n v="5"/>
    <x v="703"/>
    <s v="mmorgan2@aol.com"/>
    <x v="3"/>
    <s v="Bag"/>
    <s v="S"/>
    <x v="0"/>
    <n v="6"/>
    <n v="30"/>
    <x v="4"/>
    <x v="0"/>
    <x v="1"/>
  </r>
  <r>
    <s v="LAK-55836-663"/>
    <x v="168"/>
    <s v="Mat-26560-594"/>
    <s v="S-M-0.2"/>
    <n v="6"/>
    <x v="704"/>
    <s v="mmosley0@hotmail.com"/>
    <x v="0"/>
    <s v="Bag"/>
    <s v="S"/>
    <x v="3"/>
    <n v="3"/>
    <n v="18"/>
    <x v="4"/>
    <x v="0"/>
    <x v="0"/>
  </r>
  <r>
    <s v="MON-50959-327"/>
    <x v="553"/>
    <s v="Mat-47511-335"/>
    <s v="B-C-0.5"/>
    <n v="4"/>
    <x v="705"/>
    <s v="mjacobs0@gmail.com"/>
    <x v="3"/>
    <s v="Cia"/>
    <s v="C"/>
    <x v="3"/>
    <n v="2.75"/>
    <n v="11"/>
    <x v="0"/>
    <x v="1"/>
    <x v="1"/>
  </r>
  <r>
    <s v="CAN-44425-144"/>
    <x v="255"/>
    <s v="Mat-94685-819"/>
    <s v="B-C-1.0"/>
    <n v="5"/>
    <x v="706"/>
    <s v="mnielsen7@hotmail.com"/>
    <x v="2"/>
    <s v="Cro"/>
    <s v="C"/>
    <x v="1"/>
    <n v="12.375"/>
    <n v="61.875"/>
    <x v="2"/>
    <x v="1"/>
    <x v="1"/>
  </r>
  <r>
    <s v="GRI-70946-182"/>
    <x v="554"/>
    <s v="Mat-98556-275"/>
    <s v="C-M-0.5"/>
    <n v="4"/>
    <x v="707"/>
    <s v="mstanton1@gmail.com"/>
    <x v="2"/>
    <s v="Cro"/>
    <s v="M"/>
    <x v="0"/>
    <n v="5.4"/>
    <n v="21.6"/>
    <x v="2"/>
    <x v="2"/>
    <x v="1"/>
  </r>
  <r>
    <s v="SAV-52711-291"/>
    <x v="555"/>
    <s v="Mau-15619-395"/>
    <s v="B-S-2.5"/>
    <n v="6"/>
    <x v="708"/>
    <s v="mdaniels6@yahoo.com"/>
    <x v="0"/>
    <s v="Bag"/>
    <s v="C"/>
    <x v="3"/>
    <n v="3.3"/>
    <n v="19.799999999999997"/>
    <x v="4"/>
    <x v="1"/>
    <x v="1"/>
  </r>
  <r>
    <s v="CRÃ-80889-527"/>
    <x v="556"/>
    <s v="Mau-62815-777"/>
    <s v="C-C-2.5"/>
    <n v="5"/>
    <x v="709"/>
    <s v="mstewart9@icloud.com"/>
    <x v="3"/>
    <s v="Sou"/>
    <s v="M"/>
    <x v="0"/>
    <n v="6"/>
    <n v="30"/>
    <x v="1"/>
    <x v="2"/>
    <x v="1"/>
  </r>
  <r>
    <s v="NAK-56425-415"/>
    <x v="107"/>
    <s v="Mau-79876-837"/>
    <s v="C-M-0.5"/>
    <n v="6"/>
    <x v="710"/>
    <s v="mjones9@outlook.com"/>
    <x v="2"/>
    <s v="Cro"/>
    <s v="M"/>
    <x v="0"/>
    <n v="5.4"/>
    <n v="32.400000000000006"/>
    <x v="2"/>
    <x v="2"/>
    <x v="0"/>
  </r>
  <r>
    <s v="COO-79318-103"/>
    <x v="264"/>
    <s v="Max-46563-870"/>
    <s v="B-M-0.2"/>
    <n v="5"/>
    <x v="711"/>
    <s v="mlam6@hotmail.com"/>
    <x v="2"/>
    <s v="Cia"/>
    <s v="C"/>
    <x v="0"/>
    <n v="5.5"/>
    <n v="27.5"/>
    <x v="0"/>
    <x v="1"/>
    <x v="1"/>
  </r>
  <r>
    <s v="SAN-91007-678"/>
    <x v="557"/>
    <s v="Max-53544-656"/>
    <s v="C-M-0.2"/>
    <n v="3"/>
    <x v="712"/>
    <s v="mcervantes1@outlook.com"/>
    <x v="0"/>
    <s v="Cro"/>
    <s v="S"/>
    <x v="1"/>
    <n v="11.25"/>
    <n v="33.75"/>
    <x v="2"/>
    <x v="0"/>
    <x v="0"/>
  </r>
  <r>
    <s v="COU-89661-487"/>
    <x v="160"/>
    <s v="Max-68564-364"/>
    <s v="C-S-0.2"/>
    <n v="3"/>
    <x v="713"/>
    <s v="mfuentes7@yahoo.com"/>
    <x v="3"/>
    <s v="Cro"/>
    <s v="C"/>
    <x v="0"/>
    <n v="4.95"/>
    <n v="14.850000000000001"/>
    <x v="2"/>
    <x v="1"/>
    <x v="0"/>
  </r>
  <r>
    <s v="LUM-57276-315"/>
    <x v="558"/>
    <s v="Max-79616-329"/>
    <s v="C-C-0.2"/>
    <n v="3"/>
    <x v="714"/>
    <s v="mnunez6@hotmail.com"/>
    <x v="2"/>
    <s v="Cia"/>
    <s v="C"/>
    <x v="1"/>
    <n v="13.75"/>
    <n v="41.25"/>
    <x v="0"/>
    <x v="1"/>
    <x v="1"/>
  </r>
  <r>
    <s v="GUE-5124-512"/>
    <x v="409"/>
    <s v="Max-87143-271"/>
    <s v="S-M-1.0"/>
    <n v="5"/>
    <x v="715"/>
    <s v="mbaker5@aol.com"/>
    <x v="3"/>
    <s v="Bag"/>
    <s v="M"/>
    <x v="1"/>
    <n v="18"/>
    <n v="90"/>
    <x v="4"/>
    <x v="2"/>
    <x v="0"/>
  </r>
  <r>
    <s v="SAN-70741-74"/>
    <x v="390"/>
    <s v="Max-96547-344"/>
    <s v="B-M-2.5"/>
    <n v="3"/>
    <x v="716"/>
    <s v="msanders6@outlook.com"/>
    <x v="0"/>
    <s v="Cro"/>
    <s v="C"/>
    <x v="1"/>
    <n v="12.375"/>
    <n v="37.125"/>
    <x v="2"/>
    <x v="1"/>
    <x v="1"/>
  </r>
  <r>
    <s v="VER-6401-803"/>
    <x v="559"/>
    <s v="May-93537-287"/>
    <s v="B-M-0.2"/>
    <n v="4"/>
    <x v="717"/>
    <s v="mfreeman2@gmail.com"/>
    <x v="3"/>
    <s v="Cia"/>
    <s v="S"/>
    <x v="0"/>
    <n v="5"/>
    <n v="20"/>
    <x v="0"/>
    <x v="0"/>
    <x v="1"/>
  </r>
  <r>
    <s v="BOB-42507-422"/>
    <x v="163"/>
    <s v="Mck-46820-270"/>
    <s v="S-C-0.5"/>
    <n v="2"/>
    <x v="718"/>
    <s v="mgallegos2@outlook.com"/>
    <x v="3"/>
    <s v="Cro"/>
    <s v="C"/>
    <x v="1"/>
    <n v="12.375"/>
    <n v="24.75"/>
    <x v="2"/>
    <x v="1"/>
    <x v="0"/>
  </r>
  <r>
    <s v="PAU-56296-84"/>
    <x v="560"/>
    <s v="Mea-44747-414"/>
    <s v="B-M-1.0"/>
    <n v="1"/>
    <x v="719"/>
    <s v="mgregory7@hotmail.com"/>
    <x v="3"/>
    <s v="Bag"/>
    <s v="S"/>
    <x v="2"/>
    <n v="0.6"/>
    <n v="0.6"/>
    <x v="4"/>
    <x v="0"/>
    <x v="1"/>
  </r>
  <r>
    <s v="PIC-46764-661"/>
    <x v="561"/>
    <s v="Mel-74566-772"/>
    <s v="B-C-1.0"/>
    <n v="1"/>
    <x v="720"/>
    <s v="mhiggins0@gmail.com"/>
    <x v="2"/>
    <s v="Sou"/>
    <s v="C"/>
    <x v="0"/>
    <n v="3.3"/>
    <n v="3.3"/>
    <x v="1"/>
    <x v="1"/>
    <x v="0"/>
  </r>
  <r>
    <s v="CAR-24541-677"/>
    <x v="562"/>
    <s v="Mel-80207-242"/>
    <s v="S-M-0.2"/>
    <n v="5"/>
    <x v="721"/>
    <s v="mcooke6@gmail.com"/>
    <x v="3"/>
    <s v="Bag"/>
    <s v="S"/>
    <x v="2"/>
    <n v="0.6"/>
    <n v="3"/>
    <x v="4"/>
    <x v="0"/>
    <x v="1"/>
  </r>
  <r>
    <s v="WES-30549-190"/>
    <x v="412"/>
    <s v="Mia-15963-896"/>
    <s v="B-S-1.0"/>
    <n v="6"/>
    <x v="722"/>
    <s v="mcasey4@aol.com"/>
    <x v="0"/>
    <s v="Bag"/>
    <s v="C"/>
    <x v="3"/>
    <n v="3.3"/>
    <n v="19.799999999999997"/>
    <x v="4"/>
    <x v="1"/>
    <x v="0"/>
  </r>
  <r>
    <s v="BÃ©-74920-950"/>
    <x v="563"/>
    <s v="Mia-37236-382"/>
    <s v="B-M-0.5"/>
    <n v="5"/>
    <x v="723"/>
    <s v="mmckenzie7@yahoo.com"/>
    <x v="3"/>
    <s v="Bag"/>
    <s v="S"/>
    <x v="2"/>
    <n v="0.6"/>
    <n v="3"/>
    <x v="4"/>
    <x v="0"/>
    <x v="0"/>
  </r>
  <r>
    <s v="GRE-54412-162"/>
    <x v="564"/>
    <s v="Mia-59899-369"/>
    <s v="C-C-2.5"/>
    <n v="2"/>
    <x v="724"/>
    <s v="mhuff8@aol.com"/>
    <x v="3"/>
    <s v="Cro"/>
    <s v="M"/>
    <x v="2"/>
    <n v="1.08"/>
    <n v="2.16"/>
    <x v="2"/>
    <x v="2"/>
    <x v="0"/>
  </r>
  <r>
    <s v="CUM-85864-89"/>
    <x v="565"/>
    <s v="Mic-16339-184"/>
    <s v="C-S-0.2"/>
    <n v="5"/>
    <x v="725"/>
    <s v="mfuentes6@outlook.com"/>
    <x v="0"/>
    <s v="Cia"/>
    <s v="M"/>
    <x v="1"/>
    <n v="15"/>
    <n v="75"/>
    <x v="0"/>
    <x v="2"/>
    <x v="1"/>
  </r>
  <r>
    <s v="NIC-71099-921"/>
    <x v="34"/>
    <s v="Mic-49451-321"/>
    <s v="S-M-0.2"/>
    <n v="3"/>
    <x v="726"/>
    <s v="mfischer7@outlook.com"/>
    <x v="3"/>
    <s v="Bag"/>
    <s v="M"/>
    <x v="0"/>
    <n v="7.2"/>
    <n v="21.6"/>
    <x v="4"/>
    <x v="2"/>
    <x v="1"/>
  </r>
  <r>
    <s v="GUI-26002-844"/>
    <x v="561"/>
    <s v="Mic-93230-678"/>
    <s v="S-M-1.0"/>
    <n v="5"/>
    <x v="727"/>
    <s v="mmurphy0@outlook.com"/>
    <x v="3"/>
    <s v="Cro"/>
    <s v="S"/>
    <x v="2"/>
    <n v="0.9"/>
    <n v="4.5"/>
    <x v="2"/>
    <x v="0"/>
    <x v="0"/>
  </r>
  <r>
    <s v="WIL-87174-354"/>
    <x v="186"/>
    <s v="Mig-60951-843"/>
    <s v="C-C-0.5"/>
    <n v="6"/>
    <x v="728"/>
    <s v="mtrevino3@outlook.com"/>
    <x v="0"/>
    <s v="Cro"/>
    <s v="C"/>
    <x v="0"/>
    <n v="4.95"/>
    <n v="29.700000000000003"/>
    <x v="2"/>
    <x v="1"/>
    <x v="0"/>
  </r>
  <r>
    <s v="LUC-33534-470"/>
    <x v="566"/>
    <s v="Mik-61136-750"/>
    <s v="C-S-0.5"/>
    <n v="4"/>
    <x v="729"/>
    <s v="mmeadows4@yahoo.com"/>
    <x v="5"/>
    <s v="Cia"/>
    <s v="M"/>
    <x v="3"/>
    <n v="3"/>
    <n v="12"/>
    <x v="0"/>
    <x v="2"/>
    <x v="1"/>
  </r>
  <r>
    <s v="AUB-206-472"/>
    <x v="567"/>
    <s v="Mik-88465-475"/>
    <s v="C-S-2.5"/>
    <n v="2"/>
    <x v="730"/>
    <s v="mhughes8@yahoo.com"/>
    <x v="3"/>
    <s v="Bag"/>
    <s v="S"/>
    <x v="3"/>
    <n v="3"/>
    <n v="6"/>
    <x v="4"/>
    <x v="0"/>
    <x v="1"/>
  </r>
  <r>
    <s v="L'A-75114-187"/>
    <x v="568"/>
    <s v="Mil-56508-557"/>
    <s v="C-C-1.0"/>
    <n v="3"/>
    <x v="731"/>
    <s v="mbuckley0@hotmail.com"/>
    <x v="3"/>
    <s v="Bag"/>
    <s v="M"/>
    <x v="0"/>
    <n v="7.2"/>
    <n v="21.6"/>
    <x v="4"/>
    <x v="2"/>
    <x v="1"/>
  </r>
  <r>
    <s v="JEF-39952-255"/>
    <x v="569"/>
    <s v="Mil-62815-567"/>
    <s v="C-S-0.5"/>
    <n v="1"/>
    <x v="732"/>
    <s v="mcochran4@hotmail.com"/>
    <x v="0"/>
    <s v="Cro"/>
    <s v="S"/>
    <x v="2"/>
    <n v="0.9"/>
    <n v="0.9"/>
    <x v="2"/>
    <x v="0"/>
    <x v="1"/>
  </r>
  <r>
    <s v="PRO-35304-534"/>
    <x v="285"/>
    <s v="Mir-42806-214"/>
    <s v="C-M-2.5"/>
    <n v="5"/>
    <x v="733"/>
    <s v="mfranklin2@yahoo.com"/>
    <x v="3"/>
    <s v="Cro"/>
    <s v="C"/>
    <x v="3"/>
    <n v="2.2000000000000002"/>
    <n v="11"/>
    <x v="2"/>
    <x v="1"/>
    <x v="0"/>
  </r>
  <r>
    <s v="CHA-34167-799"/>
    <x v="570"/>
    <s v="Mir-64315-487"/>
    <s v="S-S-0.2"/>
    <n v="6"/>
    <x v="734"/>
    <s v="mhansen0@gmail.com"/>
    <x v="0"/>
    <s v="Bag"/>
    <s v="S"/>
    <x v="3"/>
    <n v="3"/>
    <n v="18"/>
    <x v="4"/>
    <x v="0"/>
    <x v="0"/>
  </r>
  <r>
    <s v="LE -65879-781"/>
    <x v="45"/>
    <s v="Mir-84095-433"/>
    <s v="B-C-0.5"/>
    <n v="6"/>
    <x v="735"/>
    <s v="mhayden3@gmail.com"/>
    <x v="3"/>
    <s v="Bri"/>
    <s v="S"/>
    <x v="0"/>
    <n v="4"/>
    <n v="24"/>
    <x v="3"/>
    <x v="0"/>
    <x v="0"/>
  </r>
  <r>
    <s v="PAR-52640-531"/>
    <x v="571"/>
    <s v="Moh-70336-646"/>
    <s v="C-M-0.5"/>
    <n v="3"/>
    <x v="736"/>
    <s v="mcamacho8@icloud.com"/>
    <x v="3"/>
    <s v="Bag"/>
    <s v="S"/>
    <x v="1"/>
    <n v="15"/>
    <n v="45"/>
    <x v="4"/>
    <x v="0"/>
    <x v="1"/>
  </r>
  <r>
    <s v="DOR-49355-93"/>
    <x v="102"/>
    <s v="Moi-44241-370"/>
    <s v="B-S-1.0"/>
    <n v="6"/>
    <x v="737"/>
    <s v="mlittle1@gmail.com"/>
    <x v="1"/>
    <s v="Cro"/>
    <s v="C"/>
    <x v="1"/>
    <n v="12.375"/>
    <n v="74.25"/>
    <x v="2"/>
    <x v="1"/>
    <x v="0"/>
  </r>
  <r>
    <s v="PAR-65311-834"/>
    <x v="318"/>
    <s v="Mol-11459-690"/>
    <s v="C-C-0.2"/>
    <n v="6"/>
    <x v="738"/>
    <s v="mlambert9@yahoo.com"/>
    <x v="3"/>
    <s v="Bag"/>
    <s v="S"/>
    <x v="3"/>
    <n v="3"/>
    <n v="18"/>
    <x v="4"/>
    <x v="0"/>
    <x v="0"/>
  </r>
  <r>
    <s v="AUB-45068-46"/>
    <x v="572"/>
    <s v="Mon-22675-765"/>
    <s v="B-S-1.0"/>
    <n v="1"/>
    <x v="739"/>
    <s v="mvincent1@icloud.com"/>
    <x v="3"/>
    <s v="Bag"/>
    <s v="C"/>
    <x v="2"/>
    <n v="1.32"/>
    <n v="1.32"/>
    <x v="4"/>
    <x v="1"/>
    <x v="1"/>
  </r>
  <r>
    <s v="SAI-96419-132"/>
    <x v="571"/>
    <s v="Mor-25383-498"/>
    <s v="C-C-1.0"/>
    <n v="2"/>
    <x v="740"/>
    <s v="mthomas4@gmail.com"/>
    <x v="3"/>
    <s v="Cia"/>
    <s v="M"/>
    <x v="2"/>
    <n v="1.2"/>
    <n v="2.4"/>
    <x v="0"/>
    <x v="2"/>
    <x v="1"/>
  </r>
  <r>
    <s v="SAI-98580-577"/>
    <x v="573"/>
    <s v="Mor-41300-768"/>
    <s v="B-M-2.5"/>
    <n v="6"/>
    <x v="741"/>
    <s v="mmorrow8@icloud.com"/>
    <x v="0"/>
    <s v="Cro"/>
    <s v="C"/>
    <x v="3"/>
    <n v="2.2000000000000002"/>
    <n v="13.200000000000001"/>
    <x v="2"/>
    <x v="1"/>
    <x v="1"/>
  </r>
  <r>
    <s v="DOU-24390-854"/>
    <x v="574"/>
    <s v="Mor-51071-138"/>
    <s v="S-C-2.5"/>
    <n v="1"/>
    <x v="742"/>
    <s v="mmcmillan3@outlook.com"/>
    <x v="3"/>
    <s v="Cia"/>
    <s v="M"/>
    <x v="1"/>
    <n v="15"/>
    <n v="15"/>
    <x v="0"/>
    <x v="2"/>
    <x v="1"/>
  </r>
  <r>
    <s v="ANN-90880-771"/>
    <x v="448"/>
    <s v="Mor-72467-106"/>
    <s v="C-C-2.5"/>
    <n v="3"/>
    <x v="743"/>
    <s v="mandrade2@aol.com"/>
    <x v="3"/>
    <s v="Cro"/>
    <s v="M"/>
    <x v="3"/>
    <n v="2.7"/>
    <n v="8.1000000000000014"/>
    <x v="2"/>
    <x v="2"/>
    <x v="1"/>
  </r>
  <r>
    <s v="NÃ®-31041-981"/>
    <x v="459"/>
    <s v="Mor-84611-743"/>
    <s v="C-S-2.5"/>
    <n v="6"/>
    <x v="744"/>
    <s v="mmeyer5@aol.com"/>
    <x v="3"/>
    <s v="Bag"/>
    <s v="C"/>
    <x v="3"/>
    <n v="3.3"/>
    <n v="19.799999999999997"/>
    <x v="4"/>
    <x v="1"/>
    <x v="1"/>
  </r>
  <r>
    <s v="LOS-57152-644"/>
    <x v="575"/>
    <s v="Mos-13135-588"/>
    <s v="C-C-0.2"/>
    <n v="5"/>
    <x v="745"/>
    <s v="mjames9@icloud.com"/>
    <x v="0"/>
    <s v="Cro"/>
    <s v="C"/>
    <x v="0"/>
    <n v="4.95"/>
    <n v="24.75"/>
    <x v="2"/>
    <x v="1"/>
    <x v="0"/>
  </r>
  <r>
    <s v="ROU-23978-226"/>
    <x v="576"/>
    <s v="Mos-28375-698"/>
    <s v="S-C-1.0"/>
    <n v="1"/>
    <x v="746"/>
    <s v="mstark3@gmail.com"/>
    <x v="3"/>
    <s v="Cia"/>
    <s v="M"/>
    <x v="1"/>
    <n v="15"/>
    <n v="15"/>
    <x v="0"/>
    <x v="2"/>
    <x v="1"/>
  </r>
  <r>
    <s v="MÃ¼-24943-811"/>
    <x v="477"/>
    <s v="Mya-61732-733"/>
    <s v="C-C-1.0"/>
    <n v="6"/>
    <x v="747"/>
    <s v="mroberts2@hotmail.com"/>
    <x v="1"/>
    <s v="Cro"/>
    <s v="S"/>
    <x v="2"/>
    <n v="0.9"/>
    <n v="5.4"/>
    <x v="2"/>
    <x v="0"/>
    <x v="0"/>
  </r>
  <r>
    <s v="VAL-64763-448"/>
    <x v="105"/>
    <s v="Nad-11916-844"/>
    <s v="S-C-1.0"/>
    <n v="5"/>
    <x v="748"/>
    <s v="nhubbard1@outlook.com"/>
    <x v="5"/>
    <s v="Bri"/>
    <s v="M"/>
    <x v="1"/>
    <n v="12"/>
    <n v="60"/>
    <x v="3"/>
    <x v="2"/>
    <x v="0"/>
  </r>
  <r>
    <s v="WIC-47318-423"/>
    <x v="577"/>
    <s v="Nas-24208-344"/>
    <s v="B-C-1.0"/>
    <n v="5"/>
    <x v="749"/>
    <s v="ndavis4@outlook.com"/>
    <x v="0"/>
    <s v="Cro"/>
    <s v="M"/>
    <x v="0"/>
    <n v="5.4"/>
    <n v="27"/>
    <x v="2"/>
    <x v="2"/>
    <x v="0"/>
  </r>
  <r>
    <s v="KAN-53600-982"/>
    <x v="188"/>
    <s v="Nas-69931-938"/>
    <s v="B-C-0.2"/>
    <n v="5"/>
    <x v="750"/>
    <s v="nvillanueva2@icloud.com"/>
    <x v="0"/>
    <s v="Bag"/>
    <s v="S"/>
    <x v="1"/>
    <n v="15"/>
    <n v="75"/>
    <x v="4"/>
    <x v="0"/>
    <x v="0"/>
  </r>
  <r>
    <s v="CAR-89275-524"/>
    <x v="578"/>
    <s v="Nat-24019-352"/>
    <s v="S-M-0.5"/>
    <n v="4"/>
    <x v="751"/>
    <s v="ngordon7@icloud.com"/>
    <x v="0"/>
    <s v="Bag"/>
    <s v="M"/>
    <x v="1"/>
    <n v="18"/>
    <n v="72"/>
    <x v="4"/>
    <x v="2"/>
    <x v="1"/>
  </r>
  <r>
    <s v="CLE-83778-945"/>
    <x v="442"/>
    <s v="Nat-26186-967"/>
    <s v="S-S-1.0"/>
    <n v="1"/>
    <x v="752"/>
    <s v="ncollins7@aol.com"/>
    <x v="3"/>
    <s v="Cro"/>
    <s v="S"/>
    <x v="3"/>
    <n v="2.25"/>
    <n v="2.25"/>
    <x v="2"/>
    <x v="0"/>
    <x v="0"/>
  </r>
  <r>
    <s v="TAL-52824-623"/>
    <x v="579"/>
    <s v="Nat-33297-844"/>
    <s v="B-S-1.0"/>
    <n v="5"/>
    <x v="753"/>
    <s v="nmurray5@yahoo.com"/>
    <x v="0"/>
    <s v="Sou"/>
    <s v="M"/>
    <x v="0"/>
    <n v="6"/>
    <n v="30"/>
    <x v="1"/>
    <x v="2"/>
    <x v="1"/>
  </r>
  <r>
    <s v="SYR-14031-3"/>
    <x v="580"/>
    <s v="Nat-45844-872"/>
    <s v="B-M-0.2"/>
    <n v="4"/>
    <x v="754"/>
    <s v="nestrada3@icloud.com"/>
    <x v="0"/>
    <s v="Cia"/>
    <s v="C"/>
    <x v="0"/>
    <n v="5.5"/>
    <n v="22"/>
    <x v="0"/>
    <x v="1"/>
    <x v="1"/>
  </r>
  <r>
    <s v="BEA-12665-159"/>
    <x v="581"/>
    <s v="Nat-56037-685"/>
    <s v="C-C-0.5"/>
    <n v="2"/>
    <x v="755"/>
    <s v="nfuentes1@hotmail.com"/>
    <x v="0"/>
    <s v="Cro"/>
    <s v="S"/>
    <x v="3"/>
    <n v="2.25"/>
    <n v="4.5"/>
    <x v="2"/>
    <x v="0"/>
    <x v="1"/>
  </r>
  <r>
    <s v="IST-29694-758"/>
    <x v="582"/>
    <s v="Nat-74196-517"/>
    <s v="B-C-0.2"/>
    <n v="4"/>
    <x v="756"/>
    <s v="nmedina0@yahoo.com"/>
    <x v="3"/>
    <s v="Cro"/>
    <s v="S"/>
    <x v="2"/>
    <n v="0.9"/>
    <n v="3.6"/>
    <x v="2"/>
    <x v="0"/>
    <x v="1"/>
  </r>
  <r>
    <s v="HAY-43823-323"/>
    <x v="202"/>
    <s v="Nat-75538-116"/>
    <s v="B-M-0.2"/>
    <n v="3"/>
    <x v="757"/>
    <s v="nrollins7@aol.com"/>
    <x v="3"/>
    <s v="Cia"/>
    <s v="M"/>
    <x v="3"/>
    <n v="3"/>
    <n v="9"/>
    <x v="0"/>
    <x v="2"/>
    <x v="0"/>
  </r>
  <r>
    <s v="STR-97878-611"/>
    <x v="190"/>
    <s v="Nat-80331-783"/>
    <s v="B-S-0.2"/>
    <n v="4"/>
    <x v="758"/>
    <s v="nmcmahon9@outlook.com"/>
    <x v="3"/>
    <s v="Cia"/>
    <s v="S"/>
    <x v="0"/>
    <n v="5"/>
    <n v="20"/>
    <x v="0"/>
    <x v="0"/>
    <x v="1"/>
  </r>
  <r>
    <s v="CHE-17997-988"/>
    <x v="583"/>
    <s v="Nat-99503-269"/>
    <s v="C-C-2.5"/>
    <n v="2"/>
    <x v="759"/>
    <s v="nkane8@outlook.com"/>
    <x v="0"/>
    <s v="Cro"/>
    <s v="S"/>
    <x v="1"/>
    <n v="11.25"/>
    <n v="22.5"/>
    <x v="2"/>
    <x v="0"/>
    <x v="1"/>
  </r>
  <r>
    <s v="ALB-17025-337"/>
    <x v="584"/>
    <s v="Nay-49107-314"/>
    <s v="B-S-2.5"/>
    <n v="3"/>
    <x v="760"/>
    <s v="ndavies2@icloud.com"/>
    <x v="3"/>
    <s v="Cro"/>
    <s v="S"/>
    <x v="1"/>
    <n v="11.25"/>
    <n v="33.75"/>
    <x v="2"/>
    <x v="0"/>
    <x v="0"/>
  </r>
  <r>
    <s v="SAI-1951-514"/>
    <x v="385"/>
    <s v="Neh-28357-857"/>
    <s v="C-M-1.0"/>
    <n v="1"/>
    <x v="761"/>
    <s v="nvincent7@aol.com"/>
    <x v="2"/>
    <s v="Cia"/>
    <s v="C"/>
    <x v="3"/>
    <n v="2.75"/>
    <n v="2.75"/>
    <x v="0"/>
    <x v="1"/>
    <x v="0"/>
  </r>
  <r>
    <s v="PAL-70150-159"/>
    <x v="585"/>
    <s v="Nei-63604-881"/>
    <s v="S-M-0.2"/>
    <n v="3"/>
    <x v="762"/>
    <s v="ndonovan5@icloud.com"/>
    <x v="3"/>
    <s v="Bag"/>
    <s v="M"/>
    <x v="1"/>
    <n v="18"/>
    <n v="54"/>
    <x v="4"/>
    <x v="2"/>
    <x v="1"/>
  </r>
  <r>
    <s v="CHI-99288-414"/>
    <x v="353"/>
    <s v="Nic-33092-202"/>
    <s v="C-S-0.5"/>
    <n v="3"/>
    <x v="763"/>
    <s v="nbooth9@aol.com"/>
    <x v="0"/>
    <s v="Bag"/>
    <s v="S"/>
    <x v="0"/>
    <n v="6"/>
    <n v="18"/>
    <x v="4"/>
    <x v="0"/>
    <x v="0"/>
  </r>
  <r>
    <s v="DUN-13329-530"/>
    <x v="586"/>
    <s v="Nic-43081-774"/>
    <s v="B-M-0.2"/>
    <n v="6"/>
    <x v="764"/>
    <s v="npowell5@aol.com"/>
    <x v="5"/>
    <s v="Cro"/>
    <s v="S"/>
    <x v="3"/>
    <n v="2.25"/>
    <n v="13.5"/>
    <x v="2"/>
    <x v="0"/>
    <x v="1"/>
  </r>
  <r>
    <s v="SHA-64038-315"/>
    <x v="587"/>
    <s v="Nic-46737-693"/>
    <s v="B-S-1.0"/>
    <n v="4"/>
    <x v="765"/>
    <s v="nmcmahon2@yahoo.com"/>
    <x v="5"/>
    <s v="Cro"/>
    <s v="S"/>
    <x v="1"/>
    <n v="11.25"/>
    <n v="45"/>
    <x v="2"/>
    <x v="0"/>
    <x v="0"/>
  </r>
  <r>
    <s v="BOR-70228-972"/>
    <x v="538"/>
    <s v="Nic-67086-904"/>
    <s v="C-C-1.0"/>
    <n v="1"/>
    <x v="766"/>
    <s v="nsandoval5@hotmail.com"/>
    <x v="3"/>
    <s v="Cro"/>
    <s v="S"/>
    <x v="2"/>
    <n v="0.9"/>
    <n v="0.9"/>
    <x v="2"/>
    <x v="0"/>
    <x v="1"/>
  </r>
  <r>
    <s v="MEM-88775-683"/>
    <x v="588"/>
    <s v="Nic-94262-682"/>
    <s v="C-C-1.0"/>
    <n v="5"/>
    <x v="767"/>
    <s v="nhood2@aol.com"/>
    <x v="0"/>
    <s v="Cro"/>
    <s v="M"/>
    <x v="2"/>
    <n v="1.08"/>
    <n v="5.4"/>
    <x v="2"/>
    <x v="2"/>
    <x v="1"/>
  </r>
  <r>
    <s v="BER-8493-346"/>
    <x v="589"/>
    <s v="Nic-95872-742"/>
    <s v="S-S-0.2"/>
    <n v="5"/>
    <x v="768"/>
    <s v="nmatthews9@aol.com"/>
    <x v="1"/>
    <s v="Bag"/>
    <s v="M"/>
    <x v="0"/>
    <n v="7.2"/>
    <n v="36"/>
    <x v="4"/>
    <x v="2"/>
    <x v="1"/>
  </r>
  <r>
    <s v="NAN-41398-602"/>
    <x v="590"/>
    <s v="Nig-62038-758"/>
    <s v="C-C-0.2"/>
    <n v="4"/>
    <x v="769"/>
    <s v="nchoi2@hotmail.com"/>
    <x v="3"/>
    <s v="Cro"/>
    <s v="M"/>
    <x v="3"/>
    <n v="2.7"/>
    <n v="10.8"/>
    <x v="2"/>
    <x v="2"/>
    <x v="1"/>
  </r>
  <r>
    <s v="PAL-61866-48"/>
    <x v="591"/>
    <s v="Nik-11536-725"/>
    <s v="C-C-2.5"/>
    <n v="2"/>
    <x v="770"/>
    <s v="nmontgomery2@yahoo.com"/>
    <x v="0"/>
    <s v="Cia"/>
    <s v="S"/>
    <x v="2"/>
    <n v="1"/>
    <n v="2"/>
    <x v="0"/>
    <x v="0"/>
    <x v="0"/>
  </r>
  <r>
    <s v="PAR-73659-889"/>
    <x v="571"/>
    <s v="Nik-52562-144"/>
    <s v="B-S-0.5"/>
    <n v="6"/>
    <x v="771"/>
    <s v="nglass4@outlook.com"/>
    <x v="3"/>
    <s v="Bag"/>
    <s v="M"/>
    <x v="1"/>
    <n v="18"/>
    <n v="108"/>
    <x v="4"/>
    <x v="2"/>
    <x v="0"/>
  </r>
  <r>
    <s v="ANT-89281-580"/>
    <x v="223"/>
    <s v="Nik-74010-746"/>
    <s v="C-S-1.0"/>
    <n v="3"/>
    <x v="772"/>
    <s v="nweber9@icloud.com"/>
    <x v="3"/>
    <s v="Bag"/>
    <s v="C"/>
    <x v="3"/>
    <n v="3.3"/>
    <n v="9.8999999999999986"/>
    <x v="4"/>
    <x v="1"/>
    <x v="0"/>
  </r>
  <r>
    <s v="TRO-55305-251"/>
    <x v="592"/>
    <s v="Noe-16630-204"/>
    <s v="B-S-0.5"/>
    <n v="1"/>
    <x v="773"/>
    <s v="nlowery3@hotmail.com"/>
    <x v="3"/>
    <s v="Cro"/>
    <s v="C"/>
    <x v="1"/>
    <n v="12.375"/>
    <n v="12.375"/>
    <x v="2"/>
    <x v="1"/>
    <x v="1"/>
  </r>
  <r>
    <s v="MON-64264-682"/>
    <x v="593"/>
    <s v="Nol-31677-442"/>
    <s v="C-S-1.0"/>
    <n v="3"/>
    <x v="774"/>
    <s v="nbradford9@hotmail.com"/>
    <x v="3"/>
    <s v="Cro"/>
    <s v="M"/>
    <x v="3"/>
    <n v="2.7"/>
    <n v="8.1000000000000014"/>
    <x v="2"/>
    <x v="2"/>
    <x v="0"/>
  </r>
  <r>
    <s v="INV-28425-473"/>
    <x v="109"/>
    <s v="Nol-72418-868"/>
    <s v="S-C-1.0"/>
    <n v="6"/>
    <x v="775"/>
    <s v="ncarroll0@outlook.com"/>
    <x v="2"/>
    <s v="Cro"/>
    <s v="C"/>
    <x v="2"/>
    <n v="0.99"/>
    <n v="5.9399999999999995"/>
    <x v="2"/>
    <x v="1"/>
    <x v="1"/>
  </r>
  <r>
    <s v="SUT-26870-272"/>
    <x v="594"/>
    <s v="Nor-93039-836"/>
    <s v="B-S-1.0"/>
    <n v="3"/>
    <x v="776"/>
    <s v="nconrad6@outlook.com"/>
    <x v="2"/>
    <s v="Cro"/>
    <s v="C"/>
    <x v="2"/>
    <n v="0.99"/>
    <n v="2.9699999999999998"/>
    <x v="2"/>
    <x v="1"/>
    <x v="0"/>
  </r>
  <r>
    <s v="DUI-56895-708"/>
    <x v="595"/>
    <s v="Nya-51051-596"/>
    <s v="C-S-2.5"/>
    <n v="5"/>
    <x v="777"/>
    <s v="nfarley6@outlook.com"/>
    <x v="1"/>
    <s v="Cro"/>
    <s v="S"/>
    <x v="1"/>
    <n v="11.25"/>
    <n v="56.25"/>
    <x v="2"/>
    <x v="0"/>
    <x v="0"/>
  </r>
  <r>
    <s v="BER-79712-265"/>
    <x v="596"/>
    <s v="Odi-10546-161"/>
    <s v="B-S-2.5"/>
    <n v="2"/>
    <x v="778"/>
    <s v="obush6@icloud.com"/>
    <x v="3"/>
    <s v="Sou"/>
    <s v="M"/>
    <x v="3"/>
    <n v="1.8"/>
    <n v="3.6"/>
    <x v="1"/>
    <x v="2"/>
    <x v="1"/>
  </r>
  <r>
    <s v="ROU-44495-924"/>
    <x v="597"/>
    <s v="Oli-61798-631"/>
    <s v="B-C-0.2"/>
    <n v="6"/>
    <x v="779"/>
    <s v="obaxter4@aol.com"/>
    <x v="3"/>
    <s v="Bag"/>
    <s v="M"/>
    <x v="1"/>
    <n v="18"/>
    <n v="108"/>
    <x v="4"/>
    <x v="2"/>
    <x v="1"/>
  </r>
  <r>
    <s v="MAN-23323-619"/>
    <x v="598"/>
    <s v="Oli-74845-605"/>
    <s v="C-C-0.2"/>
    <n v="4"/>
    <x v="780"/>
    <s v="otran5@icloud.com"/>
    <x v="4"/>
    <s v="Bag"/>
    <s v="S"/>
    <x v="1"/>
    <n v="15"/>
    <n v="60"/>
    <x v="4"/>
    <x v="0"/>
    <x v="0"/>
  </r>
  <r>
    <s v="SAV-86909-305"/>
    <x v="599"/>
    <s v="Oma-37385-321"/>
    <s v="B-C-0.5"/>
    <n v="4"/>
    <x v="781"/>
    <s v="ochang3@aol.com"/>
    <x v="0"/>
    <s v="Bag"/>
    <s v="S"/>
    <x v="0"/>
    <n v="6"/>
    <n v="24"/>
    <x v="4"/>
    <x v="0"/>
    <x v="0"/>
  </r>
  <r>
    <s v="CHI-28142-912"/>
    <x v="203"/>
    <s v="Ori-59706-162"/>
    <s v="C-M-1.0"/>
    <n v="2"/>
    <x v="782"/>
    <s v="osutton2@outlook.com"/>
    <x v="0"/>
    <s v="Cro"/>
    <s v="C"/>
    <x v="2"/>
    <n v="0.99"/>
    <n v="1.98"/>
    <x v="2"/>
    <x v="1"/>
    <x v="1"/>
  </r>
  <r>
    <s v="SIM-91632-390"/>
    <x v="400"/>
    <s v="Osc-30147-947"/>
    <s v="S-S-1.0"/>
    <n v="5"/>
    <x v="783"/>
    <s v="oburgess9@aol.com"/>
    <x v="0"/>
    <s v="Cia"/>
    <s v="M"/>
    <x v="2"/>
    <n v="1.2"/>
    <n v="6"/>
    <x v="0"/>
    <x v="2"/>
    <x v="0"/>
  </r>
  <r>
    <s v="WAS-75390-93"/>
    <x v="450"/>
    <s v="Osw-28776-254"/>
    <s v="C-S-0.2"/>
    <n v="6"/>
    <x v="784"/>
    <s v="oweaver3@aol.com"/>
    <x v="0"/>
    <s v="Cro"/>
    <s v="M"/>
    <x v="0"/>
    <n v="5.4"/>
    <n v="32.400000000000006"/>
    <x v="2"/>
    <x v="2"/>
    <x v="0"/>
  </r>
  <r>
    <s v="RUE-72357-294"/>
    <x v="167"/>
    <s v="Pai-58468-398"/>
    <s v="B-M-2.5"/>
    <n v="5"/>
    <x v="785"/>
    <s v="psalas7@gmail.com"/>
    <x v="3"/>
    <s v="Cro"/>
    <s v="S"/>
    <x v="1"/>
    <n v="11.25"/>
    <n v="56.25"/>
    <x v="2"/>
    <x v="0"/>
    <x v="1"/>
  </r>
  <r>
    <s v="ASH-94217-600"/>
    <x v="311"/>
    <s v="Pai-89146-976"/>
    <s v="B-S-0.5"/>
    <n v="6"/>
    <x v="786"/>
    <s v="pbray1@aol.com"/>
    <x v="2"/>
    <s v="Cia"/>
    <s v="S"/>
    <x v="2"/>
    <n v="1"/>
    <n v="6"/>
    <x v="0"/>
    <x v="0"/>
    <x v="1"/>
  </r>
  <r>
    <s v="ROU-81633-310"/>
    <x v="111"/>
    <s v="Pai-99520-886"/>
    <s v="B-S-1.0"/>
    <n v="5"/>
    <x v="787"/>
    <s v="phatfield5@yahoo.com"/>
    <x v="3"/>
    <s v="Cro"/>
    <s v="M"/>
    <x v="3"/>
    <n v="2.7"/>
    <n v="13.5"/>
    <x v="2"/>
    <x v="2"/>
    <x v="1"/>
  </r>
  <r>
    <s v="HAN-62383-981"/>
    <x v="547"/>
    <s v="Pao-83729-945"/>
    <s v="S-M-2.5"/>
    <n v="6"/>
    <x v="788"/>
    <s v="phaynes2@yahoo.com"/>
    <x v="1"/>
    <s v="Cia"/>
    <s v="S"/>
    <x v="0"/>
    <n v="5"/>
    <n v="30"/>
    <x v="0"/>
    <x v="0"/>
    <x v="1"/>
  </r>
  <r>
    <s v="HIG-63059-239"/>
    <x v="507"/>
    <s v="Par-50091-293"/>
    <s v="B-S-1.0"/>
    <n v="4"/>
    <x v="789"/>
    <s v="phodges9@hotmail.com"/>
    <x v="2"/>
    <s v="Cia"/>
    <s v="S"/>
    <x v="0"/>
    <n v="5"/>
    <n v="20"/>
    <x v="0"/>
    <x v="0"/>
    <x v="0"/>
  </r>
  <r>
    <s v="LAM-26764-751"/>
    <x v="600"/>
    <s v="Pat-13908-389"/>
    <s v="C-C-2.5"/>
    <n v="2"/>
    <x v="790"/>
    <s v="pcoffey6@icloud.com"/>
    <x v="2"/>
    <s v="Bag"/>
    <s v="M"/>
    <x v="0"/>
    <n v="7.2"/>
    <n v="14.4"/>
    <x v="4"/>
    <x v="2"/>
    <x v="1"/>
  </r>
  <r>
    <s v="CHI-66460-696"/>
    <x v="601"/>
    <s v="Pat-49387-869"/>
    <s v="C-M-1.0"/>
    <n v="1"/>
    <x v="791"/>
    <s v="pvilla9@outlook.com"/>
    <x v="0"/>
    <s v="Bag"/>
    <s v="S"/>
    <x v="1"/>
    <n v="15"/>
    <n v="15"/>
    <x v="4"/>
    <x v="0"/>
    <x v="0"/>
  </r>
  <r>
    <s v="MÃ¼-24106-766"/>
    <x v="602"/>
    <s v="Pat-61686-943"/>
    <s v="C-S-0.2"/>
    <n v="1"/>
    <x v="792"/>
    <s v="pmueller0@icloud.com"/>
    <x v="1"/>
    <s v="Cia"/>
    <s v="M"/>
    <x v="2"/>
    <n v="1.2"/>
    <n v="1.2"/>
    <x v="0"/>
    <x v="2"/>
    <x v="1"/>
  </r>
  <r>
    <s v="MAR-40751-755"/>
    <x v="554"/>
    <s v="Pay-67334-890"/>
    <s v="B-S-0.5"/>
    <n v="5"/>
    <x v="793"/>
    <s v="payers9@yahoo.com"/>
    <x v="3"/>
    <s v="Cro"/>
    <s v="C"/>
    <x v="2"/>
    <n v="0.99"/>
    <n v="4.95"/>
    <x v="2"/>
    <x v="1"/>
    <x v="1"/>
  </r>
  <r>
    <s v="MAS-16534-627"/>
    <x v="165"/>
    <s v="Pay-71607-396"/>
    <s v="B-C-0.5"/>
    <n v="5"/>
    <x v="794"/>
    <s v="pbarrera0@gmail.com"/>
    <x v="3"/>
    <s v="Cro"/>
    <s v="C"/>
    <x v="3"/>
    <n v="2.2000000000000002"/>
    <n v="11"/>
    <x v="2"/>
    <x v="1"/>
    <x v="1"/>
  </r>
  <r>
    <s v="LEX-72049-479"/>
    <x v="603"/>
    <s v="Ped-15201-367"/>
    <s v="S-S-2.5"/>
    <n v="3"/>
    <x v="795"/>
    <s v="pconley3@aol.com"/>
    <x v="0"/>
    <s v="Cia"/>
    <s v="M"/>
    <x v="2"/>
    <n v="1.2"/>
    <n v="3.5999999999999996"/>
    <x v="0"/>
    <x v="2"/>
    <x v="0"/>
  </r>
  <r>
    <s v="INN-74209-528"/>
    <x v="604"/>
    <s v="Pen-50062-970"/>
    <s v="C-M-0.5"/>
    <n v="2"/>
    <x v="796"/>
    <s v="pmonroe7@aol.com"/>
    <x v="2"/>
    <s v="Cro"/>
    <s v="C"/>
    <x v="1"/>
    <n v="12.375"/>
    <n v="24.75"/>
    <x v="2"/>
    <x v="1"/>
    <x v="1"/>
  </r>
  <r>
    <s v="SAI-86124-425"/>
    <x v="275"/>
    <s v="Per-13487-608"/>
    <s v="C-M-1.0"/>
    <n v="5"/>
    <x v="797"/>
    <s v="pmelendez0@aol.com"/>
    <x v="3"/>
    <s v="Bag"/>
    <s v="C"/>
    <x v="2"/>
    <n v="1.32"/>
    <n v="6.6000000000000005"/>
    <x v="4"/>
    <x v="1"/>
    <x v="1"/>
  </r>
  <r>
    <s v="BOU-80116-799"/>
    <x v="272"/>
    <s v="Phi-75828-991"/>
    <s v="C-C-0.5"/>
    <n v="2"/>
    <x v="798"/>
    <s v="phooper2@aol.com"/>
    <x v="3"/>
    <s v="Sou"/>
    <s v="C"/>
    <x v="0"/>
    <n v="3.3"/>
    <n v="6.6"/>
    <x v="1"/>
    <x v="1"/>
    <x v="0"/>
  </r>
  <r>
    <s v="SAI-95201-247"/>
    <x v="605"/>
    <s v="Pho-80854-660"/>
    <s v="C-C-1.0"/>
    <n v="2"/>
    <x v="799"/>
    <s v="pboyd5@aol.com"/>
    <x v="3"/>
    <s v="Cro"/>
    <s v="C"/>
    <x v="0"/>
    <n v="4.95"/>
    <n v="9.9"/>
    <x v="2"/>
    <x v="1"/>
    <x v="1"/>
  </r>
  <r>
    <s v="SAC-6960-821"/>
    <x v="606"/>
    <s v="Pie-25002-972"/>
    <s v="B-S-0.5"/>
    <n v="4"/>
    <x v="800"/>
    <s v="pburton9@aol.com"/>
    <x v="0"/>
    <s v="Cia"/>
    <s v="M"/>
    <x v="3"/>
    <n v="3"/>
    <n v="12"/>
    <x v="0"/>
    <x v="2"/>
    <x v="0"/>
  </r>
  <r>
    <s v="MAN-92973-330"/>
    <x v="607"/>
    <s v="Pri-44752-711"/>
    <s v="B-S-2.5"/>
    <n v="3"/>
    <x v="801"/>
    <s v="pdaugherty7@yahoo.com"/>
    <x v="2"/>
    <s v="Cia"/>
    <s v="S"/>
    <x v="2"/>
    <n v="1"/>
    <n v="3"/>
    <x v="0"/>
    <x v="0"/>
    <x v="1"/>
  </r>
  <r>
    <s v="FRA-194-783"/>
    <x v="92"/>
    <s v="Qui-63841-669"/>
    <s v="B-S-1.0"/>
    <n v="1"/>
    <x v="802"/>
    <s v="qwolf1@icloud.com"/>
    <x v="1"/>
    <s v="Cro"/>
    <s v="M"/>
    <x v="0"/>
    <n v="5.4"/>
    <n v="5.4"/>
    <x v="2"/>
    <x v="2"/>
    <x v="1"/>
  </r>
  <r>
    <s v="PIT-57092-44"/>
    <x v="202"/>
    <s v="Qui-71233-353"/>
    <s v="S-M-1.0"/>
    <n v="2"/>
    <x v="803"/>
    <s v="qpatton2@hotmail.com"/>
    <x v="0"/>
    <s v="Cro"/>
    <s v="M"/>
    <x v="0"/>
    <n v="5.4"/>
    <n v="10.8"/>
    <x v="2"/>
    <x v="2"/>
    <x v="0"/>
  </r>
  <r>
    <s v="NIC-89511-377"/>
    <x v="14"/>
    <s v="Qui-82567-348"/>
    <s v="C-C-1.0"/>
    <n v="4"/>
    <x v="804"/>
    <s v="qnixon9@aol.com"/>
    <x v="3"/>
    <s v="Cro"/>
    <s v="C"/>
    <x v="1"/>
    <n v="12.375"/>
    <n v="49.5"/>
    <x v="2"/>
    <x v="1"/>
    <x v="1"/>
  </r>
  <r>
    <s v="PIT-93305-183"/>
    <x v="608"/>
    <s v="Rac-82944-787"/>
    <s v="C-M-1.0"/>
    <n v="5"/>
    <x v="805"/>
    <s v="rfoley3@yahoo.com"/>
    <x v="0"/>
    <s v="Bag"/>
    <s v="C"/>
    <x v="2"/>
    <n v="1.32"/>
    <n v="6.6000000000000005"/>
    <x v="4"/>
    <x v="1"/>
    <x v="1"/>
  </r>
  <r>
    <s v="WHI-21386-398"/>
    <x v="609"/>
    <s v="Rae-23282-198"/>
    <s v="B-S-0.2"/>
    <n v="2"/>
    <x v="806"/>
    <s v="rschwartz3@icloud.com"/>
    <x v="2"/>
    <s v="Bri"/>
    <s v="S"/>
    <x v="0"/>
    <n v="4"/>
    <n v="8"/>
    <x v="3"/>
    <x v="0"/>
    <x v="1"/>
  </r>
  <r>
    <s v="ARL-57584-918"/>
    <x v="610"/>
    <s v="Raf-94183-527"/>
    <s v="C-S-0.2"/>
    <n v="2"/>
    <x v="807"/>
    <s v="rowens1@yahoo.com"/>
    <x v="3"/>
    <s v="Cro"/>
    <s v="C"/>
    <x v="1"/>
    <n v="12.375"/>
    <n v="24.75"/>
    <x v="2"/>
    <x v="1"/>
    <x v="0"/>
  </r>
  <r>
    <s v="LEE-34139-624"/>
    <x v="611"/>
    <s v="Rai-73710-936"/>
    <s v="C-C-1.0"/>
    <n v="3"/>
    <x v="808"/>
    <s v="rmonroe4@outlook.com"/>
    <x v="0"/>
    <s v="Cro"/>
    <s v="M"/>
    <x v="3"/>
    <n v="2.7"/>
    <n v="8.1000000000000014"/>
    <x v="2"/>
    <x v="2"/>
    <x v="0"/>
  </r>
  <r>
    <s v="BRI-48777-31"/>
    <x v="612"/>
    <s v="Ram-46522-530"/>
    <s v="B-S-2.5"/>
    <n v="2"/>
    <x v="809"/>
    <s v="rgibbs4@icloud.com"/>
    <x v="3"/>
    <s v="Cia"/>
    <s v="M"/>
    <x v="1"/>
    <n v="15"/>
    <n v="30"/>
    <x v="0"/>
    <x v="2"/>
    <x v="1"/>
  </r>
  <r>
    <s v="HAM-98506-295"/>
    <x v="149"/>
    <s v="Ran-57578-833"/>
    <s v="B-M-2.5"/>
    <n v="3"/>
    <x v="810"/>
    <s v="rclarke0@outlook.com"/>
    <x v="1"/>
    <s v="Bag"/>
    <s v="C"/>
    <x v="3"/>
    <n v="3.3"/>
    <n v="9.8999999999999986"/>
    <x v="4"/>
    <x v="1"/>
    <x v="0"/>
  </r>
  <r>
    <s v="RIC-92360-415"/>
    <x v="85"/>
    <s v="Rap-25016-978"/>
    <s v="B-S-0.5"/>
    <n v="1"/>
    <x v="811"/>
    <s v="rnewton8@yahoo.com"/>
    <x v="0"/>
    <s v="Bag"/>
    <s v="S"/>
    <x v="3"/>
    <n v="3"/>
    <n v="3"/>
    <x v="4"/>
    <x v="0"/>
    <x v="1"/>
  </r>
  <r>
    <s v="QUI-74581-968"/>
    <x v="613"/>
    <s v="Raq-86687-564"/>
    <s v="C-M-0.5"/>
    <n v="2"/>
    <x v="812"/>
    <s v="rsolomon9@yahoo.com"/>
    <x v="3"/>
    <s v="Cro"/>
    <s v="M"/>
    <x v="3"/>
    <n v="2.7"/>
    <n v="5.4"/>
    <x v="2"/>
    <x v="2"/>
    <x v="1"/>
  </r>
  <r>
    <s v="AUS-98659-482"/>
    <x v="614"/>
    <s v="Ras-18393-113"/>
    <s v="B-M-0.2"/>
    <n v="4"/>
    <x v="813"/>
    <s v="rgrimes5@hotmail.com"/>
    <x v="0"/>
    <s v="Cro"/>
    <s v="C"/>
    <x v="0"/>
    <n v="4.95"/>
    <n v="19.8"/>
    <x v="2"/>
    <x v="1"/>
    <x v="0"/>
  </r>
  <r>
    <s v="TOU-62253-602"/>
    <x v="615"/>
    <s v="Ras-25939-728"/>
    <s v="C-M-2.5"/>
    <n v="1"/>
    <x v="814"/>
    <s v="rhorne1@aol.com"/>
    <x v="3"/>
    <s v="Bri"/>
    <s v="S"/>
    <x v="0"/>
    <n v="4"/>
    <n v="4"/>
    <x v="3"/>
    <x v="0"/>
    <x v="0"/>
  </r>
  <r>
    <s v="WHI-51925-279"/>
    <x v="616"/>
    <s v="Ray-69129-999"/>
    <s v="S-S-1.0"/>
    <n v="4"/>
    <x v="815"/>
    <s v="rhuff9@aol.com"/>
    <x v="4"/>
    <s v="Cro"/>
    <s v="C"/>
    <x v="2"/>
    <n v="0.99"/>
    <n v="3.96"/>
    <x v="2"/>
    <x v="1"/>
    <x v="1"/>
  </r>
  <r>
    <s v="SAI-57174-173"/>
    <x v="617"/>
    <s v="Ray-73794-398"/>
    <s v="C-C-2.5"/>
    <n v="4"/>
    <x v="816"/>
    <s v="rpetersen1@icloud.com"/>
    <x v="3"/>
    <s v="Sou"/>
    <s v="C"/>
    <x v="0"/>
    <n v="3.3"/>
    <n v="13.2"/>
    <x v="1"/>
    <x v="1"/>
    <x v="0"/>
  </r>
  <r>
    <s v="IRV-18416-99"/>
    <x v="618"/>
    <s v="Ray-83514-707"/>
    <s v="B-S-2.5"/>
    <n v="6"/>
    <x v="817"/>
    <s v="rcowan2@icloud.com"/>
    <x v="0"/>
    <s v="Bag"/>
    <s v="S"/>
    <x v="0"/>
    <n v="6"/>
    <n v="36"/>
    <x v="4"/>
    <x v="0"/>
    <x v="1"/>
  </r>
  <r>
    <s v="FUT-28020-575"/>
    <x v="619"/>
    <s v="Ray-85165-841"/>
    <s v="C-C-2.5"/>
    <n v="3"/>
    <x v="818"/>
    <s v="rrosario8@aol.com"/>
    <x v="3"/>
    <s v="Bag"/>
    <s v="M"/>
    <x v="0"/>
    <n v="7.2"/>
    <n v="21.6"/>
    <x v="4"/>
    <x v="2"/>
    <x v="0"/>
  </r>
  <r>
    <s v="FRE-23946-121"/>
    <x v="620"/>
    <s v="Rea-40321-118"/>
    <s v="B-C-0.5"/>
    <n v="1"/>
    <x v="819"/>
    <s v="rcline2@aol.com"/>
    <x v="0"/>
    <s v="Cro"/>
    <s v="M"/>
    <x v="0"/>
    <n v="5.4"/>
    <n v="5.4"/>
    <x v="2"/>
    <x v="2"/>
    <x v="1"/>
  </r>
  <r>
    <s v="CED-55332-74"/>
    <x v="516"/>
    <s v="Reb-40449-247"/>
    <s v="C-M-0.5"/>
    <n v="4"/>
    <x v="820"/>
    <s v="rrandall7@gmail.com"/>
    <x v="0"/>
    <s v="Cro"/>
    <s v="M"/>
    <x v="0"/>
    <n v="5.4"/>
    <n v="21.6"/>
    <x v="2"/>
    <x v="2"/>
    <x v="0"/>
  </r>
  <r>
    <s v="POI-11706-45"/>
    <x v="621"/>
    <s v="Reb-64719-585"/>
    <s v="C-C-0.2"/>
    <n v="3"/>
    <x v="821"/>
    <s v="rirwin7@aol.com"/>
    <x v="3"/>
    <s v="Sou"/>
    <s v="M"/>
    <x v="3"/>
    <n v="1.8"/>
    <n v="5.4"/>
    <x v="1"/>
    <x v="2"/>
    <x v="1"/>
  </r>
  <r>
    <s v="SAI-35989-372"/>
    <x v="339"/>
    <s v="Reb-65511-510"/>
    <s v="B-S-2.5"/>
    <n v="5"/>
    <x v="822"/>
    <s v="rmaxwell3@aol.com"/>
    <x v="2"/>
    <s v="Bag"/>
    <s v="M"/>
    <x v="1"/>
    <n v="18"/>
    <n v="90"/>
    <x v="4"/>
    <x v="2"/>
    <x v="0"/>
  </r>
  <r>
    <s v="RIC-60545-82"/>
    <x v="622"/>
    <s v="Reb-66885-432"/>
    <s v="C-C-1.0"/>
    <n v="4"/>
    <x v="823"/>
    <s v="rmiller4@gmail.com"/>
    <x v="2"/>
    <s v="Bag"/>
    <s v="M"/>
    <x v="1"/>
    <n v="18"/>
    <n v="72"/>
    <x v="4"/>
    <x v="2"/>
    <x v="0"/>
  </r>
  <r>
    <s v="CRÃ-55995-447"/>
    <x v="623"/>
    <s v="Ree-48909-430"/>
    <s v="S-M-1.0"/>
    <n v="3"/>
    <x v="824"/>
    <s v="rhorne9@aol.com"/>
    <x v="3"/>
    <s v="Cro"/>
    <s v="M"/>
    <x v="2"/>
    <n v="1.08"/>
    <n v="3.24"/>
    <x v="2"/>
    <x v="2"/>
    <x v="0"/>
  </r>
  <r>
    <s v="MON-23335-718"/>
    <x v="624"/>
    <s v="Reg-19490-299"/>
    <s v="S-S-0.2"/>
    <n v="2"/>
    <x v="825"/>
    <s v="rhancock1@aol.com"/>
    <x v="0"/>
    <s v="Cro"/>
    <s v="S"/>
    <x v="3"/>
    <n v="2.25"/>
    <n v="4.5"/>
    <x v="2"/>
    <x v="0"/>
    <x v="0"/>
  </r>
  <r>
    <s v="BIR-25089-927"/>
    <x v="268"/>
    <s v="Reg-31033-453"/>
    <s v="C-S-1.0"/>
    <n v="3"/>
    <x v="826"/>
    <s v="rsavage2@yahoo.com"/>
    <x v="0"/>
    <s v="Cro"/>
    <s v="M"/>
    <x v="0"/>
    <n v="5.4"/>
    <n v="16.200000000000003"/>
    <x v="2"/>
    <x v="2"/>
    <x v="1"/>
  </r>
  <r>
    <s v="LES-47368-258"/>
    <x v="501"/>
    <s v="Reg-38009-389"/>
    <s v="B-S-2.5"/>
    <n v="4"/>
    <x v="827"/>
    <s v="rliu1@hotmail.com"/>
    <x v="3"/>
    <s v="Bag"/>
    <s v="M"/>
    <x v="2"/>
    <n v="1.44"/>
    <n v="5.76"/>
    <x v="4"/>
    <x v="2"/>
    <x v="1"/>
  </r>
  <r>
    <s v="LAN-6578-917"/>
    <x v="501"/>
    <s v="Reg-69750-697"/>
    <s v="B-C-0.5"/>
    <n v="3"/>
    <x v="828"/>
    <s v="rgray0@outlook.com"/>
    <x v="2"/>
    <s v="Cro"/>
    <s v="C"/>
    <x v="0"/>
    <n v="4.95"/>
    <n v="14.850000000000001"/>
    <x v="2"/>
    <x v="1"/>
    <x v="0"/>
  </r>
  <r>
    <s v="FUL-14577-681"/>
    <x v="161"/>
    <s v="Rei-15737-323"/>
    <s v="S-C-2.5"/>
    <n v="2"/>
    <x v="829"/>
    <s v="rhumphrey4@outlook.com"/>
    <x v="0"/>
    <s v="Cro"/>
    <s v="S"/>
    <x v="1"/>
    <n v="11.25"/>
    <n v="22.5"/>
    <x v="2"/>
    <x v="0"/>
    <x v="1"/>
  </r>
  <r>
    <s v="CIN-1793-736"/>
    <x v="44"/>
    <s v="Rei-50614-629"/>
    <s v="B-M-0.5"/>
    <n v="1"/>
    <x v="830"/>
    <s v="rcross0@icloud.com"/>
    <x v="0"/>
    <s v="Bag"/>
    <s v="C"/>
    <x v="3"/>
    <n v="3.3"/>
    <n v="3.3"/>
    <x v="4"/>
    <x v="1"/>
    <x v="1"/>
  </r>
  <r>
    <s v="ADA-31143-974"/>
    <x v="621"/>
    <s v="Reu-39678-135"/>
    <s v="S-S-2.5"/>
    <n v="2"/>
    <x v="831"/>
    <s v="rbright1@hotmail.com"/>
    <x v="5"/>
    <s v="Cro"/>
    <s v="S"/>
    <x v="3"/>
    <n v="2.25"/>
    <n v="4.5"/>
    <x v="2"/>
    <x v="0"/>
    <x v="0"/>
  </r>
  <r>
    <s v="SHE-92005-835"/>
    <x v="372"/>
    <s v="Rey-70169-203"/>
    <s v="B-S-0.5"/>
    <n v="5"/>
    <x v="832"/>
    <s v="rduran8@aol.com"/>
    <x v="4"/>
    <s v="Bag"/>
    <s v="S"/>
    <x v="0"/>
    <n v="6"/>
    <n v="30"/>
    <x v="4"/>
    <x v="0"/>
    <x v="0"/>
  </r>
  <r>
    <s v="ARM-35450-548"/>
    <x v="545"/>
    <s v="Rhi-28010-194"/>
    <s v="B-M-2.5"/>
    <n v="5"/>
    <x v="833"/>
    <s v="rfarley7@hotmail.com"/>
    <x v="2"/>
    <s v="Bag"/>
    <s v="C"/>
    <x v="1"/>
    <n v="16.5"/>
    <n v="82.5"/>
    <x v="4"/>
    <x v="1"/>
    <x v="0"/>
  </r>
  <r>
    <s v="LEI-50003-689"/>
    <x v="625"/>
    <s v="Rhy-16964-188"/>
    <s v="S-C-0.5"/>
    <n v="5"/>
    <x v="834"/>
    <s v="rroberson7@aol.com"/>
    <x v="1"/>
    <s v="Sou"/>
    <s v="M"/>
    <x v="3"/>
    <n v="1.8"/>
    <n v="9"/>
    <x v="1"/>
    <x v="2"/>
    <x v="0"/>
  </r>
  <r>
    <s v="KIM-54421-99"/>
    <x v="626"/>
    <s v="Rhy-47416-121"/>
    <s v="C-S-0.2"/>
    <n v="5"/>
    <x v="835"/>
    <s v="rmcguire9@aol.com"/>
    <x v="2"/>
    <s v="Cia"/>
    <s v="M"/>
    <x v="1"/>
    <n v="15"/>
    <n v="75"/>
    <x v="0"/>
    <x v="2"/>
    <x v="0"/>
  </r>
  <r>
    <s v="COM-28827-449"/>
    <x v="627"/>
    <s v="Ric-12201-122"/>
    <s v="S-S-0.2"/>
    <n v="3"/>
    <x v="836"/>
    <s v="rlyons1@gmail.com"/>
    <x v="3"/>
    <s v="Bag"/>
    <s v="M"/>
    <x v="2"/>
    <n v="1.44"/>
    <n v="4.32"/>
    <x v="4"/>
    <x v="2"/>
    <x v="0"/>
  </r>
  <r>
    <s v="NOR-53153-617"/>
    <x v="35"/>
    <s v="Rob-14620-318"/>
    <s v="C-M-2.5"/>
    <n v="3"/>
    <x v="837"/>
    <s v="rreed3@aol.com"/>
    <x v="0"/>
    <s v="Bag"/>
    <s v="M"/>
    <x v="1"/>
    <n v="18"/>
    <n v="54"/>
    <x v="4"/>
    <x v="2"/>
    <x v="1"/>
  </r>
  <r>
    <s v="LAM-83972-557"/>
    <x v="628"/>
    <s v="Rob-16742-626"/>
    <s v="C-M-2.5"/>
    <n v="4"/>
    <x v="838"/>
    <s v="rwhitehead8@yahoo.com"/>
    <x v="2"/>
    <s v="Bag"/>
    <s v="M"/>
    <x v="1"/>
    <n v="18"/>
    <n v="72"/>
    <x v="4"/>
    <x v="2"/>
    <x v="0"/>
  </r>
  <r>
    <s v="MAL-10403-888"/>
    <x v="629"/>
    <s v="Roc-97965-196"/>
    <s v="B-S-1.0"/>
    <n v="5"/>
    <x v="839"/>
    <s v="rheath5@aol.com"/>
    <x v="5"/>
    <s v="Bag"/>
    <s v="S"/>
    <x v="3"/>
    <n v="3"/>
    <n v="15"/>
    <x v="4"/>
    <x v="0"/>
    <x v="1"/>
  </r>
  <r>
    <s v="VEG-67951-930"/>
    <x v="630"/>
    <s v="Rod-20530-306"/>
    <s v="C-M-0.5"/>
    <n v="1"/>
    <x v="840"/>
    <s v="rgilmore0@outlook.com"/>
    <x v="2"/>
    <s v="Bag"/>
    <s v="C"/>
    <x v="3"/>
    <n v="3.3"/>
    <n v="3.3"/>
    <x v="4"/>
    <x v="1"/>
    <x v="1"/>
  </r>
  <r>
    <s v="SAN-55760-850"/>
    <x v="631"/>
    <s v="Rod-22997-272"/>
    <s v="C-C-1.0"/>
    <n v="4"/>
    <x v="841"/>
    <s v="rcarr6@aol.com"/>
    <x v="0"/>
    <s v="Sou"/>
    <s v="C"/>
    <x v="0"/>
    <n v="3.3"/>
    <n v="13.2"/>
    <x v="1"/>
    <x v="1"/>
    <x v="1"/>
  </r>
  <r>
    <s v="TOU-71808-64"/>
    <x v="610"/>
    <s v="Rod-98617-752"/>
    <s v="C-M-0.5"/>
    <n v="6"/>
    <x v="842"/>
    <s v="rdavis2@hotmail.com"/>
    <x v="3"/>
    <s v="Cro"/>
    <s v="C"/>
    <x v="1"/>
    <n v="12.375"/>
    <n v="74.25"/>
    <x v="2"/>
    <x v="1"/>
    <x v="1"/>
  </r>
  <r>
    <s v="SAI-12731-451"/>
    <x v="632"/>
    <s v="Rog-87705-249"/>
    <s v="C-S-0.5"/>
    <n v="1"/>
    <x v="843"/>
    <s v="rhuff5@aol.com"/>
    <x v="3"/>
    <s v="Cia"/>
    <s v="S"/>
    <x v="2"/>
    <n v="1"/>
    <n v="1"/>
    <x v="0"/>
    <x v="0"/>
    <x v="1"/>
  </r>
  <r>
    <s v="CLI-9199-713"/>
    <x v="355"/>
    <s v="Ron-13362-271"/>
    <s v="B-M-0.2"/>
    <n v="1"/>
    <x v="844"/>
    <s v="rfaulkner4@icloud.com"/>
    <x v="3"/>
    <s v="Bag"/>
    <s v="M"/>
    <x v="1"/>
    <n v="18"/>
    <n v="18"/>
    <x v="4"/>
    <x v="2"/>
    <x v="0"/>
  </r>
  <r>
    <s v="TOU-5524-270"/>
    <x v="247"/>
    <s v="Ros-46240-599"/>
    <s v="C-S-0.2"/>
    <n v="2"/>
    <x v="845"/>
    <s v="rfinley3@gmail.com"/>
    <x v="3"/>
    <s v="Cro"/>
    <s v="C"/>
    <x v="2"/>
    <n v="0.99"/>
    <n v="1.98"/>
    <x v="2"/>
    <x v="1"/>
    <x v="1"/>
  </r>
  <r>
    <s v="STR-68999-88"/>
    <x v="633"/>
    <s v="Roy-26337-370"/>
    <s v="B-M-0.5"/>
    <n v="2"/>
    <x v="846"/>
    <s v="rsimon5@icloud.com"/>
    <x v="3"/>
    <s v="Cro"/>
    <s v="S"/>
    <x v="3"/>
    <n v="2.25"/>
    <n v="4.5"/>
    <x v="2"/>
    <x v="0"/>
    <x v="0"/>
  </r>
  <r>
    <s v="CAV-56073-392"/>
    <x v="634"/>
    <s v="Roy-81279-419"/>
    <s v="B-M-1.0"/>
    <n v="6"/>
    <x v="847"/>
    <s v="rfischer1@hotmail.com"/>
    <x v="3"/>
    <s v="Cro"/>
    <s v="C"/>
    <x v="2"/>
    <n v="0.99"/>
    <n v="5.9399999999999995"/>
    <x v="2"/>
    <x v="1"/>
    <x v="0"/>
  </r>
  <r>
    <s v="COG-25675-318"/>
    <x v="498"/>
    <s v="Rub-74137-638"/>
    <s v="B-M-2.5"/>
    <n v="6"/>
    <x v="848"/>
    <s v="rnoble9@icloud.com"/>
    <x v="3"/>
    <s v="Bag"/>
    <s v="C"/>
    <x v="3"/>
    <n v="3.3"/>
    <n v="19.799999999999997"/>
    <x v="4"/>
    <x v="1"/>
    <x v="1"/>
  </r>
  <r>
    <s v="TAC-74034-43"/>
    <x v="635"/>
    <s v="Rub-82477-291"/>
    <s v="B-M-0.2"/>
    <n v="3"/>
    <x v="849"/>
    <s v="rmunoz4@gmail.com"/>
    <x v="0"/>
    <s v="Cro"/>
    <s v="C"/>
    <x v="3"/>
    <n v="2.2000000000000002"/>
    <n v="6.6000000000000005"/>
    <x v="2"/>
    <x v="1"/>
    <x v="0"/>
  </r>
  <r>
    <s v="ATL-95984-758"/>
    <x v="636"/>
    <s v="Rut-15881-778"/>
    <s v="S-M-0.2"/>
    <n v="4"/>
    <x v="850"/>
    <s v="rwaters3@icloud.com"/>
    <x v="0"/>
    <s v="Bri"/>
    <s v="M"/>
    <x v="1"/>
    <n v="12"/>
    <n v="48"/>
    <x v="3"/>
    <x v="2"/>
    <x v="1"/>
  </r>
  <r>
    <s v="CER-24087-153"/>
    <x v="637"/>
    <s v="Rut-94580-681"/>
    <s v="B-M-0.2"/>
    <n v="2"/>
    <x v="851"/>
    <s v="rgibbs7@outlook.com"/>
    <x v="3"/>
    <s v="Cro"/>
    <s v="S"/>
    <x v="3"/>
    <n v="2.25"/>
    <n v="4.5"/>
    <x v="2"/>
    <x v="0"/>
    <x v="1"/>
  </r>
  <r>
    <s v="HAG-30716-500"/>
    <x v="455"/>
    <s v="Rya-11297-811"/>
    <s v="S-C-0.5"/>
    <n v="4"/>
    <x v="852"/>
    <s v="rdavidson6@icloud.com"/>
    <x v="0"/>
    <s v="Bri"/>
    <s v="M"/>
    <x v="1"/>
    <n v="12"/>
    <n v="48"/>
    <x v="3"/>
    <x v="2"/>
    <x v="1"/>
  </r>
  <r>
    <s v="NEW-52214-769"/>
    <x v="638"/>
    <s v="Rya-74114-203"/>
    <s v="C-C-2.5"/>
    <n v="3"/>
    <x v="853"/>
    <s v="rwong0@yahoo.com"/>
    <x v="0"/>
    <s v="Bag"/>
    <s v="S"/>
    <x v="3"/>
    <n v="3"/>
    <n v="9"/>
    <x v="4"/>
    <x v="0"/>
    <x v="1"/>
  </r>
  <r>
    <s v="MAR-7318-998"/>
    <x v="426"/>
    <s v="Ryl-22870-184"/>
    <s v="B-C-2.5"/>
    <n v="6"/>
    <x v="854"/>
    <s v="rcooper6@hotmail.com"/>
    <x v="3"/>
    <s v="Cia"/>
    <s v="C"/>
    <x v="0"/>
    <n v="5.5"/>
    <n v="33"/>
    <x v="0"/>
    <x v="1"/>
    <x v="0"/>
  </r>
  <r>
    <s v="NAA-34956-676"/>
    <x v="41"/>
    <s v="Ryl-91041-140"/>
    <s v="C-C-2.5"/>
    <n v="3"/>
    <x v="855"/>
    <s v="rbarber6@aol.com"/>
    <x v="5"/>
    <s v="Cro"/>
    <s v="M"/>
    <x v="3"/>
    <n v="2.7"/>
    <n v="8.1000000000000014"/>
    <x v="2"/>
    <x v="2"/>
    <x v="1"/>
  </r>
  <r>
    <s v="WIN-15914-267"/>
    <x v="495"/>
    <s v="Sab-44192-906"/>
    <s v="B-S-0.2"/>
    <n v="4"/>
    <x v="856"/>
    <s v="scolon7@icloud.com"/>
    <x v="3"/>
    <s v="Cro"/>
    <s v="C"/>
    <x v="1"/>
    <n v="12.375"/>
    <n v="49.5"/>
    <x v="2"/>
    <x v="1"/>
    <x v="0"/>
  </r>
  <r>
    <s v="SAL-13487-265"/>
    <x v="639"/>
    <s v="Sad-94768-620"/>
    <s v="S-S-2.5"/>
    <n v="5"/>
    <x v="857"/>
    <s v="sspence0@yahoo.com"/>
    <x v="0"/>
    <s v="Cro"/>
    <s v="C"/>
    <x v="2"/>
    <n v="0.99"/>
    <n v="4.95"/>
    <x v="2"/>
    <x v="1"/>
    <x v="0"/>
  </r>
  <r>
    <s v="SAN-82173-436"/>
    <x v="640"/>
    <s v="Sag-23838-924"/>
    <s v="C-S-0.5"/>
    <n v="3"/>
    <x v="858"/>
    <s v="smedina6@yahoo.com"/>
    <x v="0"/>
    <s v="Cia"/>
    <s v="S"/>
    <x v="2"/>
    <n v="1"/>
    <n v="3"/>
    <x v="0"/>
    <x v="0"/>
    <x v="0"/>
  </r>
  <r>
    <s v="YOU-64724-867"/>
    <x v="35"/>
    <s v="Sam-79347-178"/>
    <s v="C-S-0.2"/>
    <n v="1"/>
    <x v="859"/>
    <s v="sellison3@gmail.com"/>
    <x v="0"/>
    <s v="Sou"/>
    <s v="M"/>
    <x v="0"/>
    <n v="6"/>
    <n v="6"/>
    <x v="1"/>
    <x v="2"/>
    <x v="1"/>
  </r>
  <r>
    <s v="REP-9814-316"/>
    <x v="587"/>
    <s v="San-16948-816"/>
    <s v="C-C-0.5"/>
    <n v="3"/>
    <x v="860"/>
    <s v="smoran6@icloud.com"/>
    <x v="2"/>
    <s v="Cia"/>
    <s v="M"/>
    <x v="2"/>
    <n v="1.2"/>
    <n v="3.5999999999999996"/>
    <x v="0"/>
    <x v="2"/>
    <x v="1"/>
  </r>
  <r>
    <s v="CHI-26695-23"/>
    <x v="81"/>
    <s v="San-36157-409"/>
    <s v="B-M-2.5"/>
    <n v="1"/>
    <x v="861"/>
    <s v="swest3@yahoo.com"/>
    <x v="2"/>
    <s v="Bag"/>
    <s v="M"/>
    <x v="1"/>
    <n v="18"/>
    <n v="18"/>
    <x v="4"/>
    <x v="2"/>
    <x v="0"/>
  </r>
  <r>
    <s v="DEL-65522-657"/>
    <x v="112"/>
    <s v="San-44349-299"/>
    <s v="C-S-2.5"/>
    <n v="2"/>
    <x v="862"/>
    <s v="skline4@gmail.com"/>
    <x v="0"/>
    <s v="Cia"/>
    <s v="C"/>
    <x v="3"/>
    <n v="2.75"/>
    <n v="5.5"/>
    <x v="0"/>
    <x v="1"/>
    <x v="1"/>
  </r>
  <r>
    <s v="HAM-55627-322"/>
    <x v="641"/>
    <s v="San-66836-889"/>
    <s v="C-M-0.5"/>
    <n v="5"/>
    <x v="863"/>
    <s v="sjarvis3@icloud.com"/>
    <x v="1"/>
    <s v="Bag"/>
    <s v="C"/>
    <x v="1"/>
    <n v="16.5"/>
    <n v="82.5"/>
    <x v="4"/>
    <x v="1"/>
    <x v="1"/>
  </r>
  <r>
    <s v="LIT-23885-522"/>
    <x v="642"/>
    <s v="San-91511-657"/>
    <s v="C-S-1.0"/>
    <n v="6"/>
    <x v="864"/>
    <s v="sduran7@yahoo.com"/>
    <x v="0"/>
    <s v="Cro"/>
    <s v="M"/>
    <x v="0"/>
    <n v="5.4"/>
    <n v="32.400000000000006"/>
    <x v="2"/>
    <x v="2"/>
    <x v="1"/>
  </r>
  <r>
    <s v="NOY-61504-984"/>
    <x v="643"/>
    <s v="Sar-21769-690"/>
    <s v="C-M-1.0"/>
    <n v="4"/>
    <x v="865"/>
    <s v="scrosby4@aol.com"/>
    <x v="3"/>
    <s v="Cro"/>
    <s v="S"/>
    <x v="3"/>
    <n v="2.25"/>
    <n v="9"/>
    <x v="2"/>
    <x v="0"/>
    <x v="1"/>
  </r>
  <r>
    <s v="PAR-31045-445"/>
    <x v="203"/>
    <s v="Sar-86400-267"/>
    <s v="S-M-0.5"/>
    <n v="5"/>
    <x v="866"/>
    <s v="srichardson5@icloud.com"/>
    <x v="3"/>
    <s v="Bag"/>
    <s v="M"/>
    <x v="0"/>
    <n v="7.2"/>
    <n v="36"/>
    <x v="4"/>
    <x v="2"/>
    <x v="1"/>
  </r>
  <r>
    <s v="TRE-58772-608"/>
    <x v="79"/>
    <s v="Sar-92221-753"/>
    <s v="S-M-0.2"/>
    <n v="6"/>
    <x v="867"/>
    <s v="snixon9@icloud.com"/>
    <x v="0"/>
    <s v="Bag"/>
    <s v="S"/>
    <x v="2"/>
    <n v="0.6"/>
    <n v="3.5999999999999996"/>
    <x v="4"/>
    <x v="0"/>
    <x v="1"/>
  </r>
  <r>
    <s v="HUN-47451-297"/>
    <x v="644"/>
    <s v="Sas-10952-660"/>
    <s v="C-C-1.0"/>
    <n v="3"/>
    <x v="868"/>
    <s v="schristian8@aol.com"/>
    <x v="0"/>
    <s v="Cia"/>
    <s v="C"/>
    <x v="3"/>
    <n v="2.75"/>
    <n v="8.25"/>
    <x v="0"/>
    <x v="1"/>
    <x v="1"/>
  </r>
  <r>
    <s v="MON-21012-908"/>
    <x v="189"/>
    <s v="Sav-78554-769"/>
    <s v="C-C-1.0"/>
    <n v="6"/>
    <x v="869"/>
    <s v="srichards9@aol.com"/>
    <x v="3"/>
    <s v="Cro"/>
    <s v="C"/>
    <x v="0"/>
    <n v="4.95"/>
    <n v="29.700000000000003"/>
    <x v="2"/>
    <x v="1"/>
    <x v="1"/>
  </r>
  <r>
    <s v="MIL-67090-681"/>
    <x v="496"/>
    <s v="Sca-41249-881"/>
    <s v="C-M-0.2"/>
    <n v="1"/>
    <x v="870"/>
    <s v="sowens6@yahoo.com"/>
    <x v="0"/>
    <s v="Cro"/>
    <s v="C"/>
    <x v="3"/>
    <n v="2.2000000000000002"/>
    <n v="2.2000000000000002"/>
    <x v="2"/>
    <x v="1"/>
    <x v="0"/>
  </r>
  <r>
    <s v="GOL-79108-949"/>
    <x v="645"/>
    <s v="Sco-57056-674"/>
    <s v="B-M-0.5"/>
    <n v="6"/>
    <x v="871"/>
    <s v="ssawyer6@outlook.com"/>
    <x v="3"/>
    <s v="Cro"/>
    <s v="S"/>
    <x v="2"/>
    <n v="0.9"/>
    <n v="5.4"/>
    <x v="2"/>
    <x v="0"/>
    <x v="1"/>
  </r>
  <r>
    <s v="MON-84063-607"/>
    <x v="594"/>
    <s v="Sea-10811-484"/>
    <s v="B-C-0.5"/>
    <n v="3"/>
    <x v="872"/>
    <s v="spowell3@aol.com"/>
    <x v="3"/>
    <s v="Cia"/>
    <s v="C"/>
    <x v="3"/>
    <n v="2.75"/>
    <n v="8.25"/>
    <x v="0"/>
    <x v="1"/>
    <x v="0"/>
  </r>
  <r>
    <s v="LA -28625-36"/>
    <x v="646"/>
    <s v="Sel-39400-773"/>
    <s v="S-C-2.5"/>
    <n v="2"/>
    <x v="873"/>
    <s v="sibarra2@yahoo.com"/>
    <x v="3"/>
    <s v="Cia"/>
    <s v="C"/>
    <x v="0"/>
    <n v="5.5"/>
    <n v="11"/>
    <x v="0"/>
    <x v="1"/>
    <x v="1"/>
  </r>
  <r>
    <s v="CHA-71839-871"/>
    <x v="647"/>
    <s v="Sem-38837-260"/>
    <s v="C-M-1.0"/>
    <n v="6"/>
    <x v="874"/>
    <s v="showard5@gmail.com"/>
    <x v="0"/>
    <s v="Sou"/>
    <s v="M"/>
    <x v="3"/>
    <n v="1.8"/>
    <n v="10.8"/>
    <x v="1"/>
    <x v="2"/>
    <x v="1"/>
  </r>
  <r>
    <s v="SEC-9181-530"/>
    <x v="585"/>
    <s v="Ser-75229-230"/>
    <s v="C-S-0.5"/>
    <n v="4"/>
    <x v="875"/>
    <s v="swalls7@outlook.com"/>
    <x v="2"/>
    <s v="Bag"/>
    <s v="M"/>
    <x v="2"/>
    <n v="1.44"/>
    <n v="5.76"/>
    <x v="4"/>
    <x v="2"/>
    <x v="1"/>
  </r>
  <r>
    <s v="AUS-45219-669"/>
    <x v="648"/>
    <s v="Set-54984-707"/>
    <s v="C-M-0.2"/>
    <n v="5"/>
    <x v="876"/>
    <s v="syates5@gmail.com"/>
    <x v="0"/>
    <s v="Sou"/>
    <s v="M"/>
    <x v="0"/>
    <n v="6"/>
    <n v="30"/>
    <x v="1"/>
    <x v="2"/>
    <x v="0"/>
  </r>
  <r>
    <s v="TOU-1850-669"/>
    <x v="550"/>
    <s v="Sha-29190-735"/>
    <s v="C-C-1.0"/>
    <n v="2"/>
    <x v="877"/>
    <s v="shanson8@hotmail.com"/>
    <x v="3"/>
    <s v="Cia"/>
    <s v="M"/>
    <x v="2"/>
    <n v="1.2"/>
    <n v="2.4"/>
    <x v="0"/>
    <x v="2"/>
    <x v="0"/>
  </r>
  <r>
    <s v="SAI-50592-939"/>
    <x v="284"/>
    <s v="Sha-35359-606"/>
    <s v="B-C-0.2"/>
    <n v="1"/>
    <x v="878"/>
    <s v="smason0@yahoo.com"/>
    <x v="3"/>
    <s v="Bag"/>
    <s v="M"/>
    <x v="2"/>
    <n v="1.44"/>
    <n v="1.44"/>
    <x v="4"/>
    <x v="2"/>
    <x v="0"/>
  </r>
  <r>
    <s v="SAN-77087-257"/>
    <x v="166"/>
    <s v="Sha-78368-527"/>
    <s v="C-M-2.5"/>
    <n v="6"/>
    <x v="879"/>
    <s v="sramsey3@yahoo.com"/>
    <x v="0"/>
    <s v="Bag"/>
    <s v="C"/>
    <x v="2"/>
    <n v="1.32"/>
    <n v="7.92"/>
    <x v="4"/>
    <x v="1"/>
    <x v="0"/>
  </r>
  <r>
    <s v="AUS-43649-175"/>
    <x v="649"/>
    <s v="Sha-82036-836"/>
    <s v="C-S-0.5"/>
    <n v="2"/>
    <x v="880"/>
    <s v="smccullough9@hotmail.com"/>
    <x v="0"/>
    <s v="Bag"/>
    <s v="M"/>
    <x v="1"/>
    <n v="18"/>
    <n v="36"/>
    <x v="4"/>
    <x v="2"/>
    <x v="0"/>
  </r>
  <r>
    <s v="OWE-60046-937"/>
    <x v="650"/>
    <s v="Sha-83091-730"/>
    <s v="C-M-0.5"/>
    <n v="2"/>
    <x v="881"/>
    <s v="sbest5@aol.com"/>
    <x v="2"/>
    <s v="Bag"/>
    <s v="C"/>
    <x v="2"/>
    <n v="1.32"/>
    <n v="2.64"/>
    <x v="4"/>
    <x v="1"/>
    <x v="1"/>
  </r>
  <r>
    <s v="Ã‰V-5868-191"/>
    <x v="136"/>
    <s v="She-62440-894"/>
    <s v="B-M-0.2"/>
    <n v="4"/>
    <x v="882"/>
    <s v="slara9@gmail.com"/>
    <x v="3"/>
    <s v="Bag"/>
    <s v="M"/>
    <x v="1"/>
    <n v="18"/>
    <n v="72"/>
    <x v="4"/>
    <x v="2"/>
    <x v="0"/>
  </r>
  <r>
    <s v="DAI-31736-255"/>
    <x v="651"/>
    <s v="Shy-22169-563"/>
    <s v="C-S-0.5"/>
    <n v="5"/>
    <x v="883"/>
    <s v="schristian3@yahoo.com"/>
    <x v="5"/>
    <s v="Cia"/>
    <s v="C"/>
    <x v="3"/>
    <n v="2.75"/>
    <n v="13.75"/>
    <x v="0"/>
    <x v="1"/>
    <x v="0"/>
  </r>
  <r>
    <s v="ARL-60475-589"/>
    <x v="652"/>
    <s v="Shy-63110-110"/>
    <s v="B-S-0.5"/>
    <n v="5"/>
    <x v="884"/>
    <s v="svalentine0@icloud.com"/>
    <x v="0"/>
    <s v="Cia"/>
    <s v="M"/>
    <x v="3"/>
    <n v="3"/>
    <n v="15"/>
    <x v="0"/>
    <x v="2"/>
    <x v="0"/>
  </r>
  <r>
    <s v="FRE-21556-135"/>
    <x v="616"/>
    <s v="Sil-89916-107"/>
    <s v="C-C-1.0"/>
    <n v="2"/>
    <x v="885"/>
    <s v="smcgrath2@yahoo.com"/>
    <x v="0"/>
    <s v="Cro"/>
    <s v="C"/>
    <x v="0"/>
    <n v="4.95"/>
    <n v="9.9"/>
    <x v="2"/>
    <x v="1"/>
    <x v="0"/>
  </r>
  <r>
    <s v="PAR-65707-616"/>
    <x v="653"/>
    <s v="Sky-18330-801"/>
    <s v="C-S-0.2"/>
    <n v="1"/>
    <x v="886"/>
    <s v="smoody7@outlook.com"/>
    <x v="3"/>
    <s v="Bag"/>
    <s v="S"/>
    <x v="2"/>
    <n v="0.6"/>
    <n v="0.6"/>
    <x v="4"/>
    <x v="0"/>
    <x v="1"/>
  </r>
  <r>
    <s v="DET-64776-733"/>
    <x v="654"/>
    <s v="Sky-34058-640"/>
    <s v="B-S-2.5"/>
    <n v="3"/>
    <x v="887"/>
    <s v="sknox0@aol.com"/>
    <x v="0"/>
    <s v="Bag"/>
    <s v="C"/>
    <x v="2"/>
    <n v="1.32"/>
    <n v="3.96"/>
    <x v="4"/>
    <x v="1"/>
    <x v="1"/>
  </r>
  <r>
    <s v="SAI-53157-504"/>
    <x v="386"/>
    <s v="Sky-73695-245"/>
    <s v="S-M-1.0"/>
    <n v="3"/>
    <x v="888"/>
    <s v="skidd3@aol.com"/>
    <x v="3"/>
    <s v="Cro"/>
    <s v="M"/>
    <x v="0"/>
    <n v="5.4"/>
    <n v="16.200000000000003"/>
    <x v="2"/>
    <x v="2"/>
    <x v="0"/>
  </r>
  <r>
    <s v="TOU-73269-834"/>
    <x v="655"/>
    <s v="Sky-79677-858"/>
    <s v="C-S-0.5"/>
    <n v="6"/>
    <x v="889"/>
    <s v="schapman5@hotmail.com"/>
    <x v="3"/>
    <s v="Bag"/>
    <s v="S"/>
    <x v="0"/>
    <n v="6"/>
    <n v="36"/>
    <x v="4"/>
    <x v="0"/>
    <x v="1"/>
  </r>
  <r>
    <s v="OYO-63156-220"/>
    <x v="100"/>
    <s v="Sky-85782-873"/>
    <s v="B-C-2.5"/>
    <n v="5"/>
    <x v="890"/>
    <s v="seaton1@aol.com"/>
    <x v="3"/>
    <s v="Cro"/>
    <s v="M"/>
    <x v="2"/>
    <n v="1.08"/>
    <n v="5.4"/>
    <x v="2"/>
    <x v="2"/>
    <x v="0"/>
  </r>
  <r>
    <s v="BES-60823-957"/>
    <x v="656"/>
    <s v="Sky-90013-144"/>
    <s v="C-C-0.2"/>
    <n v="6"/>
    <x v="891"/>
    <s v="salvarez5@yahoo.com"/>
    <x v="3"/>
    <s v="Bag"/>
    <s v="C"/>
    <x v="2"/>
    <n v="1.32"/>
    <n v="7.92"/>
    <x v="4"/>
    <x v="1"/>
    <x v="0"/>
  </r>
  <r>
    <s v="BOS-21031-530"/>
    <x v="479"/>
    <s v="Sky-99308-584"/>
    <s v="S-C-0.5"/>
    <n v="2"/>
    <x v="892"/>
    <s v="sgraham1@aol.com"/>
    <x v="0"/>
    <s v="Cro"/>
    <s v="C"/>
    <x v="1"/>
    <n v="12.375"/>
    <n v="24.75"/>
    <x v="2"/>
    <x v="1"/>
    <x v="1"/>
  </r>
  <r>
    <s v="POR-68034-582"/>
    <x v="333"/>
    <s v="Sol-33711-657"/>
    <s v="B-C-0.5"/>
    <n v="1"/>
    <x v="893"/>
    <s v="smcdowell2@aol.com"/>
    <x v="0"/>
    <s v="Bag"/>
    <s v="C"/>
    <x v="1"/>
    <n v="16.5"/>
    <n v="16.5"/>
    <x v="4"/>
    <x v="1"/>
    <x v="1"/>
  </r>
  <r>
    <s v="TUL-59363-227"/>
    <x v="657"/>
    <s v="Sol-72061-972"/>
    <s v="C-S-2.5"/>
    <n v="3"/>
    <x v="894"/>
    <s v="sfigueroa4@aol.com"/>
    <x v="4"/>
    <s v="Cro"/>
    <s v="C"/>
    <x v="1"/>
    <n v="12.375"/>
    <n v="37.125"/>
    <x v="2"/>
    <x v="1"/>
    <x v="1"/>
  </r>
  <r>
    <s v="AUS-45185-360"/>
    <x v="277"/>
    <s v="Sol-96439-956"/>
    <s v="B-M-0.2"/>
    <n v="1"/>
    <x v="895"/>
    <s v="sshea6@hotmail.com"/>
    <x v="0"/>
    <s v="Bri"/>
    <s v="S"/>
    <x v="0"/>
    <n v="4"/>
    <n v="4"/>
    <x v="3"/>
    <x v="0"/>
    <x v="1"/>
  </r>
  <r>
    <s v="DEV-3381-987"/>
    <x v="658"/>
    <s v="Son-64919-401"/>
    <s v="S-S-2.5"/>
    <n v="2"/>
    <x v="896"/>
    <s v="sgray2@gmail.com"/>
    <x v="2"/>
    <s v="Cro"/>
    <s v="S"/>
    <x v="3"/>
    <n v="2.25"/>
    <n v="4.5"/>
    <x v="2"/>
    <x v="0"/>
    <x v="1"/>
  </r>
  <r>
    <s v="PAR-54171-842"/>
    <x v="45"/>
    <s v="Sop-92786-562"/>
    <s v="C-C-0.5"/>
    <n v="5"/>
    <x v="897"/>
    <s v="swyatt9@hotmail.com"/>
    <x v="3"/>
    <s v="Cro"/>
    <s v="S"/>
    <x v="2"/>
    <n v="0.9"/>
    <n v="4.5"/>
    <x v="2"/>
    <x v="0"/>
    <x v="1"/>
  </r>
  <r>
    <s v="WAS-18234-602"/>
    <x v="659"/>
    <s v="Spe-75381-619"/>
    <s v="C-S-2.5"/>
    <n v="3"/>
    <x v="898"/>
    <s v="soconnor5@hotmail.com"/>
    <x v="0"/>
    <s v="Cro"/>
    <s v="M"/>
    <x v="3"/>
    <n v="2.7"/>
    <n v="8.1000000000000014"/>
    <x v="2"/>
    <x v="2"/>
    <x v="0"/>
  </r>
  <r>
    <s v="CLU-50597-780"/>
    <x v="660"/>
    <s v="Ste-26622-521"/>
    <s v="B-C-2.5"/>
    <n v="5"/>
    <x v="899"/>
    <s v="sjoseph3@hotmail.com"/>
    <x v="3"/>
    <s v="Cia"/>
    <s v="S"/>
    <x v="0"/>
    <n v="5"/>
    <n v="25"/>
    <x v="0"/>
    <x v="0"/>
    <x v="0"/>
  </r>
  <r>
    <s v="BOR-78830-470"/>
    <x v="571"/>
    <s v="Ste-49577-360"/>
    <s v="B-M-0.2"/>
    <n v="3"/>
    <x v="900"/>
    <s v="swalton8@yahoo.com"/>
    <x v="3"/>
    <s v="Cro"/>
    <s v="C"/>
    <x v="3"/>
    <n v="2.2000000000000002"/>
    <n v="6.6000000000000005"/>
    <x v="2"/>
    <x v="1"/>
    <x v="0"/>
  </r>
  <r>
    <s v="POR-11913-196"/>
    <x v="661"/>
    <s v="Sum-42831-698"/>
    <s v="C-M-0.5"/>
    <n v="6"/>
    <x v="901"/>
    <s v="snovak6@aol.com"/>
    <x v="0"/>
    <s v="Bag"/>
    <s v="C"/>
    <x v="3"/>
    <n v="3.3"/>
    <n v="19.799999999999997"/>
    <x v="4"/>
    <x v="1"/>
    <x v="0"/>
  </r>
  <r>
    <s v="COU-3517-514"/>
    <x v="662"/>
    <s v="Sus-98824-322"/>
    <s v="C-C-2.5"/>
    <n v="1"/>
    <x v="902"/>
    <s v="ssnow5@gmail.com"/>
    <x v="3"/>
    <s v="Bag"/>
    <s v="C"/>
    <x v="1"/>
    <n v="16.5"/>
    <n v="16.5"/>
    <x v="4"/>
    <x v="1"/>
    <x v="1"/>
  </r>
  <r>
    <s v="BRO-58563-46"/>
    <x v="663"/>
    <s v="Syd-45313-115"/>
    <s v="S-C-0.5"/>
    <n v="3"/>
    <x v="903"/>
    <s v="ssheppard4@outlook.com"/>
    <x v="0"/>
    <s v="Bag"/>
    <s v="S"/>
    <x v="2"/>
    <n v="0.6"/>
    <n v="1.7999999999999998"/>
    <x v="4"/>
    <x v="0"/>
    <x v="0"/>
  </r>
  <r>
    <s v="BOR-22709-528"/>
    <x v="639"/>
    <s v="Tab-41865-524"/>
    <s v="B-S-2.5"/>
    <n v="3"/>
    <x v="904"/>
    <s v="tgraham1@gmail.com"/>
    <x v="3"/>
    <s v="Bri"/>
    <s v="S"/>
    <x v="0"/>
    <n v="4"/>
    <n v="12"/>
    <x v="3"/>
    <x v="0"/>
    <x v="0"/>
  </r>
  <r>
    <s v="MIA-40614-986"/>
    <x v="664"/>
    <s v="Tab-47369-141"/>
    <s v="B-C-0.2"/>
    <n v="5"/>
    <x v="905"/>
    <s v="twang2@aol.com"/>
    <x v="0"/>
    <s v="Bag"/>
    <s v="S"/>
    <x v="1"/>
    <n v="15"/>
    <n v="75"/>
    <x v="4"/>
    <x v="0"/>
    <x v="1"/>
  </r>
  <r>
    <s v="HIG-2688-730"/>
    <x v="579"/>
    <s v="Tab-77812-858"/>
    <s v="B-S-1.0"/>
    <n v="6"/>
    <x v="906"/>
    <s v="tlang6@yahoo.com"/>
    <x v="2"/>
    <s v="Bag"/>
    <s v="S"/>
    <x v="0"/>
    <n v="6"/>
    <n v="36"/>
    <x v="4"/>
    <x v="0"/>
    <x v="1"/>
  </r>
  <r>
    <s v="SIO-85327-517"/>
    <x v="665"/>
    <s v="Tal-27279-773"/>
    <s v="C-C-0.2"/>
    <n v="5"/>
    <x v="907"/>
    <s v="triley0@gmail.com"/>
    <x v="0"/>
    <s v="Sou"/>
    <s v="C"/>
    <x v="0"/>
    <n v="3.3"/>
    <n v="16.5"/>
    <x v="1"/>
    <x v="1"/>
    <x v="0"/>
  </r>
  <r>
    <s v="JAS-21958-817"/>
    <x v="666"/>
    <s v="Tal-41850-597"/>
    <s v="B-S-0.2"/>
    <n v="2"/>
    <x v="908"/>
    <s v="tgarrett5@icloud.com"/>
    <x v="2"/>
    <s v="Bag"/>
    <s v="S"/>
    <x v="2"/>
    <n v="0.6"/>
    <n v="1.2"/>
    <x v="4"/>
    <x v="0"/>
    <x v="1"/>
  </r>
  <r>
    <s v="MIL-94661-78"/>
    <x v="146"/>
    <s v="Tal-95347-350"/>
    <s v="B-S-0.2"/>
    <n v="2"/>
    <x v="909"/>
    <s v="trios4@aol.com"/>
    <x v="0"/>
    <s v="Cia"/>
    <s v="S"/>
    <x v="2"/>
    <n v="1"/>
    <n v="2"/>
    <x v="0"/>
    <x v="0"/>
    <x v="0"/>
  </r>
  <r>
    <s v="CHE-28322-999"/>
    <x v="364"/>
    <s v="Tam-13778-852"/>
    <s v="C-M-0.5"/>
    <n v="2"/>
    <x v="910"/>
    <s v="tpearson8@icloud.com"/>
    <x v="5"/>
    <s v="Sou"/>
    <s v="C"/>
    <x v="0"/>
    <n v="3.3"/>
    <n v="6.6"/>
    <x v="1"/>
    <x v="1"/>
    <x v="0"/>
  </r>
  <r>
    <s v="CHI-49279-784"/>
    <x v="667"/>
    <s v="Tam-16410-293"/>
    <s v="B-C-0.2"/>
    <n v="1"/>
    <x v="911"/>
    <s v="tolsen8@gmail.com"/>
    <x v="0"/>
    <s v="Cro"/>
    <s v="M"/>
    <x v="3"/>
    <n v="2.7"/>
    <n v="2.7"/>
    <x v="2"/>
    <x v="2"/>
    <x v="1"/>
  </r>
  <r>
    <s v="WAS-6520-460"/>
    <x v="343"/>
    <s v="Tam-52873-735"/>
    <s v="C-C-2.5"/>
    <n v="2"/>
    <x v="912"/>
    <s v="tbenjamin2@outlook.com"/>
    <x v="0"/>
    <s v="Sou"/>
    <s v="C"/>
    <x v="0"/>
    <n v="3.3"/>
    <n v="6.6"/>
    <x v="1"/>
    <x v="1"/>
    <x v="1"/>
  </r>
  <r>
    <s v="CAE-67846-261"/>
    <x v="668"/>
    <s v="Tam-66462-730"/>
    <s v="C-M-2.5"/>
    <n v="5"/>
    <x v="913"/>
    <s v="tbaker9@outlook.com"/>
    <x v="3"/>
    <s v="Bag"/>
    <s v="S"/>
    <x v="1"/>
    <n v="15"/>
    <n v="75"/>
    <x v="4"/>
    <x v="0"/>
    <x v="1"/>
  </r>
  <r>
    <s v="OKL-50481-45"/>
    <x v="233"/>
    <s v="Tan-30494-962"/>
    <s v="C-C-2.5"/>
    <n v="4"/>
    <x v="914"/>
    <s v="tcraig1@yahoo.com"/>
    <x v="0"/>
    <s v="Cia"/>
    <s v="S"/>
    <x v="1"/>
    <n v="12.5"/>
    <n v="50"/>
    <x v="0"/>
    <x v="0"/>
    <x v="1"/>
  </r>
  <r>
    <s v="BRO-67599-550"/>
    <x v="70"/>
    <s v="Tan-54503-756"/>
    <s v="C-C-1.0"/>
    <n v="4"/>
    <x v="915"/>
    <s v="tnorris0@icloud.com"/>
    <x v="0"/>
    <s v="Cia"/>
    <s v="C"/>
    <x v="1"/>
    <n v="13.75"/>
    <n v="55"/>
    <x v="0"/>
    <x v="1"/>
    <x v="0"/>
  </r>
  <r>
    <s v="PHI-34413-587"/>
    <x v="669"/>
    <s v="Tan-57046-152"/>
    <s v="C-C-2.5"/>
    <n v="5"/>
    <x v="916"/>
    <s v="tpope2@outlook.com"/>
    <x v="0"/>
    <s v="Cia"/>
    <s v="S"/>
    <x v="2"/>
    <n v="1"/>
    <n v="5"/>
    <x v="0"/>
    <x v="0"/>
    <x v="0"/>
  </r>
  <r>
    <s v="PAR-83709-940"/>
    <x v="670"/>
    <s v="Tan-57756-151"/>
    <s v="C-C-0.2"/>
    <n v="2"/>
    <x v="917"/>
    <s v="thoover8@aol.com"/>
    <x v="3"/>
    <s v="Cro"/>
    <s v="S"/>
    <x v="3"/>
    <n v="2.25"/>
    <n v="4.5"/>
    <x v="2"/>
    <x v="0"/>
    <x v="1"/>
  </r>
  <r>
    <s v="RUN-74588-912"/>
    <x v="671"/>
    <s v="Tar-93038-472"/>
    <s v="C-M-1.0"/>
    <n v="5"/>
    <x v="918"/>
    <s v="tharvey3@aol.com"/>
    <x v="3"/>
    <s v="Cia"/>
    <s v="S"/>
    <x v="2"/>
    <n v="1"/>
    <n v="5"/>
    <x v="0"/>
    <x v="0"/>
    <x v="0"/>
  </r>
  <r>
    <s v="CER-90153-859"/>
    <x v="217"/>
    <s v="Tar-96868-118"/>
    <s v="C-S-0.5"/>
    <n v="1"/>
    <x v="919"/>
    <s v="tstark3@aol.com"/>
    <x v="3"/>
    <s v="Bag"/>
    <s v="C"/>
    <x v="2"/>
    <n v="1.32"/>
    <n v="1.32"/>
    <x v="4"/>
    <x v="1"/>
    <x v="1"/>
  </r>
  <r>
    <s v="PAR-26650-508"/>
    <x v="426"/>
    <s v="Tat-74087-609"/>
    <s v="C-S-0.5"/>
    <n v="4"/>
    <x v="920"/>
    <s v="tdaniels8@icloud.com"/>
    <x v="3"/>
    <s v="Bag"/>
    <s v="C"/>
    <x v="2"/>
    <n v="1.32"/>
    <n v="5.28"/>
    <x v="4"/>
    <x v="1"/>
    <x v="0"/>
  </r>
  <r>
    <s v="FON-68667-405"/>
    <x v="312"/>
    <s v="Tay-99813-119"/>
    <s v="B-S-0.5"/>
    <n v="6"/>
    <x v="921"/>
    <s v="tbrandt6@yahoo.com"/>
    <x v="3"/>
    <s v="Bag"/>
    <s v="M"/>
    <x v="0"/>
    <n v="7.2"/>
    <n v="43.2"/>
    <x v="4"/>
    <x v="2"/>
    <x v="0"/>
  </r>
  <r>
    <s v="LAN-33283-412"/>
    <x v="329"/>
    <s v="Tea-61936-477"/>
    <s v="C-C-0.2"/>
    <n v="2"/>
    <x v="922"/>
    <s v="tlong8@gmail.com"/>
    <x v="3"/>
    <s v="Cro"/>
    <s v="S"/>
    <x v="2"/>
    <n v="0.9"/>
    <n v="1.8"/>
    <x v="2"/>
    <x v="0"/>
    <x v="1"/>
  </r>
  <r>
    <s v="BER-178-993"/>
    <x v="190"/>
    <s v="Ter-38036-214"/>
    <s v="S-C-0.5"/>
    <n v="6"/>
    <x v="923"/>
    <s v="tnorris3@aol.com"/>
    <x v="1"/>
    <s v="Bag"/>
    <s v="M"/>
    <x v="1"/>
    <n v="18"/>
    <n v="108"/>
    <x v="4"/>
    <x v="2"/>
    <x v="0"/>
  </r>
  <r>
    <s v="NEW-79744-70"/>
    <x v="250"/>
    <s v="Ter-57123-153"/>
    <s v="S-M-1.0"/>
    <n v="4"/>
    <x v="924"/>
    <s v="tlindsey7@gmail.com"/>
    <x v="0"/>
    <s v="Cro"/>
    <s v="C"/>
    <x v="1"/>
    <n v="12.375"/>
    <n v="49.5"/>
    <x v="2"/>
    <x v="1"/>
    <x v="0"/>
  </r>
  <r>
    <s v="BIR-22412-62"/>
    <x v="672"/>
    <s v="Ter-59442-823"/>
    <s v="S-C-0.5"/>
    <n v="4"/>
    <x v="925"/>
    <s v="tbuchanan5@gmail.com"/>
    <x v="0"/>
    <s v="Bag"/>
    <s v="M"/>
    <x v="0"/>
    <n v="7.2"/>
    <n v="28.8"/>
    <x v="4"/>
    <x v="2"/>
    <x v="0"/>
  </r>
  <r>
    <s v="BES-62965-433"/>
    <x v="439"/>
    <s v="Ter-65024-101"/>
    <s v="B-C-1.0"/>
    <n v="3"/>
    <x v="926"/>
    <s v="tmccarthy5@yahoo.com"/>
    <x v="3"/>
    <s v="Cro"/>
    <s v="S"/>
    <x v="1"/>
    <n v="11.25"/>
    <n v="33.75"/>
    <x v="2"/>
    <x v="0"/>
    <x v="1"/>
  </r>
  <r>
    <s v="AIR-26700-594"/>
    <x v="450"/>
    <s v="Ter-86729-758"/>
    <s v="C-C-0.2"/>
    <n v="3"/>
    <x v="927"/>
    <s v="tguerra7@gmail.com"/>
    <x v="2"/>
    <s v="Cia"/>
    <s v="C"/>
    <x v="1"/>
    <n v="13.75"/>
    <n v="41.25"/>
    <x v="0"/>
    <x v="1"/>
    <x v="0"/>
  </r>
  <r>
    <s v="SAI-1091-273"/>
    <x v="417"/>
    <s v="Tes-98800-967"/>
    <s v="C-S-0.5"/>
    <n v="6"/>
    <x v="928"/>
    <s v="tcoffey0@outlook.com"/>
    <x v="3"/>
    <s v="Bag"/>
    <s v="S"/>
    <x v="1"/>
    <n v="15"/>
    <n v="90"/>
    <x v="4"/>
    <x v="0"/>
    <x v="1"/>
  </r>
  <r>
    <s v="ENG-97460-251"/>
    <x v="404"/>
    <s v="Tha-79370-552"/>
    <s v="B-M-1.0"/>
    <n v="4"/>
    <x v="929"/>
    <s v="tlindsey2@aol.com"/>
    <x v="0"/>
    <s v="Bri"/>
    <s v="S"/>
    <x v="0"/>
    <n v="4"/>
    <n v="16"/>
    <x v="3"/>
    <x v="0"/>
    <x v="0"/>
  </r>
  <r>
    <s v="WAS-25464-60"/>
    <x v="85"/>
    <s v="Tha-88965-761"/>
    <s v="C-M-1.0"/>
    <n v="5"/>
    <x v="930"/>
    <s v="twilliamson5@outlook.com"/>
    <x v="0"/>
    <s v="Bag"/>
    <s v="C"/>
    <x v="3"/>
    <n v="3.3"/>
    <n v="16.5"/>
    <x v="4"/>
    <x v="1"/>
    <x v="0"/>
  </r>
  <r>
    <s v="COU-69638-928"/>
    <x v="414"/>
    <s v="Tia-12727-993"/>
    <s v="S-S-2.5"/>
    <n v="4"/>
    <x v="931"/>
    <s v="tking6@hotmail.com"/>
    <x v="3"/>
    <s v="Cro"/>
    <s v="C"/>
    <x v="0"/>
    <n v="4.95"/>
    <n v="19.8"/>
    <x v="2"/>
    <x v="1"/>
    <x v="0"/>
  </r>
  <r>
    <s v="ANN-36423-77"/>
    <x v="620"/>
    <s v="Tia-37556-782"/>
    <s v="S-M-0.5"/>
    <n v="1"/>
    <x v="932"/>
    <s v="tdalton3@outlook.com"/>
    <x v="3"/>
    <s v="Bri"/>
    <s v="S"/>
    <x v="0"/>
    <n v="4"/>
    <n v="4"/>
    <x v="3"/>
    <x v="0"/>
    <x v="0"/>
  </r>
  <r>
    <s v="NEU-65659-98"/>
    <x v="673"/>
    <s v="Tia-41075-845"/>
    <s v="B-S-1.0"/>
    <n v="5"/>
    <x v="933"/>
    <s v="thodge4@aol.com"/>
    <x v="1"/>
    <s v="Bag"/>
    <s v="M"/>
    <x v="2"/>
    <n v="1.44"/>
    <n v="7.1999999999999993"/>
    <x v="4"/>
    <x v="2"/>
    <x v="1"/>
  </r>
  <r>
    <s v="BAT-41050-761"/>
    <x v="674"/>
    <s v="Tif-53055-849"/>
    <s v="B-S-0.2"/>
    <n v="5"/>
    <x v="934"/>
    <s v="twhite2@icloud.com"/>
    <x v="0"/>
    <s v="Cro"/>
    <s v="S"/>
    <x v="3"/>
    <n v="2.25"/>
    <n v="11.25"/>
    <x v="2"/>
    <x v="0"/>
    <x v="1"/>
  </r>
  <r>
    <s v="OSN-78525-797"/>
    <x v="675"/>
    <s v="Tit-81251-842"/>
    <s v="C-M-0.2"/>
    <n v="6"/>
    <x v="935"/>
    <s v="tpetersen1@hotmail.com"/>
    <x v="1"/>
    <s v="Cro"/>
    <s v="M"/>
    <x v="3"/>
    <n v="2.7"/>
    <n v="16.200000000000003"/>
    <x v="2"/>
    <x v="2"/>
    <x v="0"/>
  </r>
  <r>
    <s v="SEA-48142-742"/>
    <x v="676"/>
    <s v="Tod-60258-488"/>
    <s v="C-C-1.0"/>
    <n v="6"/>
    <x v="936"/>
    <s v="talvarado0@outlook.com"/>
    <x v="0"/>
    <s v="Bag"/>
    <s v="S"/>
    <x v="0"/>
    <n v="6"/>
    <n v="36"/>
    <x v="4"/>
    <x v="0"/>
    <x v="0"/>
  </r>
  <r>
    <s v="FOR-54577-826"/>
    <x v="160"/>
    <s v="Tre-24352-651"/>
    <s v="B-M-2.5"/>
    <n v="4"/>
    <x v="937"/>
    <s v="tpark0@yahoo.com"/>
    <x v="0"/>
    <s v="Sou"/>
    <s v="M"/>
    <x v="0"/>
    <n v="6"/>
    <n v="24"/>
    <x v="1"/>
    <x v="2"/>
    <x v="0"/>
  </r>
  <r>
    <s v="Ã‰V-77027-93"/>
    <x v="602"/>
    <s v="Tre-30559-102"/>
    <s v="S-S-0.2"/>
    <n v="6"/>
    <x v="938"/>
    <s v="tmays1@hotmail.com"/>
    <x v="3"/>
    <s v="Sou"/>
    <s v="C"/>
    <x v="0"/>
    <n v="3.3"/>
    <n v="19.799999999999997"/>
    <x v="1"/>
    <x v="1"/>
    <x v="0"/>
  </r>
  <r>
    <s v="BEA-22053-883"/>
    <x v="677"/>
    <s v="Tre-49186-943"/>
    <s v="S-C-1.0"/>
    <n v="5"/>
    <x v="939"/>
    <s v="tward2@yahoo.com"/>
    <x v="0"/>
    <s v="Cia"/>
    <s v="C"/>
    <x v="1"/>
    <n v="13.75"/>
    <n v="68.75"/>
    <x v="0"/>
    <x v="1"/>
    <x v="1"/>
  </r>
  <r>
    <s v="PAU-11518-257"/>
    <x v="223"/>
    <s v="Tri-33492-226"/>
    <s v="S-M-2.5"/>
    <n v="6"/>
    <x v="940"/>
    <s v="thaley0@hotmail.com"/>
    <x v="3"/>
    <s v="Cia"/>
    <s v="M"/>
    <x v="1"/>
    <n v="15"/>
    <n v="90"/>
    <x v="0"/>
    <x v="2"/>
    <x v="0"/>
  </r>
  <r>
    <s v="LOS-45971-846"/>
    <x v="678"/>
    <s v="Tri-71621-662"/>
    <s v="B-M-2.5"/>
    <n v="6"/>
    <x v="941"/>
    <s v="thogan0@outlook.com"/>
    <x v="0"/>
    <s v="Cro"/>
    <s v="M"/>
    <x v="3"/>
    <n v="2.7"/>
    <n v="16.200000000000003"/>
    <x v="2"/>
    <x v="2"/>
    <x v="1"/>
  </r>
  <r>
    <s v="ANG-36217-975"/>
    <x v="679"/>
    <s v="Tri-72566-522"/>
    <s v="S-M-0.5"/>
    <n v="3"/>
    <x v="942"/>
    <s v="tdickerson3@yahoo.com"/>
    <x v="3"/>
    <s v="Bri"/>
    <s v="S"/>
    <x v="0"/>
    <n v="4"/>
    <n v="12"/>
    <x v="3"/>
    <x v="0"/>
    <x v="0"/>
  </r>
  <r>
    <s v="CHA-94831-323"/>
    <x v="680"/>
    <s v="Tri-82126-104"/>
    <s v="B-C-0.2"/>
    <n v="2"/>
    <x v="943"/>
    <s v="twerner6@yahoo.com"/>
    <x v="3"/>
    <s v="Bag"/>
    <s v="C"/>
    <x v="1"/>
    <n v="16.5"/>
    <n v="33"/>
    <x v="4"/>
    <x v="1"/>
    <x v="1"/>
  </r>
  <r>
    <s v="BEL-88062-459"/>
    <x v="572"/>
    <s v="Tuc-88581-818"/>
    <s v="S-S-1.0"/>
    <n v="3"/>
    <x v="944"/>
    <s v="trangel7@gmail.com"/>
    <x v="4"/>
    <s v="Bag"/>
    <s v="C"/>
    <x v="1"/>
    <n v="16.5"/>
    <n v="49.5"/>
    <x v="4"/>
    <x v="1"/>
    <x v="0"/>
  </r>
  <r>
    <s v="BLO-74098-335"/>
    <x v="681"/>
    <s v="Ty -25526-544"/>
    <s v="C-C-0.2"/>
    <n v="6"/>
    <x v="945"/>
    <s v="tdaniels6@outlook.com"/>
    <x v="3"/>
    <s v="Bri"/>
    <s v="S"/>
    <x v="0"/>
    <n v="4"/>
    <n v="24"/>
    <x v="3"/>
    <x v="0"/>
    <x v="1"/>
  </r>
  <r>
    <s v="LUD-68049-855"/>
    <x v="422"/>
    <s v="Tyl-37926-188"/>
    <s v="B-S-2.5"/>
    <n v="4"/>
    <x v="946"/>
    <s v="tballard8@yahoo.com"/>
    <x v="1"/>
    <s v="Sou"/>
    <s v="M"/>
    <x v="3"/>
    <n v="1.8"/>
    <n v="7.2"/>
    <x v="1"/>
    <x v="2"/>
    <x v="0"/>
  </r>
  <r>
    <s v="KIN-76391-290"/>
    <x v="682"/>
    <s v="Tyr-67974-812"/>
    <s v="B-M-0.2"/>
    <n v="4"/>
    <x v="947"/>
    <s v="tcarrillo3@aol.com"/>
    <x v="2"/>
    <s v="Cro"/>
    <s v="C"/>
    <x v="1"/>
    <n v="12.375"/>
    <n v="49.5"/>
    <x v="2"/>
    <x v="1"/>
    <x v="0"/>
  </r>
  <r>
    <s v="SAI-20196-425"/>
    <x v="683"/>
    <s v="Tys-99455-842"/>
    <s v="S-M-0.2"/>
    <n v="3"/>
    <x v="948"/>
    <s v="tbanks2@aol.com"/>
    <x v="2"/>
    <s v="Bag"/>
    <s v="C"/>
    <x v="3"/>
    <n v="3.3"/>
    <n v="9.8999999999999986"/>
    <x v="4"/>
    <x v="1"/>
    <x v="0"/>
  </r>
  <r>
    <s v="AUC-22332-401"/>
    <x v="684"/>
    <s v="Uli-48604-668"/>
    <s v="C-M-2.5"/>
    <n v="6"/>
    <x v="949"/>
    <s v="uosborne7@yahoo.com"/>
    <x v="3"/>
    <s v="Cro"/>
    <s v="M"/>
    <x v="3"/>
    <n v="2.7"/>
    <n v="16.200000000000003"/>
    <x v="2"/>
    <x v="2"/>
    <x v="1"/>
  </r>
  <r>
    <s v="BOY-27471-845"/>
    <x v="685"/>
    <s v="Val-34022-520"/>
    <s v="C-M-0.2"/>
    <n v="6"/>
    <x v="950"/>
    <s v="vmoody4@outlook.com"/>
    <x v="0"/>
    <s v="Cia"/>
    <s v="C"/>
    <x v="3"/>
    <n v="2.75"/>
    <n v="16.5"/>
    <x v="0"/>
    <x v="1"/>
    <x v="0"/>
  </r>
  <r>
    <s v="WAS-61942-356"/>
    <x v="216"/>
    <s v="Val-38478-943"/>
    <s v="B-C-0.5"/>
    <n v="3"/>
    <x v="951"/>
    <s v="vwang6@gmail.com"/>
    <x v="0"/>
    <s v="Bag"/>
    <s v="M"/>
    <x v="1"/>
    <n v="18"/>
    <n v="54"/>
    <x v="4"/>
    <x v="2"/>
    <x v="1"/>
  </r>
  <r>
    <s v="BES-93614-160"/>
    <x v="686"/>
    <s v="Val-39855-481"/>
    <s v="B-C-2.5"/>
    <n v="6"/>
    <x v="952"/>
    <s v="vdorsey0@hotmail.com"/>
    <x v="3"/>
    <s v="Sou"/>
    <s v="M"/>
    <x v="0"/>
    <n v="6"/>
    <n v="36"/>
    <x v="1"/>
    <x v="2"/>
    <x v="1"/>
  </r>
  <r>
    <s v="SEA-95491-426"/>
    <x v="687"/>
    <s v="Val-50084-956"/>
    <s v="C-M-1.0"/>
    <n v="2"/>
    <x v="953"/>
    <s v="vdawson4@gmail.com"/>
    <x v="0"/>
    <s v="Cro"/>
    <s v="M"/>
    <x v="3"/>
    <n v="2.7"/>
    <n v="5.4"/>
    <x v="2"/>
    <x v="2"/>
    <x v="0"/>
  </r>
  <r>
    <s v="LIT-16785-260"/>
    <x v="625"/>
    <s v="Van-32994-340"/>
    <s v="C-S-0.5"/>
    <n v="3"/>
    <x v="954"/>
    <s v="vnolan2@gmail.com"/>
    <x v="0"/>
    <s v="Bag"/>
    <s v="C"/>
    <x v="3"/>
    <n v="3.3"/>
    <n v="9.8999999999999986"/>
    <x v="4"/>
    <x v="1"/>
    <x v="0"/>
  </r>
  <r>
    <s v="OUL-55958-832"/>
    <x v="249"/>
    <s v="Van-68380-961"/>
    <s v="C-M-0.2"/>
    <n v="5"/>
    <x v="955"/>
    <s v="vburns9@gmail.com"/>
    <x v="3"/>
    <s v="Bag"/>
    <s v="S"/>
    <x v="2"/>
    <n v="0.6"/>
    <n v="3"/>
    <x v="4"/>
    <x v="0"/>
    <x v="1"/>
  </r>
  <r>
    <s v="FOR-2307-902"/>
    <x v="688"/>
    <s v="Van-74263-263"/>
    <s v="S-M-0.5"/>
    <n v="1"/>
    <x v="956"/>
    <s v="vmorse0@icloud.com"/>
    <x v="0"/>
    <s v="Bag"/>
    <s v="M"/>
    <x v="1"/>
    <n v="18"/>
    <n v="18"/>
    <x v="4"/>
    <x v="2"/>
    <x v="1"/>
  </r>
  <r>
    <s v="NOI-69044-323"/>
    <x v="689"/>
    <s v="Van-98371-943"/>
    <s v="C-M-0.5"/>
    <n v="5"/>
    <x v="957"/>
    <s v="vstanton2@gmail.com"/>
    <x v="3"/>
    <s v="Bag"/>
    <s v="S"/>
    <x v="0"/>
    <n v="6"/>
    <n v="30"/>
    <x v="4"/>
    <x v="0"/>
    <x v="1"/>
  </r>
  <r>
    <s v="VIR-44195-23"/>
    <x v="690"/>
    <s v="Vau-28857-398"/>
    <s v="S-M-0.2"/>
    <n v="4"/>
    <x v="958"/>
    <s v="vburgess7@icloud.com"/>
    <x v="0"/>
    <s v="Bag"/>
    <s v="S"/>
    <x v="0"/>
    <n v="6"/>
    <n v="24"/>
    <x v="4"/>
    <x v="0"/>
    <x v="1"/>
  </r>
  <r>
    <s v="LA -49745-993"/>
    <x v="691"/>
    <s v="Vau-90123-840"/>
    <s v="C-C-1.0"/>
    <n v="5"/>
    <x v="959"/>
    <s v="vgould3@icloud.com"/>
    <x v="3"/>
    <s v="Bag"/>
    <s v="M"/>
    <x v="2"/>
    <n v="1.44"/>
    <n v="7.1999999999999993"/>
    <x v="4"/>
    <x v="2"/>
    <x v="0"/>
  </r>
  <r>
    <s v="SPA-99978-94"/>
    <x v="692"/>
    <s v="Vic-50983-264"/>
    <s v="C-S-0.5"/>
    <n v="2"/>
    <x v="960"/>
    <s v="vmorgan9@icloud.com"/>
    <x v="2"/>
    <s v="Cro"/>
    <s v="S"/>
    <x v="3"/>
    <n v="2.25"/>
    <n v="4.5"/>
    <x v="2"/>
    <x v="0"/>
    <x v="1"/>
  </r>
  <r>
    <s v="PAR-77242-523"/>
    <x v="693"/>
    <s v="Vic-77772-720"/>
    <s v="C-C-2.5"/>
    <n v="4"/>
    <x v="961"/>
    <s v="vwaters4@icloud.com"/>
    <x v="3"/>
    <s v="Cro"/>
    <s v="C"/>
    <x v="2"/>
    <n v="0.99"/>
    <n v="3.96"/>
    <x v="2"/>
    <x v="1"/>
    <x v="1"/>
  </r>
  <r>
    <s v="CLA-78800-806"/>
    <x v="694"/>
    <s v="Viv-68672-505"/>
    <s v="S-M-0.2"/>
    <n v="1"/>
    <x v="962"/>
    <s v="vchavez8@yahoo.com"/>
    <x v="5"/>
    <s v="Bag"/>
    <s v="M"/>
    <x v="2"/>
    <n v="1.44"/>
    <n v="1.44"/>
    <x v="4"/>
    <x v="2"/>
    <x v="1"/>
  </r>
  <r>
    <s v="POR-60947-27"/>
    <x v="229"/>
    <s v="War-83460-999"/>
    <s v="B-M-0.2"/>
    <n v="3"/>
    <x v="963"/>
    <s v="wcarson4@aol.com"/>
    <x v="2"/>
    <s v="Cia"/>
    <s v="S"/>
    <x v="2"/>
    <n v="1"/>
    <n v="3"/>
    <x v="0"/>
    <x v="0"/>
    <x v="1"/>
  </r>
  <r>
    <s v="MAN-64981-233"/>
    <x v="695"/>
    <s v="Wen-61896-819"/>
    <s v="S-M-1.0"/>
    <n v="4"/>
    <x v="964"/>
    <s v="wross7@outlook.com"/>
    <x v="0"/>
    <s v="Cro"/>
    <s v="C"/>
    <x v="2"/>
    <n v="0.99"/>
    <n v="3.96"/>
    <x v="2"/>
    <x v="1"/>
    <x v="0"/>
  </r>
  <r>
    <s v="NÃ®-69341-23"/>
    <x v="696"/>
    <s v="Wes-53999-253"/>
    <s v="C-M-0.5"/>
    <n v="5"/>
    <x v="965"/>
    <s v="wdrake7@icloud.com"/>
    <x v="3"/>
    <s v="Bag"/>
    <s v="C"/>
    <x v="1"/>
    <n v="16.5"/>
    <n v="82.5"/>
    <x v="4"/>
    <x v="1"/>
    <x v="1"/>
  </r>
  <r>
    <s v="WIN-97800-607"/>
    <x v="245"/>
    <s v="Wes-67585-552"/>
    <s v="C-S-0.2"/>
    <n v="4"/>
    <x v="966"/>
    <s v="wwall5@gmail.com"/>
    <x v="0"/>
    <s v="Bag"/>
    <s v="C"/>
    <x v="2"/>
    <n v="1.32"/>
    <n v="5.28"/>
    <x v="4"/>
    <x v="1"/>
    <x v="0"/>
  </r>
  <r>
    <s v="NAS-98734-631"/>
    <x v="697"/>
    <s v="Whi-80947-636"/>
    <s v="C-M-1.0"/>
    <n v="2"/>
    <x v="967"/>
    <s v="wkim5@gmail.com"/>
    <x v="0"/>
    <s v="Bag"/>
    <s v="S"/>
    <x v="1"/>
    <n v="15"/>
    <n v="30"/>
    <x v="4"/>
    <x v="0"/>
    <x v="1"/>
  </r>
  <r>
    <s v="QUI-52538-679"/>
    <x v="698"/>
    <s v="Wil-34852-268"/>
    <s v="C-S-0.2"/>
    <n v="4"/>
    <x v="968"/>
    <s v="wcollier0@yahoo.com"/>
    <x v="3"/>
    <s v="Cro"/>
    <s v="M"/>
    <x v="3"/>
    <n v="2.7"/>
    <n v="10.8"/>
    <x v="2"/>
    <x v="2"/>
    <x v="0"/>
  </r>
  <r>
    <s v="Ã‰P-65924-173"/>
    <x v="699"/>
    <s v="Wil-59912-372"/>
    <s v="C-S-0.2"/>
    <n v="6"/>
    <x v="969"/>
    <s v="wlloyd4@hotmail.com"/>
    <x v="3"/>
    <s v="Bri"/>
    <s v="S"/>
    <x v="0"/>
    <n v="4"/>
    <n v="24"/>
    <x v="3"/>
    <x v="0"/>
    <x v="0"/>
  </r>
  <r>
    <s v="DAM-25758-774"/>
    <x v="700"/>
    <s v="Xav-99501-926"/>
    <s v="B-C-1.0"/>
    <n v="4"/>
    <x v="970"/>
    <s v="xbrown5@aol.com"/>
    <x v="3"/>
    <s v="Cia"/>
    <s v="M"/>
    <x v="1"/>
    <n v="15"/>
    <n v="60"/>
    <x v="0"/>
    <x v="2"/>
    <x v="0"/>
  </r>
  <r>
    <s v="ISS-85316-958"/>
    <x v="701"/>
    <s v="Xim-45367-614"/>
    <s v="S-C-1.0"/>
    <n v="2"/>
    <x v="971"/>
    <s v="xvaldez0@yahoo.com"/>
    <x v="3"/>
    <s v="Bag"/>
    <s v="C"/>
    <x v="2"/>
    <n v="1.32"/>
    <n v="2.64"/>
    <x v="4"/>
    <x v="1"/>
    <x v="0"/>
  </r>
  <r>
    <s v="OLY-50963-969"/>
    <x v="605"/>
    <s v="Xio-38123-646"/>
    <s v="B-C-0.2"/>
    <n v="4"/>
    <x v="972"/>
    <s v="xbraun8@icloud.com"/>
    <x v="0"/>
    <s v="Cia"/>
    <s v="S"/>
    <x v="1"/>
    <n v="12.5"/>
    <n v="50"/>
    <x v="0"/>
    <x v="0"/>
    <x v="0"/>
  </r>
  <r>
    <s v="KIN-43349-611"/>
    <x v="702"/>
    <s v="Xio-93915-962"/>
    <s v="C-C-1.0"/>
    <n v="3"/>
    <x v="973"/>
    <s v="xarcher3@hotmail.com"/>
    <x v="4"/>
    <s v="Cia"/>
    <s v="C"/>
    <x v="1"/>
    <n v="13.75"/>
    <n v="41.25"/>
    <x v="0"/>
    <x v="1"/>
    <x v="1"/>
  </r>
  <r>
    <s v="NIC-15314-767"/>
    <x v="146"/>
    <s v="Xza-42264-824"/>
    <s v="C-C-2.5"/>
    <n v="2"/>
    <x v="974"/>
    <s v="xchaney4@gmail.com"/>
    <x v="3"/>
    <s v="Cia"/>
    <s v="S"/>
    <x v="1"/>
    <n v="12.5"/>
    <n v="25"/>
    <x v="0"/>
    <x v="0"/>
    <x v="0"/>
  </r>
  <r>
    <s v="ING-46495-939"/>
    <x v="703"/>
    <s v="Xza-88301-389"/>
    <s v="C-S-1.0"/>
    <n v="5"/>
    <x v="975"/>
    <s v="xharrell9@aol.com"/>
    <x v="0"/>
    <s v="Bag"/>
    <s v="C"/>
    <x v="3"/>
    <n v="3.3"/>
    <n v="16.5"/>
    <x v="4"/>
    <x v="1"/>
    <x v="0"/>
  </r>
  <r>
    <s v="LON-59112-104"/>
    <x v="704"/>
    <s v="Yah-29448-768"/>
    <s v="B-M-0.2"/>
    <n v="5"/>
    <x v="976"/>
    <s v="ychase2@aol.com"/>
    <x v="4"/>
    <s v="Cro"/>
    <s v="S"/>
    <x v="2"/>
    <n v="0.9"/>
    <n v="4.5"/>
    <x v="2"/>
    <x v="0"/>
    <x v="1"/>
  </r>
  <r>
    <s v="CLU-40911-519"/>
    <x v="705"/>
    <s v="Yah-72462-800"/>
    <s v="B-M-1.0"/>
    <n v="6"/>
    <x v="977"/>
    <s v="ydaniel3@gmail.com"/>
    <x v="5"/>
    <s v="Cia"/>
    <s v="M"/>
    <x v="1"/>
    <n v="15"/>
    <n v="90"/>
    <x v="0"/>
    <x v="2"/>
    <x v="1"/>
  </r>
  <r>
    <s v="NIC-85213-389"/>
    <x v="706"/>
    <s v="Yai-50069-831"/>
    <s v="B-S-0.2"/>
    <n v="6"/>
    <x v="978"/>
    <s v="yparrish0@hotmail.com"/>
    <x v="3"/>
    <s v="Bag"/>
    <s v="S"/>
    <x v="1"/>
    <n v="15"/>
    <n v="90"/>
    <x v="4"/>
    <x v="0"/>
    <x v="1"/>
  </r>
  <r>
    <s v="CLE-42883-192"/>
    <x v="609"/>
    <s v="Yan-12869-623"/>
    <s v="C-S-2.5"/>
    <n v="6"/>
    <x v="979"/>
    <s v="ycooley4@aol.com"/>
    <x v="3"/>
    <s v="Bag"/>
    <s v="M"/>
    <x v="2"/>
    <n v="1.44"/>
    <n v="8.64"/>
    <x v="4"/>
    <x v="2"/>
    <x v="1"/>
  </r>
  <r>
    <s v="RAH-45996-378"/>
    <x v="459"/>
    <s v="Yar-23199-479"/>
    <s v="B-S-1.0"/>
    <n v="3"/>
    <x v="980"/>
    <s v="ymorrison8@aol.com"/>
    <x v="5"/>
    <s v="Cro"/>
    <s v="C"/>
    <x v="3"/>
    <n v="2.2000000000000002"/>
    <n v="6.6000000000000005"/>
    <x v="2"/>
    <x v="1"/>
    <x v="1"/>
  </r>
  <r>
    <s v="LAV-71609-286"/>
    <x v="458"/>
    <s v="Yar-35990-183"/>
    <s v="C-C-0.2"/>
    <n v="6"/>
    <x v="981"/>
    <s v="ycruz3@icloud.com"/>
    <x v="3"/>
    <s v="Bag"/>
    <s v="S"/>
    <x v="3"/>
    <n v="3"/>
    <n v="18"/>
    <x v="4"/>
    <x v="0"/>
    <x v="0"/>
  </r>
  <r>
    <s v="NEW-22352-712"/>
    <x v="498"/>
    <s v="Yar-86840-958"/>
    <s v="B-C-0.2"/>
    <n v="5"/>
    <x v="982"/>
    <s v="ykidd2@hotmail.com"/>
    <x v="0"/>
    <s v="Sou"/>
    <s v="M"/>
    <x v="0"/>
    <n v="6"/>
    <n v="30"/>
    <x v="1"/>
    <x v="2"/>
    <x v="0"/>
  </r>
  <r>
    <s v="CAR-40926-568"/>
    <x v="614"/>
    <s v="Yar-88154-865"/>
    <s v="S-M-2.5"/>
    <n v="6"/>
    <x v="983"/>
    <s v="yarroyo3@outlook.com"/>
    <x v="3"/>
    <s v="Bag"/>
    <s v="S"/>
    <x v="3"/>
    <n v="3"/>
    <n v="18"/>
    <x v="4"/>
    <x v="0"/>
    <x v="0"/>
  </r>
  <r>
    <s v="TAM-75482-111"/>
    <x v="569"/>
    <s v="Yas-98104-199"/>
    <s v="S-M-0.2"/>
    <n v="6"/>
    <x v="984"/>
    <s v="yfox0@hotmail.com"/>
    <x v="0"/>
    <s v="Cia"/>
    <s v="S"/>
    <x v="1"/>
    <n v="12.5"/>
    <n v="75"/>
    <x v="0"/>
    <x v="0"/>
    <x v="0"/>
  </r>
  <r>
    <s v="SAI-74247-764"/>
    <x v="352"/>
    <s v="Yos-69866-154"/>
    <s v="S-C-1.0"/>
    <n v="3"/>
    <x v="985"/>
    <s v="yrangel2@gmail.com"/>
    <x v="2"/>
    <s v="Bag"/>
    <s v="S"/>
    <x v="0"/>
    <n v="6"/>
    <n v="18"/>
    <x v="4"/>
    <x v="0"/>
    <x v="1"/>
  </r>
  <r>
    <s v="MIG-61318-924"/>
    <x v="24"/>
    <s v="Zac-27092-357"/>
    <s v="C-S-0.2"/>
    <n v="4"/>
    <x v="986"/>
    <s v="zritter8@outlook.com"/>
    <x v="0"/>
    <s v="Bag"/>
    <s v="S"/>
    <x v="3"/>
    <n v="3"/>
    <n v="12"/>
    <x v="4"/>
    <x v="0"/>
    <x v="0"/>
  </r>
  <r>
    <s v="MAR-5439-65"/>
    <x v="526"/>
    <s v="Zac-45142-220"/>
    <s v="C-M-1.0"/>
    <n v="2"/>
    <x v="987"/>
    <s v="zstout8@aol.com"/>
    <x v="2"/>
    <s v="Cro"/>
    <s v="S"/>
    <x v="1"/>
    <n v="11.25"/>
    <n v="22.5"/>
    <x v="2"/>
    <x v="0"/>
    <x v="1"/>
  </r>
  <r>
    <s v="SAI-52929-617"/>
    <x v="707"/>
    <s v="Zac-60326-283"/>
    <s v="S-M-1.0"/>
    <n v="5"/>
    <x v="988"/>
    <s v="zfrye6@outlook.com"/>
    <x v="3"/>
    <s v="Cro"/>
    <s v="C"/>
    <x v="3"/>
    <n v="2.2000000000000002"/>
    <n v="11"/>
    <x v="2"/>
    <x v="1"/>
    <x v="0"/>
  </r>
  <r>
    <s v="CAS-49353-373"/>
    <x v="708"/>
    <s v="Zac-78462-400"/>
    <s v="B-M-2.5"/>
    <n v="2"/>
    <x v="989"/>
    <s v="zrosales7@outlook.com"/>
    <x v="5"/>
    <s v="Cro"/>
    <s v="S"/>
    <x v="2"/>
    <n v="0.9"/>
    <n v="1.8"/>
    <x v="2"/>
    <x v="0"/>
    <x v="1"/>
  </r>
  <r>
    <s v="BOS-56027-384"/>
    <x v="709"/>
    <s v="Zai-23075-903"/>
    <s v="B-M-0.2"/>
    <n v="2"/>
    <x v="990"/>
    <s v="zramsey1@hotmail.com"/>
    <x v="0"/>
    <s v="Bag"/>
    <s v="C"/>
    <x v="1"/>
    <n v="16.5"/>
    <n v="33"/>
    <x v="4"/>
    <x v="1"/>
    <x v="1"/>
  </r>
  <r>
    <s v="CHI-38637-494"/>
    <x v="710"/>
    <s v="Zai-93199-347"/>
    <s v="S-S-0.2"/>
    <n v="3"/>
    <x v="991"/>
    <s v="zjarvis1@aol.com"/>
    <x v="0"/>
    <s v="Bag"/>
    <s v="C"/>
    <x v="2"/>
    <n v="1.32"/>
    <n v="3.96"/>
    <x v="4"/>
    <x v="1"/>
    <x v="0"/>
  </r>
  <r>
    <s v="RAY-46152-68"/>
    <x v="711"/>
    <s v="Zan-28628-799"/>
    <s v="B-M-2.5"/>
    <n v="2"/>
    <x v="992"/>
    <s v="zmejia5@outlook.com"/>
    <x v="2"/>
    <s v="Bag"/>
    <s v="C"/>
    <x v="2"/>
    <n v="1.32"/>
    <n v="2.64"/>
    <x v="4"/>
    <x v="1"/>
    <x v="0"/>
  </r>
  <r>
    <s v="LAD-56005-18"/>
    <x v="612"/>
    <s v="Zan-34844-563"/>
    <s v="B-S-1.0"/>
    <n v="3"/>
    <x v="993"/>
    <s v="zmeyers1@icloud.com"/>
    <x v="2"/>
    <s v="Bag"/>
    <s v="C"/>
    <x v="2"/>
    <n v="1.32"/>
    <n v="3.96"/>
    <x v="4"/>
    <x v="1"/>
    <x v="0"/>
  </r>
  <r>
    <s v="ANG-48350-182"/>
    <x v="453"/>
    <s v="Zan-90821-722"/>
    <s v="B-M-2.5"/>
    <n v="5"/>
    <x v="994"/>
    <s v="zhowell2@outlook.com"/>
    <x v="3"/>
    <s v="Cro"/>
    <s v="M"/>
    <x v="0"/>
    <n v="5.4"/>
    <n v="27"/>
    <x v="2"/>
    <x v="2"/>
    <x v="0"/>
  </r>
  <r>
    <s v="VAL-21299-58"/>
    <x v="712"/>
    <s v="Zar-42274-101"/>
    <s v="B-M-2.5"/>
    <n v="1"/>
    <x v="995"/>
    <s v="zdoyle6@gmail.com"/>
    <x v="5"/>
    <s v="Bag"/>
    <s v="C"/>
    <x v="2"/>
    <n v="1.32"/>
    <n v="1.32"/>
    <x v="4"/>
    <x v="1"/>
    <x v="0"/>
  </r>
  <r>
    <s v="WIS-9421-613"/>
    <x v="214"/>
    <s v="Zay-31102-597"/>
    <s v="S-M-2.5"/>
    <n v="6"/>
    <x v="996"/>
    <s v="zhays7@aol.com"/>
    <x v="3"/>
    <s v="Cro"/>
    <s v="C"/>
    <x v="1"/>
    <n v="12.375"/>
    <n v="74.25"/>
    <x v="2"/>
    <x v="1"/>
    <x v="1"/>
  </r>
  <r>
    <s v="LOU-21464-579"/>
    <x v="713"/>
    <s v="Zay-59219-305"/>
    <s v="B-M-1.0"/>
    <n v="3"/>
    <x v="997"/>
    <s v="zhuerta1@yahoo.com"/>
    <x v="2"/>
    <s v="Bag"/>
    <s v="C"/>
    <x v="2"/>
    <n v="1.32"/>
    <n v="3.96"/>
    <x v="4"/>
    <x v="1"/>
    <x v="0"/>
  </r>
  <r>
    <s v="PAR-17685-396"/>
    <x v="132"/>
    <s v="Zay-75939-889"/>
    <s v="B-S-0.2"/>
    <n v="1"/>
    <x v="998"/>
    <s v="zhenderson4@aol.com"/>
    <x v="3"/>
    <s v="Cro"/>
    <s v="M"/>
    <x v="0"/>
    <n v="5.4"/>
    <n v="5.4"/>
    <x v="2"/>
    <x v="2"/>
    <x v="0"/>
  </r>
  <r>
    <s v="PAR-96086-186"/>
    <x v="714"/>
    <s v="Zay-86016-657"/>
    <s v="S-C-1.0"/>
    <n v="4"/>
    <x v="999"/>
    <s v="zdoyle5@aol.com"/>
    <x v="2"/>
    <s v="Bag"/>
    <s v="S"/>
    <x v="1"/>
    <n v="15"/>
    <n v="60"/>
    <x v="4"/>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03A0F2-D758-4D34-A386-A59A3CC1E1EA}" name="Bread and Pastry Sales" cacheId="5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G52" firstHeaderRow="1" firstDataRow="2" firstDataCol="2"/>
  <pivotFields count="18">
    <pivotField compact="0" outline="0" showAll="0" defaultSubtotal="0"/>
    <pivotField compact="0" numFmtId="165" outline="0" showAll="0" defaultSubtotal="0">
      <items count="715">
        <item x="302"/>
        <item x="347"/>
        <item x="531"/>
        <item x="703"/>
        <item x="652"/>
        <item x="247"/>
        <item x="313"/>
        <item x="132"/>
        <item x="461"/>
        <item x="464"/>
        <item x="42"/>
        <item x="99"/>
        <item x="41"/>
        <item x="673"/>
        <item x="430"/>
        <item x="168"/>
        <item x="491"/>
        <item x="7"/>
        <item x="337"/>
        <item x="436"/>
        <item x="122"/>
        <item x="683"/>
        <item x="306"/>
        <item x="397"/>
        <item x="251"/>
        <item x="195"/>
        <item x="416"/>
        <item x="73"/>
        <item x="454"/>
        <item x="144"/>
        <item x="15"/>
        <item x="535"/>
        <item x="394"/>
        <item x="77"/>
        <item x="669"/>
        <item x="186"/>
        <item x="512"/>
        <item x="33"/>
        <item x="288"/>
        <item x="664"/>
        <item x="603"/>
        <item x="260"/>
        <item x="658"/>
        <item x="226"/>
        <item x="701"/>
        <item x="597"/>
        <item x="274"/>
        <item x="653"/>
        <item x="371"/>
        <item x="577"/>
        <item x="96"/>
        <item x="129"/>
        <item x="688"/>
        <item x="183"/>
        <item x="614"/>
        <item x="528"/>
        <item x="193"/>
        <item x="330"/>
        <item x="135"/>
        <item x="592"/>
        <item x="136"/>
        <item x="698"/>
        <item x="486"/>
        <item x="222"/>
        <item x="121"/>
        <item x="694"/>
        <item x="557"/>
        <item x="426"/>
        <item x="523"/>
        <item x="386"/>
        <item x="293"/>
        <item x="54"/>
        <item x="5"/>
        <item x="551"/>
        <item x="26"/>
        <item x="356"/>
        <item x="700"/>
        <item x="475"/>
        <item x="567"/>
        <item x="622"/>
        <item x="205"/>
        <item x="548"/>
        <item x="510"/>
        <item x="327"/>
        <item x="434"/>
        <item x="79"/>
        <item x="421"/>
        <item x="646"/>
        <item x="147"/>
        <item x="647"/>
        <item x="156"/>
        <item x="170"/>
        <item x="155"/>
        <item x="266"/>
        <item x="214"/>
        <item x="51"/>
        <item x="148"/>
        <item x="194"/>
        <item x="488"/>
        <item x="326"/>
        <item x="576"/>
        <item x="239"/>
        <item x="668"/>
        <item x="565"/>
        <item x="649"/>
        <item x="352"/>
        <item x="196"/>
        <item x="398"/>
        <item x="388"/>
        <item x="419"/>
        <item x="423"/>
        <item x="50"/>
        <item x="507"/>
        <item x="301"/>
        <item x="174"/>
        <item x="425"/>
        <item x="635"/>
        <item x="218"/>
        <item x="60"/>
        <item x="633"/>
        <item x="32"/>
        <item x="181"/>
        <item x="314"/>
        <item x="86"/>
        <item x="117"/>
        <item x="476"/>
        <item x="570"/>
        <item x="61"/>
        <item x="12"/>
        <item x="424"/>
        <item x="35"/>
        <item x="198"/>
        <item x="437"/>
        <item x="304"/>
        <item x="134"/>
        <item x="713"/>
        <item x="172"/>
        <item x="55"/>
        <item x="97"/>
        <item x="714"/>
        <item x="527"/>
        <item x="632"/>
        <item x="315"/>
        <item x="457"/>
        <item x="45"/>
        <item x="338"/>
        <item x="211"/>
        <item x="598"/>
        <item x="562"/>
        <item x="233"/>
        <item x="157"/>
        <item x="422"/>
        <item x="680"/>
        <item x="158"/>
        <item x="111"/>
        <item x="449"/>
        <item x="317"/>
        <item x="305"/>
        <item x="114"/>
        <item x="71"/>
        <item x="228"/>
        <item x="553"/>
        <item x="8"/>
        <item x="259"/>
        <item x="618"/>
        <item x="471"/>
        <item x="409"/>
        <item x="143"/>
        <item x="674"/>
        <item x="24"/>
        <item x="249"/>
        <item x="387"/>
        <item x="456"/>
        <item x="586"/>
        <item x="13"/>
        <item x="591"/>
        <item x="621"/>
        <item x="179"/>
        <item x="514"/>
        <item x="285"/>
        <item x="630"/>
        <item x="516"/>
        <item x="594"/>
        <item x="268"/>
        <item x="623"/>
        <item x="90"/>
        <item x="290"/>
        <item x="441"/>
        <item x="160"/>
        <item x="340"/>
        <item x="699"/>
        <item x="1"/>
        <item x="176"/>
        <item x="354"/>
        <item x="152"/>
        <item x="142"/>
        <item x="165"/>
        <item x="335"/>
        <item x="44"/>
        <item x="329"/>
        <item x="452"/>
        <item x="648"/>
        <item x="292"/>
        <item x="707"/>
        <item x="303"/>
        <item x="241"/>
        <item x="138"/>
        <item x="675"/>
        <item x="682"/>
        <item x="615"/>
        <item x="381"/>
        <item x="477"/>
        <item x="112"/>
        <item x="153"/>
        <item x="631"/>
        <item x="343"/>
        <item x="695"/>
        <item x="380"/>
        <item x="46"/>
        <item x="264"/>
        <item x="563"/>
        <item x="300"/>
        <item x="396"/>
        <item x="252"/>
        <item x="666"/>
        <item x="610"/>
        <item x="146"/>
        <item x="679"/>
        <item x="52"/>
        <item x="497"/>
        <item x="629"/>
        <item x="569"/>
        <item x="229"/>
        <item x="311"/>
        <item x="588"/>
        <item x="230"/>
        <item x="297"/>
        <item x="604"/>
        <item x="479"/>
        <item x="624"/>
        <item x="677"/>
        <item x="307"/>
        <item x="435"/>
        <item x="75"/>
        <item x="124"/>
        <item x="382"/>
        <item x="413"/>
        <item x="370"/>
        <item x="411"/>
        <item x="298"/>
        <item x="95"/>
        <item x="583"/>
        <item x="210"/>
        <item x="524"/>
        <item x="212"/>
        <item x="602"/>
        <item x="552"/>
        <item x="361"/>
        <item x="104"/>
        <item x="431"/>
        <item x="316"/>
        <item x="78"/>
        <item x="529"/>
        <item x="485"/>
        <item x="617"/>
        <item x="672"/>
        <item x="362"/>
        <item x="309"/>
        <item x="331"/>
        <item x="574"/>
        <item x="67"/>
        <item x="280"/>
        <item x="123"/>
        <item x="662"/>
        <item x="390"/>
        <item x="661"/>
        <item x="242"/>
        <item x="49"/>
        <item x="261"/>
        <item x="508"/>
        <item x="57"/>
        <item x="0"/>
        <item x="534"/>
        <item x="499"/>
        <item x="493"/>
        <item x="358"/>
        <item x="709"/>
        <item x="401"/>
        <item x="28"/>
        <item x="446"/>
        <item x="39"/>
        <item x="2"/>
        <item x="451"/>
        <item x="310"/>
        <item x="706"/>
        <item x="596"/>
        <item x="438"/>
        <item x="87"/>
        <item x="545"/>
        <item x="180"/>
        <item x="657"/>
        <item x="125"/>
        <item x="492"/>
        <item x="94"/>
        <item x="102"/>
        <item x="612"/>
        <item x="255"/>
        <item x="254"/>
        <item x="444"/>
        <item x="450"/>
        <item x="440"/>
        <item x="25"/>
        <item x="217"/>
        <item x="319"/>
        <item x="105"/>
        <item x="418"/>
        <item x="377"/>
        <item x="506"/>
        <item x="704"/>
        <item x="199"/>
        <item x="408"/>
        <item x="517"/>
        <item x="573"/>
        <item x="357"/>
        <item x="504"/>
        <item x="92"/>
        <item x="366"/>
        <item x="89"/>
        <item x="348"/>
        <item x="14"/>
        <item x="248"/>
        <item x="167"/>
        <item x="710"/>
        <item x="611"/>
        <item x="522"/>
        <item x="236"/>
        <item x="580"/>
        <item x="379"/>
        <item x="81"/>
        <item x="636"/>
        <item x="712"/>
        <item x="589"/>
        <item x="223"/>
        <item x="391"/>
        <item x="333"/>
        <item x="403"/>
        <item x="572"/>
        <item x="685"/>
        <item x="289"/>
        <item x="473"/>
        <item x="533"/>
        <item x="463"/>
        <item x="72"/>
        <item x="607"/>
        <item x="56"/>
        <item x="271"/>
        <item x="154"/>
        <item x="532"/>
        <item x="27"/>
        <item x="608"/>
        <item x="432"/>
        <item x="188"/>
        <item x="221"/>
        <item x="283"/>
        <item x="21"/>
        <item x="550"/>
        <item x="467"/>
        <item x="667"/>
        <item x="637"/>
        <item x="200"/>
        <item x="250"/>
        <item x="670"/>
        <item x="215"/>
        <item x="402"/>
        <item x="128"/>
        <item x="400"/>
        <item x="702"/>
        <item x="378"/>
        <item x="526"/>
        <item x="547"/>
        <item x="272"/>
        <item x="656"/>
        <item x="184"/>
        <item x="369"/>
        <item x="336"/>
        <item x="536"/>
        <item x="163"/>
        <item x="558"/>
        <item x="498"/>
        <item x="414"/>
        <item x="238"/>
        <item x="654"/>
        <item x="711"/>
        <item x="606"/>
        <item x="76"/>
        <item x="244"/>
        <item x="420"/>
        <item x="627"/>
        <item x="644"/>
        <item x="178"/>
        <item x="4"/>
        <item x="17"/>
        <item x="659"/>
        <item x="442"/>
        <item x="595"/>
        <item x="530"/>
        <item x="483"/>
        <item x="587"/>
        <item x="120"/>
        <item x="554"/>
        <item x="568"/>
        <item x="639"/>
        <item x="363"/>
        <item x="489"/>
        <item x="344"/>
        <item x="74"/>
        <item x="270"/>
        <item x="322"/>
        <item x="10"/>
        <item x="273"/>
        <item x="185"/>
        <item x="291"/>
        <item x="321"/>
        <item x="131"/>
        <item x="628"/>
        <item x="645"/>
        <item x="281"/>
        <item x="159"/>
        <item x="412"/>
        <item x="91"/>
        <item x="197"/>
        <item x="691"/>
        <item x="53"/>
        <item x="151"/>
        <item x="258"/>
        <item x="581"/>
        <item x="681"/>
        <item x="284"/>
        <item x="373"/>
        <item x="469"/>
        <item x="541"/>
        <item x="676"/>
        <item x="318"/>
        <item x="19"/>
        <item x="616"/>
        <item x="538"/>
        <item x="277"/>
        <item x="539"/>
        <item x="208"/>
        <item x="216"/>
        <item x="93"/>
        <item x="383"/>
        <item x="410"/>
        <item x="375"/>
        <item x="625"/>
        <item x="48"/>
        <item x="690"/>
        <item x="542"/>
        <item x="106"/>
        <item x="346"/>
        <item x="578"/>
        <item x="642"/>
        <item x="495"/>
        <item x="3"/>
        <item x="334"/>
        <item x="643"/>
        <item x="339"/>
        <item x="585"/>
        <item x="36"/>
        <item x="58"/>
        <item x="150"/>
        <item x="224"/>
        <item x="133"/>
        <item x="139"/>
        <item x="474"/>
        <item x="689"/>
        <item x="164"/>
        <item x="325"/>
        <item x="173"/>
        <item x="40"/>
        <item x="407"/>
        <item x="650"/>
        <item x="626"/>
        <item x="341"/>
        <item x="605"/>
        <item x="556"/>
        <item x="579"/>
        <item x="599"/>
        <item x="257"/>
        <item x="85"/>
        <item x="110"/>
        <item x="263"/>
        <item x="43"/>
        <item x="80"/>
        <item x="566"/>
        <item x="69"/>
        <item x="490"/>
        <item x="590"/>
        <item x="206"/>
        <item x="47"/>
        <item x="455"/>
        <item x="269"/>
        <item x="130"/>
        <item x="472"/>
        <item x="500"/>
        <item x="70"/>
        <item x="286"/>
        <item x="11"/>
        <item x="393"/>
        <item x="127"/>
        <item x="209"/>
        <item x="213"/>
        <item x="537"/>
        <item x="145"/>
        <item x="466"/>
        <item x="100"/>
        <item x="560"/>
        <item x="353"/>
        <item x="189"/>
        <item x="453"/>
        <item x="367"/>
        <item x="518"/>
        <item x="439"/>
        <item x="392"/>
        <item x="235"/>
        <item x="515"/>
        <item x="63"/>
        <item x="68"/>
        <item x="332"/>
        <item x="427"/>
        <item x="262"/>
        <item x="351"/>
        <item x="278"/>
        <item x="359"/>
        <item x="204"/>
        <item x="395"/>
        <item x="116"/>
        <item x="686"/>
        <item x="374"/>
        <item x="470"/>
        <item x="559"/>
        <item x="276"/>
        <item x="141"/>
        <item x="678"/>
        <item x="231"/>
        <item x="243"/>
        <item x="166"/>
        <item x="253"/>
        <item x="404"/>
        <item x="220"/>
        <item x="620"/>
        <item x="571"/>
        <item x="433"/>
        <item x="417"/>
        <item x="494"/>
        <item x="641"/>
        <item x="328"/>
        <item x="482"/>
        <item x="509"/>
        <item x="240"/>
        <item x="107"/>
        <item x="140"/>
        <item x="187"/>
        <item x="671"/>
        <item x="295"/>
        <item x="487"/>
        <item x="323"/>
        <item x="619"/>
        <item x="697"/>
        <item x="692"/>
        <item x="20"/>
        <item x="88"/>
        <item x="640"/>
        <item x="693"/>
        <item x="245"/>
        <item x="350"/>
        <item x="458"/>
        <item x="312"/>
        <item x="83"/>
        <item x="282"/>
        <item x="279"/>
        <item x="6"/>
        <item x="549"/>
        <item x="202"/>
        <item x="478"/>
        <item x="118"/>
        <item x="137"/>
        <item x="519"/>
        <item x="389"/>
        <item x="201"/>
        <item x="372"/>
        <item x="287"/>
        <item x="308"/>
        <item x="182"/>
        <item x="299"/>
        <item x="62"/>
        <item x="687"/>
        <item x="655"/>
        <item x="219"/>
        <item x="234"/>
        <item x="561"/>
        <item x="501"/>
        <item x="459"/>
        <item x="34"/>
        <item x="207"/>
        <item x="660"/>
        <item x="98"/>
        <item x="376"/>
        <item x="634"/>
        <item x="448"/>
        <item x="447"/>
        <item x="582"/>
        <item x="555"/>
        <item x="22"/>
        <item x="66"/>
        <item x="203"/>
        <item x="342"/>
        <item x="103"/>
        <item x="696"/>
        <item x="663"/>
        <item x="428"/>
        <item x="324"/>
        <item x="175"/>
        <item x="23"/>
        <item x="365"/>
        <item x="465"/>
        <item x="162"/>
        <item x="601"/>
        <item x="18"/>
        <item x="511"/>
        <item x="355"/>
        <item x="384"/>
        <item x="665"/>
        <item x="481"/>
        <item x="296"/>
        <item x="684"/>
        <item x="609"/>
        <item x="246"/>
        <item x="385"/>
        <item x="59"/>
        <item x="190"/>
        <item x="9"/>
        <item x="237"/>
        <item x="443"/>
        <item x="525"/>
        <item x="65"/>
        <item x="109"/>
        <item x="64"/>
        <item x="368"/>
        <item x="399"/>
        <item x="265"/>
        <item x="480"/>
        <item x="84"/>
        <item x="613"/>
        <item x="503"/>
        <item x="505"/>
        <item x="30"/>
        <item x="600"/>
        <item x="513"/>
        <item x="232"/>
        <item x="225"/>
        <item x="82"/>
        <item x="29"/>
        <item x="349"/>
        <item x="364"/>
        <item x="171"/>
        <item x="267"/>
        <item x="405"/>
        <item x="406"/>
        <item x="275"/>
        <item x="415"/>
        <item x="108"/>
        <item x="651"/>
        <item x="101"/>
        <item x="546"/>
        <item x="564"/>
        <item x="584"/>
        <item x="115"/>
        <item x="593"/>
        <item x="320"/>
        <item x="360"/>
        <item x="119"/>
        <item x="227"/>
        <item x="126"/>
        <item x="496"/>
        <item x="169"/>
        <item x="177"/>
        <item x="149"/>
        <item x="708"/>
        <item x="38"/>
        <item x="445"/>
        <item x="345"/>
        <item x="16"/>
        <item x="520"/>
        <item x="161"/>
        <item x="460"/>
        <item x="256"/>
        <item x="484"/>
        <item x="540"/>
        <item x="37"/>
        <item x="462"/>
        <item x="575"/>
        <item x="544"/>
        <item x="468"/>
        <item x="705"/>
        <item x="638"/>
        <item x="113"/>
        <item x="521"/>
        <item x="31"/>
        <item x="191"/>
        <item x="543"/>
        <item x="429"/>
        <item x="294"/>
        <item x="192"/>
        <item x="50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2"/>
        <item x="3"/>
        <item x="0"/>
        <item x="1"/>
      </items>
    </pivotField>
    <pivotField compact="0" outline="0" showAll="0" defaultSubtotal="0"/>
    <pivotField dataField="1" compact="0" outline="0" showAll="0" defaultSubtotal="0"/>
    <pivotField axis="axisCol" compact="0" outline="0" showAll="0" defaultSubtotal="0">
      <items count="5">
        <item x="4"/>
        <item x="3"/>
        <item x="0"/>
        <item x="2"/>
        <item x="1"/>
      </items>
    </pivotField>
    <pivotField compact="0" outline="0" showAll="0" defaultSubtotal="0">
      <items count="3">
        <item x="1"/>
        <item x="2"/>
        <item x="0"/>
      </items>
    </pivotField>
    <pivotField compact="0" outline="0" showAll="0" defaultSubtotal="0">
      <items count="2">
        <item x="0"/>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7">
        <item x="0"/>
        <item x="1"/>
        <item x="2"/>
        <item x="3"/>
        <item x="4"/>
        <item x="5"/>
        <item x="6"/>
      </items>
    </pivotField>
  </pivotFields>
  <rowFields count="2">
    <field x="17"/>
    <field x="16"/>
  </rowFields>
  <rowItems count="48">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rowItems>
  <colFields count="1">
    <field x="13"/>
  </colFields>
  <colItems count="5">
    <i>
      <x/>
    </i>
    <i>
      <x v="1"/>
    </i>
    <i>
      <x v="2"/>
    </i>
    <i>
      <x v="3"/>
    </i>
    <i>
      <x v="4"/>
    </i>
  </colItems>
  <dataFields count="1">
    <dataField name="Sum of Sales" fld="12" baseField="15" baseItem="8" numFmtId="3"/>
  </dataFields>
  <chartFormats count="11">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4"/>
          </reference>
        </references>
      </pivotArea>
    </chartFormat>
    <chartFormat chart="5" format="5" series="1">
      <pivotArea type="data" outline="0" fieldPosition="0">
        <references count="1">
          <reference field="4294967294" count="1" selected="0">
            <x v="0"/>
          </reference>
        </references>
      </pivotArea>
    </chartFormat>
    <chartFormat chart="9" format="11" series="1">
      <pivotArea type="data" outline="0" fieldPosition="0">
        <references count="2">
          <reference field="4294967294" count="1" selected="0">
            <x v="0"/>
          </reference>
          <reference field="13" count="1" selected="0">
            <x v="0"/>
          </reference>
        </references>
      </pivotArea>
    </chartFormat>
    <chartFormat chart="9" format="12" series="1">
      <pivotArea type="data" outline="0" fieldPosition="0">
        <references count="2">
          <reference field="4294967294" count="1" selected="0">
            <x v="0"/>
          </reference>
          <reference field="13" count="1" selected="0">
            <x v="1"/>
          </reference>
        </references>
      </pivotArea>
    </chartFormat>
    <chartFormat chart="9" format="13" series="1">
      <pivotArea type="data" outline="0" fieldPosition="0">
        <references count="2">
          <reference field="4294967294" count="1" selected="0">
            <x v="0"/>
          </reference>
          <reference field="13" count="1" selected="0">
            <x v="2"/>
          </reference>
        </references>
      </pivotArea>
    </chartFormat>
    <chartFormat chart="9" format="14" series="1">
      <pivotArea type="data" outline="0" fieldPosition="0">
        <references count="2">
          <reference field="4294967294" count="1" selected="0">
            <x v="0"/>
          </reference>
          <reference field="13" count="1" selected="0">
            <x v="3"/>
          </reference>
        </references>
      </pivotArea>
    </chartFormat>
    <chartFormat chart="9" format="15"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54F0D5-A739-4DBC-B6B2-C623A6942F4B}" name="PivotTable3" cacheId="5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9" firstHeaderRow="1" firstDataRow="1" firstDataCol="1"/>
  <pivotFields count="18">
    <pivotField compact="0" outline="0" showAll="0" defaultSubtotal="0"/>
    <pivotField compact="0" numFmtId="165" outline="0" showAll="0" defaultSubtotal="0">
      <items count="715">
        <item x="302"/>
        <item x="347"/>
        <item x="531"/>
        <item x="703"/>
        <item x="652"/>
        <item x="247"/>
        <item x="313"/>
        <item x="132"/>
        <item x="461"/>
        <item x="464"/>
        <item x="42"/>
        <item x="99"/>
        <item x="41"/>
        <item x="673"/>
        <item x="430"/>
        <item x="168"/>
        <item x="491"/>
        <item x="7"/>
        <item x="337"/>
        <item x="436"/>
        <item x="122"/>
        <item x="683"/>
        <item x="306"/>
        <item x="397"/>
        <item x="251"/>
        <item x="195"/>
        <item x="416"/>
        <item x="73"/>
        <item x="454"/>
        <item x="144"/>
        <item x="15"/>
        <item x="535"/>
        <item x="394"/>
        <item x="77"/>
        <item x="669"/>
        <item x="186"/>
        <item x="512"/>
        <item x="33"/>
        <item x="288"/>
        <item x="664"/>
        <item x="603"/>
        <item x="260"/>
        <item x="658"/>
        <item x="226"/>
        <item x="701"/>
        <item x="597"/>
        <item x="274"/>
        <item x="653"/>
        <item x="371"/>
        <item x="577"/>
        <item x="96"/>
        <item x="129"/>
        <item x="688"/>
        <item x="183"/>
        <item x="614"/>
        <item x="528"/>
        <item x="193"/>
        <item x="330"/>
        <item x="135"/>
        <item x="592"/>
        <item x="136"/>
        <item x="698"/>
        <item x="486"/>
        <item x="222"/>
        <item x="121"/>
        <item x="694"/>
        <item x="557"/>
        <item x="426"/>
        <item x="523"/>
        <item x="386"/>
        <item x="293"/>
        <item x="54"/>
        <item x="5"/>
        <item x="551"/>
        <item x="26"/>
        <item x="356"/>
        <item x="700"/>
        <item x="475"/>
        <item x="567"/>
        <item x="622"/>
        <item x="205"/>
        <item x="548"/>
        <item x="510"/>
        <item x="327"/>
        <item x="434"/>
        <item x="79"/>
        <item x="421"/>
        <item x="646"/>
        <item x="147"/>
        <item x="647"/>
        <item x="156"/>
        <item x="170"/>
        <item x="155"/>
        <item x="266"/>
        <item x="214"/>
        <item x="51"/>
        <item x="148"/>
        <item x="194"/>
        <item x="488"/>
        <item x="326"/>
        <item x="576"/>
        <item x="239"/>
        <item x="668"/>
        <item x="565"/>
        <item x="649"/>
        <item x="352"/>
        <item x="196"/>
        <item x="398"/>
        <item x="388"/>
        <item x="419"/>
        <item x="423"/>
        <item x="50"/>
        <item x="507"/>
        <item x="301"/>
        <item x="174"/>
        <item x="425"/>
        <item x="635"/>
        <item x="218"/>
        <item x="60"/>
        <item x="633"/>
        <item x="32"/>
        <item x="181"/>
        <item x="314"/>
        <item x="86"/>
        <item x="117"/>
        <item x="476"/>
        <item x="570"/>
        <item x="61"/>
        <item x="12"/>
        <item x="424"/>
        <item x="35"/>
        <item x="198"/>
        <item x="437"/>
        <item x="304"/>
        <item x="134"/>
        <item x="713"/>
        <item x="172"/>
        <item x="55"/>
        <item x="97"/>
        <item x="714"/>
        <item x="527"/>
        <item x="632"/>
        <item x="315"/>
        <item x="457"/>
        <item x="45"/>
        <item x="338"/>
        <item x="211"/>
        <item x="598"/>
        <item x="562"/>
        <item x="233"/>
        <item x="157"/>
        <item x="422"/>
        <item x="680"/>
        <item x="158"/>
        <item x="111"/>
        <item x="449"/>
        <item x="317"/>
        <item x="305"/>
        <item x="114"/>
        <item x="71"/>
        <item x="228"/>
        <item x="553"/>
        <item x="8"/>
        <item x="259"/>
        <item x="618"/>
        <item x="471"/>
        <item x="409"/>
        <item x="143"/>
        <item x="674"/>
        <item x="24"/>
        <item x="249"/>
        <item x="387"/>
        <item x="456"/>
        <item x="586"/>
        <item x="13"/>
        <item x="591"/>
        <item x="621"/>
        <item x="179"/>
        <item x="514"/>
        <item x="285"/>
        <item x="630"/>
        <item x="516"/>
        <item x="594"/>
        <item x="268"/>
        <item x="623"/>
        <item x="90"/>
        <item x="290"/>
        <item x="441"/>
        <item x="160"/>
        <item x="340"/>
        <item x="699"/>
        <item x="1"/>
        <item x="176"/>
        <item x="354"/>
        <item x="152"/>
        <item x="142"/>
        <item x="165"/>
        <item x="335"/>
        <item x="44"/>
        <item x="329"/>
        <item x="452"/>
        <item x="648"/>
        <item x="292"/>
        <item x="707"/>
        <item x="303"/>
        <item x="241"/>
        <item x="138"/>
        <item x="675"/>
        <item x="682"/>
        <item x="615"/>
        <item x="381"/>
        <item x="477"/>
        <item x="112"/>
        <item x="153"/>
        <item x="631"/>
        <item x="343"/>
        <item x="695"/>
        <item x="380"/>
        <item x="46"/>
        <item x="264"/>
        <item x="563"/>
        <item x="300"/>
        <item x="396"/>
        <item x="252"/>
        <item x="666"/>
        <item x="610"/>
        <item x="146"/>
        <item x="679"/>
        <item x="52"/>
        <item x="497"/>
        <item x="629"/>
        <item x="569"/>
        <item x="229"/>
        <item x="311"/>
        <item x="588"/>
        <item x="230"/>
        <item x="297"/>
        <item x="604"/>
        <item x="479"/>
        <item x="624"/>
        <item x="677"/>
        <item x="307"/>
        <item x="435"/>
        <item x="75"/>
        <item x="124"/>
        <item x="382"/>
        <item x="413"/>
        <item x="370"/>
        <item x="411"/>
        <item x="298"/>
        <item x="95"/>
        <item x="583"/>
        <item x="210"/>
        <item x="524"/>
        <item x="212"/>
        <item x="602"/>
        <item x="552"/>
        <item x="361"/>
        <item x="104"/>
        <item x="431"/>
        <item x="316"/>
        <item x="78"/>
        <item x="529"/>
        <item x="485"/>
        <item x="617"/>
        <item x="672"/>
        <item x="362"/>
        <item x="309"/>
        <item x="331"/>
        <item x="574"/>
        <item x="67"/>
        <item x="280"/>
        <item x="123"/>
        <item x="662"/>
        <item x="390"/>
        <item x="661"/>
        <item x="242"/>
        <item x="49"/>
        <item x="261"/>
        <item x="508"/>
        <item x="57"/>
        <item x="0"/>
        <item x="534"/>
        <item x="499"/>
        <item x="493"/>
        <item x="358"/>
        <item x="709"/>
        <item x="401"/>
        <item x="28"/>
        <item x="446"/>
        <item x="39"/>
        <item x="2"/>
        <item x="451"/>
        <item x="310"/>
        <item x="706"/>
        <item x="596"/>
        <item x="438"/>
        <item x="87"/>
        <item x="545"/>
        <item x="180"/>
        <item x="657"/>
        <item x="125"/>
        <item x="492"/>
        <item x="94"/>
        <item x="102"/>
        <item x="612"/>
        <item x="255"/>
        <item x="254"/>
        <item x="444"/>
        <item x="450"/>
        <item x="440"/>
        <item x="25"/>
        <item x="217"/>
        <item x="319"/>
        <item x="105"/>
        <item x="418"/>
        <item x="377"/>
        <item x="506"/>
        <item x="704"/>
        <item x="199"/>
        <item x="408"/>
        <item x="517"/>
        <item x="573"/>
        <item x="357"/>
        <item x="504"/>
        <item x="92"/>
        <item x="366"/>
        <item x="89"/>
        <item x="348"/>
        <item x="14"/>
        <item x="248"/>
        <item x="167"/>
        <item x="710"/>
        <item x="611"/>
        <item x="522"/>
        <item x="236"/>
        <item x="580"/>
        <item x="379"/>
        <item x="81"/>
        <item x="636"/>
        <item x="712"/>
        <item x="589"/>
        <item x="223"/>
        <item x="391"/>
        <item x="333"/>
        <item x="403"/>
        <item x="572"/>
        <item x="685"/>
        <item x="289"/>
        <item x="473"/>
        <item x="533"/>
        <item x="463"/>
        <item x="72"/>
        <item x="607"/>
        <item x="56"/>
        <item x="271"/>
        <item x="154"/>
        <item x="532"/>
        <item x="27"/>
        <item x="608"/>
        <item x="432"/>
        <item x="188"/>
        <item x="221"/>
        <item x="283"/>
        <item x="21"/>
        <item x="550"/>
        <item x="467"/>
        <item x="667"/>
        <item x="637"/>
        <item x="200"/>
        <item x="250"/>
        <item x="670"/>
        <item x="215"/>
        <item x="402"/>
        <item x="128"/>
        <item x="400"/>
        <item x="702"/>
        <item x="378"/>
        <item x="526"/>
        <item x="547"/>
        <item x="272"/>
        <item x="656"/>
        <item x="184"/>
        <item x="369"/>
        <item x="336"/>
        <item x="536"/>
        <item x="163"/>
        <item x="558"/>
        <item x="498"/>
        <item x="414"/>
        <item x="238"/>
        <item x="654"/>
        <item x="711"/>
        <item x="606"/>
        <item x="76"/>
        <item x="244"/>
        <item x="420"/>
        <item x="627"/>
        <item x="644"/>
        <item x="178"/>
        <item x="4"/>
        <item x="17"/>
        <item x="659"/>
        <item x="442"/>
        <item x="595"/>
        <item x="530"/>
        <item x="483"/>
        <item x="587"/>
        <item x="120"/>
        <item x="554"/>
        <item x="568"/>
        <item x="639"/>
        <item x="363"/>
        <item x="489"/>
        <item x="344"/>
        <item x="74"/>
        <item x="270"/>
        <item x="322"/>
        <item x="10"/>
        <item x="273"/>
        <item x="185"/>
        <item x="291"/>
        <item x="321"/>
        <item x="131"/>
        <item x="628"/>
        <item x="645"/>
        <item x="281"/>
        <item x="159"/>
        <item x="412"/>
        <item x="91"/>
        <item x="197"/>
        <item x="691"/>
        <item x="53"/>
        <item x="151"/>
        <item x="258"/>
        <item x="581"/>
        <item x="681"/>
        <item x="284"/>
        <item x="373"/>
        <item x="469"/>
        <item x="541"/>
        <item x="676"/>
        <item x="318"/>
        <item x="19"/>
        <item x="616"/>
        <item x="538"/>
        <item x="277"/>
        <item x="539"/>
        <item x="208"/>
        <item x="216"/>
        <item x="93"/>
        <item x="383"/>
        <item x="410"/>
        <item x="375"/>
        <item x="625"/>
        <item x="48"/>
        <item x="690"/>
        <item x="542"/>
        <item x="106"/>
        <item x="346"/>
        <item x="578"/>
        <item x="642"/>
        <item x="495"/>
        <item x="3"/>
        <item x="334"/>
        <item x="643"/>
        <item x="339"/>
        <item x="585"/>
        <item x="36"/>
        <item x="58"/>
        <item x="150"/>
        <item x="224"/>
        <item x="133"/>
        <item x="139"/>
        <item x="474"/>
        <item x="689"/>
        <item x="164"/>
        <item x="325"/>
        <item x="173"/>
        <item x="40"/>
        <item x="407"/>
        <item x="650"/>
        <item x="626"/>
        <item x="341"/>
        <item x="605"/>
        <item x="556"/>
        <item x="579"/>
        <item x="599"/>
        <item x="257"/>
        <item x="85"/>
        <item x="110"/>
        <item x="263"/>
        <item x="43"/>
        <item x="80"/>
        <item x="566"/>
        <item x="69"/>
        <item x="490"/>
        <item x="590"/>
        <item x="206"/>
        <item x="47"/>
        <item x="455"/>
        <item x="269"/>
        <item x="130"/>
        <item x="472"/>
        <item x="500"/>
        <item x="70"/>
        <item x="286"/>
        <item x="11"/>
        <item x="393"/>
        <item x="127"/>
        <item x="209"/>
        <item x="213"/>
        <item x="537"/>
        <item x="145"/>
        <item x="466"/>
        <item x="100"/>
        <item x="560"/>
        <item x="353"/>
        <item x="189"/>
        <item x="453"/>
        <item x="367"/>
        <item x="518"/>
        <item x="439"/>
        <item x="392"/>
        <item x="235"/>
        <item x="515"/>
        <item x="63"/>
        <item x="68"/>
        <item x="332"/>
        <item x="427"/>
        <item x="262"/>
        <item x="351"/>
        <item x="278"/>
        <item x="359"/>
        <item x="204"/>
        <item x="395"/>
        <item x="116"/>
        <item x="686"/>
        <item x="374"/>
        <item x="470"/>
        <item x="559"/>
        <item x="276"/>
        <item x="141"/>
        <item x="678"/>
        <item x="231"/>
        <item x="243"/>
        <item x="166"/>
        <item x="253"/>
        <item x="404"/>
        <item x="220"/>
        <item x="620"/>
        <item x="571"/>
        <item x="433"/>
        <item x="417"/>
        <item x="494"/>
        <item x="641"/>
        <item x="328"/>
        <item x="482"/>
        <item x="509"/>
        <item x="240"/>
        <item x="107"/>
        <item x="140"/>
        <item x="187"/>
        <item x="671"/>
        <item x="295"/>
        <item x="487"/>
        <item x="323"/>
        <item x="619"/>
        <item x="697"/>
        <item x="692"/>
        <item x="20"/>
        <item x="88"/>
        <item x="640"/>
        <item x="693"/>
        <item x="245"/>
        <item x="350"/>
        <item x="458"/>
        <item x="312"/>
        <item x="83"/>
        <item x="282"/>
        <item x="279"/>
        <item x="6"/>
        <item x="549"/>
        <item x="202"/>
        <item x="478"/>
        <item x="118"/>
        <item x="137"/>
        <item x="519"/>
        <item x="389"/>
        <item x="201"/>
        <item x="372"/>
        <item x="287"/>
        <item x="308"/>
        <item x="182"/>
        <item x="299"/>
        <item x="62"/>
        <item x="687"/>
        <item x="655"/>
        <item x="219"/>
        <item x="234"/>
        <item x="561"/>
        <item x="501"/>
        <item x="459"/>
        <item x="34"/>
        <item x="207"/>
        <item x="660"/>
        <item x="98"/>
        <item x="376"/>
        <item x="634"/>
        <item x="448"/>
        <item x="447"/>
        <item x="582"/>
        <item x="555"/>
        <item x="22"/>
        <item x="66"/>
        <item x="203"/>
        <item x="342"/>
        <item x="103"/>
        <item x="696"/>
        <item x="663"/>
        <item x="428"/>
        <item x="324"/>
        <item x="175"/>
        <item x="23"/>
        <item x="365"/>
        <item x="465"/>
        <item x="162"/>
        <item x="601"/>
        <item x="18"/>
        <item x="511"/>
        <item x="355"/>
        <item x="384"/>
        <item x="665"/>
        <item x="481"/>
        <item x="296"/>
        <item x="684"/>
        <item x="609"/>
        <item x="246"/>
        <item x="385"/>
        <item x="59"/>
        <item x="190"/>
        <item x="9"/>
        <item x="237"/>
        <item x="443"/>
        <item x="525"/>
        <item x="65"/>
        <item x="109"/>
        <item x="64"/>
        <item x="368"/>
        <item x="399"/>
        <item x="265"/>
        <item x="480"/>
        <item x="84"/>
        <item x="613"/>
        <item x="503"/>
        <item x="505"/>
        <item x="30"/>
        <item x="600"/>
        <item x="513"/>
        <item x="232"/>
        <item x="225"/>
        <item x="82"/>
        <item x="29"/>
        <item x="349"/>
        <item x="364"/>
        <item x="171"/>
        <item x="267"/>
        <item x="405"/>
        <item x="406"/>
        <item x="275"/>
        <item x="415"/>
        <item x="108"/>
        <item x="651"/>
        <item x="101"/>
        <item x="546"/>
        <item x="564"/>
        <item x="584"/>
        <item x="115"/>
        <item x="593"/>
        <item x="320"/>
        <item x="360"/>
        <item x="119"/>
        <item x="227"/>
        <item x="126"/>
        <item x="496"/>
        <item x="169"/>
        <item x="177"/>
        <item x="149"/>
        <item x="708"/>
        <item x="38"/>
        <item x="445"/>
        <item x="345"/>
        <item x="16"/>
        <item x="520"/>
        <item x="161"/>
        <item x="460"/>
        <item x="256"/>
        <item x="484"/>
        <item x="540"/>
        <item x="37"/>
        <item x="462"/>
        <item x="575"/>
        <item x="544"/>
        <item x="468"/>
        <item x="705"/>
        <item x="638"/>
        <item x="113"/>
        <item x="521"/>
        <item x="31"/>
        <item x="191"/>
        <item x="543"/>
        <item x="429"/>
        <item x="294"/>
        <item x="192"/>
        <item x="50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6">
        <item x="2"/>
        <item x="3"/>
        <item x="1"/>
        <item x="5"/>
        <item x="4"/>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2"/>
        <item x="3"/>
        <item x="0"/>
        <item x="1"/>
      </items>
    </pivotField>
    <pivotField compact="0" outline="0" showAll="0" defaultSubtotal="0"/>
    <pivotField dataField="1" compact="0" outline="0" showAll="0" defaultSubtotal="0"/>
    <pivotField compact="0" outline="0" showAll="0" defaultSubtotal="0"/>
    <pivotField compact="0" outline="0" showAll="0" defaultSubtotal="0">
      <items count="3">
        <item x="1"/>
        <item x="2"/>
        <item x="0"/>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7">
        <item x="0"/>
        <item x="1"/>
        <item x="2"/>
        <item x="3"/>
        <item x="4"/>
        <item x="5"/>
        <item x="6"/>
      </items>
    </pivotField>
  </pivotFields>
  <rowFields count="1">
    <field x="7"/>
  </rowFields>
  <rowItems count="6">
    <i>
      <x v="4"/>
    </i>
    <i>
      <x v="2"/>
    </i>
    <i>
      <x v="3"/>
    </i>
    <i>
      <x/>
    </i>
    <i>
      <x v="5"/>
    </i>
    <i>
      <x v="1"/>
    </i>
  </rowItems>
  <colItems count="1">
    <i/>
  </colItems>
  <dataFields count="1">
    <dataField name="Sum of Sales" fld="12" baseField="7" baseItem="3" numFmtId="167"/>
  </dataFields>
  <chartFormats count="14">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1"/>
          </reference>
        </references>
      </pivotArea>
    </chartFormat>
    <chartFormat chart="9" format="2">
      <pivotArea type="data" outline="0" fieldPosition="0">
        <references count="2">
          <reference field="4294967294" count="1" selected="0">
            <x v="0"/>
          </reference>
          <reference field="7" count="1" selected="0">
            <x v="5"/>
          </reference>
        </references>
      </pivotArea>
    </chartFormat>
    <chartFormat chart="9" format="3">
      <pivotArea type="data" outline="0" fieldPosition="0">
        <references count="2">
          <reference field="4294967294" count="1" selected="0">
            <x v="0"/>
          </reference>
          <reference field="7" count="1" selected="0">
            <x v="0"/>
          </reference>
        </references>
      </pivotArea>
    </chartFormat>
    <chartFormat chart="9" format="4">
      <pivotArea type="data" outline="0" fieldPosition="0">
        <references count="2">
          <reference field="4294967294" count="1" selected="0">
            <x v="0"/>
          </reference>
          <reference field="7" count="1" selected="0">
            <x v="3"/>
          </reference>
        </references>
      </pivotArea>
    </chartFormat>
    <chartFormat chart="9" format="5">
      <pivotArea type="data" outline="0" fieldPosition="0">
        <references count="2">
          <reference field="4294967294" count="1" selected="0">
            <x v="0"/>
          </reference>
          <reference field="7" count="1" selected="0">
            <x v="2"/>
          </reference>
        </references>
      </pivotArea>
    </chartFormat>
    <chartFormat chart="9" format="6">
      <pivotArea type="data" outline="0" fieldPosition="0">
        <references count="2">
          <reference field="4294967294" count="1" selected="0">
            <x v="0"/>
          </reference>
          <reference field="7" count="1" selected="0">
            <x v="4"/>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7" count="1" selected="0">
            <x v="4"/>
          </reference>
        </references>
      </pivotArea>
    </chartFormat>
    <chartFormat chart="13" format="16">
      <pivotArea type="data" outline="0" fieldPosition="0">
        <references count="2">
          <reference field="4294967294" count="1" selected="0">
            <x v="0"/>
          </reference>
          <reference field="7" count="1" selected="0">
            <x v="2"/>
          </reference>
        </references>
      </pivotArea>
    </chartFormat>
    <chartFormat chart="13" format="17">
      <pivotArea type="data" outline="0" fieldPosition="0">
        <references count="2">
          <reference field="4294967294" count="1" selected="0">
            <x v="0"/>
          </reference>
          <reference field="7" count="1" selected="0">
            <x v="3"/>
          </reference>
        </references>
      </pivotArea>
    </chartFormat>
    <chartFormat chart="13" format="18">
      <pivotArea type="data" outline="0" fieldPosition="0">
        <references count="2">
          <reference field="4294967294" count="1" selected="0">
            <x v="0"/>
          </reference>
          <reference field="7" count="1" selected="0">
            <x v="0"/>
          </reference>
        </references>
      </pivotArea>
    </chartFormat>
    <chartFormat chart="13" format="19">
      <pivotArea type="data" outline="0" fieldPosition="0">
        <references count="2">
          <reference field="4294967294" count="1" selected="0">
            <x v="0"/>
          </reference>
          <reference field="7" count="1" selected="0">
            <x v="5"/>
          </reference>
        </references>
      </pivotArea>
    </chartFormat>
    <chartFormat chart="13" format="20">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42FDE5-4C9A-48F9-A6B4-EC29FDB803C0}" name="PivotTable3" cacheId="5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15" firstHeaderRow="1" firstDataRow="1" firstDataCol="1"/>
  <pivotFields count="18">
    <pivotField compact="0" outline="0" showAll="0" defaultSubtotal="0"/>
    <pivotField compact="0" numFmtId="165" outline="0" showAll="0" defaultSubtotal="0">
      <items count="715">
        <item x="302"/>
        <item x="347"/>
        <item x="531"/>
        <item x="703"/>
        <item x="652"/>
        <item x="247"/>
        <item x="313"/>
        <item x="132"/>
        <item x="461"/>
        <item x="464"/>
        <item x="42"/>
        <item x="99"/>
        <item x="41"/>
        <item x="673"/>
        <item x="430"/>
        <item x="168"/>
        <item x="491"/>
        <item x="7"/>
        <item x="337"/>
        <item x="436"/>
        <item x="122"/>
        <item x="683"/>
        <item x="306"/>
        <item x="397"/>
        <item x="251"/>
        <item x="195"/>
        <item x="416"/>
        <item x="73"/>
        <item x="454"/>
        <item x="144"/>
        <item x="15"/>
        <item x="535"/>
        <item x="394"/>
        <item x="77"/>
        <item x="669"/>
        <item x="186"/>
        <item x="512"/>
        <item x="33"/>
        <item x="288"/>
        <item x="664"/>
        <item x="603"/>
        <item x="260"/>
        <item x="658"/>
        <item x="226"/>
        <item x="701"/>
        <item x="597"/>
        <item x="274"/>
        <item x="653"/>
        <item x="371"/>
        <item x="577"/>
        <item x="96"/>
        <item x="129"/>
        <item x="688"/>
        <item x="183"/>
        <item x="614"/>
        <item x="528"/>
        <item x="193"/>
        <item x="330"/>
        <item x="135"/>
        <item x="592"/>
        <item x="136"/>
        <item x="698"/>
        <item x="486"/>
        <item x="222"/>
        <item x="121"/>
        <item x="694"/>
        <item x="557"/>
        <item x="426"/>
        <item x="523"/>
        <item x="386"/>
        <item x="293"/>
        <item x="54"/>
        <item x="5"/>
        <item x="551"/>
        <item x="26"/>
        <item x="356"/>
        <item x="700"/>
        <item x="475"/>
        <item x="567"/>
        <item x="622"/>
        <item x="205"/>
        <item x="548"/>
        <item x="510"/>
        <item x="327"/>
        <item x="434"/>
        <item x="79"/>
        <item x="421"/>
        <item x="646"/>
        <item x="147"/>
        <item x="647"/>
        <item x="156"/>
        <item x="170"/>
        <item x="155"/>
        <item x="266"/>
        <item x="214"/>
        <item x="51"/>
        <item x="148"/>
        <item x="194"/>
        <item x="488"/>
        <item x="326"/>
        <item x="576"/>
        <item x="239"/>
        <item x="668"/>
        <item x="565"/>
        <item x="649"/>
        <item x="352"/>
        <item x="196"/>
        <item x="398"/>
        <item x="388"/>
        <item x="419"/>
        <item x="423"/>
        <item x="50"/>
        <item x="507"/>
        <item x="301"/>
        <item x="174"/>
        <item x="425"/>
        <item x="635"/>
        <item x="218"/>
        <item x="60"/>
        <item x="633"/>
        <item x="32"/>
        <item x="181"/>
        <item x="314"/>
        <item x="86"/>
        <item x="117"/>
        <item x="476"/>
        <item x="570"/>
        <item x="61"/>
        <item x="12"/>
        <item x="424"/>
        <item x="35"/>
        <item x="198"/>
        <item x="437"/>
        <item x="304"/>
        <item x="134"/>
        <item x="713"/>
        <item x="172"/>
        <item x="55"/>
        <item x="97"/>
        <item x="714"/>
        <item x="527"/>
        <item x="632"/>
        <item x="315"/>
        <item x="457"/>
        <item x="45"/>
        <item x="338"/>
        <item x="211"/>
        <item x="598"/>
        <item x="562"/>
        <item x="233"/>
        <item x="157"/>
        <item x="422"/>
        <item x="680"/>
        <item x="158"/>
        <item x="111"/>
        <item x="449"/>
        <item x="317"/>
        <item x="305"/>
        <item x="114"/>
        <item x="71"/>
        <item x="228"/>
        <item x="553"/>
        <item x="8"/>
        <item x="259"/>
        <item x="618"/>
        <item x="471"/>
        <item x="409"/>
        <item x="143"/>
        <item x="674"/>
        <item x="24"/>
        <item x="249"/>
        <item x="387"/>
        <item x="456"/>
        <item x="586"/>
        <item x="13"/>
        <item x="591"/>
        <item x="621"/>
        <item x="179"/>
        <item x="514"/>
        <item x="285"/>
        <item x="630"/>
        <item x="516"/>
        <item x="594"/>
        <item x="268"/>
        <item x="623"/>
        <item x="90"/>
        <item x="290"/>
        <item x="441"/>
        <item x="160"/>
        <item x="340"/>
        <item x="699"/>
        <item x="1"/>
        <item x="176"/>
        <item x="354"/>
        <item x="152"/>
        <item x="142"/>
        <item x="165"/>
        <item x="335"/>
        <item x="44"/>
        <item x="329"/>
        <item x="452"/>
        <item x="648"/>
        <item x="292"/>
        <item x="707"/>
        <item x="303"/>
        <item x="241"/>
        <item x="138"/>
        <item x="675"/>
        <item x="682"/>
        <item x="615"/>
        <item x="381"/>
        <item x="477"/>
        <item x="112"/>
        <item x="153"/>
        <item x="631"/>
        <item x="343"/>
        <item x="695"/>
        <item x="380"/>
        <item x="46"/>
        <item x="264"/>
        <item x="563"/>
        <item x="300"/>
        <item x="396"/>
        <item x="252"/>
        <item x="666"/>
        <item x="610"/>
        <item x="146"/>
        <item x="679"/>
        <item x="52"/>
        <item x="497"/>
        <item x="629"/>
        <item x="569"/>
        <item x="229"/>
        <item x="311"/>
        <item x="588"/>
        <item x="230"/>
        <item x="297"/>
        <item x="604"/>
        <item x="479"/>
        <item x="624"/>
        <item x="677"/>
        <item x="307"/>
        <item x="435"/>
        <item x="75"/>
        <item x="124"/>
        <item x="382"/>
        <item x="413"/>
        <item x="370"/>
        <item x="411"/>
        <item x="298"/>
        <item x="95"/>
        <item x="583"/>
        <item x="210"/>
        <item x="524"/>
        <item x="212"/>
        <item x="602"/>
        <item x="552"/>
        <item x="361"/>
        <item x="104"/>
        <item x="431"/>
        <item x="316"/>
        <item x="78"/>
        <item x="529"/>
        <item x="485"/>
        <item x="617"/>
        <item x="672"/>
        <item x="362"/>
        <item x="309"/>
        <item x="331"/>
        <item x="574"/>
        <item x="67"/>
        <item x="280"/>
        <item x="123"/>
        <item x="662"/>
        <item x="390"/>
        <item x="661"/>
        <item x="242"/>
        <item x="49"/>
        <item x="261"/>
        <item x="508"/>
        <item x="57"/>
        <item x="0"/>
        <item x="534"/>
        <item x="499"/>
        <item x="493"/>
        <item x="358"/>
        <item x="709"/>
        <item x="401"/>
        <item x="28"/>
        <item x="446"/>
        <item x="39"/>
        <item x="2"/>
        <item x="451"/>
        <item x="310"/>
        <item x="706"/>
        <item x="596"/>
        <item x="438"/>
        <item x="87"/>
        <item x="545"/>
        <item x="180"/>
        <item x="657"/>
        <item x="125"/>
        <item x="492"/>
        <item x="94"/>
        <item x="102"/>
        <item x="612"/>
        <item x="255"/>
        <item x="254"/>
        <item x="444"/>
        <item x="450"/>
        <item x="440"/>
        <item x="25"/>
        <item x="217"/>
        <item x="319"/>
        <item x="105"/>
        <item x="418"/>
        <item x="377"/>
        <item x="506"/>
        <item x="704"/>
        <item x="199"/>
        <item x="408"/>
        <item x="517"/>
        <item x="573"/>
        <item x="357"/>
        <item x="504"/>
        <item x="92"/>
        <item x="366"/>
        <item x="89"/>
        <item x="348"/>
        <item x="14"/>
        <item x="248"/>
        <item x="167"/>
        <item x="710"/>
        <item x="611"/>
        <item x="522"/>
        <item x="236"/>
        <item x="580"/>
        <item x="379"/>
        <item x="81"/>
        <item x="636"/>
        <item x="712"/>
        <item x="589"/>
        <item x="223"/>
        <item x="391"/>
        <item x="333"/>
        <item x="403"/>
        <item x="572"/>
        <item x="685"/>
        <item x="289"/>
        <item x="473"/>
        <item x="533"/>
        <item x="463"/>
        <item x="72"/>
        <item x="607"/>
        <item x="56"/>
        <item x="271"/>
        <item x="154"/>
        <item x="532"/>
        <item x="27"/>
        <item x="608"/>
        <item x="432"/>
        <item x="188"/>
        <item x="221"/>
        <item x="283"/>
        <item x="21"/>
        <item x="550"/>
        <item x="467"/>
        <item x="667"/>
        <item x="637"/>
        <item x="200"/>
        <item x="250"/>
        <item x="670"/>
        <item x="215"/>
        <item x="402"/>
        <item x="128"/>
        <item x="400"/>
        <item x="702"/>
        <item x="378"/>
        <item x="526"/>
        <item x="547"/>
        <item x="272"/>
        <item x="656"/>
        <item x="184"/>
        <item x="369"/>
        <item x="336"/>
        <item x="536"/>
        <item x="163"/>
        <item x="558"/>
        <item x="498"/>
        <item x="414"/>
        <item x="238"/>
        <item x="654"/>
        <item x="711"/>
        <item x="606"/>
        <item x="76"/>
        <item x="244"/>
        <item x="420"/>
        <item x="627"/>
        <item x="644"/>
        <item x="178"/>
        <item x="4"/>
        <item x="17"/>
        <item x="659"/>
        <item x="442"/>
        <item x="595"/>
        <item x="530"/>
        <item x="483"/>
        <item x="587"/>
        <item x="120"/>
        <item x="554"/>
        <item x="568"/>
        <item x="639"/>
        <item x="363"/>
        <item x="489"/>
        <item x="344"/>
        <item x="74"/>
        <item x="270"/>
        <item x="322"/>
        <item x="10"/>
        <item x="273"/>
        <item x="185"/>
        <item x="291"/>
        <item x="321"/>
        <item x="131"/>
        <item x="628"/>
        <item x="645"/>
        <item x="281"/>
        <item x="159"/>
        <item x="412"/>
        <item x="91"/>
        <item x="197"/>
        <item x="691"/>
        <item x="53"/>
        <item x="151"/>
        <item x="258"/>
        <item x="581"/>
        <item x="681"/>
        <item x="284"/>
        <item x="373"/>
        <item x="469"/>
        <item x="541"/>
        <item x="676"/>
        <item x="318"/>
        <item x="19"/>
        <item x="616"/>
        <item x="538"/>
        <item x="277"/>
        <item x="539"/>
        <item x="208"/>
        <item x="216"/>
        <item x="93"/>
        <item x="383"/>
        <item x="410"/>
        <item x="375"/>
        <item x="625"/>
        <item x="48"/>
        <item x="690"/>
        <item x="542"/>
        <item x="106"/>
        <item x="346"/>
        <item x="578"/>
        <item x="642"/>
        <item x="495"/>
        <item x="3"/>
        <item x="334"/>
        <item x="643"/>
        <item x="339"/>
        <item x="585"/>
        <item x="36"/>
        <item x="58"/>
        <item x="150"/>
        <item x="224"/>
        <item x="133"/>
        <item x="139"/>
        <item x="474"/>
        <item x="689"/>
        <item x="164"/>
        <item x="325"/>
        <item x="173"/>
        <item x="40"/>
        <item x="407"/>
        <item x="650"/>
        <item x="626"/>
        <item x="341"/>
        <item x="605"/>
        <item x="556"/>
        <item x="579"/>
        <item x="599"/>
        <item x="257"/>
        <item x="85"/>
        <item x="110"/>
        <item x="263"/>
        <item x="43"/>
        <item x="80"/>
        <item x="566"/>
        <item x="69"/>
        <item x="490"/>
        <item x="590"/>
        <item x="206"/>
        <item x="47"/>
        <item x="455"/>
        <item x="269"/>
        <item x="130"/>
        <item x="472"/>
        <item x="500"/>
        <item x="70"/>
        <item x="286"/>
        <item x="11"/>
        <item x="393"/>
        <item x="127"/>
        <item x="209"/>
        <item x="213"/>
        <item x="537"/>
        <item x="145"/>
        <item x="466"/>
        <item x="100"/>
        <item x="560"/>
        <item x="353"/>
        <item x="189"/>
        <item x="453"/>
        <item x="367"/>
        <item x="518"/>
        <item x="439"/>
        <item x="392"/>
        <item x="235"/>
        <item x="515"/>
        <item x="63"/>
        <item x="68"/>
        <item x="332"/>
        <item x="427"/>
        <item x="262"/>
        <item x="351"/>
        <item x="278"/>
        <item x="359"/>
        <item x="204"/>
        <item x="395"/>
        <item x="116"/>
        <item x="686"/>
        <item x="374"/>
        <item x="470"/>
        <item x="559"/>
        <item x="276"/>
        <item x="141"/>
        <item x="678"/>
        <item x="231"/>
        <item x="243"/>
        <item x="166"/>
        <item x="253"/>
        <item x="404"/>
        <item x="220"/>
        <item x="620"/>
        <item x="571"/>
        <item x="433"/>
        <item x="417"/>
        <item x="494"/>
        <item x="641"/>
        <item x="328"/>
        <item x="482"/>
        <item x="509"/>
        <item x="240"/>
        <item x="107"/>
        <item x="140"/>
        <item x="187"/>
        <item x="671"/>
        <item x="295"/>
        <item x="487"/>
        <item x="323"/>
        <item x="619"/>
        <item x="697"/>
        <item x="692"/>
        <item x="20"/>
        <item x="88"/>
        <item x="640"/>
        <item x="693"/>
        <item x="245"/>
        <item x="350"/>
        <item x="458"/>
        <item x="312"/>
        <item x="83"/>
        <item x="282"/>
        <item x="279"/>
        <item x="6"/>
        <item x="549"/>
        <item x="202"/>
        <item x="478"/>
        <item x="118"/>
        <item x="137"/>
        <item x="519"/>
        <item x="389"/>
        <item x="201"/>
        <item x="372"/>
        <item x="287"/>
        <item x="308"/>
        <item x="182"/>
        <item x="299"/>
        <item x="62"/>
        <item x="687"/>
        <item x="655"/>
        <item x="219"/>
        <item x="234"/>
        <item x="561"/>
        <item x="501"/>
        <item x="459"/>
        <item x="34"/>
        <item x="207"/>
        <item x="660"/>
        <item x="98"/>
        <item x="376"/>
        <item x="634"/>
        <item x="448"/>
        <item x="447"/>
        <item x="582"/>
        <item x="555"/>
        <item x="22"/>
        <item x="66"/>
        <item x="203"/>
        <item x="342"/>
        <item x="103"/>
        <item x="696"/>
        <item x="663"/>
        <item x="428"/>
        <item x="324"/>
        <item x="175"/>
        <item x="23"/>
        <item x="365"/>
        <item x="465"/>
        <item x="162"/>
        <item x="601"/>
        <item x="18"/>
        <item x="511"/>
        <item x="355"/>
        <item x="384"/>
        <item x="665"/>
        <item x="481"/>
        <item x="296"/>
        <item x="684"/>
        <item x="609"/>
        <item x="246"/>
        <item x="385"/>
        <item x="59"/>
        <item x="190"/>
        <item x="9"/>
        <item x="237"/>
        <item x="443"/>
        <item x="525"/>
        <item x="65"/>
        <item x="109"/>
        <item x="64"/>
        <item x="368"/>
        <item x="399"/>
        <item x="265"/>
        <item x="480"/>
        <item x="84"/>
        <item x="613"/>
        <item x="503"/>
        <item x="505"/>
        <item x="30"/>
        <item x="600"/>
        <item x="513"/>
        <item x="232"/>
        <item x="225"/>
        <item x="82"/>
        <item x="29"/>
        <item x="349"/>
        <item x="364"/>
        <item x="171"/>
        <item x="267"/>
        <item x="405"/>
        <item x="406"/>
        <item x="275"/>
        <item x="415"/>
        <item x="108"/>
        <item x="651"/>
        <item x="101"/>
        <item x="546"/>
        <item x="564"/>
        <item x="584"/>
        <item x="115"/>
        <item x="593"/>
        <item x="320"/>
        <item x="360"/>
        <item x="119"/>
        <item x="227"/>
        <item x="126"/>
        <item x="496"/>
        <item x="169"/>
        <item x="177"/>
        <item x="149"/>
        <item x="708"/>
        <item x="38"/>
        <item x="445"/>
        <item x="345"/>
        <item x="16"/>
        <item x="520"/>
        <item x="161"/>
        <item x="460"/>
        <item x="256"/>
        <item x="484"/>
        <item x="540"/>
        <item x="37"/>
        <item x="462"/>
        <item x="575"/>
        <item x="544"/>
        <item x="468"/>
        <item x="705"/>
        <item x="638"/>
        <item x="113"/>
        <item x="521"/>
        <item x="31"/>
        <item x="191"/>
        <item x="543"/>
        <item x="429"/>
        <item x="294"/>
        <item x="192"/>
        <item x="502"/>
      </items>
    </pivotField>
    <pivotField compact="0" outline="0" showAll="0" defaultSubtotal="0"/>
    <pivotField compact="0" outline="0" showAll="0" defaultSubtotal="0"/>
    <pivotField compact="0" outline="0" showAll="0" defaultSubtotal="0"/>
    <pivotField axis="axisRow" compact="0" outline="0" showAll="0" measureFilter="1" defaultSubtotal="0">
      <items count="1000">
        <item x="0"/>
        <item x="1"/>
        <item x="2"/>
        <item x="3"/>
        <item x="4"/>
        <item x="8"/>
        <item x="7"/>
        <item x="6"/>
        <item x="5"/>
        <item x="9"/>
        <item x="10"/>
        <item x="11"/>
        <item x="12"/>
        <item x="15"/>
        <item x="13"/>
        <item x="14"/>
        <item x="16"/>
        <item x="17"/>
        <item x="19"/>
        <item x="18"/>
        <item x="21"/>
        <item x="20"/>
        <item x="22"/>
        <item x="23"/>
        <item x="24"/>
        <item x="25"/>
        <item x="29"/>
        <item x="35"/>
        <item x="36"/>
        <item x="32"/>
        <item x="28"/>
        <item x="37"/>
        <item x="27"/>
        <item x="34"/>
        <item x="26"/>
        <item x="33"/>
        <item x="31"/>
        <item x="30"/>
        <item x="38"/>
        <item x="40"/>
        <item x="39"/>
        <item x="41"/>
        <item x="42"/>
        <item x="43"/>
        <item x="44"/>
        <item x="48"/>
        <item x="47"/>
        <item x="46"/>
        <item x="49"/>
        <item x="45"/>
        <item x="50"/>
        <item x="53"/>
        <item x="54"/>
        <item x="52"/>
        <item x="51"/>
        <item x="56"/>
        <item x="57"/>
        <item x="58"/>
        <item x="55"/>
        <item x="59"/>
        <item x="60"/>
        <item x="64"/>
        <item x="62"/>
        <item x="61"/>
        <item x="63"/>
        <item x="65"/>
        <item x="68"/>
        <item x="69"/>
        <item x="66"/>
        <item x="67"/>
        <item x="70"/>
        <item x="71"/>
        <item x="72"/>
        <item x="74"/>
        <item x="76"/>
        <item x="75"/>
        <item x="78"/>
        <item x="79"/>
        <item x="80"/>
        <item x="77"/>
        <item x="73"/>
        <item x="81"/>
        <item x="82"/>
        <item x="83"/>
        <item x="84"/>
        <item x="87"/>
        <item x="85"/>
        <item x="86"/>
        <item x="88"/>
        <item x="90"/>
        <item x="91"/>
        <item x="92"/>
        <item x="89"/>
        <item x="93"/>
        <item x="94"/>
        <item x="95"/>
        <item x="96"/>
        <item x="98"/>
        <item x="97"/>
        <item x="99"/>
        <item x="100"/>
        <item x="102"/>
        <item x="101"/>
        <item x="103"/>
        <item x="105"/>
        <item x="104"/>
        <item x="106"/>
        <item x="107"/>
        <item x="108"/>
        <item x="109"/>
        <item x="110"/>
        <item x="120"/>
        <item x="114"/>
        <item x="111"/>
        <item x="117"/>
        <item x="118"/>
        <item x="112"/>
        <item x="115"/>
        <item x="116"/>
        <item x="119"/>
        <item x="121"/>
        <item x="113"/>
        <item x="122"/>
        <item x="127"/>
        <item x="124"/>
        <item x="126"/>
        <item x="125"/>
        <item x="123"/>
        <item x="129"/>
        <item x="128"/>
        <item x="131"/>
        <item x="130"/>
        <item x="134"/>
        <item x="135"/>
        <item x="133"/>
        <item x="132"/>
        <item x="137"/>
        <item x="136"/>
        <item x="141"/>
        <item x="139"/>
        <item x="140"/>
        <item x="138"/>
        <item x="142"/>
        <item x="145"/>
        <item x="143"/>
        <item x="144"/>
        <item x="146"/>
        <item x="147"/>
        <item x="149"/>
        <item x="150"/>
        <item x="148"/>
        <item x="152"/>
        <item x="151"/>
        <item x="153"/>
        <item x="161"/>
        <item x="162"/>
        <item x="154"/>
        <item x="156"/>
        <item x="164"/>
        <item x="166"/>
        <item x="163"/>
        <item x="157"/>
        <item x="160"/>
        <item x="159"/>
        <item x="165"/>
        <item x="158"/>
        <item x="155"/>
        <item x="167"/>
        <item x="169"/>
        <item x="170"/>
        <item x="168"/>
        <item x="171"/>
        <item x="172"/>
        <item x="173"/>
        <item x="174"/>
        <item x="175"/>
        <item x="177"/>
        <item x="176"/>
        <item x="187"/>
        <item x="182"/>
        <item x="185"/>
        <item x="186"/>
        <item x="178"/>
        <item x="183"/>
        <item x="181"/>
        <item x="180"/>
        <item x="179"/>
        <item x="184"/>
        <item x="188"/>
        <item x="189"/>
        <item x="190"/>
        <item x="191"/>
        <item x="192"/>
        <item x="194"/>
        <item x="195"/>
        <item x="197"/>
        <item x="196"/>
        <item x="193"/>
        <item x="198"/>
        <item x="199"/>
        <item x="200"/>
        <item x="201"/>
        <item x="203"/>
        <item x="202"/>
        <item x="204"/>
        <item x="205"/>
        <item x="207"/>
        <item x="206"/>
        <item x="211"/>
        <item x="209"/>
        <item x="208"/>
        <item x="210"/>
        <item x="212"/>
        <item x="213"/>
        <item x="215"/>
        <item x="214"/>
        <item x="216"/>
        <item x="217"/>
        <item x="218"/>
        <item x="219"/>
        <item x="220"/>
        <item x="221"/>
        <item x="223"/>
        <item x="227"/>
        <item x="222"/>
        <item x="224"/>
        <item x="226"/>
        <item x="225"/>
        <item x="232"/>
        <item x="233"/>
        <item x="231"/>
        <item x="234"/>
        <item x="239"/>
        <item x="229"/>
        <item x="235"/>
        <item x="236"/>
        <item x="237"/>
        <item x="230"/>
        <item x="240"/>
        <item x="228"/>
        <item x="238"/>
        <item x="242"/>
        <item x="245"/>
        <item x="241"/>
        <item x="247"/>
        <item x="244"/>
        <item x="246"/>
        <item x="243"/>
        <item x="248"/>
        <item x="249"/>
        <item x="250"/>
        <item x="251"/>
        <item x="253"/>
        <item x="252"/>
        <item x="255"/>
        <item x="256"/>
        <item x="258"/>
        <item x="254"/>
        <item x="257"/>
        <item x="260"/>
        <item x="259"/>
        <item x="261"/>
        <item x="265"/>
        <item x="263"/>
        <item x="264"/>
        <item x="262"/>
        <item x="266"/>
        <item x="267"/>
        <item x="268"/>
        <item x="269"/>
        <item x="270"/>
        <item x="271"/>
        <item x="274"/>
        <item x="275"/>
        <item x="273"/>
        <item x="272"/>
        <item x="277"/>
        <item x="280"/>
        <item x="278"/>
        <item x="279"/>
        <item x="276"/>
        <item x="281"/>
        <item x="282"/>
        <item x="283"/>
        <item x="284"/>
        <item x="285"/>
        <item x="286"/>
        <item x="287"/>
        <item x="288"/>
        <item x="289"/>
        <item x="290"/>
        <item x="291"/>
        <item x="292"/>
        <item x="293"/>
        <item x="295"/>
        <item x="294"/>
        <item x="296"/>
        <item x="297"/>
        <item x="300"/>
        <item x="299"/>
        <item x="301"/>
        <item x="298"/>
        <item x="308"/>
        <item x="310"/>
        <item x="305"/>
        <item x="309"/>
        <item x="303"/>
        <item x="302"/>
        <item x="304"/>
        <item x="307"/>
        <item x="306"/>
        <item x="311"/>
        <item x="312"/>
        <item x="315"/>
        <item x="314"/>
        <item x="313"/>
        <item x="316"/>
        <item x="318"/>
        <item x="317"/>
        <item x="319"/>
        <item x="320"/>
        <item x="323"/>
        <item x="321"/>
        <item x="322"/>
        <item x="324"/>
        <item x="325"/>
        <item x="326"/>
        <item x="327"/>
        <item x="328"/>
        <item x="330"/>
        <item x="329"/>
        <item x="333"/>
        <item x="334"/>
        <item x="331"/>
        <item x="332"/>
        <item x="335"/>
        <item x="336"/>
        <item x="337"/>
        <item x="339"/>
        <item x="342"/>
        <item x="340"/>
        <item x="341"/>
        <item x="338"/>
        <item x="343"/>
        <item x="344"/>
        <item x="346"/>
        <item x="345"/>
        <item x="347"/>
        <item x="348"/>
        <item x="349"/>
        <item x="350"/>
        <item x="351"/>
        <item x="353"/>
        <item x="352"/>
        <item x="354"/>
        <item x="355"/>
        <item x="356"/>
        <item x="358"/>
        <item x="357"/>
        <item x="360"/>
        <item x="359"/>
        <item x="363"/>
        <item x="361"/>
        <item x="362"/>
        <item x="365"/>
        <item x="364"/>
        <item x="366"/>
        <item x="367"/>
        <item x="368"/>
        <item x="369"/>
        <item x="372"/>
        <item x="370"/>
        <item x="371"/>
        <item x="374"/>
        <item x="373"/>
        <item x="376"/>
        <item x="375"/>
        <item x="378"/>
        <item x="377"/>
        <item x="386"/>
        <item x="385"/>
        <item x="381"/>
        <item x="384"/>
        <item x="383"/>
        <item x="382"/>
        <item x="379"/>
        <item x="380"/>
        <item x="387"/>
        <item x="391"/>
        <item x="393"/>
        <item x="390"/>
        <item x="388"/>
        <item x="389"/>
        <item x="392"/>
        <item x="394"/>
        <item x="395"/>
        <item x="396"/>
        <item x="397"/>
        <item x="398"/>
        <item x="399"/>
        <item x="400"/>
        <item x="401"/>
        <item x="402"/>
        <item x="403"/>
        <item x="404"/>
        <item x="405"/>
        <item x="406"/>
        <item x="407"/>
        <item x="408"/>
        <item x="409"/>
        <item x="410"/>
        <item x="411"/>
        <item x="413"/>
        <item x="414"/>
        <item x="412"/>
        <item x="416"/>
        <item x="415"/>
        <item x="417"/>
        <item x="418"/>
        <item x="419"/>
        <item x="420"/>
        <item x="424"/>
        <item x="423"/>
        <item x="422"/>
        <item x="425"/>
        <item x="421"/>
        <item x="427"/>
        <item x="428"/>
        <item x="426"/>
        <item x="432"/>
        <item x="431"/>
        <item x="430"/>
        <item x="429"/>
        <item x="433"/>
        <item x="435"/>
        <item x="437"/>
        <item x="434"/>
        <item x="436"/>
        <item x="441"/>
        <item x="440"/>
        <item x="439"/>
        <item x="438"/>
        <item x="442"/>
        <item x="443"/>
        <item x="447"/>
        <item x="445"/>
        <item x="446"/>
        <item x="444"/>
        <item x="448"/>
        <item x="449"/>
        <item x="450"/>
        <item x="454"/>
        <item x="452"/>
        <item x="453"/>
        <item x="451"/>
        <item x="455"/>
        <item x="456"/>
        <item x="459"/>
        <item x="458"/>
        <item x="457"/>
        <item x="460"/>
        <item x="461"/>
        <item x="462"/>
        <item x="463"/>
        <item x="465"/>
        <item x="468"/>
        <item x="467"/>
        <item x="466"/>
        <item x="464"/>
        <item x="472"/>
        <item x="471"/>
        <item x="469"/>
        <item x="470"/>
        <item x="473"/>
        <item x="474"/>
        <item x="477"/>
        <item x="478"/>
        <item x="479"/>
        <item x="475"/>
        <item x="476"/>
        <item x="480"/>
        <item x="481"/>
        <item x="482"/>
        <item x="483"/>
        <item x="485"/>
        <item x="484"/>
        <item x="486"/>
        <item x="488"/>
        <item x="487"/>
        <item x="489"/>
        <item x="490"/>
        <item x="491"/>
        <item x="497"/>
        <item x="500"/>
        <item x="496"/>
        <item x="498"/>
        <item x="494"/>
        <item x="495"/>
        <item x="499"/>
        <item x="492"/>
        <item x="493"/>
        <item x="502"/>
        <item x="501"/>
        <item x="503"/>
        <item x="504"/>
        <item x="505"/>
        <item x="508"/>
        <item x="506"/>
        <item x="507"/>
        <item x="511"/>
        <item x="509"/>
        <item x="510"/>
        <item x="512"/>
        <item x="514"/>
        <item x="513"/>
        <item x="517"/>
        <item x="518"/>
        <item x="516"/>
        <item x="515"/>
        <item x="520"/>
        <item x="519"/>
        <item x="521"/>
        <item x="526"/>
        <item x="525"/>
        <item x="523"/>
        <item x="524"/>
        <item x="522"/>
        <item x="527"/>
        <item x="535"/>
        <item x="530"/>
        <item x="528"/>
        <item x="529"/>
        <item x="532"/>
        <item x="534"/>
        <item x="531"/>
        <item x="533"/>
        <item x="539"/>
        <item x="538"/>
        <item x="536"/>
        <item x="537"/>
        <item x="542"/>
        <item x="541"/>
        <item x="543"/>
        <item x="544"/>
        <item x="540"/>
        <item x="550"/>
        <item x="547"/>
        <item x="551"/>
        <item x="548"/>
        <item x="549"/>
        <item x="545"/>
        <item x="546"/>
        <item x="552"/>
        <item x="553"/>
        <item x="554"/>
        <item x="555"/>
        <item x="556"/>
        <item x="557"/>
        <item x="560"/>
        <item x="562"/>
        <item x="558"/>
        <item x="559"/>
        <item x="561"/>
        <item x="570"/>
        <item x="567"/>
        <item x="564"/>
        <item x="569"/>
        <item x="565"/>
        <item x="568"/>
        <item x="566"/>
        <item x="563"/>
        <item x="571"/>
        <item x="572"/>
        <item x="573"/>
        <item x="576"/>
        <item x="575"/>
        <item x="574"/>
        <item x="577"/>
        <item x="578"/>
        <item x="580"/>
        <item x="579"/>
        <item x="581"/>
        <item x="582"/>
        <item x="583"/>
        <item x="584"/>
        <item x="585"/>
        <item x="586"/>
        <item x="588"/>
        <item x="587"/>
        <item x="589"/>
        <item x="590"/>
        <item x="591"/>
        <item x="592"/>
        <item x="593"/>
        <item x="594"/>
        <item x="595"/>
        <item x="596"/>
        <item x="597"/>
        <item x="598"/>
        <item x="599"/>
        <item x="601"/>
        <item x="600"/>
        <item x="603"/>
        <item x="602"/>
        <item x="604"/>
        <item x="605"/>
        <item x="606"/>
        <item x="608"/>
        <item x="607"/>
        <item x="613"/>
        <item x="612"/>
        <item x="611"/>
        <item x="610"/>
        <item x="609"/>
        <item x="614"/>
        <item x="615"/>
        <item x="616"/>
        <item x="620"/>
        <item x="618"/>
        <item x="617"/>
        <item x="619"/>
        <item x="621"/>
        <item x="622"/>
        <item x="623"/>
        <item x="627"/>
        <item x="625"/>
        <item x="626"/>
        <item x="624"/>
        <item x="629"/>
        <item x="628"/>
        <item x="630"/>
        <item x="631"/>
        <item x="633"/>
        <item x="632"/>
        <item x="635"/>
        <item x="634"/>
        <item x="636"/>
        <item x="638"/>
        <item x="637"/>
        <item x="639"/>
        <item x="641"/>
        <item x="640"/>
        <item x="643"/>
        <item x="644"/>
        <item x="642"/>
        <item x="645"/>
        <item x="648"/>
        <item x="646"/>
        <item x="647"/>
        <item x="649"/>
        <item x="650"/>
        <item x="651"/>
        <item x="652"/>
        <item x="654"/>
        <item x="656"/>
        <item x="653"/>
        <item x="655"/>
        <item x="661"/>
        <item x="659"/>
        <item x="660"/>
        <item x="657"/>
        <item x="658"/>
        <item x="664"/>
        <item x="662"/>
        <item x="663"/>
        <item x="668"/>
        <item x="669"/>
        <item x="667"/>
        <item x="666"/>
        <item x="665"/>
        <item x="671"/>
        <item x="696"/>
        <item x="694"/>
        <item x="686"/>
        <item x="684"/>
        <item x="692"/>
        <item x="695"/>
        <item x="677"/>
        <item x="675"/>
        <item x="683"/>
        <item x="673"/>
        <item x="670"/>
        <item x="682"/>
        <item x="691"/>
        <item x="681"/>
        <item x="699"/>
        <item x="693"/>
        <item x="689"/>
        <item x="679"/>
        <item x="680"/>
        <item x="688"/>
        <item x="697"/>
        <item x="701"/>
        <item x="690"/>
        <item x="674"/>
        <item x="687"/>
        <item x="685"/>
        <item x="672"/>
        <item x="676"/>
        <item x="698"/>
        <item x="678"/>
        <item x="700"/>
        <item x="702"/>
        <item x="707"/>
        <item x="706"/>
        <item x="703"/>
        <item x="704"/>
        <item x="705"/>
        <item x="708"/>
        <item x="710"/>
        <item x="709"/>
        <item x="712"/>
        <item x="713"/>
        <item x="716"/>
        <item x="715"/>
        <item x="711"/>
        <item x="714"/>
        <item x="717"/>
        <item x="718"/>
        <item x="719"/>
        <item x="720"/>
        <item x="721"/>
        <item x="723"/>
        <item x="722"/>
        <item x="724"/>
        <item x="727"/>
        <item x="726"/>
        <item x="725"/>
        <item x="728"/>
        <item x="730"/>
        <item x="729"/>
        <item x="732"/>
        <item x="731"/>
        <item x="733"/>
        <item x="735"/>
        <item x="734"/>
        <item x="736"/>
        <item x="737"/>
        <item x="738"/>
        <item x="739"/>
        <item x="741"/>
        <item x="740"/>
        <item x="743"/>
        <item x="742"/>
        <item x="744"/>
        <item x="745"/>
        <item x="746"/>
        <item x="747"/>
        <item x="748"/>
        <item x="749"/>
        <item x="750"/>
        <item x="754"/>
        <item x="752"/>
        <item x="759"/>
        <item x="753"/>
        <item x="757"/>
        <item x="758"/>
        <item x="755"/>
        <item x="756"/>
        <item x="751"/>
        <item x="760"/>
        <item x="761"/>
        <item x="762"/>
        <item x="767"/>
        <item x="766"/>
        <item x="763"/>
        <item x="768"/>
        <item x="765"/>
        <item x="764"/>
        <item x="769"/>
        <item x="772"/>
        <item x="771"/>
        <item x="770"/>
        <item x="773"/>
        <item x="775"/>
        <item x="774"/>
        <item x="776"/>
        <item x="777"/>
        <item x="778"/>
        <item x="780"/>
        <item x="779"/>
        <item x="781"/>
        <item x="782"/>
        <item x="783"/>
        <item x="784"/>
        <item x="786"/>
        <item x="787"/>
        <item x="785"/>
        <item x="788"/>
        <item x="789"/>
        <item x="791"/>
        <item x="790"/>
        <item x="792"/>
        <item x="793"/>
        <item x="794"/>
        <item x="795"/>
        <item x="796"/>
        <item x="797"/>
        <item x="798"/>
        <item x="799"/>
        <item x="800"/>
        <item x="801"/>
        <item x="803"/>
        <item x="804"/>
        <item x="802"/>
        <item x="805"/>
        <item x="806"/>
        <item x="807"/>
        <item x="808"/>
        <item x="809"/>
        <item x="810"/>
        <item x="811"/>
        <item x="812"/>
        <item x="813"/>
        <item x="814"/>
        <item x="815"/>
        <item x="816"/>
        <item x="818"/>
        <item x="817"/>
        <item x="819"/>
        <item x="823"/>
        <item x="820"/>
        <item x="821"/>
        <item x="822"/>
        <item x="824"/>
        <item x="825"/>
        <item x="826"/>
        <item x="828"/>
        <item x="827"/>
        <item x="830"/>
        <item x="829"/>
        <item x="831"/>
        <item x="832"/>
        <item x="833"/>
        <item x="835"/>
        <item x="834"/>
        <item x="836"/>
        <item x="837"/>
        <item x="838"/>
        <item x="839"/>
        <item x="841"/>
        <item x="842"/>
        <item x="840"/>
        <item x="843"/>
        <item x="844"/>
        <item x="845"/>
        <item x="846"/>
        <item x="847"/>
        <item x="848"/>
        <item x="849"/>
        <item x="851"/>
        <item x="850"/>
        <item x="853"/>
        <item x="852"/>
        <item x="855"/>
        <item x="854"/>
        <item x="856"/>
        <item x="857"/>
        <item x="858"/>
        <item x="859"/>
        <item x="861"/>
        <item x="864"/>
        <item x="863"/>
        <item x="860"/>
        <item x="862"/>
        <item x="867"/>
        <item x="865"/>
        <item x="866"/>
        <item x="868"/>
        <item x="869"/>
        <item x="870"/>
        <item x="871"/>
        <item x="872"/>
        <item x="873"/>
        <item x="874"/>
        <item x="875"/>
        <item x="876"/>
        <item x="881"/>
        <item x="879"/>
        <item x="877"/>
        <item x="880"/>
        <item x="878"/>
        <item x="882"/>
        <item x="883"/>
        <item x="884"/>
        <item x="885"/>
        <item x="891"/>
        <item x="887"/>
        <item x="889"/>
        <item x="892"/>
        <item x="888"/>
        <item x="886"/>
        <item x="890"/>
        <item x="894"/>
        <item x="893"/>
        <item x="895"/>
        <item x="896"/>
        <item x="897"/>
        <item x="898"/>
        <item x="899"/>
        <item x="900"/>
        <item x="901"/>
        <item x="902"/>
        <item x="903"/>
        <item x="904"/>
        <item x="906"/>
        <item x="905"/>
        <item x="907"/>
        <item x="909"/>
        <item x="908"/>
        <item x="913"/>
        <item x="911"/>
        <item x="912"/>
        <item x="910"/>
        <item x="914"/>
        <item x="917"/>
        <item x="916"/>
        <item x="915"/>
        <item x="918"/>
        <item x="919"/>
        <item x="920"/>
        <item x="921"/>
        <item x="922"/>
        <item x="927"/>
        <item x="925"/>
        <item x="924"/>
        <item x="926"/>
        <item x="923"/>
        <item x="928"/>
        <item x="929"/>
        <item x="930"/>
        <item x="931"/>
        <item x="932"/>
        <item x="933"/>
        <item x="934"/>
        <item x="935"/>
        <item x="936"/>
        <item x="938"/>
        <item x="939"/>
        <item x="937"/>
        <item x="943"/>
        <item x="940"/>
        <item x="942"/>
        <item x="941"/>
        <item x="944"/>
        <item x="945"/>
        <item x="946"/>
        <item x="947"/>
        <item x="948"/>
        <item x="949"/>
        <item x="950"/>
        <item x="953"/>
        <item x="952"/>
        <item x="951"/>
        <item x="954"/>
        <item x="957"/>
        <item x="955"/>
        <item x="956"/>
        <item x="958"/>
        <item x="959"/>
        <item x="960"/>
        <item x="961"/>
        <item x="962"/>
        <item x="963"/>
        <item x="964"/>
        <item x="965"/>
        <item x="966"/>
        <item x="967"/>
        <item x="968"/>
        <item x="969"/>
        <item x="970"/>
        <item x="971"/>
        <item x="973"/>
        <item x="972"/>
        <item x="974"/>
        <item x="975"/>
        <item x="976"/>
        <item x="977"/>
        <item x="978"/>
        <item x="979"/>
        <item x="983"/>
        <item x="982"/>
        <item x="981"/>
        <item x="980"/>
        <item x="984"/>
        <item x="985"/>
        <item x="987"/>
        <item x="989"/>
        <item x="988"/>
        <item x="986"/>
        <item x="990"/>
        <item x="991"/>
        <item x="992"/>
        <item x="994"/>
        <item x="993"/>
        <item x="995"/>
        <item x="996"/>
        <item x="999"/>
        <item x="998"/>
        <item x="997"/>
      </items>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2"/>
        <item x="3"/>
        <item x="0"/>
        <item x="1"/>
      </items>
    </pivotField>
    <pivotField compact="0" outline="0" showAll="0" defaultSubtotal="0"/>
    <pivotField dataField="1" compact="0" outline="0" showAll="0" defaultSubtotal="0"/>
    <pivotField compact="0" outline="0" showAll="0" defaultSubtotal="0"/>
    <pivotField compact="0" outline="0" showAll="0" defaultSubtotal="0">
      <items count="3">
        <item x="1"/>
        <item x="2"/>
        <item x="0"/>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7">
        <item x="0"/>
        <item x="1"/>
        <item x="2"/>
        <item x="3"/>
        <item x="4"/>
        <item x="5"/>
        <item x="6"/>
      </items>
    </pivotField>
  </pivotFields>
  <rowFields count="1">
    <field x="5"/>
  </rowFields>
  <rowItems count="12">
    <i>
      <x v="53"/>
    </i>
    <i>
      <x v="65"/>
    </i>
    <i>
      <x v="119"/>
    </i>
    <i>
      <x v="172"/>
    </i>
    <i>
      <x v="330"/>
    </i>
    <i>
      <x v="460"/>
    </i>
    <i>
      <x v="503"/>
    </i>
    <i>
      <x v="524"/>
    </i>
    <i>
      <x v="640"/>
    </i>
    <i>
      <x v="771"/>
    </i>
    <i>
      <x v="780"/>
    </i>
    <i>
      <x v="927"/>
    </i>
  </rowItems>
  <colItems count="1">
    <i/>
  </colItems>
  <dataFields count="1">
    <dataField name="Sum of Sales" fld="12" baseField="7" baseItem="3" numFmtId="167"/>
  </dataFields>
  <chartFormats count="4">
    <chartFormat chart="8" format="1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4"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724E53-871D-45E5-8F32-7752FC289AC7}" sourceName="Size">
  <pivotTables>
    <pivotTable tabId="21" name="Bread and Pastry Sales"/>
    <pivotTable tabId="22" name="PivotTable3"/>
    <pivotTable tabId="23" name="PivotTable3"/>
  </pivotTables>
  <data>
    <tabular pivotCacheId="201172272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BA2A61-B140-4ED5-B76A-4538BFBDC64E}" sourceName="Loyalty Card">
  <pivotTables>
    <pivotTable tabId="21" name="Bread and Pastry Sales"/>
    <pivotTable tabId="22" name="PivotTable3"/>
    <pivotTable tabId="23" name="PivotTable3"/>
  </pivotTables>
  <data>
    <tabular pivotCacheId="201172272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xture_Name" xr10:uid="{A5A3FB86-35E9-40FB-A5EA-412F5EC1E824}" sourceName="Texture Name">
  <pivotTables>
    <pivotTable tabId="21" name="Bread and Pastry Sales"/>
    <pivotTable tabId="22" name="PivotTable3"/>
    <pivotTable tabId="23" name="PivotTable3"/>
  </pivotTables>
  <data>
    <tabular pivotCacheId="201172272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5AA55B5-F4DC-4BFB-91F9-7A5ADCB62775}" cache="Slicer_Size" caption="Size" columnCount="4" rowHeight="241300"/>
  <slicer name="Loyalty Card 1" xr10:uid="{3FF096C5-FA3E-4D74-873E-A292943A6F26}" cache="Slicer_Loyalty_Card" caption="Loyalty Card" rowHeight="241300"/>
  <slicer name="Texture Name 1" xr10:uid="{D22D29E9-DDA8-4EE6-BA64-51007A5733D6}" cache="Slicer_Texture_Name" caption="Textur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BD54B9-425A-4B8C-8B11-8826306C9538}" name="Orders" displayName="Orders" ref="A1:P1001" totalsRowShown="0" headerRowDxfId="15">
  <autoFilter ref="A1:P1001" xr:uid="{E5BD54B9-425A-4B8C-8B11-8826306C9538}"/>
  <sortState xmlns:xlrd2="http://schemas.microsoft.com/office/spreadsheetml/2017/richdata2" ref="A2:P1001">
    <sortCondition ref="C2:C1001"/>
  </sortState>
  <tableColumns count="16">
    <tableColumn id="1" xr3:uid="{E408B48B-4808-46B3-9E9F-52B6DBF2507E}" name="Order ID" dataDxfId="14"/>
    <tableColumn id="2" xr3:uid="{4E4951BB-9B62-43C2-89B9-A0F85395BA4D}" name="Order Date" dataDxfId="13"/>
    <tableColumn id="3" xr3:uid="{45589B85-EAE3-4849-8CD5-653691363354}" name="Customer ID" dataDxfId="12"/>
    <tableColumn id="4" xr3:uid="{A95BB327-14DB-4D3F-B085-5D61F2FC36DC}" name="Product ID"/>
    <tableColumn id="5" xr3:uid="{6B997AFB-C198-4A68-9BB6-44FAF0AF7C1A}" name="Quantity" dataDxfId="11"/>
    <tableColumn id="6" xr3:uid="{F8DEB078-E032-43D1-8485-DE68670FC869}" name="Customer Name" dataDxfId="10">
      <calculatedColumnFormula>_xlfn.XLOOKUP(C2,customers!$A$1:$A$1001,customers!$B$1:$B$1001,,0)</calculatedColumnFormula>
    </tableColumn>
    <tableColumn id="7" xr3:uid="{AFA323F6-1C0B-4EF0-B67F-80E79619485D}" name="Email" dataDxfId="9">
      <calculatedColumnFormula>IF(_xlfn.XLOOKUP(C2,customers!$A$1:$A$1001,customers!$C$1:$C$1001,,0)=0,"",_xlfn.XLOOKUP(C2,customers!$A$1:$A$1001,customers!$C$1:$C$1001,,0))</calculatedColumnFormula>
    </tableColumn>
    <tableColumn id="8" xr3:uid="{88A00DF1-7C6A-4B14-889E-2DE769779822}" name="Country" dataDxfId="8">
      <calculatedColumnFormula>_xlfn.XLOOKUP(C2,customers!$A$1:$A$1001,customers!$G$1:$G$1001,,0)</calculatedColumnFormula>
    </tableColumn>
    <tableColumn id="9" xr3:uid="{25F38723-44A3-40B8-A446-D2D7E5D312CB}" name="Bread or Pastry Type">
      <calculatedColumnFormula>INDEX(products!$A$1:$G$49,MATCH(orders!$D2,products!$A$1:$A$49,0),MATCH(orders!I$1,products!$A$1:$G$1,0))</calculatedColumnFormula>
    </tableColumn>
    <tableColumn id="10" xr3:uid="{EFE77F6E-627C-4067-8727-EC0CDD13E4E1}" name="Texture">
      <calculatedColumnFormula>INDEX(products!$A$1:$G$49,MATCH(orders!$D2,products!$A$1:$A$49,0),MATCH(orders!J$1,products!$A$1:$G$1,0))</calculatedColumnFormula>
    </tableColumn>
    <tableColumn id="11" xr3:uid="{F33BC909-4D5C-4568-B8F9-F90ADDD36490}" name="Size" dataDxfId="7">
      <calculatedColumnFormula>INDEX(products!$A$1:$G$49,MATCH(orders!$D2,products!$A$1:$A$49,0),MATCH(orders!K$1,products!$A$1:$G$1,0))</calculatedColumnFormula>
    </tableColumn>
    <tableColumn id="12" xr3:uid="{E898A30F-E553-4542-92AD-DD860376439D}" name="Unit Price" dataCellStyle="Currency">
      <calculatedColumnFormula>INDEX(products!$A$1:$G$49,MATCH(orders!$D2,products!$A$1:$A$49,0),MATCH(orders!L$1,products!$A$1:$G$1,0))</calculatedColumnFormula>
    </tableColumn>
    <tableColumn id="13" xr3:uid="{9FDD51B8-EDC2-45DC-A19E-95A13622AF18}" name="Sales" dataCellStyle="Currency">
      <calculatedColumnFormula>L2*E2</calculatedColumnFormula>
    </tableColumn>
    <tableColumn id="14" xr3:uid="{D2398AC1-6D4C-4953-81FA-4000D9D367F4}" name="Bread or Pastry Type Name" dataDxfId="6">
      <calculatedColumnFormula>IF(I2="Bag","Baguette",IF(I2="Cro","Croissant",IF(I2="Sou","Sourdough",IF(I2="Bri","Brioche",IF(I2="Cia","Ciabatta","")))))</calculatedColumnFormula>
    </tableColumn>
    <tableColumn id="15" xr3:uid="{B508BB25-8F3E-4B89-98AE-293A49AB5E94}" name="Texture Name" dataDxfId="5">
      <calculatedColumnFormula>IF(J2="S","Soft",IF(J2="C","Crispy",IF(J2="M","Medium","")))</calculatedColumnFormula>
    </tableColumn>
    <tableColumn id="16" xr3:uid="{CA7F127A-FEA1-48FC-A92B-ADC68D0D1927}" name="Loyalty Card" dataDxfId="4">
      <calculatedColumnFormula>_xlfn.XLOOKUP(Orders[[#This Row],[Customer ID]],customers!$A$2:$A$1001,customers!$I$2:$I$1001,,0)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A52CBDD-C060-49F9-9888-C963799F484F}" sourceName="Order Date">
  <pivotTables>
    <pivotTable tabId="21" name="Bread and Pastry Sales"/>
    <pivotTable tabId="22" name="PivotTable3"/>
    <pivotTable tabId="23" name="PivotTable3"/>
  </pivotTables>
  <state minimalRefreshVersion="6" lastRefreshVersion="6" pivotCacheId="2011722721" filterType="unknown">
    <bounds startDate="2021-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4D9F2CA-F37E-493B-B59F-42C6F76D384B}" cache="NativeTimeline_Order_Date" caption="Order Date" level="2" selectionLevel="2" scrollPosition="2021-01-30T00:00:00" style="Timeline Styl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D1D58-C7ED-47F7-BE09-F44242022A7B}">
  <dimension ref="A1"/>
  <sheetViews>
    <sheetView showGridLines="0" topLeftCell="C21" zoomScale="96" zoomScaleNormal="96" workbookViewId="0">
      <selection activeCell="V16" sqref="V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4D57-59E3-47FD-9117-1BC10AE24736}">
  <dimension ref="A3:G52"/>
  <sheetViews>
    <sheetView topLeftCell="A8" zoomScale="96" workbookViewId="0">
      <selection activeCell="I5" sqref="I5"/>
    </sheetView>
  </sheetViews>
  <sheetFormatPr defaultRowHeight="14.5" x14ac:dyDescent="0.35"/>
  <cols>
    <col min="1" max="1" width="12.36328125" bestFit="1" customWidth="1"/>
    <col min="2" max="2" width="20.90625" bestFit="1" customWidth="1"/>
    <col min="3" max="3" width="26.08984375" bestFit="1" customWidth="1"/>
    <col min="4" max="4" width="7.08984375" bestFit="1" customWidth="1"/>
    <col min="5" max="5" width="7.90625" bestFit="1" customWidth="1"/>
    <col min="6" max="6" width="8.6328125" bestFit="1" customWidth="1"/>
    <col min="7" max="7" width="9.90625" bestFit="1" customWidth="1"/>
    <col min="8" max="8" width="10.7265625" bestFit="1" customWidth="1"/>
  </cols>
  <sheetData>
    <row r="3" spans="1:7" x14ac:dyDescent="0.35">
      <c r="A3" s="6" t="s">
        <v>257</v>
      </c>
      <c r="C3" s="6" t="s">
        <v>6199</v>
      </c>
    </row>
    <row r="4" spans="1:7" x14ac:dyDescent="0.35">
      <c r="A4" s="6" t="s">
        <v>255</v>
      </c>
      <c r="B4" s="6" t="s">
        <v>256</v>
      </c>
      <c r="C4" t="s">
        <v>6200</v>
      </c>
      <c r="D4" t="s">
        <v>6211</v>
      </c>
      <c r="E4" t="s">
        <v>6201</v>
      </c>
      <c r="F4" t="s">
        <v>6202</v>
      </c>
      <c r="G4" t="s">
        <v>6210</v>
      </c>
    </row>
    <row r="5" spans="1:7" x14ac:dyDescent="0.35">
      <c r="A5" t="s">
        <v>6219</v>
      </c>
      <c r="B5" t="s">
        <v>6214</v>
      </c>
      <c r="C5" s="11">
        <v>113.46</v>
      </c>
      <c r="D5" s="11"/>
      <c r="E5" s="11">
        <v>168</v>
      </c>
      <c r="F5" s="11">
        <v>97.210000000000008</v>
      </c>
      <c r="G5" s="11"/>
    </row>
    <row r="6" spans="1:7" x14ac:dyDescent="0.35">
      <c r="B6" t="s">
        <v>6215</v>
      </c>
      <c r="C6" s="11">
        <v>263.58</v>
      </c>
      <c r="D6" s="11"/>
      <c r="E6" s="11">
        <v>4.8</v>
      </c>
      <c r="F6" s="11">
        <v>12.24</v>
      </c>
      <c r="G6" s="11"/>
    </row>
    <row r="7" spans="1:7" x14ac:dyDescent="0.35">
      <c r="B7" t="s">
        <v>6216</v>
      </c>
      <c r="C7" s="11">
        <v>196.8</v>
      </c>
      <c r="D7" s="11">
        <v>96</v>
      </c>
      <c r="E7" s="11">
        <v>53.6</v>
      </c>
      <c r="F7" s="11">
        <v>51.300000000000004</v>
      </c>
      <c r="G7" s="11">
        <v>7.2</v>
      </c>
    </row>
    <row r="8" spans="1:7" x14ac:dyDescent="0.35">
      <c r="B8" t="s">
        <v>6217</v>
      </c>
      <c r="C8" s="11">
        <v>149.04</v>
      </c>
      <c r="D8" s="11"/>
      <c r="E8" s="11">
        <v>112.5</v>
      </c>
      <c r="F8" s="11">
        <v>118.8</v>
      </c>
      <c r="G8" s="11"/>
    </row>
    <row r="9" spans="1:7" x14ac:dyDescent="0.35">
      <c r="B9" t="s">
        <v>6218</v>
      </c>
      <c r="C9" s="11">
        <v>193.14000000000001</v>
      </c>
      <c r="D9" s="11">
        <v>28</v>
      </c>
      <c r="E9" s="11">
        <v>50.25</v>
      </c>
      <c r="F9" s="11">
        <v>134.1</v>
      </c>
      <c r="G9" s="11">
        <v>3.6</v>
      </c>
    </row>
    <row r="10" spans="1:7" x14ac:dyDescent="0.35">
      <c r="B10" t="s">
        <v>6203</v>
      </c>
      <c r="C10" s="11">
        <v>141.24</v>
      </c>
      <c r="D10" s="11">
        <v>28</v>
      </c>
      <c r="E10" s="11">
        <v>166</v>
      </c>
      <c r="F10" s="11">
        <v>66.75</v>
      </c>
      <c r="G10" s="11">
        <v>31.2</v>
      </c>
    </row>
    <row r="11" spans="1:7" x14ac:dyDescent="0.35">
      <c r="B11" t="s">
        <v>6204</v>
      </c>
      <c r="C11" s="11">
        <v>269.16000000000003</v>
      </c>
      <c r="D11" s="11"/>
      <c r="E11" s="11">
        <v>78</v>
      </c>
      <c r="F11" s="11">
        <v>222.255</v>
      </c>
      <c r="G11" s="11">
        <v>53.099999999999994</v>
      </c>
    </row>
    <row r="12" spans="1:7" x14ac:dyDescent="0.35">
      <c r="B12" t="s">
        <v>6205</v>
      </c>
      <c r="C12" s="11">
        <v>328.98</v>
      </c>
      <c r="D12" s="11"/>
      <c r="E12" s="11">
        <v>97</v>
      </c>
      <c r="F12" s="11">
        <v>193.07</v>
      </c>
      <c r="G12" s="11"/>
    </row>
    <row r="13" spans="1:7" x14ac:dyDescent="0.35">
      <c r="B13" t="s">
        <v>6206</v>
      </c>
      <c r="C13" s="11">
        <v>171.6</v>
      </c>
      <c r="D13" s="11">
        <v>72</v>
      </c>
      <c r="E13" s="11">
        <v>51.3</v>
      </c>
      <c r="F13" s="11">
        <v>168.02500000000001</v>
      </c>
      <c r="G13" s="11">
        <v>31.8</v>
      </c>
    </row>
    <row r="14" spans="1:7" x14ac:dyDescent="0.35">
      <c r="B14" t="s">
        <v>6207</v>
      </c>
      <c r="C14" s="11">
        <v>262.08000000000004</v>
      </c>
      <c r="D14" s="11">
        <v>24</v>
      </c>
      <c r="E14" s="11">
        <v>26</v>
      </c>
      <c r="F14" s="11">
        <v>24.119999999999997</v>
      </c>
      <c r="G14" s="11">
        <v>5.4</v>
      </c>
    </row>
    <row r="15" spans="1:7" x14ac:dyDescent="0.35">
      <c r="B15" t="s">
        <v>6208</v>
      </c>
      <c r="C15" s="11">
        <v>255.72</v>
      </c>
      <c r="D15" s="11">
        <v>36</v>
      </c>
      <c r="E15" s="11">
        <v>82</v>
      </c>
      <c r="F15" s="11">
        <v>50.760000000000005</v>
      </c>
      <c r="G15" s="11">
        <v>26.999999999999996</v>
      </c>
    </row>
    <row r="16" spans="1:7" x14ac:dyDescent="0.35">
      <c r="B16" t="s">
        <v>6212</v>
      </c>
      <c r="C16" s="11">
        <v>176.22000000000003</v>
      </c>
      <c r="D16" s="11"/>
      <c r="E16" s="11">
        <v>19</v>
      </c>
      <c r="F16" s="11">
        <v>129.80000000000001</v>
      </c>
      <c r="G16" s="11">
        <v>73.2</v>
      </c>
    </row>
    <row r="17" spans="1:7" x14ac:dyDescent="0.35">
      <c r="A17" t="s">
        <v>6209</v>
      </c>
      <c r="B17" t="s">
        <v>6214</v>
      </c>
      <c r="C17" s="11">
        <v>201.3</v>
      </c>
      <c r="D17" s="11">
        <v>24</v>
      </c>
      <c r="E17" s="11">
        <v>8.25</v>
      </c>
      <c r="F17" s="11">
        <v>142.85999999999999</v>
      </c>
      <c r="G17" s="11">
        <v>73.8</v>
      </c>
    </row>
    <row r="18" spans="1:7" x14ac:dyDescent="0.35">
      <c r="B18" t="s">
        <v>6215</v>
      </c>
      <c r="C18" s="11">
        <v>53.099999999999994</v>
      </c>
      <c r="D18" s="11"/>
      <c r="E18" s="11">
        <v>72.400000000000006</v>
      </c>
      <c r="F18" s="11">
        <v>150.655</v>
      </c>
      <c r="G18" s="11">
        <v>30</v>
      </c>
    </row>
    <row r="19" spans="1:7" x14ac:dyDescent="0.35">
      <c r="B19" t="s">
        <v>6216</v>
      </c>
      <c r="C19" s="11">
        <v>272.64</v>
      </c>
      <c r="D19" s="11">
        <v>4</v>
      </c>
      <c r="E19" s="11">
        <v>156.5</v>
      </c>
      <c r="F19" s="11">
        <v>195.75</v>
      </c>
      <c r="G19" s="11">
        <v>25.799999999999997</v>
      </c>
    </row>
    <row r="20" spans="1:7" x14ac:dyDescent="0.35">
      <c r="B20" t="s">
        <v>6217</v>
      </c>
      <c r="C20" s="11">
        <v>129.6</v>
      </c>
      <c r="D20" s="11">
        <v>36</v>
      </c>
      <c r="E20" s="11">
        <v>164.75</v>
      </c>
      <c r="F20" s="11">
        <v>95.25</v>
      </c>
      <c r="G20" s="11">
        <v>6</v>
      </c>
    </row>
    <row r="21" spans="1:7" x14ac:dyDescent="0.35">
      <c r="B21" t="s">
        <v>6218</v>
      </c>
      <c r="C21" s="11">
        <v>356.88</v>
      </c>
      <c r="D21" s="11">
        <v>92</v>
      </c>
      <c r="E21" s="11">
        <v>6.7</v>
      </c>
      <c r="F21" s="11">
        <v>143.19</v>
      </c>
      <c r="G21" s="11">
        <v>29.999999999999996</v>
      </c>
    </row>
    <row r="22" spans="1:7" x14ac:dyDescent="0.35">
      <c r="B22" t="s">
        <v>6203</v>
      </c>
      <c r="C22" s="11">
        <v>93.6</v>
      </c>
      <c r="D22" s="11"/>
      <c r="E22" s="11">
        <v>128</v>
      </c>
      <c r="F22" s="11">
        <v>21.060000000000002</v>
      </c>
      <c r="G22" s="11">
        <v>41.7</v>
      </c>
    </row>
    <row r="23" spans="1:7" x14ac:dyDescent="0.35">
      <c r="B23" t="s">
        <v>6204</v>
      </c>
      <c r="C23" s="11">
        <v>176.82</v>
      </c>
      <c r="D23" s="11"/>
      <c r="E23" s="11">
        <v>51</v>
      </c>
      <c r="F23" s="11">
        <v>119.20500000000001</v>
      </c>
      <c r="G23" s="11">
        <v>9.8999999999999986</v>
      </c>
    </row>
    <row r="24" spans="1:7" x14ac:dyDescent="0.35">
      <c r="B24" t="s">
        <v>6205</v>
      </c>
      <c r="C24" s="11">
        <v>256.5</v>
      </c>
      <c r="D24" s="11"/>
      <c r="E24" s="11">
        <v>109.6</v>
      </c>
      <c r="F24" s="11">
        <v>148.36500000000001</v>
      </c>
      <c r="G24" s="11">
        <v>3.6</v>
      </c>
    </row>
    <row r="25" spans="1:7" x14ac:dyDescent="0.35">
      <c r="B25" t="s">
        <v>6206</v>
      </c>
      <c r="C25" s="11">
        <v>99.779999999999973</v>
      </c>
      <c r="D25" s="11">
        <v>72</v>
      </c>
      <c r="E25" s="11">
        <v>114.75</v>
      </c>
      <c r="F25" s="11">
        <v>187.06500000000003</v>
      </c>
      <c r="G25" s="11"/>
    </row>
    <row r="26" spans="1:7" x14ac:dyDescent="0.35">
      <c r="B26" t="s">
        <v>6207</v>
      </c>
      <c r="C26" s="11">
        <v>244.32</v>
      </c>
      <c r="D26" s="11">
        <v>60</v>
      </c>
      <c r="E26" s="11">
        <v>14</v>
      </c>
      <c r="F26" s="11">
        <v>25.48</v>
      </c>
      <c r="G26" s="11">
        <v>19.799999999999997</v>
      </c>
    </row>
    <row r="27" spans="1:7" x14ac:dyDescent="0.35">
      <c r="B27" t="s">
        <v>6208</v>
      </c>
      <c r="C27" s="11">
        <v>14.280000000000001</v>
      </c>
      <c r="D27" s="11"/>
      <c r="E27" s="11">
        <v>118.5</v>
      </c>
      <c r="F27" s="11">
        <v>220.47500000000002</v>
      </c>
      <c r="G27" s="11"/>
    </row>
    <row r="28" spans="1:7" x14ac:dyDescent="0.35">
      <c r="B28" t="s">
        <v>6212</v>
      </c>
      <c r="C28" s="11">
        <v>267.06</v>
      </c>
      <c r="D28" s="11">
        <v>108</v>
      </c>
      <c r="E28" s="11">
        <v>236.5</v>
      </c>
      <c r="F28" s="11">
        <v>41.76</v>
      </c>
      <c r="G28" s="11">
        <v>28.8</v>
      </c>
    </row>
    <row r="29" spans="1:7" x14ac:dyDescent="0.35">
      <c r="A29" t="s">
        <v>6213</v>
      </c>
      <c r="B29" t="s">
        <v>6214</v>
      </c>
      <c r="C29" s="11">
        <v>126.96</v>
      </c>
      <c r="D29" s="11"/>
      <c r="E29" s="11">
        <v>125.4</v>
      </c>
      <c r="F29" s="11">
        <v>135.76499999999999</v>
      </c>
      <c r="G29" s="11">
        <v>10.8</v>
      </c>
    </row>
    <row r="30" spans="1:7" x14ac:dyDescent="0.35">
      <c r="B30" t="s">
        <v>6215</v>
      </c>
      <c r="C30" s="11">
        <v>30.240000000000002</v>
      </c>
      <c r="D30" s="11"/>
      <c r="E30" s="11">
        <v>113.75</v>
      </c>
      <c r="F30" s="11">
        <v>54.81</v>
      </c>
      <c r="G30" s="11">
        <v>6.6</v>
      </c>
    </row>
    <row r="31" spans="1:7" x14ac:dyDescent="0.35">
      <c r="B31" t="s">
        <v>6216</v>
      </c>
      <c r="C31" s="11">
        <v>282.47999999999996</v>
      </c>
      <c r="D31" s="11"/>
      <c r="E31" s="11">
        <v>69.75</v>
      </c>
      <c r="F31" s="11">
        <v>187.98</v>
      </c>
      <c r="G31" s="11">
        <v>33.299999999999997</v>
      </c>
    </row>
    <row r="32" spans="1:7" x14ac:dyDescent="0.35">
      <c r="B32" t="s">
        <v>6217</v>
      </c>
      <c r="C32" s="11">
        <v>229.5</v>
      </c>
      <c r="D32" s="11">
        <v>28</v>
      </c>
      <c r="E32" s="11">
        <v>110.55</v>
      </c>
      <c r="F32" s="11">
        <v>232.15499999999997</v>
      </c>
      <c r="G32" s="11"/>
    </row>
    <row r="33" spans="1:7" x14ac:dyDescent="0.35">
      <c r="B33" t="s">
        <v>6218</v>
      </c>
      <c r="C33" s="11">
        <v>175.44</v>
      </c>
      <c r="D33" s="11">
        <v>36</v>
      </c>
      <c r="E33" s="11">
        <v>3</v>
      </c>
      <c r="F33" s="11">
        <v>99.81</v>
      </c>
      <c r="G33" s="11"/>
    </row>
    <row r="34" spans="1:7" x14ac:dyDescent="0.35">
      <c r="B34" t="s">
        <v>6203</v>
      </c>
      <c r="C34" s="11">
        <v>198.48</v>
      </c>
      <c r="D34" s="11">
        <v>24</v>
      </c>
      <c r="E34" s="11">
        <v>87</v>
      </c>
      <c r="F34" s="11">
        <v>157.13000000000005</v>
      </c>
      <c r="G34" s="11">
        <v>26.4</v>
      </c>
    </row>
    <row r="35" spans="1:7" x14ac:dyDescent="0.35">
      <c r="B35" t="s">
        <v>6204</v>
      </c>
      <c r="C35" s="11">
        <v>234</v>
      </c>
      <c r="D35" s="11">
        <v>36</v>
      </c>
      <c r="E35" s="11">
        <v>128.5</v>
      </c>
      <c r="F35" s="11">
        <v>107.73</v>
      </c>
      <c r="G35" s="11"/>
    </row>
    <row r="36" spans="1:7" x14ac:dyDescent="0.35">
      <c r="B36" t="s">
        <v>6205</v>
      </c>
      <c r="C36" s="11">
        <v>206.76</v>
      </c>
      <c r="D36" s="11"/>
      <c r="E36" s="11">
        <v>92.5</v>
      </c>
      <c r="F36" s="11">
        <v>14.940000000000001</v>
      </c>
      <c r="G36" s="11">
        <v>3.6</v>
      </c>
    </row>
    <row r="37" spans="1:7" x14ac:dyDescent="0.35">
      <c r="B37" t="s">
        <v>6206</v>
      </c>
      <c r="C37" s="11">
        <v>280.38</v>
      </c>
      <c r="D37" s="11"/>
      <c r="E37" s="11">
        <v>142</v>
      </c>
      <c r="F37" s="11">
        <v>111.60000000000001</v>
      </c>
      <c r="G37" s="11">
        <v>60</v>
      </c>
    </row>
    <row r="38" spans="1:7" x14ac:dyDescent="0.35">
      <c r="B38" t="s">
        <v>6207</v>
      </c>
      <c r="C38" s="11">
        <v>182.27999999999997</v>
      </c>
      <c r="D38" s="11">
        <v>108</v>
      </c>
      <c r="E38" s="11">
        <v>132</v>
      </c>
      <c r="F38" s="11">
        <v>89.64</v>
      </c>
      <c r="G38" s="11">
        <v>3.6</v>
      </c>
    </row>
    <row r="39" spans="1:7" x14ac:dyDescent="0.35">
      <c r="B39" t="s">
        <v>6208</v>
      </c>
      <c r="C39" s="11">
        <v>263.39999999999998</v>
      </c>
      <c r="D39" s="11">
        <v>40</v>
      </c>
      <c r="E39" s="11">
        <v>12</v>
      </c>
      <c r="F39" s="11">
        <v>107.05000000000001</v>
      </c>
      <c r="G39" s="11"/>
    </row>
    <row r="40" spans="1:7" x14ac:dyDescent="0.35">
      <c r="B40" t="s">
        <v>6212</v>
      </c>
      <c r="C40" s="11">
        <v>76.02000000000001</v>
      </c>
      <c r="D40" s="11">
        <v>48</v>
      </c>
      <c r="E40" s="11">
        <v>100.6</v>
      </c>
      <c r="F40" s="11">
        <v>82.35</v>
      </c>
      <c r="G40" s="11">
        <v>16.5</v>
      </c>
    </row>
    <row r="41" spans="1:7" x14ac:dyDescent="0.35">
      <c r="A41" t="s">
        <v>6220</v>
      </c>
      <c r="B41" t="s">
        <v>6214</v>
      </c>
      <c r="C41" s="11">
        <v>110.75999999999999</v>
      </c>
      <c r="D41" s="11"/>
      <c r="E41" s="11">
        <v>66.75</v>
      </c>
      <c r="F41" s="11">
        <v>43.290000000000006</v>
      </c>
      <c r="G41" s="11">
        <v>36</v>
      </c>
    </row>
    <row r="42" spans="1:7" x14ac:dyDescent="0.35">
      <c r="B42" t="s">
        <v>6215</v>
      </c>
      <c r="C42" s="11">
        <v>375.3</v>
      </c>
      <c r="D42" s="11">
        <v>68</v>
      </c>
      <c r="E42" s="11">
        <v>32.4</v>
      </c>
      <c r="F42" s="11">
        <v>72.930000000000007</v>
      </c>
      <c r="G42" s="11">
        <v>22.8</v>
      </c>
    </row>
    <row r="43" spans="1:7" x14ac:dyDescent="0.35">
      <c r="B43" t="s">
        <v>6216</v>
      </c>
      <c r="C43" s="11">
        <v>395.58</v>
      </c>
      <c r="D43" s="11"/>
      <c r="E43" s="11">
        <v>83</v>
      </c>
      <c r="F43" s="11">
        <v>114.88500000000001</v>
      </c>
      <c r="G43" s="11"/>
    </row>
    <row r="44" spans="1:7" x14ac:dyDescent="0.35">
      <c r="B44" t="s">
        <v>6217</v>
      </c>
      <c r="C44" s="11">
        <v>191.39999999999998</v>
      </c>
      <c r="D44" s="11">
        <v>8</v>
      </c>
      <c r="E44" s="11">
        <v>92.5</v>
      </c>
      <c r="F44" s="11">
        <v>57.150000000000006</v>
      </c>
      <c r="G44" s="11"/>
    </row>
    <row r="45" spans="1:7" x14ac:dyDescent="0.35">
      <c r="B45" t="s">
        <v>6218</v>
      </c>
      <c r="C45" s="11">
        <v>126.53999999999999</v>
      </c>
      <c r="D45" s="11">
        <v>12</v>
      </c>
      <c r="E45" s="11">
        <v>131</v>
      </c>
      <c r="F45" s="11">
        <v>60.6</v>
      </c>
      <c r="G45" s="11">
        <v>3.3</v>
      </c>
    </row>
    <row r="46" spans="1:7" x14ac:dyDescent="0.35">
      <c r="B46" t="s">
        <v>6203</v>
      </c>
      <c r="C46" s="11">
        <v>192.89999999999998</v>
      </c>
      <c r="D46" s="11"/>
      <c r="E46" s="11">
        <v>199.55</v>
      </c>
      <c r="F46" s="11">
        <v>85.725000000000009</v>
      </c>
      <c r="G46" s="11"/>
    </row>
    <row r="47" spans="1:7" x14ac:dyDescent="0.35">
      <c r="B47" t="s">
        <v>6204</v>
      </c>
      <c r="C47" s="11">
        <v>64.44</v>
      </c>
      <c r="D47" s="11">
        <v>8</v>
      </c>
      <c r="E47" s="11">
        <v>86.25</v>
      </c>
      <c r="F47" s="11">
        <v>37.800000000000004</v>
      </c>
      <c r="G47" s="11">
        <v>57.3</v>
      </c>
    </row>
    <row r="48" spans="1:7" x14ac:dyDescent="0.35">
      <c r="B48" t="s">
        <v>6205</v>
      </c>
      <c r="C48" s="11">
        <v>341.58</v>
      </c>
      <c r="D48" s="11"/>
      <c r="E48" s="11">
        <v>36.5</v>
      </c>
      <c r="F48" s="11">
        <v>88.740000000000009</v>
      </c>
      <c r="G48" s="11">
        <v>25.200000000000003</v>
      </c>
    </row>
    <row r="49" spans="2:7" x14ac:dyDescent="0.35">
      <c r="B49" t="s">
        <v>6206</v>
      </c>
      <c r="C49" s="11">
        <v>167.28</v>
      </c>
      <c r="D49" s="11"/>
      <c r="E49" s="11">
        <v>48.5</v>
      </c>
      <c r="F49" s="11">
        <v>46.800000000000004</v>
      </c>
      <c r="G49" s="11"/>
    </row>
    <row r="50" spans="2:7" x14ac:dyDescent="0.35">
      <c r="B50" t="s">
        <v>6207</v>
      </c>
      <c r="C50" s="11">
        <v>31.8</v>
      </c>
      <c r="D50" s="11">
        <v>60</v>
      </c>
      <c r="E50" s="11">
        <v>205.5</v>
      </c>
      <c r="F50" s="11">
        <v>80.19</v>
      </c>
      <c r="G50" s="11">
        <v>17.399999999999999</v>
      </c>
    </row>
    <row r="51" spans="2:7" x14ac:dyDescent="0.35">
      <c r="B51" t="s">
        <v>6208</v>
      </c>
      <c r="C51" s="11">
        <v>139.14000000000001</v>
      </c>
      <c r="D51" s="11">
        <v>4</v>
      </c>
      <c r="E51" s="11">
        <v>99.4</v>
      </c>
      <c r="F51" s="11">
        <v>129.16</v>
      </c>
      <c r="G51" s="11"/>
    </row>
    <row r="52" spans="2:7" x14ac:dyDescent="0.35">
      <c r="B52" t="s">
        <v>6212</v>
      </c>
      <c r="C52" s="11">
        <v>257.82</v>
      </c>
      <c r="D52" s="11">
        <v>36</v>
      </c>
      <c r="E52" s="11">
        <v>96</v>
      </c>
      <c r="F52" s="11">
        <v>186.07499999999999</v>
      </c>
      <c r="G52" s="11">
        <v>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74B0-8EE3-4EC4-9ED9-1764B6840F60}">
  <dimension ref="A3:B9"/>
  <sheetViews>
    <sheetView tabSelected="1" topLeftCell="A3" zoomScale="78" workbookViewId="0">
      <selection activeCell="H24" sqref="H24"/>
    </sheetView>
  </sheetViews>
  <sheetFormatPr defaultRowHeight="14.5" x14ac:dyDescent="0.35"/>
  <cols>
    <col min="1" max="1" width="14.26953125" bestFit="1" customWidth="1"/>
    <col min="2" max="2" width="11.36328125" bestFit="1" customWidth="1"/>
    <col min="3" max="3" width="7.54296875" bestFit="1" customWidth="1"/>
    <col min="4" max="4" width="8.1796875" bestFit="1" customWidth="1"/>
    <col min="5" max="5" width="8.81640625" bestFit="1" customWidth="1"/>
    <col min="6" max="6" width="10.54296875" bestFit="1" customWidth="1"/>
    <col min="7" max="7" width="9.90625" bestFit="1" customWidth="1"/>
  </cols>
  <sheetData>
    <row r="3" spans="1:2" x14ac:dyDescent="0.35">
      <c r="A3" s="6" t="s">
        <v>6</v>
      </c>
      <c r="B3" t="s">
        <v>257</v>
      </c>
    </row>
    <row r="4" spans="1:2" x14ac:dyDescent="0.35">
      <c r="A4" t="s">
        <v>22</v>
      </c>
      <c r="B4" s="12">
        <v>600.21499999999992</v>
      </c>
    </row>
    <row r="5" spans="1:2" x14ac:dyDescent="0.35">
      <c r="A5" t="s">
        <v>3732</v>
      </c>
      <c r="B5" s="12">
        <v>794.86500000000012</v>
      </c>
    </row>
    <row r="6" spans="1:2" x14ac:dyDescent="0.35">
      <c r="A6" t="s">
        <v>178</v>
      </c>
      <c r="B6" s="12">
        <v>1002.3500000000003</v>
      </c>
    </row>
    <row r="7" spans="1:2" x14ac:dyDescent="0.35">
      <c r="A7" t="s">
        <v>3731</v>
      </c>
      <c r="B7" s="12">
        <v>3485.2950000000005</v>
      </c>
    </row>
    <row r="8" spans="1:2" x14ac:dyDescent="0.35">
      <c r="A8" t="s">
        <v>15</v>
      </c>
      <c r="B8" s="12">
        <v>6524.7349999999997</v>
      </c>
    </row>
    <row r="9" spans="1:2" x14ac:dyDescent="0.35">
      <c r="A9" t="s">
        <v>3730</v>
      </c>
      <c r="B9" s="12">
        <v>8524.769999999995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71D8A-1FC5-4492-8018-13CB1EFCAE35}">
  <dimension ref="A3:B15"/>
  <sheetViews>
    <sheetView zoomScale="73" workbookViewId="0">
      <selection activeCell="O15" sqref="O15"/>
    </sheetView>
  </sheetViews>
  <sheetFormatPr defaultRowHeight="14.5" x14ac:dyDescent="0.35"/>
  <cols>
    <col min="1" max="1" width="17.6328125" bestFit="1" customWidth="1"/>
    <col min="2" max="2" width="11.54296875" bestFit="1" customWidth="1"/>
    <col min="3" max="3" width="7.54296875" bestFit="1" customWidth="1"/>
    <col min="4" max="4" width="8.1796875" bestFit="1" customWidth="1"/>
    <col min="5" max="5" width="8.81640625" bestFit="1" customWidth="1"/>
    <col min="6" max="6" width="10.54296875" bestFit="1" customWidth="1"/>
    <col min="7" max="7" width="9.90625" bestFit="1" customWidth="1"/>
  </cols>
  <sheetData>
    <row r="3" spans="1:2" x14ac:dyDescent="0.35">
      <c r="A3" s="6" t="s">
        <v>4</v>
      </c>
      <c r="B3" t="s">
        <v>257</v>
      </c>
    </row>
    <row r="4" spans="1:2" x14ac:dyDescent="0.35">
      <c r="A4" t="s">
        <v>590</v>
      </c>
      <c r="B4" s="12">
        <v>108</v>
      </c>
    </row>
    <row r="5" spans="1:2" x14ac:dyDescent="0.35">
      <c r="A5" t="s">
        <v>580</v>
      </c>
      <c r="B5" s="12">
        <v>108</v>
      </c>
    </row>
    <row r="6" spans="1:2" x14ac:dyDescent="0.35">
      <c r="A6" t="s">
        <v>1030</v>
      </c>
      <c r="B6" s="12">
        <v>108</v>
      </c>
    </row>
    <row r="7" spans="1:2" x14ac:dyDescent="0.35">
      <c r="A7" t="s">
        <v>334</v>
      </c>
      <c r="B7" s="12">
        <v>108</v>
      </c>
    </row>
    <row r="8" spans="1:2" x14ac:dyDescent="0.35">
      <c r="A8" t="s">
        <v>345</v>
      </c>
      <c r="B8" s="12">
        <v>108</v>
      </c>
    </row>
    <row r="9" spans="1:2" x14ac:dyDescent="0.35">
      <c r="A9" t="s">
        <v>772</v>
      </c>
      <c r="B9" s="12">
        <v>108</v>
      </c>
    </row>
    <row r="10" spans="1:2" x14ac:dyDescent="0.35">
      <c r="A10" t="s">
        <v>1257</v>
      </c>
      <c r="B10" s="12">
        <v>108</v>
      </c>
    </row>
    <row r="11" spans="1:2" x14ac:dyDescent="0.35">
      <c r="A11" t="s">
        <v>418</v>
      </c>
      <c r="B11" s="12">
        <v>108</v>
      </c>
    </row>
    <row r="12" spans="1:2" x14ac:dyDescent="0.35">
      <c r="A12" t="s">
        <v>813</v>
      </c>
      <c r="B12" s="12">
        <v>108</v>
      </c>
    </row>
    <row r="13" spans="1:2" x14ac:dyDescent="0.35">
      <c r="A13" t="s">
        <v>700</v>
      </c>
      <c r="B13" s="12">
        <v>108</v>
      </c>
    </row>
    <row r="14" spans="1:2" x14ac:dyDescent="0.35">
      <c r="A14" t="s">
        <v>681</v>
      </c>
      <c r="B14" s="12">
        <v>108</v>
      </c>
    </row>
    <row r="15" spans="1:2" x14ac:dyDescent="0.35">
      <c r="A15" t="s">
        <v>827</v>
      </c>
      <c r="B15" s="12">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96" zoomScale="74" zoomScaleNormal="74" workbookViewId="0">
      <selection activeCell="M121" sqref="M121"/>
    </sheetView>
  </sheetViews>
  <sheetFormatPr defaultRowHeight="14.5" x14ac:dyDescent="0.35"/>
  <cols>
    <col min="1" max="1" width="16.54296875" bestFit="1" customWidth="1"/>
    <col min="2" max="2" width="12.1796875" customWidth="1"/>
    <col min="3" max="3" width="17.453125" bestFit="1" customWidth="1"/>
    <col min="4" max="4" width="11.81640625" customWidth="1"/>
    <col min="5" max="5" width="10.36328125" customWidth="1"/>
    <col min="6" max="6" width="16.1796875" customWidth="1"/>
    <col min="7" max="7" width="36.1796875" bestFit="1" customWidth="1"/>
    <col min="8" max="8" width="11.81640625" bestFit="1" customWidth="1"/>
    <col min="9" max="9" width="21.7265625" bestFit="1" customWidth="1"/>
    <col min="10" max="10" width="12" customWidth="1"/>
    <col min="11" max="11" width="6" style="5" customWidth="1"/>
    <col min="12" max="12" width="11.08984375" style="10" customWidth="1"/>
    <col min="13" max="13" width="8.81640625" style="10" bestFit="1" customWidth="1"/>
    <col min="14" max="14" width="17.08984375" customWidth="1"/>
    <col min="15" max="15" width="17.453125" customWidth="1"/>
    <col min="16" max="16" width="14.36328125" bestFit="1" customWidth="1"/>
  </cols>
  <sheetData>
    <row r="1" spans="1:16" x14ac:dyDescent="0.35">
      <c r="A1" s="2" t="s">
        <v>0</v>
      </c>
      <c r="B1" s="3" t="s">
        <v>1</v>
      </c>
      <c r="C1" s="2" t="s">
        <v>3</v>
      </c>
      <c r="D1" s="2" t="s">
        <v>7</v>
      </c>
      <c r="E1" s="2" t="s">
        <v>10</v>
      </c>
      <c r="F1" s="2" t="s">
        <v>4</v>
      </c>
      <c r="G1" s="2" t="s">
        <v>2</v>
      </c>
      <c r="H1" s="2" t="s">
        <v>6</v>
      </c>
      <c r="I1" s="2" t="s">
        <v>299</v>
      </c>
      <c r="J1" s="2" t="s">
        <v>4198</v>
      </c>
      <c r="K1" s="4" t="s">
        <v>8</v>
      </c>
      <c r="L1" s="9" t="s">
        <v>9</v>
      </c>
      <c r="M1" s="9" t="s">
        <v>11</v>
      </c>
      <c r="N1" s="2" t="s">
        <v>6199</v>
      </c>
      <c r="O1" s="2" t="s">
        <v>4197</v>
      </c>
      <c r="P1" s="2" t="s">
        <v>252</v>
      </c>
    </row>
    <row r="2" spans="1:16" x14ac:dyDescent="0.35">
      <c r="A2" s="2" t="s">
        <v>5378</v>
      </c>
      <c r="B2" s="3">
        <v>44765</v>
      </c>
      <c r="C2" s="2" t="s">
        <v>4378</v>
      </c>
      <c r="D2" t="s">
        <v>284</v>
      </c>
      <c r="E2" s="2">
        <v>2</v>
      </c>
      <c r="F2" s="2" t="str">
        <f>_xlfn.XLOOKUP(C2,customers!$A$1:$A$1001,customers!$B$1:$B$1001,,0)</f>
        <v>Abby Lloyd</v>
      </c>
      <c r="G2" s="2" t="str">
        <f ca="1">IF(_xlfn.XLOOKUP(C2,customers!$A$1:$A$1001,customers!$C$1:$C$1001,,0)=0,"",_xlfn.XLOOKUP(C2,customers!$A$1:$A$1001,customers!$C$1:$C$1001,,0))</f>
        <v>alloyd6@yahoo.com</v>
      </c>
      <c r="H2" s="2" t="str">
        <f>_xlfn.XLOOKUP(C2,customers!$A$1:$A$1001,customers!$G$1:$G$1001,,0)</f>
        <v>United States</v>
      </c>
      <c r="I2" t="str">
        <f>INDEX(products!$A$1:$G$49,MATCH(orders!$D48,products!$A$1:$A$49,0),MATCH(orders!I$1,products!$A$1:$G$1,0))</f>
        <v>Cia</v>
      </c>
      <c r="J2" t="str">
        <f>INDEX(products!$A$1:$G$49,MATCH(orders!$D48,products!$A$1:$A$49,0),MATCH(orders!J$1,products!$A$1:$G$1,0))</f>
        <v>S</v>
      </c>
      <c r="K2" s="5">
        <f>INDEX(products!$A$1:$G$49,MATCH(orders!$D48,products!$A$1:$A$49,0),MATCH(orders!K$1,products!$A$1:$G$1,0))</f>
        <v>1</v>
      </c>
      <c r="L2" s="10">
        <f>INDEX(products!$A$1:$G$49,MATCH(orders!$D48,products!$A$1:$A$49,0),MATCH(orders!L$1,products!$A$1:$G$1,0))</f>
        <v>5</v>
      </c>
      <c r="M2" s="10">
        <f t="shared" ref="M2:M65" si="0">L2*E2</f>
        <v>10</v>
      </c>
      <c r="N2" t="str">
        <f t="shared" ref="N2:N65" si="1">IF(I2="Bag","Baguette",IF(I2="Cro","Croissant",IF(I2="Sou","Sourdough",IF(I2="Bri","Brioche",IF(I2="Cia","Ciabatta","")))))</f>
        <v>Ciabatta</v>
      </c>
      <c r="O2" t="str">
        <f t="shared" ref="O2:O65" si="2">IF(J2="S","Soft",IF(J2="C","Crispy",IF(J2="M","Medium","")))</f>
        <v>Soft</v>
      </c>
      <c r="P2" t="str">
        <f>_xlfn.XLOOKUP(Orders[[#This Row],[Customer ID]],customers!$A$2:$A$1001,customers!$I$2:$I$1001,,0)</f>
        <v>No</v>
      </c>
    </row>
    <row r="3" spans="1:16" x14ac:dyDescent="0.35">
      <c r="A3" s="2" t="s">
        <v>5903</v>
      </c>
      <c r="B3" s="3">
        <v>44586</v>
      </c>
      <c r="C3" s="2" t="s">
        <v>4903</v>
      </c>
      <c r="D3" t="s">
        <v>274</v>
      </c>
      <c r="E3" s="2">
        <v>3</v>
      </c>
      <c r="F3" s="2" t="str">
        <f>_xlfn.XLOOKUP(C3,customers!$A$1:$A$1001,customers!$B$1:$B$1001,,0)</f>
        <v>Abel Wagner</v>
      </c>
      <c r="G3" s="2" t="str">
        <f ca="1">IF(_xlfn.XLOOKUP(C3,customers!$A$1:$A$1001,customers!$C$1:$C$1001,,0)=0,"",_xlfn.XLOOKUP(C3,customers!$A$1:$A$1001,customers!$C$1:$C$1001,,0))</f>
        <v>awagner3@outlook.com</v>
      </c>
      <c r="H3" s="2" t="str">
        <f>_xlfn.XLOOKUP(C3,customers!$A$1:$A$1001,customers!$G$1:$G$1001,,0)</f>
        <v>United States</v>
      </c>
      <c r="I3" t="str">
        <f>INDEX(products!$A$1:$G$49,MATCH(orders!$D164,products!$A$1:$A$49,0),MATCH(orders!I$1,products!$A$1:$G$1,0))</f>
        <v>Sou</v>
      </c>
      <c r="J3" t="str">
        <f>INDEX(products!$A$1:$G$49,MATCH(orders!$D164,products!$A$1:$A$49,0),MATCH(orders!J$1,products!$A$1:$G$1,0))</f>
        <v>C</v>
      </c>
      <c r="K3" s="5">
        <f>INDEX(products!$A$1:$G$49,MATCH(orders!$D164,products!$A$1:$A$49,0),MATCH(orders!K$1,products!$A$1:$G$1,0))</f>
        <v>1</v>
      </c>
      <c r="L3" s="10">
        <f>INDEX(products!$A$1:$G$49,MATCH(orders!$D164,products!$A$1:$A$49,0),MATCH(orders!L$1,products!$A$1:$G$1,0))</f>
        <v>3.3</v>
      </c>
      <c r="M3" s="10">
        <f t="shared" si="0"/>
        <v>9.8999999999999986</v>
      </c>
      <c r="N3" t="str">
        <f t="shared" si="1"/>
        <v>Sourdough</v>
      </c>
      <c r="O3" t="str">
        <f t="shared" si="2"/>
        <v>Crispy</v>
      </c>
      <c r="P3" t="str">
        <f>_xlfn.XLOOKUP(Orders[[#This Row],[Customer ID]],customers!$A$2:$A$1001,customers!$I$2:$I$1001,,0)</f>
        <v>Yes</v>
      </c>
    </row>
    <row r="4" spans="1:16" x14ac:dyDescent="0.35">
      <c r="A4" s="2" t="s">
        <v>5767</v>
      </c>
      <c r="B4" s="3">
        <v>44783</v>
      </c>
      <c r="C4" s="2" t="s">
        <v>4767</v>
      </c>
      <c r="D4" t="s">
        <v>263</v>
      </c>
      <c r="E4" s="2">
        <v>3</v>
      </c>
      <c r="F4" s="2" t="str">
        <f>_xlfn.XLOOKUP(C4,customers!$A$1:$A$1001,customers!$B$1:$B$1001,,0)</f>
        <v>Abraham Franklin</v>
      </c>
      <c r="G4" s="2" t="str">
        <f ca="1">IF(_xlfn.XLOOKUP(C4,customers!$A$1:$A$1001,customers!$C$1:$C$1001,,0)=0,"",_xlfn.XLOOKUP(C4,customers!$A$1:$A$1001,customers!$C$1:$C$1001,,0))</f>
        <v>afranklin4@icloud.com</v>
      </c>
      <c r="H4" s="2" t="str">
        <f>_xlfn.XLOOKUP(C4,customers!$A$1:$A$1001,customers!$G$1:$G$1001,,0)</f>
        <v>Germany</v>
      </c>
      <c r="I4" t="str">
        <f>INDEX(products!$A$1:$G$49,MATCH(orders!$D871,products!$A$1:$A$49,0),MATCH(orders!I$1,products!$A$1:$G$1,0))</f>
        <v>Cro</v>
      </c>
      <c r="J4" t="str">
        <f>INDEX(products!$A$1:$G$49,MATCH(orders!$D871,products!$A$1:$A$49,0),MATCH(orders!J$1,products!$A$1:$G$1,0))</f>
        <v>C</v>
      </c>
      <c r="K4" s="5">
        <f>INDEX(products!$A$1:$G$49,MATCH(orders!$D871,products!$A$1:$A$49,0),MATCH(orders!K$1,products!$A$1:$G$1,0))</f>
        <v>1</v>
      </c>
      <c r="L4" s="10">
        <f>INDEX(products!$A$1:$G$49,MATCH(orders!$D871,products!$A$1:$A$49,0),MATCH(orders!L$1,products!$A$1:$G$1,0))</f>
        <v>4.95</v>
      </c>
      <c r="M4" s="10">
        <f t="shared" si="0"/>
        <v>14.850000000000001</v>
      </c>
      <c r="N4" t="str">
        <f t="shared" si="1"/>
        <v>Croissant</v>
      </c>
      <c r="O4" t="str">
        <f t="shared" si="2"/>
        <v>Crispy</v>
      </c>
      <c r="P4" t="str">
        <f>_xlfn.XLOOKUP(Orders[[#This Row],[Customer ID]],customers!$A$2:$A$1001,customers!$I$2:$I$1001,,0)</f>
        <v>Yes</v>
      </c>
    </row>
    <row r="5" spans="1:16" x14ac:dyDescent="0.35">
      <c r="A5" s="2" t="s">
        <v>5598</v>
      </c>
      <c r="B5" s="3">
        <v>45123</v>
      </c>
      <c r="C5" s="2" t="s">
        <v>4598</v>
      </c>
      <c r="D5" t="s">
        <v>266</v>
      </c>
      <c r="E5" s="2">
        <v>3</v>
      </c>
      <c r="F5" s="2" t="str">
        <f>_xlfn.XLOOKUP(C5,customers!$A$1:$A$1001,customers!$B$1:$B$1001,,0)</f>
        <v>Abram Horne</v>
      </c>
      <c r="G5" s="2" t="str">
        <f ca="1">IF(_xlfn.XLOOKUP(C5,customers!$A$1:$A$1001,customers!$C$1:$C$1001,,0)=0,"",_xlfn.XLOOKUP(C5,customers!$A$1:$A$1001,customers!$C$1:$C$1001,,0))</f>
        <v>ahorne7@gmail.com</v>
      </c>
      <c r="H5" s="2" t="str">
        <f>_xlfn.XLOOKUP(C5,customers!$A$1:$A$1001,customers!$G$1:$G$1001,,0)</f>
        <v>Canada</v>
      </c>
      <c r="I5" t="str">
        <f>INDEX(products!$A$1:$G$49,MATCH(orders!$D154,products!$A$1:$A$49,0),MATCH(orders!I$1,products!$A$1:$G$1,0))</f>
        <v>Bri</v>
      </c>
      <c r="J5" t="str">
        <f>INDEX(products!$A$1:$G$49,MATCH(orders!$D154,products!$A$1:$A$49,0),MATCH(orders!J$1,products!$A$1:$G$1,0))</f>
        <v>M</v>
      </c>
      <c r="K5" s="5">
        <f>INDEX(products!$A$1:$G$49,MATCH(orders!$D154,products!$A$1:$A$49,0),MATCH(orders!K$1,products!$A$1:$G$1,0))</f>
        <v>2.5</v>
      </c>
      <c r="L5" s="10">
        <f>INDEX(products!$A$1:$G$49,MATCH(orders!$D154,products!$A$1:$A$49,0),MATCH(orders!L$1,products!$A$1:$G$1,0))</f>
        <v>12</v>
      </c>
      <c r="M5" s="10">
        <f t="shared" si="0"/>
        <v>36</v>
      </c>
      <c r="N5" t="str">
        <f t="shared" si="1"/>
        <v>Brioche</v>
      </c>
      <c r="O5" t="str">
        <f t="shared" si="2"/>
        <v>Medium</v>
      </c>
      <c r="P5" t="str">
        <f>_xlfn.XLOOKUP(Orders[[#This Row],[Customer ID]],customers!$A$2:$A$1001,customers!$I$2:$I$1001,,0)</f>
        <v>No</v>
      </c>
    </row>
    <row r="6" spans="1:16" x14ac:dyDescent="0.35">
      <c r="A6" s="2" t="s">
        <v>5232</v>
      </c>
      <c r="B6" s="3">
        <v>45011</v>
      </c>
      <c r="C6" s="2" t="s">
        <v>4232</v>
      </c>
      <c r="D6" t="s">
        <v>273</v>
      </c>
      <c r="E6" s="2">
        <v>6</v>
      </c>
      <c r="F6" s="2" t="str">
        <f>_xlfn.XLOOKUP(C6,customers!$A$1:$A$1001,customers!$B$1:$B$1001,,0)</f>
        <v>Ace Morgan</v>
      </c>
      <c r="G6" s="2" t="str">
        <f ca="1">IF(_xlfn.XLOOKUP(C6,customers!$A$1:$A$1001,customers!$C$1:$C$1001,,0)=0,"",_xlfn.XLOOKUP(C6,customers!$A$1:$A$1001,customers!$C$1:$C$1001,,0))</f>
        <v>amorgan0@gmail.com</v>
      </c>
      <c r="H6" s="2" t="str">
        <f>_xlfn.XLOOKUP(C6,customers!$A$1:$A$1001,customers!$G$1:$G$1001,,0)</f>
        <v>Canada</v>
      </c>
      <c r="I6" t="str">
        <f>INDEX(products!$A$1:$G$49,MATCH(orders!$D19,products!$A$1:$A$49,0),MATCH(orders!I$1,products!$A$1:$G$1,0))</f>
        <v>Bag</v>
      </c>
      <c r="J6" t="str">
        <f>INDEX(products!$A$1:$G$49,MATCH(orders!$D19,products!$A$1:$A$49,0),MATCH(orders!J$1,products!$A$1:$G$1,0))</f>
        <v>C</v>
      </c>
      <c r="K6" s="5">
        <f>INDEX(products!$A$1:$G$49,MATCH(orders!$D19,products!$A$1:$A$49,0),MATCH(orders!K$1,products!$A$1:$G$1,0))</f>
        <v>2.5</v>
      </c>
      <c r="L6" s="10">
        <f>INDEX(products!$A$1:$G$49,MATCH(orders!$D19,products!$A$1:$A$49,0),MATCH(orders!L$1,products!$A$1:$G$1,0))</f>
        <v>16.5</v>
      </c>
      <c r="M6" s="10">
        <f t="shared" si="0"/>
        <v>99</v>
      </c>
      <c r="N6" t="str">
        <f t="shared" si="1"/>
        <v>Baguette</v>
      </c>
      <c r="O6" t="str">
        <f t="shared" si="2"/>
        <v>Crispy</v>
      </c>
      <c r="P6" t="str">
        <f>_xlfn.XLOOKUP(Orders[[#This Row],[Customer ID]],customers!$A$2:$A$1001,customers!$I$2:$I$1001,,0)</f>
        <v>No</v>
      </c>
    </row>
    <row r="7" spans="1:16" x14ac:dyDescent="0.35">
      <c r="A7" s="2" t="s">
        <v>5293</v>
      </c>
      <c r="B7" s="3">
        <v>44355</v>
      </c>
      <c r="C7" s="2" t="s">
        <v>4293</v>
      </c>
      <c r="D7" t="s">
        <v>291</v>
      </c>
      <c r="E7" s="2">
        <v>4</v>
      </c>
      <c r="F7" s="2" t="str">
        <f>_xlfn.XLOOKUP(C7,customers!$A$1:$A$1001,customers!$B$1:$B$1001,,0)</f>
        <v>Adam Haley</v>
      </c>
      <c r="G7" s="2" t="str">
        <f ca="1">IF(_xlfn.XLOOKUP(C7,customers!$A$1:$A$1001,customers!$C$1:$C$1001,,0)=0,"",_xlfn.XLOOKUP(C7,customers!$A$1:$A$1001,customers!$C$1:$C$1001,,0))</f>
        <v>ahaley3@yahoo.com</v>
      </c>
      <c r="H7" s="2" t="str">
        <f>_xlfn.XLOOKUP(C7,customers!$A$1:$A$1001,customers!$G$1:$G$1001,,0)</f>
        <v>France</v>
      </c>
      <c r="I7" t="str">
        <f>INDEX(products!$A$1:$G$49,MATCH(orders!$D913,products!$A$1:$A$49,0),MATCH(orders!I$1,products!$A$1:$G$1,0))</f>
        <v>Bag</v>
      </c>
      <c r="J7" t="str">
        <f>INDEX(products!$A$1:$G$49,MATCH(orders!$D913,products!$A$1:$A$49,0),MATCH(orders!J$1,products!$A$1:$G$1,0))</f>
        <v>C</v>
      </c>
      <c r="K7" s="5">
        <f>INDEX(products!$A$1:$G$49,MATCH(orders!$D913,products!$A$1:$A$49,0),MATCH(orders!K$1,products!$A$1:$G$1,0))</f>
        <v>0.2</v>
      </c>
      <c r="L7" s="10">
        <f>INDEX(products!$A$1:$G$49,MATCH(orders!$D913,products!$A$1:$A$49,0),MATCH(orders!L$1,products!$A$1:$G$1,0))</f>
        <v>1.32</v>
      </c>
      <c r="M7" s="10">
        <f t="shared" si="0"/>
        <v>5.28</v>
      </c>
      <c r="N7" t="str">
        <f t="shared" si="1"/>
        <v>Baguette</v>
      </c>
      <c r="O7" t="str">
        <f t="shared" si="2"/>
        <v>Crispy</v>
      </c>
      <c r="P7" t="str">
        <f>_xlfn.XLOOKUP(Orders[[#This Row],[Customer ID]],customers!$A$2:$A$1001,customers!$I$2:$I$1001,,0)</f>
        <v>Yes</v>
      </c>
    </row>
    <row r="8" spans="1:16" x14ac:dyDescent="0.35">
      <c r="A8" s="2" t="s">
        <v>5700</v>
      </c>
      <c r="B8" s="3">
        <v>45387</v>
      </c>
      <c r="C8" s="2" t="s">
        <v>4700</v>
      </c>
      <c r="D8" t="s">
        <v>267</v>
      </c>
      <c r="E8" s="2">
        <v>6</v>
      </c>
      <c r="F8" s="2" t="str">
        <f>_xlfn.XLOOKUP(C8,customers!$A$1:$A$1001,customers!$B$1:$B$1001,,0)</f>
        <v>Adam Galloway</v>
      </c>
      <c r="G8" s="2" t="str">
        <f ca="1">IF(_xlfn.XLOOKUP(C8,customers!$A$1:$A$1001,customers!$C$1:$C$1001,,0)=0,"",_xlfn.XLOOKUP(C8,customers!$A$1:$A$1001,customers!$C$1:$C$1001,,0))</f>
        <v>agalloway9@hotmail.com</v>
      </c>
      <c r="H8" s="2" t="str">
        <f>_xlfn.XLOOKUP(C8,customers!$A$1:$A$1001,customers!$G$1:$G$1001,,0)</f>
        <v>United Kingdom</v>
      </c>
      <c r="I8" t="str">
        <f>INDEX(products!$A$1:$G$49,MATCH(orders!$D203,products!$A$1:$A$49,0),MATCH(orders!I$1,products!$A$1:$G$1,0))</f>
        <v>Cro</v>
      </c>
      <c r="J8" t="str">
        <f>INDEX(products!$A$1:$G$49,MATCH(orders!$D203,products!$A$1:$A$49,0),MATCH(orders!J$1,products!$A$1:$G$1,0))</f>
        <v>S</v>
      </c>
      <c r="K8" s="5">
        <f>INDEX(products!$A$1:$G$49,MATCH(orders!$D203,products!$A$1:$A$49,0),MATCH(orders!K$1,products!$A$1:$G$1,0))</f>
        <v>0.2</v>
      </c>
      <c r="L8" s="10">
        <f>INDEX(products!$A$1:$G$49,MATCH(orders!$D203,products!$A$1:$A$49,0),MATCH(orders!L$1,products!$A$1:$G$1,0))</f>
        <v>0.9</v>
      </c>
      <c r="M8" s="10">
        <f t="shared" si="0"/>
        <v>5.4</v>
      </c>
      <c r="N8" t="str">
        <f t="shared" si="1"/>
        <v>Croissant</v>
      </c>
      <c r="O8" t="str">
        <f t="shared" si="2"/>
        <v>Soft</v>
      </c>
      <c r="P8" t="str">
        <f>_xlfn.XLOOKUP(Orders[[#This Row],[Customer ID]],customers!$A$2:$A$1001,customers!$I$2:$I$1001,,0)</f>
        <v>No</v>
      </c>
    </row>
    <row r="9" spans="1:16" x14ac:dyDescent="0.35">
      <c r="A9" s="2" t="s">
        <v>5588</v>
      </c>
      <c r="B9" s="3">
        <v>44227</v>
      </c>
      <c r="C9" s="2" t="s">
        <v>4588</v>
      </c>
      <c r="D9" t="s">
        <v>267</v>
      </c>
      <c r="E9" s="2">
        <v>4</v>
      </c>
      <c r="F9" s="2" t="str">
        <f>_xlfn.XLOOKUP(C9,customers!$A$1:$A$1001,customers!$B$1:$B$1001,,0)</f>
        <v>Adalynn Mitchell</v>
      </c>
      <c r="G9" s="2" t="str">
        <f ca="1">IF(_xlfn.XLOOKUP(C9,customers!$A$1:$A$1001,customers!$C$1:$C$1001,,0)=0,"",_xlfn.XLOOKUP(C9,customers!$A$1:$A$1001,customers!$C$1:$C$1001,,0))</f>
        <v>amitchell1@hotmail.com</v>
      </c>
      <c r="H9" s="2" t="str">
        <f>_xlfn.XLOOKUP(C9,customers!$A$1:$A$1001,customers!$G$1:$G$1001,,0)</f>
        <v>Canada</v>
      </c>
      <c r="I9" t="str">
        <f>INDEX(products!$A$1:$G$49,MATCH(orders!$D875,products!$A$1:$A$49,0),MATCH(orders!I$1,products!$A$1:$G$1,0))</f>
        <v>Cia</v>
      </c>
      <c r="J9" t="str">
        <f>INDEX(products!$A$1:$G$49,MATCH(orders!$D875,products!$A$1:$A$49,0),MATCH(orders!J$1,products!$A$1:$G$1,0))</f>
        <v>C</v>
      </c>
      <c r="K9" s="5">
        <f>INDEX(products!$A$1:$G$49,MATCH(orders!$D875,products!$A$1:$A$49,0),MATCH(orders!K$1,products!$A$1:$G$1,0))</f>
        <v>2.5</v>
      </c>
      <c r="L9" s="10">
        <f>INDEX(products!$A$1:$G$49,MATCH(orders!$D875,products!$A$1:$A$49,0),MATCH(orders!L$1,products!$A$1:$G$1,0))</f>
        <v>13.75</v>
      </c>
      <c r="M9" s="10">
        <f t="shared" si="0"/>
        <v>55</v>
      </c>
      <c r="N9" t="str">
        <f t="shared" si="1"/>
        <v>Ciabatta</v>
      </c>
      <c r="O9" t="str">
        <f t="shared" si="2"/>
        <v>Crispy</v>
      </c>
      <c r="P9" t="str">
        <f>_xlfn.XLOOKUP(Orders[[#This Row],[Customer ID]],customers!$A$2:$A$1001,customers!$I$2:$I$1001,,0)</f>
        <v>Yes</v>
      </c>
    </row>
    <row r="10" spans="1:16" x14ac:dyDescent="0.35">
      <c r="A10" s="2" t="s">
        <v>5389</v>
      </c>
      <c r="B10" s="3">
        <v>44526</v>
      </c>
      <c r="C10" s="2" t="s">
        <v>4389</v>
      </c>
      <c r="D10" t="s">
        <v>261</v>
      </c>
      <c r="E10" s="2">
        <v>6</v>
      </c>
      <c r="F10" s="2" t="str">
        <f>_xlfn.XLOOKUP(C10,customers!$A$1:$A$1001,customers!$B$1:$B$1001,,0)</f>
        <v>Adalynn Daniels</v>
      </c>
      <c r="G10" s="2" t="str">
        <f ca="1">IF(_xlfn.XLOOKUP(C10,customers!$A$1:$A$1001,customers!$C$1:$C$1001,,0)=0,"",_xlfn.XLOOKUP(C10,customers!$A$1:$A$1001,customers!$C$1:$C$1001,,0))</f>
        <v>adaniels8@yahoo.com</v>
      </c>
      <c r="H10" s="2" t="str">
        <f>_xlfn.XLOOKUP(C10,customers!$A$1:$A$1001,customers!$G$1:$G$1001,,0)</f>
        <v>United States</v>
      </c>
      <c r="I10" t="str">
        <f>INDEX(products!$A$1:$G$49,MATCH(orders!$D209,products!$A$1:$A$49,0),MATCH(orders!I$1,products!$A$1:$G$1,0))</f>
        <v>Sou</v>
      </c>
      <c r="J10" t="str">
        <f>INDEX(products!$A$1:$G$49,MATCH(orders!$D209,products!$A$1:$A$49,0),MATCH(orders!J$1,products!$A$1:$G$1,0))</f>
        <v>C</v>
      </c>
      <c r="K10" s="5">
        <f>INDEX(products!$A$1:$G$49,MATCH(orders!$D209,products!$A$1:$A$49,0),MATCH(orders!K$1,products!$A$1:$G$1,0))</f>
        <v>1</v>
      </c>
      <c r="L10" s="10">
        <f>INDEX(products!$A$1:$G$49,MATCH(orders!$D209,products!$A$1:$A$49,0),MATCH(orders!L$1,products!$A$1:$G$1,0))</f>
        <v>3.3</v>
      </c>
      <c r="M10" s="10">
        <f t="shared" si="0"/>
        <v>19.799999999999997</v>
      </c>
      <c r="N10" t="str">
        <f t="shared" si="1"/>
        <v>Sourdough</v>
      </c>
      <c r="O10" t="str">
        <f t="shared" si="2"/>
        <v>Crispy</v>
      </c>
      <c r="P10" t="str">
        <f>_xlfn.XLOOKUP(Orders[[#This Row],[Customer ID]],customers!$A$2:$A$1001,customers!$I$2:$I$1001,,0)</f>
        <v>Yes</v>
      </c>
    </row>
    <row r="11" spans="1:16" x14ac:dyDescent="0.35">
      <c r="A11" s="2" t="s">
        <v>5205</v>
      </c>
      <c r="B11" s="3">
        <v>45513</v>
      </c>
      <c r="C11" s="2" t="s">
        <v>4205</v>
      </c>
      <c r="D11" t="s">
        <v>280</v>
      </c>
      <c r="E11" s="2">
        <v>3</v>
      </c>
      <c r="F11" s="2" t="str">
        <f>_xlfn.XLOOKUP(C11,customers!$A$1:$A$1001,customers!$B$1:$B$1001,,0)</f>
        <v>Addison Mendez</v>
      </c>
      <c r="G11" s="2" t="str">
        <f ca="1">IF(_xlfn.XLOOKUP(C11,customers!$A$1:$A$1001,customers!$C$1:$C$1001,,0)=0,"",_xlfn.XLOOKUP(C11,customers!$A$1:$A$1001,customers!$C$1:$C$1001,,0))</f>
        <v>amendez1@hotmail.com</v>
      </c>
      <c r="H11" s="2" t="str">
        <f>_xlfn.XLOOKUP(C11,customers!$A$1:$A$1001,customers!$G$1:$G$1001,,0)</f>
        <v>France</v>
      </c>
      <c r="I11" t="str">
        <f>INDEX(products!$A$1:$G$49,MATCH(orders!$D990,products!$A$1:$A$49,0),MATCH(orders!I$1,products!$A$1:$G$1,0))</f>
        <v>Sou</v>
      </c>
      <c r="J11" t="str">
        <f>INDEX(products!$A$1:$G$49,MATCH(orders!$D990,products!$A$1:$A$49,0),MATCH(orders!J$1,products!$A$1:$G$1,0))</f>
        <v>M</v>
      </c>
      <c r="K11" s="5">
        <f>INDEX(products!$A$1:$G$49,MATCH(orders!$D990,products!$A$1:$A$49,0),MATCH(orders!K$1,products!$A$1:$G$1,0))</f>
        <v>1</v>
      </c>
      <c r="L11" s="10">
        <f>INDEX(products!$A$1:$G$49,MATCH(orders!$D990,products!$A$1:$A$49,0),MATCH(orders!L$1,products!$A$1:$G$1,0))</f>
        <v>6</v>
      </c>
      <c r="M11" s="10">
        <f t="shared" si="0"/>
        <v>18</v>
      </c>
      <c r="N11" t="str">
        <f t="shared" si="1"/>
        <v>Sourdough</v>
      </c>
      <c r="O11" t="str">
        <f t="shared" si="2"/>
        <v>Medium</v>
      </c>
      <c r="P11" t="str">
        <f>_xlfn.XLOOKUP(Orders[[#This Row],[Customer ID]],customers!$A$2:$A$1001,customers!$I$2:$I$1001,,0)</f>
        <v>Yes</v>
      </c>
    </row>
    <row r="12" spans="1:16" x14ac:dyDescent="0.35">
      <c r="A12" s="2" t="s">
        <v>5483</v>
      </c>
      <c r="B12" s="3">
        <v>45040</v>
      </c>
      <c r="C12" s="2" t="s">
        <v>4483</v>
      </c>
      <c r="D12" t="s">
        <v>261</v>
      </c>
      <c r="E12" s="2">
        <v>3</v>
      </c>
      <c r="F12" s="2" t="str">
        <f>_xlfn.XLOOKUP(C12,customers!$A$1:$A$1001,customers!$B$1:$B$1001,,0)</f>
        <v>Adison Sanford</v>
      </c>
      <c r="G12" s="2" t="str">
        <f ca="1">IF(_xlfn.XLOOKUP(C12,customers!$A$1:$A$1001,customers!$C$1:$C$1001,,0)=0,"",_xlfn.XLOOKUP(C12,customers!$A$1:$A$1001,customers!$C$1:$C$1001,,0))</f>
        <v>asanford9@yahoo.com</v>
      </c>
      <c r="H12" s="2" t="str">
        <f>_xlfn.XLOOKUP(C12,customers!$A$1:$A$1001,customers!$G$1:$G$1001,,0)</f>
        <v>United States</v>
      </c>
      <c r="I12" t="str">
        <f>INDEX(products!$A$1:$G$49,MATCH(orders!$D917,products!$A$1:$A$49,0),MATCH(orders!I$1,products!$A$1:$G$1,0))</f>
        <v>Cro</v>
      </c>
      <c r="J12" t="str">
        <f>INDEX(products!$A$1:$G$49,MATCH(orders!$D917,products!$A$1:$A$49,0),MATCH(orders!J$1,products!$A$1:$G$1,0))</f>
        <v>C</v>
      </c>
      <c r="K12" s="5">
        <f>INDEX(products!$A$1:$G$49,MATCH(orders!$D917,products!$A$1:$A$49,0),MATCH(orders!K$1,products!$A$1:$G$1,0))</f>
        <v>1</v>
      </c>
      <c r="L12" s="10">
        <f>INDEX(products!$A$1:$G$49,MATCH(orders!$D917,products!$A$1:$A$49,0),MATCH(orders!L$1,products!$A$1:$G$1,0))</f>
        <v>4.95</v>
      </c>
      <c r="M12" s="10">
        <f t="shared" si="0"/>
        <v>14.850000000000001</v>
      </c>
      <c r="N12" t="str">
        <f t="shared" si="1"/>
        <v>Croissant</v>
      </c>
      <c r="O12" t="str">
        <f t="shared" si="2"/>
        <v>Crispy</v>
      </c>
      <c r="P12" t="str">
        <f>_xlfn.XLOOKUP(Orders[[#This Row],[Customer ID]],customers!$A$2:$A$1001,customers!$I$2:$I$1001,,0)</f>
        <v>No</v>
      </c>
    </row>
    <row r="13" spans="1:16" x14ac:dyDescent="0.35">
      <c r="A13" s="2" t="s">
        <v>6108</v>
      </c>
      <c r="B13" s="3">
        <v>45230</v>
      </c>
      <c r="C13" s="2" t="s">
        <v>5108</v>
      </c>
      <c r="D13" t="s">
        <v>273</v>
      </c>
      <c r="E13" s="2">
        <v>4</v>
      </c>
      <c r="F13" s="2" t="str">
        <f>_xlfn.XLOOKUP(C13,customers!$A$1:$A$1001,customers!$B$1:$B$1001,,0)</f>
        <v>Adrian Vega</v>
      </c>
      <c r="G13" s="2" t="str">
        <f ca="1">IF(_xlfn.XLOOKUP(C13,customers!$A$1:$A$1001,customers!$C$1:$C$1001,,0)=0,"",_xlfn.XLOOKUP(C13,customers!$A$1:$A$1001,customers!$C$1:$C$1001,,0))</f>
        <v>avega6@icloud.com</v>
      </c>
      <c r="H13" s="2" t="str">
        <f>_xlfn.XLOOKUP(C13,customers!$A$1:$A$1001,customers!$G$1:$G$1001,,0)</f>
        <v>United States</v>
      </c>
      <c r="I13" t="str">
        <f>INDEX(products!$A$1:$G$49,MATCH(orders!$D547,products!$A$1:$A$49,0),MATCH(orders!I$1,products!$A$1:$G$1,0))</f>
        <v>Cia</v>
      </c>
      <c r="J13" t="str">
        <f>INDEX(products!$A$1:$G$49,MATCH(orders!$D547,products!$A$1:$A$49,0),MATCH(orders!J$1,products!$A$1:$G$1,0))</f>
        <v>C</v>
      </c>
      <c r="K13" s="5">
        <f>INDEX(products!$A$1:$G$49,MATCH(orders!$D547,products!$A$1:$A$49,0),MATCH(orders!K$1,products!$A$1:$G$1,0))</f>
        <v>1</v>
      </c>
      <c r="L13" s="10">
        <f>INDEX(products!$A$1:$G$49,MATCH(orders!$D547,products!$A$1:$A$49,0),MATCH(orders!L$1,products!$A$1:$G$1,0))</f>
        <v>5.5</v>
      </c>
      <c r="M13" s="10">
        <f t="shared" si="0"/>
        <v>22</v>
      </c>
      <c r="N13" t="str">
        <f t="shared" si="1"/>
        <v>Ciabatta</v>
      </c>
      <c r="O13" t="str">
        <f t="shared" si="2"/>
        <v>Crispy</v>
      </c>
      <c r="P13" t="str">
        <f>_xlfn.XLOOKUP(Orders[[#This Row],[Customer ID]],customers!$A$2:$A$1001,customers!$I$2:$I$1001,,0)</f>
        <v>No</v>
      </c>
    </row>
    <row r="14" spans="1:16" x14ac:dyDescent="0.35">
      <c r="A14" s="2" t="s">
        <v>5823</v>
      </c>
      <c r="B14" s="3">
        <v>44462</v>
      </c>
      <c r="C14" s="2" t="s">
        <v>4823</v>
      </c>
      <c r="D14" t="s">
        <v>280</v>
      </c>
      <c r="E14" s="2">
        <v>2</v>
      </c>
      <c r="F14" s="2" t="str">
        <f>_xlfn.XLOOKUP(C14,customers!$A$1:$A$1001,customers!$B$1:$B$1001,,0)</f>
        <v>Adriana Cook</v>
      </c>
      <c r="G14" s="2" t="str">
        <f ca="1">IF(_xlfn.XLOOKUP(C14,customers!$A$1:$A$1001,customers!$C$1:$C$1001,,0)=0,"",_xlfn.XLOOKUP(C14,customers!$A$1:$A$1001,customers!$C$1:$C$1001,,0))</f>
        <v>acook8@icloud.com</v>
      </c>
      <c r="H14" s="2" t="str">
        <f>_xlfn.XLOOKUP(C14,customers!$A$1:$A$1001,customers!$G$1:$G$1001,,0)</f>
        <v>Canada</v>
      </c>
      <c r="I14" t="str">
        <f>INDEX(products!$A$1:$G$49,MATCH(orders!$D270,products!$A$1:$A$49,0),MATCH(orders!I$1,products!$A$1:$G$1,0))</f>
        <v>Bag</v>
      </c>
      <c r="J14" t="str">
        <f>INDEX(products!$A$1:$G$49,MATCH(orders!$D270,products!$A$1:$A$49,0),MATCH(orders!J$1,products!$A$1:$G$1,0))</f>
        <v>C</v>
      </c>
      <c r="K14" s="5">
        <f>INDEX(products!$A$1:$G$49,MATCH(orders!$D270,products!$A$1:$A$49,0),MATCH(orders!K$1,products!$A$1:$G$1,0))</f>
        <v>0.5</v>
      </c>
      <c r="L14" s="10">
        <f>INDEX(products!$A$1:$G$49,MATCH(orders!$D270,products!$A$1:$A$49,0),MATCH(orders!L$1,products!$A$1:$G$1,0))</f>
        <v>3.3</v>
      </c>
      <c r="M14" s="10">
        <f t="shared" si="0"/>
        <v>6.6</v>
      </c>
      <c r="N14" t="str">
        <f t="shared" si="1"/>
        <v>Baguette</v>
      </c>
      <c r="O14" t="str">
        <f t="shared" si="2"/>
        <v>Crispy</v>
      </c>
      <c r="P14" t="str">
        <f>_xlfn.XLOOKUP(Orders[[#This Row],[Customer ID]],customers!$A$2:$A$1001,customers!$I$2:$I$1001,,0)</f>
        <v>Yes</v>
      </c>
    </row>
    <row r="15" spans="1:16" x14ac:dyDescent="0.35">
      <c r="A15" s="2" t="s">
        <v>5875</v>
      </c>
      <c r="B15" s="3">
        <v>44549</v>
      </c>
      <c r="C15" s="2" t="s">
        <v>4875</v>
      </c>
      <c r="D15" t="s">
        <v>272</v>
      </c>
      <c r="E15" s="2">
        <v>4</v>
      </c>
      <c r="F15" s="2" t="str">
        <f>_xlfn.XLOOKUP(C15,customers!$A$1:$A$1001,customers!$B$1:$B$1001,,0)</f>
        <v>Adrianna Hill</v>
      </c>
      <c r="G15" s="2" t="str">
        <f ca="1">IF(_xlfn.XLOOKUP(C15,customers!$A$1:$A$1001,customers!$C$1:$C$1001,,0)=0,"",_xlfn.XLOOKUP(C15,customers!$A$1:$A$1001,customers!$C$1:$C$1001,,0))</f>
        <v>ahill1@outlook.com</v>
      </c>
      <c r="H15" s="2" t="str">
        <f>_xlfn.XLOOKUP(C15,customers!$A$1:$A$1001,customers!$G$1:$G$1001,,0)</f>
        <v>France</v>
      </c>
      <c r="I15" t="str">
        <f>INDEX(products!$A$1:$G$49,MATCH(orders!$D544,products!$A$1:$A$49,0),MATCH(orders!I$1,products!$A$1:$G$1,0))</f>
        <v>Bag</v>
      </c>
      <c r="J15" t="str">
        <f>INDEX(products!$A$1:$G$49,MATCH(orders!$D544,products!$A$1:$A$49,0),MATCH(orders!J$1,products!$A$1:$G$1,0))</f>
        <v>S</v>
      </c>
      <c r="K15" s="5">
        <f>INDEX(products!$A$1:$G$49,MATCH(orders!$D544,products!$A$1:$A$49,0),MATCH(orders!K$1,products!$A$1:$G$1,0))</f>
        <v>0.2</v>
      </c>
      <c r="L15" s="10">
        <f>INDEX(products!$A$1:$G$49,MATCH(orders!$D544,products!$A$1:$A$49,0),MATCH(orders!L$1,products!$A$1:$G$1,0))</f>
        <v>0.6</v>
      </c>
      <c r="M15" s="10">
        <f t="shared" si="0"/>
        <v>2.4</v>
      </c>
      <c r="N15" t="str">
        <f t="shared" si="1"/>
        <v>Baguette</v>
      </c>
      <c r="O15" t="str">
        <f t="shared" si="2"/>
        <v>Soft</v>
      </c>
      <c r="P15" t="str">
        <f>_xlfn.XLOOKUP(Orders[[#This Row],[Customer ID]],customers!$A$2:$A$1001,customers!$I$2:$I$1001,,0)</f>
        <v>No</v>
      </c>
    </row>
    <row r="16" spans="1:16" x14ac:dyDescent="0.35">
      <c r="A16" s="2" t="s">
        <v>5275</v>
      </c>
      <c r="B16" s="3">
        <v>44876</v>
      </c>
      <c r="C16" s="2" t="s">
        <v>4275</v>
      </c>
      <c r="D16" t="s">
        <v>280</v>
      </c>
      <c r="E16" s="2">
        <v>4</v>
      </c>
      <c r="F16" s="2" t="str">
        <f>_xlfn.XLOOKUP(C16,customers!$A$1:$A$1001,customers!$B$1:$B$1001,,0)</f>
        <v>Adrien Santiago</v>
      </c>
      <c r="G16" s="2" t="str">
        <f ca="1">IF(_xlfn.XLOOKUP(C16,customers!$A$1:$A$1001,customers!$C$1:$C$1001,,0)=0,"",_xlfn.XLOOKUP(C16,customers!$A$1:$A$1001,customers!$C$1:$C$1001,,0))</f>
        <v>asantiago0@aol.com</v>
      </c>
      <c r="H16" s="2" t="str">
        <f>_xlfn.XLOOKUP(C16,customers!$A$1:$A$1001,customers!$G$1:$G$1001,,0)</f>
        <v>France</v>
      </c>
      <c r="I16" t="str">
        <f>INDEX(products!$A$1:$G$49,MATCH(orders!$D570,products!$A$1:$A$49,0),MATCH(orders!I$1,products!$A$1:$G$1,0))</f>
        <v>Cia</v>
      </c>
      <c r="J16" t="str">
        <f>INDEX(products!$A$1:$G$49,MATCH(orders!$D570,products!$A$1:$A$49,0),MATCH(orders!J$1,products!$A$1:$G$1,0))</f>
        <v>S</v>
      </c>
      <c r="K16" s="5">
        <f>INDEX(products!$A$1:$G$49,MATCH(orders!$D570,products!$A$1:$A$49,0),MATCH(orders!K$1,products!$A$1:$G$1,0))</f>
        <v>2.5</v>
      </c>
      <c r="L16" s="10">
        <f>INDEX(products!$A$1:$G$49,MATCH(orders!$D570,products!$A$1:$A$49,0),MATCH(orders!L$1,products!$A$1:$G$1,0))</f>
        <v>12.5</v>
      </c>
      <c r="M16" s="10">
        <f t="shared" si="0"/>
        <v>50</v>
      </c>
      <c r="N16" t="str">
        <f t="shared" si="1"/>
        <v>Ciabatta</v>
      </c>
      <c r="O16" t="str">
        <f t="shared" si="2"/>
        <v>Soft</v>
      </c>
      <c r="P16" t="str">
        <f>_xlfn.XLOOKUP(Orders[[#This Row],[Customer ID]],customers!$A$2:$A$1001,customers!$I$2:$I$1001,,0)</f>
        <v>Yes</v>
      </c>
    </row>
    <row r="17" spans="1:16" x14ac:dyDescent="0.35">
      <c r="A17" s="2" t="s">
        <v>5788</v>
      </c>
      <c r="B17" s="3">
        <v>44258</v>
      </c>
      <c r="C17" s="2" t="s">
        <v>4788</v>
      </c>
      <c r="D17" t="s">
        <v>271</v>
      </c>
      <c r="E17" s="2">
        <v>1</v>
      </c>
      <c r="F17" s="2" t="str">
        <f>_xlfn.XLOOKUP(C17,customers!$A$1:$A$1001,customers!$B$1:$B$1001,,0)</f>
        <v>Adriana Li</v>
      </c>
      <c r="G17" s="2" t="str">
        <f ca="1">IF(_xlfn.XLOOKUP(C17,customers!$A$1:$A$1001,customers!$C$1:$C$1001,,0)=0,"",_xlfn.XLOOKUP(C17,customers!$A$1:$A$1001,customers!$C$1:$C$1001,,0))</f>
        <v>ali3@icloud.com</v>
      </c>
      <c r="H17" s="2" t="str">
        <f>_xlfn.XLOOKUP(C17,customers!$A$1:$A$1001,customers!$G$1:$G$1001,,0)</f>
        <v>Germany</v>
      </c>
      <c r="I17" t="str">
        <f>INDEX(products!$A$1:$G$49,MATCH(orders!$D267,products!$A$1:$A$49,0),MATCH(orders!I$1,products!$A$1:$G$1,0))</f>
        <v>Cia</v>
      </c>
      <c r="J17" t="str">
        <f>INDEX(products!$A$1:$G$49,MATCH(orders!$D267,products!$A$1:$A$49,0),MATCH(orders!J$1,products!$A$1:$G$1,0))</f>
        <v>M</v>
      </c>
      <c r="K17" s="5">
        <f>INDEX(products!$A$1:$G$49,MATCH(orders!$D267,products!$A$1:$A$49,0),MATCH(orders!K$1,products!$A$1:$G$1,0))</f>
        <v>2.5</v>
      </c>
      <c r="L17" s="10">
        <f>INDEX(products!$A$1:$G$49,MATCH(orders!$D267,products!$A$1:$A$49,0),MATCH(orders!L$1,products!$A$1:$G$1,0))</f>
        <v>15</v>
      </c>
      <c r="M17" s="10">
        <f t="shared" si="0"/>
        <v>15</v>
      </c>
      <c r="N17" t="str">
        <f t="shared" si="1"/>
        <v>Ciabatta</v>
      </c>
      <c r="O17" t="str">
        <f t="shared" si="2"/>
        <v>Medium</v>
      </c>
      <c r="P17" t="str">
        <f>_xlfn.XLOOKUP(Orders[[#This Row],[Customer ID]],customers!$A$2:$A$1001,customers!$I$2:$I$1001,,0)</f>
        <v>No</v>
      </c>
    </row>
    <row r="18" spans="1:16" x14ac:dyDescent="0.35">
      <c r="A18" s="2" t="s">
        <v>5387</v>
      </c>
      <c r="B18" s="3">
        <v>45619</v>
      </c>
      <c r="C18" s="2" t="s">
        <v>4387</v>
      </c>
      <c r="D18" t="s">
        <v>288</v>
      </c>
      <c r="E18" s="2">
        <v>3</v>
      </c>
      <c r="F18" s="2" t="str">
        <f>_xlfn.XLOOKUP(C18,customers!$A$1:$A$1001,customers!$B$1:$B$1001,,0)</f>
        <v>Adyson Beasley</v>
      </c>
      <c r="G18" s="2" t="str">
        <f ca="1">IF(_xlfn.XLOOKUP(C18,customers!$A$1:$A$1001,customers!$C$1:$C$1001,,0)=0,"",_xlfn.XLOOKUP(C18,customers!$A$1:$A$1001,customers!$C$1:$C$1001,,0))</f>
        <v>abeasley2@icloud.com</v>
      </c>
      <c r="H18" s="2" t="str">
        <f>_xlfn.XLOOKUP(C18,customers!$A$1:$A$1001,customers!$G$1:$G$1001,,0)</f>
        <v>France</v>
      </c>
      <c r="I18" t="str">
        <f>INDEX(products!$A$1:$G$49,MATCH(orders!$D812,products!$A$1:$A$49,0),MATCH(orders!I$1,products!$A$1:$G$1,0))</f>
        <v>Bag</v>
      </c>
      <c r="J18" t="str">
        <f>INDEX(products!$A$1:$G$49,MATCH(orders!$D812,products!$A$1:$A$49,0),MATCH(orders!J$1,products!$A$1:$G$1,0))</f>
        <v>M</v>
      </c>
      <c r="K18" s="5">
        <f>INDEX(products!$A$1:$G$49,MATCH(orders!$D812,products!$A$1:$A$49,0),MATCH(orders!K$1,products!$A$1:$G$1,0))</f>
        <v>2.5</v>
      </c>
      <c r="L18" s="10">
        <f>INDEX(products!$A$1:$G$49,MATCH(orders!$D812,products!$A$1:$A$49,0),MATCH(orders!L$1,products!$A$1:$G$1,0))</f>
        <v>18</v>
      </c>
      <c r="M18" s="10">
        <f t="shared" si="0"/>
        <v>54</v>
      </c>
      <c r="N18" t="str">
        <f t="shared" si="1"/>
        <v>Baguette</v>
      </c>
      <c r="O18" t="str">
        <f t="shared" si="2"/>
        <v>Medium</v>
      </c>
      <c r="P18" t="str">
        <f>_xlfn.XLOOKUP(Orders[[#This Row],[Customer ID]],customers!$A$2:$A$1001,customers!$I$2:$I$1001,,0)</f>
        <v>Yes</v>
      </c>
    </row>
    <row r="19" spans="1:16" x14ac:dyDescent="0.35">
      <c r="A19" s="2" t="s">
        <v>5237</v>
      </c>
      <c r="B19" s="3">
        <v>45012</v>
      </c>
      <c r="C19" s="2" t="s">
        <v>4237</v>
      </c>
      <c r="D19" t="s">
        <v>289</v>
      </c>
      <c r="E19" s="2">
        <v>3</v>
      </c>
      <c r="F19" s="2" t="str">
        <f>_xlfn.XLOOKUP(C19,customers!$A$1:$A$1001,customers!$B$1:$B$1001,,0)</f>
        <v>Aedan Nash</v>
      </c>
      <c r="G19" s="2" t="str">
        <f ca="1">IF(_xlfn.XLOOKUP(C19,customers!$A$1:$A$1001,customers!$C$1:$C$1001,,0)=0,"",_xlfn.XLOOKUP(C19,customers!$A$1:$A$1001,customers!$C$1:$C$1001,,0))</f>
        <v>anash8@icloud.com</v>
      </c>
      <c r="H19" s="2" t="str">
        <f>_xlfn.XLOOKUP(C19,customers!$A$1:$A$1001,customers!$G$1:$G$1001,,0)</f>
        <v>Canada</v>
      </c>
      <c r="I19" t="str">
        <f>INDEX(products!$A$1:$G$49,MATCH(orders!$D429,products!$A$1:$A$49,0),MATCH(orders!I$1,products!$A$1:$G$1,0))</f>
        <v>Cia</v>
      </c>
      <c r="J19" t="str">
        <f>INDEX(products!$A$1:$G$49,MATCH(orders!$D429,products!$A$1:$A$49,0),MATCH(orders!J$1,products!$A$1:$G$1,0))</f>
        <v>C</v>
      </c>
      <c r="K19" s="5">
        <f>INDEX(products!$A$1:$G$49,MATCH(orders!$D429,products!$A$1:$A$49,0),MATCH(orders!K$1,products!$A$1:$G$1,0))</f>
        <v>0.5</v>
      </c>
      <c r="L19" s="10">
        <f>INDEX(products!$A$1:$G$49,MATCH(orders!$D429,products!$A$1:$A$49,0),MATCH(orders!L$1,products!$A$1:$G$1,0))</f>
        <v>2.75</v>
      </c>
      <c r="M19" s="10">
        <f t="shared" si="0"/>
        <v>8.25</v>
      </c>
      <c r="N19" t="str">
        <f t="shared" si="1"/>
        <v>Ciabatta</v>
      </c>
      <c r="O19" t="str">
        <f t="shared" si="2"/>
        <v>Crispy</v>
      </c>
      <c r="P19" t="str">
        <f>_xlfn.XLOOKUP(Orders[[#This Row],[Customer ID]],customers!$A$2:$A$1001,customers!$I$2:$I$1001,,0)</f>
        <v>No</v>
      </c>
    </row>
    <row r="20" spans="1:16" x14ac:dyDescent="0.35">
      <c r="A20" s="2" t="s">
        <v>5985</v>
      </c>
      <c r="B20" s="3">
        <v>45485</v>
      </c>
      <c r="C20" s="2" t="s">
        <v>4985</v>
      </c>
      <c r="D20" t="s">
        <v>281</v>
      </c>
      <c r="E20" s="2">
        <v>6</v>
      </c>
      <c r="F20" s="2" t="str">
        <f>_xlfn.XLOOKUP(C20,customers!$A$1:$A$1001,customers!$B$1:$B$1001,,0)</f>
        <v>Ahmad Mooney</v>
      </c>
      <c r="G20" s="2" t="str">
        <f ca="1">IF(_xlfn.XLOOKUP(C20,customers!$A$1:$A$1001,customers!$C$1:$C$1001,,0)=0,"",_xlfn.XLOOKUP(C20,customers!$A$1:$A$1001,customers!$C$1:$C$1001,,0))</f>
        <v>amooney7@icloud.com</v>
      </c>
      <c r="H20" s="2" t="str">
        <f>_xlfn.XLOOKUP(C20,customers!$A$1:$A$1001,customers!$G$1:$G$1001,,0)</f>
        <v>France</v>
      </c>
      <c r="I20" t="str">
        <f>INDEX(products!$A$1:$G$49,MATCH(orders!$D847,products!$A$1:$A$49,0),MATCH(orders!I$1,products!$A$1:$G$1,0))</f>
        <v>Cro</v>
      </c>
      <c r="J20" t="str">
        <f>INDEX(products!$A$1:$G$49,MATCH(orders!$D847,products!$A$1:$A$49,0),MATCH(orders!J$1,products!$A$1:$G$1,0))</f>
        <v>S</v>
      </c>
      <c r="K20" s="5">
        <f>INDEX(products!$A$1:$G$49,MATCH(orders!$D847,products!$A$1:$A$49,0),MATCH(orders!K$1,products!$A$1:$G$1,0))</f>
        <v>0.2</v>
      </c>
      <c r="L20" s="10">
        <f>INDEX(products!$A$1:$G$49,MATCH(orders!$D847,products!$A$1:$A$49,0),MATCH(orders!L$1,products!$A$1:$G$1,0))</f>
        <v>0.9</v>
      </c>
      <c r="M20" s="10">
        <f t="shared" si="0"/>
        <v>5.4</v>
      </c>
      <c r="N20" t="str">
        <f t="shared" si="1"/>
        <v>Croissant</v>
      </c>
      <c r="O20" t="str">
        <f t="shared" si="2"/>
        <v>Soft</v>
      </c>
      <c r="P20" t="str">
        <f>_xlfn.XLOOKUP(Orders[[#This Row],[Customer ID]],customers!$A$2:$A$1001,customers!$I$2:$I$1001,,0)</f>
        <v>Yes</v>
      </c>
    </row>
    <row r="21" spans="1:16" x14ac:dyDescent="0.35">
      <c r="A21" s="2" t="s">
        <v>6143</v>
      </c>
      <c r="B21" s="3">
        <v>45089</v>
      </c>
      <c r="C21" s="2" t="s">
        <v>5143</v>
      </c>
      <c r="D21" t="s">
        <v>260</v>
      </c>
      <c r="E21" s="2">
        <v>3</v>
      </c>
      <c r="F21" s="2" t="str">
        <f>_xlfn.XLOOKUP(C21,customers!$A$1:$A$1001,customers!$B$1:$B$1001,,0)</f>
        <v>Ahmad Joyce</v>
      </c>
      <c r="G21" s="2" t="str">
        <f ca="1">IF(_xlfn.XLOOKUP(C21,customers!$A$1:$A$1001,customers!$C$1:$C$1001,,0)=0,"",_xlfn.XLOOKUP(C21,customers!$A$1:$A$1001,customers!$C$1:$C$1001,,0))</f>
        <v>ajoyce7@aol.com</v>
      </c>
      <c r="H21" s="2" t="str">
        <f>_xlfn.XLOOKUP(C21,customers!$A$1:$A$1001,customers!$G$1:$G$1001,,0)</f>
        <v>France</v>
      </c>
      <c r="I21" t="str">
        <f>INDEX(products!$A$1:$G$49,MATCH(orders!$D148,products!$A$1:$A$49,0),MATCH(orders!I$1,products!$A$1:$G$1,0))</f>
        <v>Sou</v>
      </c>
      <c r="J21" t="str">
        <f>INDEX(products!$A$1:$G$49,MATCH(orders!$D148,products!$A$1:$A$49,0),MATCH(orders!J$1,products!$A$1:$G$1,0))</f>
        <v>M</v>
      </c>
      <c r="K21" s="5">
        <f>INDEX(products!$A$1:$G$49,MATCH(orders!$D148,products!$A$1:$A$49,0),MATCH(orders!K$1,products!$A$1:$G$1,0))</f>
        <v>0.5</v>
      </c>
      <c r="L21" s="10">
        <f>INDEX(products!$A$1:$G$49,MATCH(orders!$D148,products!$A$1:$A$49,0),MATCH(orders!L$1,products!$A$1:$G$1,0))</f>
        <v>1.8</v>
      </c>
      <c r="M21" s="10">
        <f t="shared" si="0"/>
        <v>5.4</v>
      </c>
      <c r="N21" t="str">
        <f t="shared" si="1"/>
        <v>Sourdough</v>
      </c>
      <c r="O21" t="str">
        <f t="shared" si="2"/>
        <v>Medium</v>
      </c>
      <c r="P21" t="str">
        <f>_xlfn.XLOOKUP(Orders[[#This Row],[Customer ID]],customers!$A$2:$A$1001,customers!$I$2:$I$1001,,0)</f>
        <v>No</v>
      </c>
    </row>
    <row r="22" spans="1:16" x14ac:dyDescent="0.35">
      <c r="A22" s="2" t="s">
        <v>5454</v>
      </c>
      <c r="B22" s="3">
        <v>45368</v>
      </c>
      <c r="C22" s="2" t="s">
        <v>4454</v>
      </c>
      <c r="D22" t="s">
        <v>277</v>
      </c>
      <c r="E22" s="2">
        <v>5</v>
      </c>
      <c r="F22" s="2" t="str">
        <f>_xlfn.XLOOKUP(C22,customers!$A$1:$A$1001,customers!$B$1:$B$1001,,0)</f>
        <v>Ahmed Long</v>
      </c>
      <c r="G22" s="2" t="str">
        <f ca="1">IF(_xlfn.XLOOKUP(C22,customers!$A$1:$A$1001,customers!$C$1:$C$1001,,0)=0,"",_xlfn.XLOOKUP(C22,customers!$A$1:$A$1001,customers!$C$1:$C$1001,,0))</f>
        <v>along6@outlook.com</v>
      </c>
      <c r="H22" s="2" t="str">
        <f>_xlfn.XLOOKUP(C22,customers!$A$1:$A$1001,customers!$G$1:$G$1001,,0)</f>
        <v>Canada</v>
      </c>
      <c r="I22" t="str">
        <f>INDEX(products!$A$1:$G$49,MATCH(orders!$D697,products!$A$1:$A$49,0),MATCH(orders!I$1,products!$A$1:$G$1,0))</f>
        <v>Bag</v>
      </c>
      <c r="J22" t="str">
        <f>INDEX(products!$A$1:$G$49,MATCH(orders!$D697,products!$A$1:$A$49,0),MATCH(orders!J$1,products!$A$1:$G$1,0))</f>
        <v>C</v>
      </c>
      <c r="K22" s="5">
        <f>INDEX(products!$A$1:$G$49,MATCH(orders!$D697,products!$A$1:$A$49,0),MATCH(orders!K$1,products!$A$1:$G$1,0))</f>
        <v>0.5</v>
      </c>
      <c r="L22" s="10">
        <f>INDEX(products!$A$1:$G$49,MATCH(orders!$D697,products!$A$1:$A$49,0),MATCH(orders!L$1,products!$A$1:$G$1,0))</f>
        <v>3.3</v>
      </c>
      <c r="M22" s="10">
        <f t="shared" si="0"/>
        <v>16.5</v>
      </c>
      <c r="N22" t="str">
        <f t="shared" si="1"/>
        <v>Baguette</v>
      </c>
      <c r="O22" t="str">
        <f t="shared" si="2"/>
        <v>Crispy</v>
      </c>
      <c r="P22" t="str">
        <f>_xlfn.XLOOKUP(Orders[[#This Row],[Customer ID]],customers!$A$2:$A$1001,customers!$I$2:$I$1001,,0)</f>
        <v>No</v>
      </c>
    </row>
    <row r="23" spans="1:16" x14ac:dyDescent="0.35">
      <c r="A23" s="2" t="s">
        <v>5398</v>
      </c>
      <c r="B23" s="3">
        <v>44941</v>
      </c>
      <c r="C23" s="2" t="s">
        <v>4398</v>
      </c>
      <c r="D23" t="s">
        <v>285</v>
      </c>
      <c r="E23" s="2">
        <v>1</v>
      </c>
      <c r="F23" s="2" t="str">
        <f>_xlfn.XLOOKUP(C23,customers!$A$1:$A$1001,customers!$B$1:$B$1001,,0)</f>
        <v>Ahmed Case</v>
      </c>
      <c r="G23" s="2" t="str">
        <f ca="1">IF(_xlfn.XLOOKUP(C23,customers!$A$1:$A$1001,customers!$C$1:$C$1001,,0)=0,"",_xlfn.XLOOKUP(C23,customers!$A$1:$A$1001,customers!$C$1:$C$1001,,0))</f>
        <v>acase4@yahoo.com</v>
      </c>
      <c r="H23" s="2" t="str">
        <f>_xlfn.XLOOKUP(C23,customers!$A$1:$A$1001,customers!$G$1:$G$1001,,0)</f>
        <v>United States</v>
      </c>
      <c r="I23" t="str">
        <f>INDEX(products!$A$1:$G$49,MATCH(orders!$D807,products!$A$1:$A$49,0),MATCH(orders!I$1,products!$A$1:$G$1,0))</f>
        <v>Cro</v>
      </c>
      <c r="J23" t="str">
        <f>INDEX(products!$A$1:$G$49,MATCH(orders!$D807,products!$A$1:$A$49,0),MATCH(orders!J$1,products!$A$1:$G$1,0))</f>
        <v>M</v>
      </c>
      <c r="K23" s="5">
        <f>INDEX(products!$A$1:$G$49,MATCH(orders!$D807,products!$A$1:$A$49,0),MATCH(orders!K$1,products!$A$1:$G$1,0))</f>
        <v>1</v>
      </c>
      <c r="L23" s="10">
        <f>INDEX(products!$A$1:$G$49,MATCH(orders!$D807,products!$A$1:$A$49,0),MATCH(orders!L$1,products!$A$1:$G$1,0))</f>
        <v>5.4</v>
      </c>
      <c r="M23" s="10">
        <f t="shared" si="0"/>
        <v>5.4</v>
      </c>
      <c r="N23" t="str">
        <f t="shared" si="1"/>
        <v>Croissant</v>
      </c>
      <c r="O23" t="str">
        <f t="shared" si="2"/>
        <v>Medium</v>
      </c>
      <c r="P23" t="str">
        <f>_xlfn.XLOOKUP(Orders[[#This Row],[Customer ID]],customers!$A$2:$A$1001,customers!$I$2:$I$1001,,0)</f>
        <v>No</v>
      </c>
    </row>
    <row r="24" spans="1:16" x14ac:dyDescent="0.35">
      <c r="A24" s="2" t="s">
        <v>5429</v>
      </c>
      <c r="B24" s="3">
        <v>45456</v>
      </c>
      <c r="C24" s="2" t="s">
        <v>4429</v>
      </c>
      <c r="D24" t="s">
        <v>276</v>
      </c>
      <c r="E24" s="2">
        <v>4</v>
      </c>
      <c r="F24" s="2" t="str">
        <f>_xlfn.XLOOKUP(C24,customers!$A$1:$A$1001,customers!$B$1:$B$1001,,0)</f>
        <v>Aileen Pittman</v>
      </c>
      <c r="G24" s="2" t="str">
        <f ca="1">IF(_xlfn.XLOOKUP(C24,customers!$A$1:$A$1001,customers!$C$1:$C$1001,,0)=0,"",_xlfn.XLOOKUP(C24,customers!$A$1:$A$1001,customers!$C$1:$C$1001,,0))</f>
        <v>apittman2@gmail.com</v>
      </c>
      <c r="H24" s="2" t="str">
        <f>_xlfn.XLOOKUP(C24,customers!$A$1:$A$1001,customers!$G$1:$G$1001,,0)</f>
        <v>France</v>
      </c>
      <c r="I24" t="str">
        <f>INDEX(products!$A$1:$G$49,MATCH(orders!$D24,products!$A$1:$A$49,0),MATCH(orders!I$1,products!$A$1:$G$1,0))</f>
        <v>Cia</v>
      </c>
      <c r="J24" t="str">
        <f>INDEX(products!$A$1:$G$49,MATCH(orders!$D24,products!$A$1:$A$49,0),MATCH(orders!J$1,products!$A$1:$G$1,0))</f>
        <v>C</v>
      </c>
      <c r="K24" s="5">
        <f>INDEX(products!$A$1:$G$49,MATCH(orders!$D24,products!$A$1:$A$49,0),MATCH(orders!K$1,products!$A$1:$G$1,0))</f>
        <v>1</v>
      </c>
      <c r="L24" s="10">
        <f>INDEX(products!$A$1:$G$49,MATCH(orders!$D24,products!$A$1:$A$49,0),MATCH(orders!L$1,products!$A$1:$G$1,0))</f>
        <v>5.5</v>
      </c>
      <c r="M24" s="10">
        <f t="shared" si="0"/>
        <v>22</v>
      </c>
      <c r="N24" t="str">
        <f t="shared" si="1"/>
        <v>Ciabatta</v>
      </c>
      <c r="O24" t="str">
        <f t="shared" si="2"/>
        <v>Crispy</v>
      </c>
      <c r="P24" t="str">
        <f>_xlfn.XLOOKUP(Orders[[#This Row],[Customer ID]],customers!$A$2:$A$1001,customers!$I$2:$I$1001,,0)</f>
        <v>No</v>
      </c>
    </row>
    <row r="25" spans="1:16" x14ac:dyDescent="0.35">
      <c r="A25" s="2" t="s">
        <v>5677</v>
      </c>
      <c r="B25" s="3">
        <v>45473</v>
      </c>
      <c r="C25" s="2" t="s">
        <v>4677</v>
      </c>
      <c r="D25" t="s">
        <v>265</v>
      </c>
      <c r="E25" s="2">
        <v>1</v>
      </c>
      <c r="F25" s="2" t="str">
        <f>_xlfn.XLOOKUP(C25,customers!$A$1:$A$1001,customers!$B$1:$B$1001,,0)</f>
        <v>Aimee Henderson</v>
      </c>
      <c r="G25" s="2" t="str">
        <f ca="1">IF(_xlfn.XLOOKUP(C25,customers!$A$1:$A$1001,customers!$C$1:$C$1001,,0)=0,"",_xlfn.XLOOKUP(C25,customers!$A$1:$A$1001,customers!$C$1:$C$1001,,0))</f>
        <v>ahenderson2@outlook.com</v>
      </c>
      <c r="H25" s="2" t="str">
        <f>_xlfn.XLOOKUP(C25,customers!$A$1:$A$1001,customers!$G$1:$G$1001,,0)</f>
        <v>France</v>
      </c>
      <c r="I25" t="str">
        <f>INDEX(products!$A$1:$G$49,MATCH(orders!$D681,products!$A$1:$A$49,0),MATCH(orders!I$1,products!$A$1:$G$1,0))</f>
        <v>Cro</v>
      </c>
      <c r="J25" t="str">
        <f>INDEX(products!$A$1:$G$49,MATCH(orders!$D681,products!$A$1:$A$49,0),MATCH(orders!J$1,products!$A$1:$G$1,0))</f>
        <v>S</v>
      </c>
      <c r="K25" s="5">
        <f>INDEX(products!$A$1:$G$49,MATCH(orders!$D681,products!$A$1:$A$49,0),MATCH(orders!K$1,products!$A$1:$G$1,0))</f>
        <v>0.5</v>
      </c>
      <c r="L25" s="10">
        <f>INDEX(products!$A$1:$G$49,MATCH(orders!$D681,products!$A$1:$A$49,0),MATCH(orders!L$1,products!$A$1:$G$1,0))</f>
        <v>2.25</v>
      </c>
      <c r="M25" s="10">
        <f t="shared" si="0"/>
        <v>2.25</v>
      </c>
      <c r="N25" t="str">
        <f t="shared" si="1"/>
        <v>Croissant</v>
      </c>
      <c r="O25" t="str">
        <f t="shared" si="2"/>
        <v>Soft</v>
      </c>
      <c r="P25" t="str">
        <f>_xlfn.XLOOKUP(Orders[[#This Row],[Customer ID]],customers!$A$2:$A$1001,customers!$I$2:$I$1001,,0)</f>
        <v>Yes</v>
      </c>
    </row>
    <row r="26" spans="1:16" x14ac:dyDescent="0.35">
      <c r="A26" s="2" t="s">
        <v>5907</v>
      </c>
      <c r="B26" s="3">
        <v>44541</v>
      </c>
      <c r="C26" s="2" t="s">
        <v>4907</v>
      </c>
      <c r="D26" t="s">
        <v>258</v>
      </c>
      <c r="E26" s="2">
        <v>2</v>
      </c>
      <c r="F26" s="2" t="str">
        <f>_xlfn.XLOOKUP(C26,customers!$A$1:$A$1001,customers!$B$1:$B$1001,,0)</f>
        <v>Alaina Fowler</v>
      </c>
      <c r="G26" s="2" t="str">
        <f ca="1">IF(_xlfn.XLOOKUP(C26,customers!$A$1:$A$1001,customers!$C$1:$C$1001,,0)=0,"",_xlfn.XLOOKUP(C26,customers!$A$1:$A$1001,customers!$C$1:$C$1001,,0))</f>
        <v>afowler4@yahoo.com</v>
      </c>
      <c r="H26" s="2" t="str">
        <f>_xlfn.XLOOKUP(C26,customers!$A$1:$A$1001,customers!$G$1:$G$1001,,0)</f>
        <v>France</v>
      </c>
      <c r="I26" t="str">
        <f>INDEX(products!$A$1:$G$49,MATCH(orders!$D2,products!$A$1:$A$49,0),MATCH(orders!I$1,products!$A$1:$G$1,0))</f>
        <v>Cro</v>
      </c>
      <c r="J26" t="str">
        <f>INDEX(products!$A$1:$G$49,MATCH(orders!$D2,products!$A$1:$A$49,0),MATCH(orders!J$1,products!$A$1:$G$1,0))</f>
        <v>C</v>
      </c>
      <c r="K26" s="5">
        <f>INDEX(products!$A$1:$G$49,MATCH(orders!$D2,products!$A$1:$A$49,0),MATCH(orders!K$1,products!$A$1:$G$1,0))</f>
        <v>1</v>
      </c>
      <c r="L26" s="10">
        <f>INDEX(products!$A$1:$G$49,MATCH(orders!$D2,products!$A$1:$A$49,0),MATCH(orders!L$1,products!$A$1:$G$1,0))</f>
        <v>4.95</v>
      </c>
      <c r="M26" s="10">
        <f t="shared" si="0"/>
        <v>9.9</v>
      </c>
      <c r="N26" t="str">
        <f t="shared" si="1"/>
        <v>Croissant</v>
      </c>
      <c r="O26" t="str">
        <f t="shared" si="2"/>
        <v>Crispy</v>
      </c>
      <c r="P26" t="str">
        <f>_xlfn.XLOOKUP(Orders[[#This Row],[Customer ID]],customers!$A$2:$A$1001,customers!$I$2:$I$1001,,0)</f>
        <v>Yes</v>
      </c>
    </row>
    <row r="27" spans="1:16" x14ac:dyDescent="0.35">
      <c r="A27" s="2" t="s">
        <v>5906</v>
      </c>
      <c r="B27" s="3">
        <v>44831</v>
      </c>
      <c r="C27" s="2" t="s">
        <v>4906</v>
      </c>
      <c r="D27" t="s">
        <v>279</v>
      </c>
      <c r="E27" s="2">
        <v>4</v>
      </c>
      <c r="F27" s="2" t="str">
        <f>_xlfn.XLOOKUP(C27,customers!$A$1:$A$1001,customers!$B$1:$B$1001,,0)</f>
        <v>Alan Wiley</v>
      </c>
      <c r="G27" s="2" t="str">
        <f ca="1">IF(_xlfn.XLOOKUP(C27,customers!$A$1:$A$1001,customers!$C$1:$C$1001,,0)=0,"",_xlfn.XLOOKUP(C27,customers!$A$1:$A$1001,customers!$C$1:$C$1001,,0))</f>
        <v>awiley9@yahoo.com</v>
      </c>
      <c r="H27" s="2" t="str">
        <f>_xlfn.XLOOKUP(C27,customers!$A$1:$A$1001,customers!$G$1:$G$1001,,0)</f>
        <v>France</v>
      </c>
      <c r="I27" t="str">
        <f>INDEX(products!$A$1:$G$49,MATCH(orders!$D653,products!$A$1:$A$49,0),MATCH(orders!I$1,products!$A$1:$G$1,0))</f>
        <v>Cro</v>
      </c>
      <c r="J27" t="str">
        <f>INDEX(products!$A$1:$G$49,MATCH(orders!$D653,products!$A$1:$A$49,0),MATCH(orders!J$1,products!$A$1:$G$1,0))</f>
        <v>M</v>
      </c>
      <c r="K27" s="5">
        <f>INDEX(products!$A$1:$G$49,MATCH(orders!$D653,products!$A$1:$A$49,0),MATCH(orders!K$1,products!$A$1:$G$1,0))</f>
        <v>0.5</v>
      </c>
      <c r="L27" s="10">
        <f>INDEX(products!$A$1:$G$49,MATCH(orders!$D653,products!$A$1:$A$49,0),MATCH(orders!L$1,products!$A$1:$G$1,0))</f>
        <v>2.7</v>
      </c>
      <c r="M27" s="10">
        <f t="shared" si="0"/>
        <v>10.8</v>
      </c>
      <c r="N27" t="str">
        <f t="shared" si="1"/>
        <v>Croissant</v>
      </c>
      <c r="O27" t="str">
        <f t="shared" si="2"/>
        <v>Medium</v>
      </c>
      <c r="P27" t="str">
        <f>_xlfn.XLOOKUP(Orders[[#This Row],[Customer ID]],customers!$A$2:$A$1001,customers!$I$2:$I$1001,,0)</f>
        <v>No</v>
      </c>
    </row>
    <row r="28" spans="1:16" x14ac:dyDescent="0.35">
      <c r="A28" s="2" t="s">
        <v>5374</v>
      </c>
      <c r="B28" s="3">
        <v>44357</v>
      </c>
      <c r="C28" s="2" t="s">
        <v>4374</v>
      </c>
      <c r="D28" t="s">
        <v>281</v>
      </c>
      <c r="E28" s="2">
        <v>6</v>
      </c>
      <c r="F28" s="2" t="str">
        <f>_xlfn.XLOOKUP(C28,customers!$A$1:$A$1001,customers!$B$1:$B$1001,,0)</f>
        <v>Alexia Mcgrath</v>
      </c>
      <c r="G28" s="2" t="str">
        <f ca="1">IF(_xlfn.XLOOKUP(C28,customers!$A$1:$A$1001,customers!$C$1:$C$1001,,0)=0,"",_xlfn.XLOOKUP(C28,customers!$A$1:$A$1001,customers!$C$1:$C$1001,,0))</f>
        <v>amcgrath7@yahoo.com</v>
      </c>
      <c r="H28" s="2" t="str">
        <f>_xlfn.XLOOKUP(C28,customers!$A$1:$A$1001,customers!$G$1:$G$1001,,0)</f>
        <v>United States</v>
      </c>
      <c r="I28" t="str">
        <f>INDEX(products!$A$1:$G$49,MATCH(orders!$D907,products!$A$1:$A$49,0),MATCH(orders!I$1,products!$A$1:$G$1,0))</f>
        <v>Bag</v>
      </c>
      <c r="J28" t="str">
        <f>INDEX(products!$A$1:$G$49,MATCH(orders!$D907,products!$A$1:$A$49,0),MATCH(orders!J$1,products!$A$1:$G$1,0))</f>
        <v>C</v>
      </c>
      <c r="K28" s="5">
        <f>INDEX(products!$A$1:$G$49,MATCH(orders!$D907,products!$A$1:$A$49,0),MATCH(orders!K$1,products!$A$1:$G$1,0))</f>
        <v>0.2</v>
      </c>
      <c r="L28" s="10">
        <f>INDEX(products!$A$1:$G$49,MATCH(orders!$D907,products!$A$1:$A$49,0),MATCH(orders!L$1,products!$A$1:$G$1,0))</f>
        <v>1.32</v>
      </c>
      <c r="M28" s="10">
        <f t="shared" si="0"/>
        <v>7.92</v>
      </c>
      <c r="N28" t="str">
        <f t="shared" si="1"/>
        <v>Baguette</v>
      </c>
      <c r="O28" t="str">
        <f t="shared" si="2"/>
        <v>Crispy</v>
      </c>
      <c r="P28" t="str">
        <f>_xlfn.XLOOKUP(Orders[[#This Row],[Customer ID]],customers!$A$2:$A$1001,customers!$I$2:$I$1001,,0)</f>
        <v>Yes</v>
      </c>
    </row>
    <row r="29" spans="1:16" x14ac:dyDescent="0.35">
      <c r="A29" s="2" t="s">
        <v>5825</v>
      </c>
      <c r="B29" s="3">
        <v>44932</v>
      </c>
      <c r="C29" s="2" t="s">
        <v>4825</v>
      </c>
      <c r="D29" t="s">
        <v>261</v>
      </c>
      <c r="E29" s="2">
        <v>4</v>
      </c>
      <c r="F29" s="2" t="str">
        <f>_xlfn.XLOOKUP(C29,customers!$A$1:$A$1001,customers!$B$1:$B$1001,,0)</f>
        <v>Alexa Elliott</v>
      </c>
      <c r="G29" s="2" t="str">
        <f ca="1">IF(_xlfn.XLOOKUP(C29,customers!$A$1:$A$1001,customers!$C$1:$C$1001,,0)=0,"",_xlfn.XLOOKUP(C29,customers!$A$1:$A$1001,customers!$C$1:$C$1001,,0))</f>
        <v>aelliott0@gmail.com</v>
      </c>
      <c r="H29" s="2" t="str">
        <f>_xlfn.XLOOKUP(C29,customers!$A$1:$A$1001,customers!$G$1:$G$1001,,0)</f>
        <v>France</v>
      </c>
      <c r="I29" t="str">
        <f>INDEX(products!$A$1:$G$49,MATCH(orders!$D677,products!$A$1:$A$49,0),MATCH(orders!I$1,products!$A$1:$G$1,0))</f>
        <v>Bag</v>
      </c>
      <c r="J29" t="str">
        <f>INDEX(products!$A$1:$G$49,MATCH(orders!$D677,products!$A$1:$A$49,0),MATCH(orders!J$1,products!$A$1:$G$1,0))</f>
        <v>S</v>
      </c>
      <c r="K29" s="5">
        <f>INDEX(products!$A$1:$G$49,MATCH(orders!$D677,products!$A$1:$A$49,0),MATCH(orders!K$1,products!$A$1:$G$1,0))</f>
        <v>0.2</v>
      </c>
      <c r="L29" s="10">
        <f>INDEX(products!$A$1:$G$49,MATCH(orders!$D677,products!$A$1:$A$49,0),MATCH(orders!L$1,products!$A$1:$G$1,0))</f>
        <v>0.6</v>
      </c>
      <c r="M29" s="10">
        <f t="shared" si="0"/>
        <v>2.4</v>
      </c>
      <c r="N29" t="str">
        <f t="shared" si="1"/>
        <v>Baguette</v>
      </c>
      <c r="O29" t="str">
        <f t="shared" si="2"/>
        <v>Soft</v>
      </c>
      <c r="P29" t="str">
        <f>_xlfn.XLOOKUP(Orders[[#This Row],[Customer ID]],customers!$A$2:$A$1001,customers!$I$2:$I$1001,,0)</f>
        <v>No</v>
      </c>
    </row>
    <row r="30" spans="1:16" x14ac:dyDescent="0.35">
      <c r="A30" s="2" t="s">
        <v>5616</v>
      </c>
      <c r="B30" s="3">
        <v>44780</v>
      </c>
      <c r="C30" s="2" t="s">
        <v>4616</v>
      </c>
      <c r="D30" t="s">
        <v>262</v>
      </c>
      <c r="E30" s="2">
        <v>5</v>
      </c>
      <c r="F30" s="2" t="str">
        <f>_xlfn.XLOOKUP(C30,customers!$A$1:$A$1001,customers!$B$1:$B$1001,,0)</f>
        <v>Alessandro Huynh</v>
      </c>
      <c r="G30" s="2" t="str">
        <f ca="1">IF(_xlfn.XLOOKUP(C30,customers!$A$1:$A$1001,customers!$C$1:$C$1001,,0)=0,"",_xlfn.XLOOKUP(C30,customers!$A$1:$A$1001,customers!$C$1:$C$1001,,0))</f>
        <v>ahuynh0@hotmail.com</v>
      </c>
      <c r="H30" s="2" t="str">
        <f>_xlfn.XLOOKUP(C30,customers!$A$1:$A$1001,customers!$G$1:$G$1001,,0)</f>
        <v>France</v>
      </c>
      <c r="I30" t="str">
        <f>INDEX(products!$A$1:$G$49,MATCH(orders!$D642,products!$A$1:$A$49,0),MATCH(orders!I$1,products!$A$1:$G$1,0))</f>
        <v>Cro</v>
      </c>
      <c r="J30" t="str">
        <f>INDEX(products!$A$1:$G$49,MATCH(orders!$D642,products!$A$1:$A$49,0),MATCH(orders!J$1,products!$A$1:$G$1,0))</f>
        <v>C</v>
      </c>
      <c r="K30" s="5">
        <f>INDEX(products!$A$1:$G$49,MATCH(orders!$D642,products!$A$1:$A$49,0),MATCH(orders!K$1,products!$A$1:$G$1,0))</f>
        <v>1</v>
      </c>
      <c r="L30" s="10">
        <f>INDEX(products!$A$1:$G$49,MATCH(orders!$D642,products!$A$1:$A$49,0),MATCH(orders!L$1,products!$A$1:$G$1,0))</f>
        <v>4.95</v>
      </c>
      <c r="M30" s="10">
        <f t="shared" si="0"/>
        <v>24.75</v>
      </c>
      <c r="N30" t="str">
        <f t="shared" si="1"/>
        <v>Croissant</v>
      </c>
      <c r="O30" t="str">
        <f t="shared" si="2"/>
        <v>Crispy</v>
      </c>
      <c r="P30" t="str">
        <f>_xlfn.XLOOKUP(Orders[[#This Row],[Customer ID]],customers!$A$2:$A$1001,customers!$I$2:$I$1001,,0)</f>
        <v>Yes</v>
      </c>
    </row>
    <row r="31" spans="1:16" x14ac:dyDescent="0.35">
      <c r="A31" s="2" t="s">
        <v>5773</v>
      </c>
      <c r="B31" s="3">
        <v>45564</v>
      </c>
      <c r="C31" s="2" t="s">
        <v>4773</v>
      </c>
      <c r="D31" t="s">
        <v>289</v>
      </c>
      <c r="E31" s="2">
        <v>2</v>
      </c>
      <c r="F31" s="2" t="str">
        <f>_xlfn.XLOOKUP(C31,customers!$A$1:$A$1001,customers!$B$1:$B$1001,,0)</f>
        <v>Alec Harmon</v>
      </c>
      <c r="G31" s="2" t="str">
        <f ca="1">IF(_xlfn.XLOOKUP(C31,customers!$A$1:$A$1001,customers!$C$1:$C$1001,,0)=0,"",_xlfn.XLOOKUP(C31,customers!$A$1:$A$1001,customers!$C$1:$C$1001,,0))</f>
        <v>aharmon6@hotmail.com</v>
      </c>
      <c r="H31" s="2" t="str">
        <f>_xlfn.XLOOKUP(C31,customers!$A$1:$A$1001,customers!$G$1:$G$1001,,0)</f>
        <v>United States</v>
      </c>
      <c r="I31" t="str">
        <f>INDEX(products!$A$1:$G$49,MATCH(orders!$D621,products!$A$1:$A$49,0),MATCH(orders!I$1,products!$A$1:$G$1,0))</f>
        <v>Bag</v>
      </c>
      <c r="J31" t="str">
        <f>INDEX(products!$A$1:$G$49,MATCH(orders!$D621,products!$A$1:$A$49,0),MATCH(orders!J$1,products!$A$1:$G$1,0))</f>
        <v>C</v>
      </c>
      <c r="K31" s="5">
        <f>INDEX(products!$A$1:$G$49,MATCH(orders!$D621,products!$A$1:$A$49,0),MATCH(orders!K$1,products!$A$1:$G$1,0))</f>
        <v>2.5</v>
      </c>
      <c r="L31" s="10">
        <f>INDEX(products!$A$1:$G$49,MATCH(orders!$D621,products!$A$1:$A$49,0),MATCH(orders!L$1,products!$A$1:$G$1,0))</f>
        <v>16.5</v>
      </c>
      <c r="M31" s="10">
        <f t="shared" si="0"/>
        <v>33</v>
      </c>
      <c r="N31" t="str">
        <f t="shared" si="1"/>
        <v>Baguette</v>
      </c>
      <c r="O31" t="str">
        <f t="shared" si="2"/>
        <v>Crispy</v>
      </c>
      <c r="P31" t="str">
        <f>_xlfn.XLOOKUP(Orders[[#This Row],[Customer ID]],customers!$A$2:$A$1001,customers!$I$2:$I$1001,,0)</f>
        <v>Yes</v>
      </c>
    </row>
    <row r="32" spans="1:16" x14ac:dyDescent="0.35">
      <c r="A32" s="2" t="s">
        <v>5864</v>
      </c>
      <c r="B32" s="3">
        <v>45550</v>
      </c>
      <c r="C32" s="2" t="s">
        <v>4864</v>
      </c>
      <c r="D32" t="s">
        <v>272</v>
      </c>
      <c r="E32" s="2">
        <v>5</v>
      </c>
      <c r="F32" s="2" t="str">
        <f>_xlfn.XLOOKUP(C32,customers!$A$1:$A$1001,customers!$B$1:$B$1001,,0)</f>
        <v>Alexus Trevino</v>
      </c>
      <c r="G32" s="2" t="str">
        <f ca="1">IF(_xlfn.XLOOKUP(C32,customers!$A$1:$A$1001,customers!$C$1:$C$1001,,0)=0,"",_xlfn.XLOOKUP(C32,customers!$A$1:$A$1001,customers!$C$1:$C$1001,,0))</f>
        <v>atrevino6@hotmail.com</v>
      </c>
      <c r="H32" s="2" t="str">
        <f>_xlfn.XLOOKUP(C32,customers!$A$1:$A$1001,customers!$G$1:$G$1001,,0)</f>
        <v>France</v>
      </c>
      <c r="I32" t="str">
        <f>INDEX(products!$A$1:$G$49,MATCH(orders!$D220,products!$A$1:$A$49,0),MATCH(orders!I$1,products!$A$1:$G$1,0))</f>
        <v>Cro</v>
      </c>
      <c r="J32" t="str">
        <f>INDEX(products!$A$1:$G$49,MATCH(orders!$D220,products!$A$1:$A$49,0),MATCH(orders!J$1,products!$A$1:$G$1,0))</f>
        <v>M</v>
      </c>
      <c r="K32" s="5">
        <f>INDEX(products!$A$1:$G$49,MATCH(orders!$D220,products!$A$1:$A$49,0),MATCH(orders!K$1,products!$A$1:$G$1,0))</f>
        <v>0.5</v>
      </c>
      <c r="L32" s="10">
        <f>INDEX(products!$A$1:$G$49,MATCH(orders!$D220,products!$A$1:$A$49,0),MATCH(orders!L$1,products!$A$1:$G$1,0))</f>
        <v>2.7</v>
      </c>
      <c r="M32" s="10">
        <f t="shared" si="0"/>
        <v>13.5</v>
      </c>
      <c r="N32" t="str">
        <f t="shared" si="1"/>
        <v>Croissant</v>
      </c>
      <c r="O32" t="str">
        <f t="shared" si="2"/>
        <v>Medium</v>
      </c>
      <c r="P32" t="str">
        <f>_xlfn.XLOOKUP(Orders[[#This Row],[Customer ID]],customers!$A$2:$A$1001,customers!$I$2:$I$1001,,0)</f>
        <v>Yes</v>
      </c>
    </row>
    <row r="33" spans="1:16" x14ac:dyDescent="0.35">
      <c r="A33" s="2" t="s">
        <v>5587</v>
      </c>
      <c r="B33" s="3">
        <v>45646</v>
      </c>
      <c r="C33" s="2" t="s">
        <v>4587</v>
      </c>
      <c r="D33" t="s">
        <v>276</v>
      </c>
      <c r="E33" s="2">
        <v>5</v>
      </c>
      <c r="F33" s="2" t="str">
        <f>_xlfn.XLOOKUP(C33,customers!$A$1:$A$1001,customers!$B$1:$B$1001,,0)</f>
        <v>Alexis Navarro</v>
      </c>
      <c r="G33" s="2" t="str">
        <f ca="1">IF(_xlfn.XLOOKUP(C33,customers!$A$1:$A$1001,customers!$C$1:$C$1001,,0)=0,"",_xlfn.XLOOKUP(C33,customers!$A$1:$A$1001,customers!$C$1:$C$1001,,0))</f>
        <v>anavarro5@gmail.com</v>
      </c>
      <c r="H33" s="2" t="str">
        <f>_xlfn.XLOOKUP(C33,customers!$A$1:$A$1001,customers!$G$1:$G$1001,,0)</f>
        <v>France</v>
      </c>
      <c r="I33" t="str">
        <f>INDEX(products!$A$1:$G$49,MATCH(orders!$D696,products!$A$1:$A$49,0),MATCH(orders!I$1,products!$A$1:$G$1,0))</f>
        <v>Cro</v>
      </c>
      <c r="J33" t="str">
        <f>INDEX(products!$A$1:$G$49,MATCH(orders!$D696,products!$A$1:$A$49,0),MATCH(orders!J$1,products!$A$1:$G$1,0))</f>
        <v>C</v>
      </c>
      <c r="K33" s="5">
        <f>INDEX(products!$A$1:$G$49,MATCH(orders!$D696,products!$A$1:$A$49,0),MATCH(orders!K$1,products!$A$1:$G$1,0))</f>
        <v>2.5</v>
      </c>
      <c r="L33" s="10">
        <f>INDEX(products!$A$1:$G$49,MATCH(orders!$D696,products!$A$1:$A$49,0),MATCH(orders!L$1,products!$A$1:$G$1,0))</f>
        <v>12.375</v>
      </c>
      <c r="M33" s="10">
        <f t="shared" si="0"/>
        <v>61.875</v>
      </c>
      <c r="N33" t="str">
        <f t="shared" si="1"/>
        <v>Croissant</v>
      </c>
      <c r="O33" t="str">
        <f t="shared" si="2"/>
        <v>Crispy</v>
      </c>
      <c r="P33" t="str">
        <f>_xlfn.XLOOKUP(Orders[[#This Row],[Customer ID]],customers!$A$2:$A$1001,customers!$I$2:$I$1001,,0)</f>
        <v>Yes</v>
      </c>
    </row>
    <row r="34" spans="1:16" x14ac:dyDescent="0.35">
      <c r="A34" s="2" t="s">
        <v>5856</v>
      </c>
      <c r="B34" s="3">
        <v>44444</v>
      </c>
      <c r="C34" s="2" t="s">
        <v>4856</v>
      </c>
      <c r="D34" t="s">
        <v>258</v>
      </c>
      <c r="E34" s="2">
        <v>6</v>
      </c>
      <c r="F34" s="2" t="str">
        <f>_xlfn.XLOOKUP(C34,customers!$A$1:$A$1001,customers!$B$1:$B$1001,,0)</f>
        <v>Alena Diaz</v>
      </c>
      <c r="G34" s="2" t="str">
        <f ca="1">IF(_xlfn.XLOOKUP(C34,customers!$A$1:$A$1001,customers!$C$1:$C$1001,,0)=0,"",_xlfn.XLOOKUP(C34,customers!$A$1:$A$1001,customers!$C$1:$C$1001,,0))</f>
        <v>adiaz0@yahoo.com</v>
      </c>
      <c r="H34" s="2" t="str">
        <f>_xlfn.XLOOKUP(C34,customers!$A$1:$A$1001,customers!$G$1:$G$1001,,0)</f>
        <v>France</v>
      </c>
      <c r="I34" t="str">
        <f>INDEX(products!$A$1:$G$49,MATCH(orders!$D914,products!$A$1:$A$49,0),MATCH(orders!I$1,products!$A$1:$G$1,0))</f>
        <v>Cro</v>
      </c>
      <c r="J34" t="str">
        <f>INDEX(products!$A$1:$G$49,MATCH(orders!$D914,products!$A$1:$A$49,0),MATCH(orders!J$1,products!$A$1:$G$1,0))</f>
        <v>C</v>
      </c>
      <c r="K34" s="5">
        <f>INDEX(products!$A$1:$G$49,MATCH(orders!$D914,products!$A$1:$A$49,0),MATCH(orders!K$1,products!$A$1:$G$1,0))</f>
        <v>2.5</v>
      </c>
      <c r="L34" s="10">
        <f>INDEX(products!$A$1:$G$49,MATCH(orders!$D914,products!$A$1:$A$49,0),MATCH(orders!L$1,products!$A$1:$G$1,0))</f>
        <v>12.375</v>
      </c>
      <c r="M34" s="10">
        <f t="shared" si="0"/>
        <v>74.25</v>
      </c>
      <c r="N34" t="str">
        <f t="shared" si="1"/>
        <v>Croissant</v>
      </c>
      <c r="O34" t="str">
        <f t="shared" si="2"/>
        <v>Crispy</v>
      </c>
      <c r="P34" t="str">
        <f>_xlfn.XLOOKUP(Orders[[#This Row],[Customer ID]],customers!$A$2:$A$1001,customers!$I$2:$I$1001,,0)</f>
        <v>Yes</v>
      </c>
    </row>
    <row r="35" spans="1:16" x14ac:dyDescent="0.35">
      <c r="A35" s="2" t="s">
        <v>5778</v>
      </c>
      <c r="B35" s="3">
        <v>44277</v>
      </c>
      <c r="C35" s="2" t="s">
        <v>4778</v>
      </c>
      <c r="D35" t="s">
        <v>272</v>
      </c>
      <c r="E35" s="2">
        <v>5</v>
      </c>
      <c r="F35" s="2" t="str">
        <f>_xlfn.XLOOKUP(C35,customers!$A$1:$A$1001,customers!$B$1:$B$1001,,0)</f>
        <v>Alexis Morrison</v>
      </c>
      <c r="G35" s="2" t="str">
        <f ca="1">IF(_xlfn.XLOOKUP(C35,customers!$A$1:$A$1001,customers!$C$1:$C$1001,,0)=0,"",_xlfn.XLOOKUP(C35,customers!$A$1:$A$1001,customers!$C$1:$C$1001,,0))</f>
        <v>amorrison7@aol.com</v>
      </c>
      <c r="H35" s="2" t="str">
        <f>_xlfn.XLOOKUP(C35,customers!$A$1:$A$1001,customers!$G$1:$G$1001,,0)</f>
        <v>France</v>
      </c>
      <c r="I35" t="str">
        <f>INDEX(products!$A$1:$G$49,MATCH(orders!$D736,products!$A$1:$A$49,0),MATCH(orders!I$1,products!$A$1:$G$1,0))</f>
        <v>Cia</v>
      </c>
      <c r="J35" t="str">
        <f>INDEX(products!$A$1:$G$49,MATCH(orders!$D736,products!$A$1:$A$49,0),MATCH(orders!J$1,products!$A$1:$G$1,0))</f>
        <v>S</v>
      </c>
      <c r="K35" s="5">
        <f>INDEX(products!$A$1:$G$49,MATCH(orders!$D736,products!$A$1:$A$49,0),MATCH(orders!K$1,products!$A$1:$G$1,0))</f>
        <v>0.2</v>
      </c>
      <c r="L35" s="10">
        <f>INDEX(products!$A$1:$G$49,MATCH(orders!$D736,products!$A$1:$A$49,0),MATCH(orders!L$1,products!$A$1:$G$1,0))</f>
        <v>1</v>
      </c>
      <c r="M35" s="10">
        <f t="shared" si="0"/>
        <v>5</v>
      </c>
      <c r="N35" t="str">
        <f t="shared" si="1"/>
        <v>Ciabatta</v>
      </c>
      <c r="O35" t="str">
        <f t="shared" si="2"/>
        <v>Soft</v>
      </c>
      <c r="P35" t="str">
        <f>_xlfn.XLOOKUP(Orders[[#This Row],[Customer ID]],customers!$A$2:$A$1001,customers!$I$2:$I$1001,,0)</f>
        <v>No</v>
      </c>
    </row>
    <row r="36" spans="1:16" x14ac:dyDescent="0.35">
      <c r="A36" s="2" t="s">
        <v>6193</v>
      </c>
      <c r="B36" s="3">
        <v>45438</v>
      </c>
      <c r="C36" s="2" t="s">
        <v>5193</v>
      </c>
      <c r="D36" t="s">
        <v>278</v>
      </c>
      <c r="E36" s="2">
        <v>3</v>
      </c>
      <c r="F36" s="2" t="str">
        <f>_xlfn.XLOOKUP(C36,customers!$A$1:$A$1001,customers!$B$1:$B$1001,,0)</f>
        <v>Alexandria Phelps</v>
      </c>
      <c r="G36" s="2" t="str">
        <f ca="1">IF(_xlfn.XLOOKUP(C36,customers!$A$1:$A$1001,customers!$C$1:$C$1001,,0)=0,"",_xlfn.XLOOKUP(C36,customers!$A$1:$A$1001,customers!$C$1:$C$1001,,0))</f>
        <v>aphelps0@gmail.com</v>
      </c>
      <c r="H36" s="2" t="str">
        <f>_xlfn.XLOOKUP(C36,customers!$A$1:$A$1001,customers!$G$1:$G$1001,,0)</f>
        <v>United States</v>
      </c>
      <c r="I36" t="str">
        <f>INDEX(products!$A$1:$G$49,MATCH(orders!$D506,products!$A$1:$A$49,0),MATCH(orders!I$1,products!$A$1:$G$1,0))</f>
        <v>Cro</v>
      </c>
      <c r="J36" t="str">
        <f>INDEX(products!$A$1:$G$49,MATCH(orders!$D506,products!$A$1:$A$49,0),MATCH(orders!J$1,products!$A$1:$G$1,0))</f>
        <v>S</v>
      </c>
      <c r="K36" s="5">
        <f>INDEX(products!$A$1:$G$49,MATCH(orders!$D506,products!$A$1:$A$49,0),MATCH(orders!K$1,products!$A$1:$G$1,0))</f>
        <v>0.2</v>
      </c>
      <c r="L36" s="10">
        <f>INDEX(products!$A$1:$G$49,MATCH(orders!$D506,products!$A$1:$A$49,0),MATCH(orders!L$1,products!$A$1:$G$1,0))</f>
        <v>0.9</v>
      </c>
      <c r="M36" s="10">
        <f t="shared" si="0"/>
        <v>2.7</v>
      </c>
      <c r="N36" t="str">
        <f t="shared" si="1"/>
        <v>Croissant</v>
      </c>
      <c r="O36" t="str">
        <f t="shared" si="2"/>
        <v>Soft</v>
      </c>
      <c r="P36" t="str">
        <f>_xlfn.XLOOKUP(Orders[[#This Row],[Customer ID]],customers!$A$2:$A$1001,customers!$I$2:$I$1001,,0)</f>
        <v>No</v>
      </c>
    </row>
    <row r="37" spans="1:16" x14ac:dyDescent="0.35">
      <c r="A37" s="2" t="s">
        <v>5737</v>
      </c>
      <c r="B37" s="3">
        <v>44465</v>
      </c>
      <c r="C37" s="2" t="s">
        <v>4737</v>
      </c>
      <c r="D37" t="s">
        <v>271</v>
      </c>
      <c r="E37" s="2">
        <v>3</v>
      </c>
      <c r="F37" s="2" t="str">
        <f>_xlfn.XLOOKUP(C37,customers!$A$1:$A$1001,customers!$B$1:$B$1001,,0)</f>
        <v>Alec Hartman</v>
      </c>
      <c r="G37" s="2" t="str">
        <f ca="1">IF(_xlfn.XLOOKUP(C37,customers!$A$1:$A$1001,customers!$C$1:$C$1001,,0)=0,"",_xlfn.XLOOKUP(C37,customers!$A$1:$A$1001,customers!$C$1:$C$1001,,0))</f>
        <v>ahartman9@yahoo.com</v>
      </c>
      <c r="H37" s="2" t="str">
        <f>_xlfn.XLOOKUP(C37,customers!$A$1:$A$1001,customers!$G$1:$G$1001,,0)</f>
        <v>United States</v>
      </c>
      <c r="I37" t="str">
        <f>INDEX(products!$A$1:$G$49,MATCH(orders!$D159,products!$A$1:$A$49,0),MATCH(orders!I$1,products!$A$1:$G$1,0))</f>
        <v>Cia</v>
      </c>
      <c r="J37" t="str">
        <f>INDEX(products!$A$1:$G$49,MATCH(orders!$D159,products!$A$1:$A$49,0),MATCH(orders!J$1,products!$A$1:$G$1,0))</f>
        <v>S</v>
      </c>
      <c r="K37" s="5">
        <f>INDEX(products!$A$1:$G$49,MATCH(orders!$D159,products!$A$1:$A$49,0),MATCH(orders!K$1,products!$A$1:$G$1,0))</f>
        <v>2.5</v>
      </c>
      <c r="L37" s="10">
        <f>INDEX(products!$A$1:$G$49,MATCH(orders!$D159,products!$A$1:$A$49,0),MATCH(orders!L$1,products!$A$1:$G$1,0))</f>
        <v>12.5</v>
      </c>
      <c r="M37" s="10">
        <f t="shared" si="0"/>
        <v>37.5</v>
      </c>
      <c r="N37" t="str">
        <f t="shared" si="1"/>
        <v>Ciabatta</v>
      </c>
      <c r="O37" t="str">
        <f t="shared" si="2"/>
        <v>Soft</v>
      </c>
      <c r="P37" t="str">
        <f>_xlfn.XLOOKUP(Orders[[#This Row],[Customer ID]],customers!$A$2:$A$1001,customers!$I$2:$I$1001,,0)</f>
        <v>Yes</v>
      </c>
    </row>
    <row r="38" spans="1:16" x14ac:dyDescent="0.35">
      <c r="A38" s="2" t="s">
        <v>5781</v>
      </c>
      <c r="B38" s="3">
        <v>45142</v>
      </c>
      <c r="C38" s="2" t="s">
        <v>4781</v>
      </c>
      <c r="D38" t="s">
        <v>269</v>
      </c>
      <c r="E38" s="2">
        <v>5</v>
      </c>
      <c r="F38" s="2" t="str">
        <f>_xlfn.XLOOKUP(C38,customers!$A$1:$A$1001,customers!$B$1:$B$1001,,0)</f>
        <v>Aleena Case</v>
      </c>
      <c r="G38" s="2" t="str">
        <f ca="1">IF(_xlfn.XLOOKUP(C38,customers!$A$1:$A$1001,customers!$C$1:$C$1001,,0)=0,"",_xlfn.XLOOKUP(C38,customers!$A$1:$A$1001,customers!$C$1:$C$1001,,0))</f>
        <v>acase3@outlook.com</v>
      </c>
      <c r="H38" s="2" t="str">
        <f>_xlfn.XLOOKUP(C38,customers!$A$1:$A$1001,customers!$G$1:$G$1001,,0)</f>
        <v>United States</v>
      </c>
      <c r="I38" t="str">
        <f>INDEX(products!$A$1:$G$49,MATCH(orders!$D973,products!$A$1:$A$49,0),MATCH(orders!I$1,products!$A$1:$G$1,0))</f>
        <v>Cia</v>
      </c>
      <c r="J38" t="str">
        <f>INDEX(products!$A$1:$G$49,MATCH(orders!$D973,products!$A$1:$A$49,0),MATCH(orders!J$1,products!$A$1:$G$1,0))</f>
        <v>C</v>
      </c>
      <c r="K38" s="5">
        <f>INDEX(products!$A$1:$G$49,MATCH(orders!$D973,products!$A$1:$A$49,0),MATCH(orders!K$1,products!$A$1:$G$1,0))</f>
        <v>1</v>
      </c>
      <c r="L38" s="10">
        <f>INDEX(products!$A$1:$G$49,MATCH(orders!$D973,products!$A$1:$A$49,0),MATCH(orders!L$1,products!$A$1:$G$1,0))</f>
        <v>5.5</v>
      </c>
      <c r="M38" s="10">
        <f t="shared" si="0"/>
        <v>27.5</v>
      </c>
      <c r="N38" t="str">
        <f t="shared" si="1"/>
        <v>Ciabatta</v>
      </c>
      <c r="O38" t="str">
        <f t="shared" si="2"/>
        <v>Crispy</v>
      </c>
      <c r="P38" t="str">
        <f>_xlfn.XLOOKUP(Orders[[#This Row],[Customer ID]],customers!$A$2:$A$1001,customers!$I$2:$I$1001,,0)</f>
        <v>No</v>
      </c>
    </row>
    <row r="39" spans="1:16" x14ac:dyDescent="0.35">
      <c r="A39" s="2" t="s">
        <v>6189</v>
      </c>
      <c r="B39" s="3">
        <v>45633</v>
      </c>
      <c r="C39" s="2" t="s">
        <v>5189</v>
      </c>
      <c r="D39" t="s">
        <v>265</v>
      </c>
      <c r="E39" s="2">
        <v>1</v>
      </c>
      <c r="F39" s="2" t="str">
        <f>_xlfn.XLOOKUP(C39,customers!$A$1:$A$1001,customers!$B$1:$B$1001,,0)</f>
        <v>Alessandro Ingram</v>
      </c>
      <c r="G39" s="2" t="str">
        <f ca="1">IF(_xlfn.XLOOKUP(C39,customers!$A$1:$A$1001,customers!$C$1:$C$1001,,0)=0,"",_xlfn.XLOOKUP(C39,customers!$A$1:$A$1001,customers!$C$1:$C$1001,,0))</f>
        <v>aingram2@gmail.com</v>
      </c>
      <c r="H39" s="2" t="str">
        <f>_xlfn.XLOOKUP(C39,customers!$A$1:$A$1001,customers!$G$1:$G$1001,,0)</f>
        <v>Canada</v>
      </c>
      <c r="I39" t="str">
        <f>INDEX(products!$A$1:$G$49,MATCH(orders!$D9,products!$A$1:$A$49,0),MATCH(orders!I$1,products!$A$1:$G$1,0))</f>
        <v>Cro</v>
      </c>
      <c r="J39" t="str">
        <f>INDEX(products!$A$1:$G$49,MATCH(orders!$D9,products!$A$1:$A$49,0),MATCH(orders!J$1,products!$A$1:$G$1,0))</f>
        <v>S</v>
      </c>
      <c r="K39" s="5">
        <f>INDEX(products!$A$1:$G$49,MATCH(orders!$D9,products!$A$1:$A$49,0),MATCH(orders!K$1,products!$A$1:$G$1,0))</f>
        <v>0.5</v>
      </c>
      <c r="L39" s="10">
        <f>INDEX(products!$A$1:$G$49,MATCH(orders!$D9,products!$A$1:$A$49,0),MATCH(orders!L$1,products!$A$1:$G$1,0))</f>
        <v>2.25</v>
      </c>
      <c r="M39" s="10">
        <f t="shared" si="0"/>
        <v>2.25</v>
      </c>
      <c r="N39" t="str">
        <f t="shared" si="1"/>
        <v>Croissant</v>
      </c>
      <c r="O39" t="str">
        <f t="shared" si="2"/>
        <v>Soft</v>
      </c>
      <c r="P39" t="str">
        <f>_xlfn.XLOOKUP(Orders[[#This Row],[Customer ID]],customers!$A$2:$A$1001,customers!$I$2:$I$1001,,0)</f>
        <v>No</v>
      </c>
    </row>
    <row r="40" spans="1:16" x14ac:dyDescent="0.35">
      <c r="A40" s="2" t="s">
        <v>5310</v>
      </c>
      <c r="B40" s="3">
        <v>45616</v>
      </c>
      <c r="C40" s="2" t="s">
        <v>4310</v>
      </c>
      <c r="D40" t="s">
        <v>290</v>
      </c>
      <c r="E40" s="2">
        <v>2</v>
      </c>
      <c r="F40" s="2" t="str">
        <f>_xlfn.XLOOKUP(C40,customers!$A$1:$A$1001,customers!$B$1:$B$1001,,0)</f>
        <v>Alexzander Santana</v>
      </c>
      <c r="G40" s="2" t="str">
        <f ca="1">IF(_xlfn.XLOOKUP(C40,customers!$A$1:$A$1001,customers!$C$1:$C$1001,,0)=0,"",_xlfn.XLOOKUP(C40,customers!$A$1:$A$1001,customers!$C$1:$C$1001,,0))</f>
        <v>asantana7@aol.com</v>
      </c>
      <c r="H40" s="2" t="str">
        <f>_xlfn.XLOOKUP(C40,customers!$A$1:$A$1001,customers!$G$1:$G$1001,,0)</f>
        <v>Canada</v>
      </c>
      <c r="I40" t="str">
        <f>INDEX(products!$A$1:$G$49,MATCH(orders!$D958,products!$A$1:$A$49,0),MATCH(orders!I$1,products!$A$1:$G$1,0))</f>
        <v>Cia</v>
      </c>
      <c r="J40" t="str">
        <f>INDEX(products!$A$1:$G$49,MATCH(orders!$D958,products!$A$1:$A$49,0),MATCH(orders!J$1,products!$A$1:$G$1,0))</f>
        <v>M</v>
      </c>
      <c r="K40" s="5">
        <f>INDEX(products!$A$1:$G$49,MATCH(orders!$D958,products!$A$1:$A$49,0),MATCH(orders!K$1,products!$A$1:$G$1,0))</f>
        <v>0.5</v>
      </c>
      <c r="L40" s="10">
        <f>INDEX(products!$A$1:$G$49,MATCH(orders!$D958,products!$A$1:$A$49,0),MATCH(orders!L$1,products!$A$1:$G$1,0))</f>
        <v>3</v>
      </c>
      <c r="M40" s="10">
        <f t="shared" si="0"/>
        <v>6</v>
      </c>
      <c r="N40" t="str">
        <f t="shared" si="1"/>
        <v>Ciabatta</v>
      </c>
      <c r="O40" t="str">
        <f t="shared" si="2"/>
        <v>Medium</v>
      </c>
      <c r="P40" t="str">
        <f>_xlfn.XLOOKUP(Orders[[#This Row],[Customer ID]],customers!$A$2:$A$1001,customers!$I$2:$I$1001,,0)</f>
        <v>No</v>
      </c>
    </row>
    <row r="41" spans="1:16" x14ac:dyDescent="0.35">
      <c r="A41" s="2" t="s">
        <v>5619</v>
      </c>
      <c r="B41" s="3">
        <v>44782</v>
      </c>
      <c r="C41" s="2" t="s">
        <v>4619</v>
      </c>
      <c r="D41" t="s">
        <v>286</v>
      </c>
      <c r="E41" s="2">
        <v>5</v>
      </c>
      <c r="F41" s="2" t="str">
        <f>_xlfn.XLOOKUP(C41,customers!$A$1:$A$1001,customers!$B$1:$B$1001,,0)</f>
        <v>Alfredo Hobbs</v>
      </c>
      <c r="G41" s="2" t="str">
        <f ca="1">IF(_xlfn.XLOOKUP(C41,customers!$A$1:$A$1001,customers!$C$1:$C$1001,,0)=0,"",_xlfn.XLOOKUP(C41,customers!$A$1:$A$1001,customers!$C$1:$C$1001,,0))</f>
        <v>ahobbs8@yahoo.com</v>
      </c>
      <c r="H41" s="2" t="str">
        <f>_xlfn.XLOOKUP(C41,customers!$A$1:$A$1001,customers!$G$1:$G$1001,,0)</f>
        <v>France</v>
      </c>
      <c r="I41" t="str">
        <f>INDEX(products!$A$1:$G$49,MATCH(orders!$D40,products!$A$1:$A$49,0),MATCH(orders!I$1,products!$A$1:$G$1,0))</f>
        <v>Cro</v>
      </c>
      <c r="J41" t="str">
        <f>INDEX(products!$A$1:$G$49,MATCH(orders!$D40,products!$A$1:$A$49,0),MATCH(orders!J$1,products!$A$1:$G$1,0))</f>
        <v>M</v>
      </c>
      <c r="K41" s="5">
        <f>INDEX(products!$A$1:$G$49,MATCH(orders!$D40,products!$A$1:$A$49,0),MATCH(orders!K$1,products!$A$1:$G$1,0))</f>
        <v>0.2</v>
      </c>
      <c r="L41" s="10">
        <f>INDEX(products!$A$1:$G$49,MATCH(orders!$D40,products!$A$1:$A$49,0),MATCH(orders!L$1,products!$A$1:$G$1,0))</f>
        <v>1.08</v>
      </c>
      <c r="M41" s="10">
        <f t="shared" si="0"/>
        <v>5.4</v>
      </c>
      <c r="N41" t="str">
        <f t="shared" si="1"/>
        <v>Croissant</v>
      </c>
      <c r="O41" t="str">
        <f t="shared" si="2"/>
        <v>Medium</v>
      </c>
      <c r="P41" t="str">
        <f>_xlfn.XLOOKUP(Orders[[#This Row],[Customer ID]],customers!$A$2:$A$1001,customers!$I$2:$I$1001,,0)</f>
        <v>No</v>
      </c>
    </row>
    <row r="42" spans="1:16" x14ac:dyDescent="0.35">
      <c r="A42" s="2" t="s">
        <v>5308</v>
      </c>
      <c r="B42" s="3">
        <v>45166</v>
      </c>
      <c r="C42" s="2" t="s">
        <v>4308</v>
      </c>
      <c r="D42" t="s">
        <v>266</v>
      </c>
      <c r="E42" s="2">
        <v>3</v>
      </c>
      <c r="F42" s="2" t="str">
        <f>_xlfn.XLOOKUP(C42,customers!$A$1:$A$1001,customers!$B$1:$B$1001,,0)</f>
        <v>Alfonso Ho</v>
      </c>
      <c r="G42" s="2" t="str">
        <f ca="1">IF(_xlfn.XLOOKUP(C42,customers!$A$1:$A$1001,customers!$C$1:$C$1001,,0)=0,"",_xlfn.XLOOKUP(C42,customers!$A$1:$A$1001,customers!$C$1:$C$1001,,0))</f>
        <v>aho7@gmail.com</v>
      </c>
      <c r="H42" s="2" t="str">
        <f>_xlfn.XLOOKUP(C42,customers!$A$1:$A$1001,customers!$G$1:$G$1001,,0)</f>
        <v>Canada</v>
      </c>
      <c r="I42" t="str">
        <f>INDEX(products!$A$1:$G$49,MATCH(orders!$D454,products!$A$1:$A$49,0),MATCH(orders!I$1,products!$A$1:$G$1,0))</f>
        <v>Bag</v>
      </c>
      <c r="J42" t="str">
        <f>INDEX(products!$A$1:$G$49,MATCH(orders!$D454,products!$A$1:$A$49,0),MATCH(orders!J$1,products!$A$1:$G$1,0))</f>
        <v>S</v>
      </c>
      <c r="K42" s="5">
        <f>INDEX(products!$A$1:$G$49,MATCH(orders!$D454,products!$A$1:$A$49,0),MATCH(orders!K$1,products!$A$1:$G$1,0))</f>
        <v>2.5</v>
      </c>
      <c r="L42" s="10">
        <f>INDEX(products!$A$1:$G$49,MATCH(orders!$D454,products!$A$1:$A$49,0),MATCH(orders!L$1,products!$A$1:$G$1,0))</f>
        <v>15</v>
      </c>
      <c r="M42" s="10">
        <f t="shared" si="0"/>
        <v>45</v>
      </c>
      <c r="N42" t="str">
        <f t="shared" si="1"/>
        <v>Baguette</v>
      </c>
      <c r="O42" t="str">
        <f t="shared" si="2"/>
        <v>Soft</v>
      </c>
      <c r="P42" t="str">
        <f>_xlfn.XLOOKUP(Orders[[#This Row],[Customer ID]],customers!$A$2:$A$1001,customers!$I$2:$I$1001,,0)</f>
        <v>Yes</v>
      </c>
    </row>
    <row r="43" spans="1:16" x14ac:dyDescent="0.35">
      <c r="A43" s="2" t="s">
        <v>5379</v>
      </c>
      <c r="B43" s="3">
        <v>44220</v>
      </c>
      <c r="C43" s="2" t="s">
        <v>4379</v>
      </c>
      <c r="D43" t="s">
        <v>275</v>
      </c>
      <c r="E43" s="2">
        <v>2</v>
      </c>
      <c r="F43" s="2" t="str">
        <f>_xlfn.XLOOKUP(C43,customers!$A$1:$A$1001,customers!$B$1:$B$1001,,0)</f>
        <v>Alisha Huang</v>
      </c>
      <c r="G43" s="2" t="str">
        <f ca="1">IF(_xlfn.XLOOKUP(C43,customers!$A$1:$A$1001,customers!$C$1:$C$1001,,0)=0,"",_xlfn.XLOOKUP(C43,customers!$A$1:$A$1001,customers!$C$1:$C$1001,,0))</f>
        <v>ahuang8@outlook.com</v>
      </c>
      <c r="H43" s="2" t="str">
        <f>_xlfn.XLOOKUP(C43,customers!$A$1:$A$1001,customers!$G$1:$G$1001,,0)</f>
        <v>United States</v>
      </c>
      <c r="I43" t="str">
        <f>INDEX(products!$A$1:$G$49,MATCH(orders!$D753,products!$A$1:$A$49,0),MATCH(orders!I$1,products!$A$1:$G$1,0))</f>
        <v>Cia</v>
      </c>
      <c r="J43" t="str">
        <f>INDEX(products!$A$1:$G$49,MATCH(orders!$D753,products!$A$1:$A$49,0),MATCH(orders!J$1,products!$A$1:$G$1,0))</f>
        <v>M</v>
      </c>
      <c r="K43" s="5">
        <f>INDEX(products!$A$1:$G$49,MATCH(orders!$D753,products!$A$1:$A$49,0),MATCH(orders!K$1,products!$A$1:$G$1,0))</f>
        <v>0.5</v>
      </c>
      <c r="L43" s="10">
        <f>INDEX(products!$A$1:$G$49,MATCH(orders!$D753,products!$A$1:$A$49,0),MATCH(orders!L$1,products!$A$1:$G$1,0))</f>
        <v>3</v>
      </c>
      <c r="M43" s="10">
        <f t="shared" si="0"/>
        <v>6</v>
      </c>
      <c r="N43" t="str">
        <f t="shared" si="1"/>
        <v>Ciabatta</v>
      </c>
      <c r="O43" t="str">
        <f t="shared" si="2"/>
        <v>Medium</v>
      </c>
      <c r="P43" t="str">
        <f>_xlfn.XLOOKUP(Orders[[#This Row],[Customer ID]],customers!$A$2:$A$1001,customers!$I$2:$I$1001,,0)</f>
        <v>No</v>
      </c>
    </row>
    <row r="44" spans="1:16" x14ac:dyDescent="0.35">
      <c r="A44" s="2" t="s">
        <v>5376</v>
      </c>
      <c r="B44" s="3">
        <v>44214</v>
      </c>
      <c r="C44" s="2" t="s">
        <v>4376</v>
      </c>
      <c r="D44" t="s">
        <v>283</v>
      </c>
      <c r="E44" s="2">
        <v>2</v>
      </c>
      <c r="F44" s="2" t="str">
        <f>_xlfn.XLOOKUP(C44,customers!$A$1:$A$1001,customers!$B$1:$B$1001,,0)</f>
        <v>Allyson Martinez</v>
      </c>
      <c r="G44" s="2" t="str">
        <f ca="1">IF(_xlfn.XLOOKUP(C44,customers!$A$1:$A$1001,customers!$C$1:$C$1001,,0)=0,"",_xlfn.XLOOKUP(C44,customers!$A$1:$A$1001,customers!$C$1:$C$1001,,0))</f>
        <v>amartinez6@icloud.com</v>
      </c>
      <c r="H44" s="2" t="str">
        <f>_xlfn.XLOOKUP(C44,customers!$A$1:$A$1001,customers!$G$1:$G$1001,,0)</f>
        <v>United Kingdom</v>
      </c>
      <c r="I44" t="str">
        <f>INDEX(products!$A$1:$G$49,MATCH(orders!$D899,products!$A$1:$A$49,0),MATCH(orders!I$1,products!$A$1:$G$1,0))</f>
        <v>Cro</v>
      </c>
      <c r="J44" t="str">
        <f>INDEX(products!$A$1:$G$49,MATCH(orders!$D899,products!$A$1:$A$49,0),MATCH(orders!J$1,products!$A$1:$G$1,0))</f>
        <v>C</v>
      </c>
      <c r="K44" s="5">
        <f>INDEX(products!$A$1:$G$49,MATCH(orders!$D899,products!$A$1:$A$49,0),MATCH(orders!K$1,products!$A$1:$G$1,0))</f>
        <v>0.5</v>
      </c>
      <c r="L44" s="10">
        <f>INDEX(products!$A$1:$G$49,MATCH(orders!$D899,products!$A$1:$A$49,0),MATCH(orders!L$1,products!$A$1:$G$1,0))</f>
        <v>2.2000000000000002</v>
      </c>
      <c r="M44" s="10">
        <f t="shared" si="0"/>
        <v>4.4000000000000004</v>
      </c>
      <c r="N44" t="str">
        <f t="shared" si="1"/>
        <v>Croissant</v>
      </c>
      <c r="O44" t="str">
        <f t="shared" si="2"/>
        <v>Crispy</v>
      </c>
      <c r="P44" t="str">
        <f>_xlfn.XLOOKUP(Orders[[#This Row],[Customer ID]],customers!$A$2:$A$1001,customers!$I$2:$I$1001,,0)</f>
        <v>Yes</v>
      </c>
    </row>
    <row r="45" spans="1:16" x14ac:dyDescent="0.35">
      <c r="A45" s="2" t="s">
        <v>5918</v>
      </c>
      <c r="B45" s="3">
        <v>45196</v>
      </c>
      <c r="C45" s="2" t="s">
        <v>4918</v>
      </c>
      <c r="D45" t="s">
        <v>279</v>
      </c>
      <c r="E45" s="2">
        <v>5</v>
      </c>
      <c r="F45" s="2" t="str">
        <f>_xlfn.XLOOKUP(C45,customers!$A$1:$A$1001,customers!$B$1:$B$1001,,0)</f>
        <v>Alvaro Christensen</v>
      </c>
      <c r="G45" s="2" t="str">
        <f ca="1">IF(_xlfn.XLOOKUP(C45,customers!$A$1:$A$1001,customers!$C$1:$C$1001,,0)=0,"",_xlfn.XLOOKUP(C45,customers!$A$1:$A$1001,customers!$C$1:$C$1001,,0))</f>
        <v>achristensen8@outlook.com</v>
      </c>
      <c r="H45" s="2" t="str">
        <f>_xlfn.XLOOKUP(C45,customers!$A$1:$A$1001,customers!$G$1:$G$1001,,0)</f>
        <v>Canada</v>
      </c>
      <c r="I45" t="str">
        <f>INDEX(products!$A$1:$G$49,MATCH(orders!$D29,products!$A$1:$A$49,0),MATCH(orders!I$1,products!$A$1:$G$1,0))</f>
        <v>Bag</v>
      </c>
      <c r="J45" t="str">
        <f>INDEX(products!$A$1:$G$49,MATCH(orders!$D29,products!$A$1:$A$49,0),MATCH(orders!J$1,products!$A$1:$G$1,0))</f>
        <v>S</v>
      </c>
      <c r="K45" s="5">
        <f>INDEX(products!$A$1:$G$49,MATCH(orders!$D29,products!$A$1:$A$49,0),MATCH(orders!K$1,products!$A$1:$G$1,0))</f>
        <v>2.5</v>
      </c>
      <c r="L45" s="10">
        <f>INDEX(products!$A$1:$G$49,MATCH(orders!$D29,products!$A$1:$A$49,0),MATCH(orders!L$1,products!$A$1:$G$1,0))</f>
        <v>15</v>
      </c>
      <c r="M45" s="10">
        <f t="shared" si="0"/>
        <v>75</v>
      </c>
      <c r="N45" t="str">
        <f t="shared" si="1"/>
        <v>Baguette</v>
      </c>
      <c r="O45" t="str">
        <f t="shared" si="2"/>
        <v>Soft</v>
      </c>
      <c r="P45" t="str">
        <f>_xlfn.XLOOKUP(Orders[[#This Row],[Customer ID]],customers!$A$2:$A$1001,customers!$I$2:$I$1001,,0)</f>
        <v>Yes</v>
      </c>
    </row>
    <row r="46" spans="1:16" x14ac:dyDescent="0.35">
      <c r="A46" s="2" t="s">
        <v>5937</v>
      </c>
      <c r="B46" s="3">
        <v>44600</v>
      </c>
      <c r="C46" s="2" t="s">
        <v>4937</v>
      </c>
      <c r="D46" t="s">
        <v>267</v>
      </c>
      <c r="E46" s="2">
        <v>6</v>
      </c>
      <c r="F46" s="2" t="str">
        <f>_xlfn.XLOOKUP(C46,customers!$A$1:$A$1001,customers!$B$1:$B$1001,,0)</f>
        <v>Alyssa Beasley</v>
      </c>
      <c r="G46" s="2" t="str">
        <f ca="1">IF(_xlfn.XLOOKUP(C46,customers!$A$1:$A$1001,customers!$C$1:$C$1001,,0)=0,"",_xlfn.XLOOKUP(C46,customers!$A$1:$A$1001,customers!$C$1:$C$1001,,0))</f>
        <v>abeasley8@hotmail.com</v>
      </c>
      <c r="H46" s="2" t="str">
        <f>_xlfn.XLOOKUP(C46,customers!$A$1:$A$1001,customers!$G$1:$G$1001,,0)</f>
        <v>France</v>
      </c>
      <c r="I46" t="str">
        <f>INDEX(products!$A$1:$G$49,MATCH(orders!$D23,products!$A$1:$A$49,0),MATCH(orders!I$1,products!$A$1:$G$1,0))</f>
        <v>Cia</v>
      </c>
      <c r="J46" t="str">
        <f>INDEX(products!$A$1:$G$49,MATCH(orders!$D23,products!$A$1:$A$49,0),MATCH(orders!J$1,products!$A$1:$G$1,0))</f>
        <v>C</v>
      </c>
      <c r="K46" s="5">
        <f>INDEX(products!$A$1:$G$49,MATCH(orders!$D23,products!$A$1:$A$49,0),MATCH(orders!K$1,products!$A$1:$G$1,0))</f>
        <v>0.5</v>
      </c>
      <c r="L46" s="10">
        <f>INDEX(products!$A$1:$G$49,MATCH(orders!$D23,products!$A$1:$A$49,0),MATCH(orders!L$1,products!$A$1:$G$1,0))</f>
        <v>2.75</v>
      </c>
      <c r="M46" s="10">
        <f t="shared" si="0"/>
        <v>16.5</v>
      </c>
      <c r="N46" t="str">
        <f t="shared" si="1"/>
        <v>Ciabatta</v>
      </c>
      <c r="O46" t="str">
        <f t="shared" si="2"/>
        <v>Crispy</v>
      </c>
      <c r="P46" t="str">
        <f>_xlfn.XLOOKUP(Orders[[#This Row],[Customer ID]],customers!$A$2:$A$1001,customers!$I$2:$I$1001,,0)</f>
        <v>No</v>
      </c>
    </row>
    <row r="47" spans="1:16" x14ac:dyDescent="0.35">
      <c r="A47" s="2" t="s">
        <v>5565</v>
      </c>
      <c r="B47" s="3">
        <v>44492</v>
      </c>
      <c r="C47" s="2" t="s">
        <v>4565</v>
      </c>
      <c r="D47" t="s">
        <v>286</v>
      </c>
      <c r="E47" s="2">
        <v>1</v>
      </c>
      <c r="F47" s="2" t="str">
        <f>_xlfn.XLOOKUP(C47,customers!$A$1:$A$1001,customers!$B$1:$B$1001,,0)</f>
        <v>Amaris Pitts</v>
      </c>
      <c r="G47" s="2" t="str">
        <f ca="1">IF(_xlfn.XLOOKUP(C47,customers!$A$1:$A$1001,customers!$C$1:$C$1001,,0)=0,"",_xlfn.XLOOKUP(C47,customers!$A$1:$A$1001,customers!$C$1:$C$1001,,0))</f>
        <v>apitts3@gmail.com</v>
      </c>
      <c r="H47" s="2" t="str">
        <f>_xlfn.XLOOKUP(C47,customers!$A$1:$A$1001,customers!$G$1:$G$1001,,0)</f>
        <v>France</v>
      </c>
      <c r="I47" t="str">
        <f>INDEX(products!$A$1:$G$49,MATCH(orders!$D1000,products!$A$1:$A$49,0),MATCH(orders!I$1,products!$A$1:$G$1,0))</f>
        <v>Bag</v>
      </c>
      <c r="J47" t="str">
        <f>INDEX(products!$A$1:$G$49,MATCH(orders!$D1000,products!$A$1:$A$49,0),MATCH(orders!J$1,products!$A$1:$G$1,0))</f>
        <v>S</v>
      </c>
      <c r="K47" s="5">
        <f>INDEX(products!$A$1:$G$49,MATCH(orders!$D1000,products!$A$1:$A$49,0),MATCH(orders!K$1,products!$A$1:$G$1,0))</f>
        <v>0.2</v>
      </c>
      <c r="L47" s="10">
        <f>INDEX(products!$A$1:$G$49,MATCH(orders!$D1000,products!$A$1:$A$49,0),MATCH(orders!L$1,products!$A$1:$G$1,0))</f>
        <v>0.6</v>
      </c>
      <c r="M47" s="10">
        <f t="shared" si="0"/>
        <v>0.6</v>
      </c>
      <c r="N47" t="str">
        <f t="shared" si="1"/>
        <v>Baguette</v>
      </c>
      <c r="O47" t="str">
        <f t="shared" si="2"/>
        <v>Soft</v>
      </c>
      <c r="P47" t="str">
        <f>_xlfn.XLOOKUP(Orders[[#This Row],[Customer ID]],customers!$A$2:$A$1001,customers!$I$2:$I$1001,,0)</f>
        <v>No</v>
      </c>
    </row>
    <row r="48" spans="1:16" x14ac:dyDescent="0.35">
      <c r="A48" s="2" t="s">
        <v>5300</v>
      </c>
      <c r="B48" s="3">
        <v>44636</v>
      </c>
      <c r="C48" s="2" t="s">
        <v>4300</v>
      </c>
      <c r="D48" t="s">
        <v>288</v>
      </c>
      <c r="E48" s="2">
        <v>1</v>
      </c>
      <c r="F48" s="2" t="str">
        <f>_xlfn.XLOOKUP(C48,customers!$A$1:$A$1001,customers!$B$1:$B$1001,,0)</f>
        <v>Amare Weaver</v>
      </c>
      <c r="G48" s="2" t="str">
        <f ca="1">IF(_xlfn.XLOOKUP(C48,customers!$A$1:$A$1001,customers!$C$1:$C$1001,,0)=0,"",_xlfn.XLOOKUP(C48,customers!$A$1:$A$1001,customers!$C$1:$C$1001,,0))</f>
        <v>aweaver9@yahoo.com</v>
      </c>
      <c r="H48" s="2" t="str">
        <f>_xlfn.XLOOKUP(C48,customers!$A$1:$A$1001,customers!$G$1:$G$1001,,0)</f>
        <v>Germany</v>
      </c>
      <c r="I48" t="str">
        <f>INDEX(products!$A$1:$G$49,MATCH(orders!$D476,products!$A$1:$A$49,0),MATCH(orders!I$1,products!$A$1:$G$1,0))</f>
        <v>Cia</v>
      </c>
      <c r="J48" t="str">
        <f>INDEX(products!$A$1:$G$49,MATCH(orders!$D476,products!$A$1:$A$49,0),MATCH(orders!J$1,products!$A$1:$G$1,0))</f>
        <v>M</v>
      </c>
      <c r="K48" s="5">
        <f>INDEX(products!$A$1:$G$49,MATCH(orders!$D476,products!$A$1:$A$49,0),MATCH(orders!K$1,products!$A$1:$G$1,0))</f>
        <v>0.5</v>
      </c>
      <c r="L48" s="10">
        <f>INDEX(products!$A$1:$G$49,MATCH(orders!$D476,products!$A$1:$A$49,0),MATCH(orders!L$1,products!$A$1:$G$1,0))</f>
        <v>3</v>
      </c>
      <c r="M48" s="10">
        <f t="shared" si="0"/>
        <v>3</v>
      </c>
      <c r="N48" t="str">
        <f t="shared" si="1"/>
        <v>Ciabatta</v>
      </c>
      <c r="O48" t="str">
        <f t="shared" si="2"/>
        <v>Medium</v>
      </c>
      <c r="P48" t="str">
        <f>_xlfn.XLOOKUP(Orders[[#This Row],[Customer ID]],customers!$A$2:$A$1001,customers!$I$2:$I$1001,,0)</f>
        <v>Yes</v>
      </c>
    </row>
    <row r="49" spans="1:16" x14ac:dyDescent="0.35">
      <c r="A49" s="2" t="s">
        <v>5829</v>
      </c>
      <c r="B49" s="3">
        <v>45211</v>
      </c>
      <c r="C49" s="2" t="s">
        <v>4829</v>
      </c>
      <c r="D49" t="s">
        <v>259</v>
      </c>
      <c r="E49" s="2">
        <v>2</v>
      </c>
      <c r="F49" s="2" t="str">
        <f>_xlfn.XLOOKUP(C49,customers!$A$1:$A$1001,customers!$B$1:$B$1001,,0)</f>
        <v>Amara Carlson</v>
      </c>
      <c r="G49" s="2" t="str">
        <f ca="1">IF(_xlfn.XLOOKUP(C49,customers!$A$1:$A$1001,customers!$C$1:$C$1001,,0)=0,"",_xlfn.XLOOKUP(C49,customers!$A$1:$A$1001,customers!$C$1:$C$1001,,0))</f>
        <v>acarlson0@icloud.com</v>
      </c>
      <c r="H49" s="2" t="str">
        <f>_xlfn.XLOOKUP(C49,customers!$A$1:$A$1001,customers!$G$1:$G$1001,,0)</f>
        <v>United States</v>
      </c>
      <c r="I49" t="str">
        <f>INDEX(products!$A$1:$G$49,MATCH(orders!$D483,products!$A$1:$A$49,0),MATCH(orders!I$1,products!$A$1:$G$1,0))</f>
        <v>Cro</v>
      </c>
      <c r="J49" t="str">
        <f>INDEX(products!$A$1:$G$49,MATCH(orders!$D483,products!$A$1:$A$49,0),MATCH(orders!J$1,products!$A$1:$G$1,0))</f>
        <v>C</v>
      </c>
      <c r="K49" s="5">
        <f>INDEX(products!$A$1:$G$49,MATCH(orders!$D483,products!$A$1:$A$49,0),MATCH(orders!K$1,products!$A$1:$G$1,0))</f>
        <v>2.5</v>
      </c>
      <c r="L49" s="10">
        <f>INDEX(products!$A$1:$G$49,MATCH(orders!$D483,products!$A$1:$A$49,0),MATCH(orders!L$1,products!$A$1:$G$1,0))</f>
        <v>12.375</v>
      </c>
      <c r="M49" s="10">
        <f t="shared" si="0"/>
        <v>24.75</v>
      </c>
      <c r="N49" t="str">
        <f t="shared" si="1"/>
        <v>Croissant</v>
      </c>
      <c r="O49" t="str">
        <f t="shared" si="2"/>
        <v>Crispy</v>
      </c>
      <c r="P49" t="str">
        <f>_xlfn.XLOOKUP(Orders[[#This Row],[Customer ID]],customers!$A$2:$A$1001,customers!$I$2:$I$1001,,0)</f>
        <v>No</v>
      </c>
    </row>
    <row r="50" spans="1:16" x14ac:dyDescent="0.35">
      <c r="A50" s="2" t="s">
        <v>5351</v>
      </c>
      <c r="B50" s="3">
        <v>45106</v>
      </c>
      <c r="C50" s="2" t="s">
        <v>4351</v>
      </c>
      <c r="D50" t="s">
        <v>288</v>
      </c>
      <c r="E50" s="2">
        <v>6</v>
      </c>
      <c r="F50" s="2" t="str">
        <f>_xlfn.XLOOKUP(C50,customers!$A$1:$A$1001,customers!$B$1:$B$1001,,0)</f>
        <v>Amanda Coffey</v>
      </c>
      <c r="G50" s="2" t="str">
        <f ca="1">IF(_xlfn.XLOOKUP(C50,customers!$A$1:$A$1001,customers!$C$1:$C$1001,,0)=0,"",_xlfn.XLOOKUP(C50,customers!$A$1:$A$1001,customers!$C$1:$C$1001,,0))</f>
        <v>acoffey8@yahoo.com</v>
      </c>
      <c r="H50" s="2" t="str">
        <f>_xlfn.XLOOKUP(C50,customers!$A$1:$A$1001,customers!$G$1:$G$1001,,0)</f>
        <v>Canada</v>
      </c>
      <c r="I50" t="str">
        <f>INDEX(products!$A$1:$G$49,MATCH(orders!$D620,products!$A$1:$A$49,0),MATCH(orders!I$1,products!$A$1:$G$1,0))</f>
        <v>Cro</v>
      </c>
      <c r="J50" t="str">
        <f>INDEX(products!$A$1:$G$49,MATCH(orders!$D620,products!$A$1:$A$49,0),MATCH(orders!J$1,products!$A$1:$G$1,0))</f>
        <v>C</v>
      </c>
      <c r="K50" s="5">
        <f>INDEX(products!$A$1:$G$49,MATCH(orders!$D620,products!$A$1:$A$49,0),MATCH(orders!K$1,products!$A$1:$G$1,0))</f>
        <v>1</v>
      </c>
      <c r="L50" s="10">
        <f>INDEX(products!$A$1:$G$49,MATCH(orders!$D620,products!$A$1:$A$49,0),MATCH(orders!L$1,products!$A$1:$G$1,0))</f>
        <v>4.95</v>
      </c>
      <c r="M50" s="10">
        <f t="shared" si="0"/>
        <v>29.700000000000003</v>
      </c>
      <c r="N50" t="str">
        <f t="shared" si="1"/>
        <v>Croissant</v>
      </c>
      <c r="O50" t="str">
        <f t="shared" si="2"/>
        <v>Crispy</v>
      </c>
      <c r="P50" t="str">
        <f>_xlfn.XLOOKUP(Orders[[#This Row],[Customer ID]],customers!$A$2:$A$1001,customers!$I$2:$I$1001,,0)</f>
        <v>Yes</v>
      </c>
    </row>
    <row r="51" spans="1:16" x14ac:dyDescent="0.35">
      <c r="A51" s="2" t="s">
        <v>5471</v>
      </c>
      <c r="B51" s="3">
        <v>44758</v>
      </c>
      <c r="C51" s="2" t="s">
        <v>4471</v>
      </c>
      <c r="D51" t="s">
        <v>284</v>
      </c>
      <c r="E51" s="2">
        <v>3</v>
      </c>
      <c r="F51" s="2" t="str">
        <f>_xlfn.XLOOKUP(C51,customers!$A$1:$A$1001,customers!$B$1:$B$1001,,0)</f>
        <v>Amari Kelley</v>
      </c>
      <c r="G51" s="2" t="str">
        <f ca="1">IF(_xlfn.XLOOKUP(C51,customers!$A$1:$A$1001,customers!$C$1:$C$1001,,0)=0,"",_xlfn.XLOOKUP(C51,customers!$A$1:$A$1001,customers!$C$1:$C$1001,,0))</f>
        <v>akelley1@hotmail.com</v>
      </c>
      <c r="H51" s="2" t="str">
        <f>_xlfn.XLOOKUP(C51,customers!$A$1:$A$1001,customers!$G$1:$G$1001,,0)</f>
        <v>France</v>
      </c>
      <c r="I51" t="str">
        <f>INDEX(products!$A$1:$G$49,MATCH(orders!$D708,products!$A$1:$A$49,0),MATCH(orders!I$1,products!$A$1:$G$1,0))</f>
        <v>Sou</v>
      </c>
      <c r="J51" t="str">
        <f>INDEX(products!$A$1:$G$49,MATCH(orders!$D708,products!$A$1:$A$49,0),MATCH(orders!J$1,products!$A$1:$G$1,0))</f>
        <v>C</v>
      </c>
      <c r="K51" s="5">
        <f>INDEX(products!$A$1:$G$49,MATCH(orders!$D708,products!$A$1:$A$49,0),MATCH(orders!K$1,products!$A$1:$G$1,0))</f>
        <v>1</v>
      </c>
      <c r="L51" s="10">
        <f>INDEX(products!$A$1:$G$49,MATCH(orders!$D708,products!$A$1:$A$49,0),MATCH(orders!L$1,products!$A$1:$G$1,0))</f>
        <v>3.3</v>
      </c>
      <c r="M51" s="10">
        <f t="shared" si="0"/>
        <v>9.8999999999999986</v>
      </c>
      <c r="N51" t="str">
        <f t="shared" si="1"/>
        <v>Sourdough</v>
      </c>
      <c r="O51" t="str">
        <f t="shared" si="2"/>
        <v>Crispy</v>
      </c>
      <c r="P51" t="str">
        <f>_xlfn.XLOOKUP(Orders[[#This Row],[Customer ID]],customers!$A$2:$A$1001,customers!$I$2:$I$1001,,0)</f>
        <v>Yes</v>
      </c>
    </row>
    <row r="52" spans="1:16" x14ac:dyDescent="0.35">
      <c r="A52" s="2" t="s">
        <v>5330</v>
      </c>
      <c r="B52" s="3">
        <v>44430</v>
      </c>
      <c r="C52" s="2" t="s">
        <v>4330</v>
      </c>
      <c r="D52" t="s">
        <v>272</v>
      </c>
      <c r="E52" s="2">
        <v>1</v>
      </c>
      <c r="F52" s="2" t="str">
        <f>_xlfn.XLOOKUP(C52,customers!$A$1:$A$1001,customers!$B$1:$B$1001,,0)</f>
        <v>Amiyah Blevins</v>
      </c>
      <c r="G52" s="2" t="str">
        <f ca="1">IF(_xlfn.XLOOKUP(C52,customers!$A$1:$A$1001,customers!$C$1:$C$1001,,0)=0,"",_xlfn.XLOOKUP(C52,customers!$A$1:$A$1001,customers!$C$1:$C$1001,,0))</f>
        <v>ablevins4@yahoo.com</v>
      </c>
      <c r="H52" s="2" t="str">
        <f>_xlfn.XLOOKUP(C52,customers!$A$1:$A$1001,customers!$G$1:$G$1001,,0)</f>
        <v>France</v>
      </c>
      <c r="I52" t="str">
        <f>INDEX(products!$A$1:$G$49,MATCH(orders!$D892,products!$A$1:$A$49,0),MATCH(orders!I$1,products!$A$1:$G$1,0))</f>
        <v>Bag</v>
      </c>
      <c r="J52" t="str">
        <f>INDEX(products!$A$1:$G$49,MATCH(orders!$D892,products!$A$1:$A$49,0),MATCH(orders!J$1,products!$A$1:$G$1,0))</f>
        <v>C</v>
      </c>
      <c r="K52" s="5">
        <f>INDEX(products!$A$1:$G$49,MATCH(orders!$D892,products!$A$1:$A$49,0),MATCH(orders!K$1,products!$A$1:$G$1,0))</f>
        <v>2.5</v>
      </c>
      <c r="L52" s="10">
        <f>INDEX(products!$A$1:$G$49,MATCH(orders!$D892,products!$A$1:$A$49,0),MATCH(orders!L$1,products!$A$1:$G$1,0))</f>
        <v>16.5</v>
      </c>
      <c r="M52" s="10">
        <f t="shared" si="0"/>
        <v>16.5</v>
      </c>
      <c r="N52" t="str">
        <f t="shared" si="1"/>
        <v>Baguette</v>
      </c>
      <c r="O52" t="str">
        <f t="shared" si="2"/>
        <v>Crispy</v>
      </c>
      <c r="P52" t="str">
        <f>_xlfn.XLOOKUP(Orders[[#This Row],[Customer ID]],customers!$A$2:$A$1001,customers!$I$2:$I$1001,,0)</f>
        <v>Yes</v>
      </c>
    </row>
    <row r="53" spans="1:16" x14ac:dyDescent="0.35">
      <c r="A53" s="2" t="s">
        <v>6057</v>
      </c>
      <c r="B53" s="3">
        <v>44396</v>
      </c>
      <c r="C53" s="2" t="s">
        <v>5057</v>
      </c>
      <c r="D53" t="s">
        <v>285</v>
      </c>
      <c r="E53" s="2">
        <v>3</v>
      </c>
      <c r="F53" s="2" t="str">
        <f>_xlfn.XLOOKUP(C53,customers!$A$1:$A$1001,customers!$B$1:$B$1001,,0)</f>
        <v>Andres Barr</v>
      </c>
      <c r="G53" s="2" t="str">
        <f ca="1">IF(_xlfn.XLOOKUP(C53,customers!$A$1:$A$1001,customers!$C$1:$C$1001,,0)=0,"",_xlfn.XLOOKUP(C53,customers!$A$1:$A$1001,customers!$C$1:$C$1001,,0))</f>
        <v>abarr8@icloud.com</v>
      </c>
      <c r="H53" s="2" t="str">
        <f>_xlfn.XLOOKUP(C53,customers!$A$1:$A$1001,customers!$G$1:$G$1001,,0)</f>
        <v>France</v>
      </c>
      <c r="I53" t="str">
        <f>INDEX(products!$A$1:$G$49,MATCH(orders!$D759,products!$A$1:$A$49,0),MATCH(orders!I$1,products!$A$1:$G$1,0))</f>
        <v>Bag</v>
      </c>
      <c r="J53" t="str">
        <f>INDEX(products!$A$1:$G$49,MATCH(orders!$D759,products!$A$1:$A$49,0),MATCH(orders!J$1,products!$A$1:$G$1,0))</f>
        <v>M</v>
      </c>
      <c r="K53" s="5">
        <f>INDEX(products!$A$1:$G$49,MATCH(orders!$D759,products!$A$1:$A$49,0),MATCH(orders!K$1,products!$A$1:$G$1,0))</f>
        <v>0.2</v>
      </c>
      <c r="L53" s="10">
        <f>INDEX(products!$A$1:$G$49,MATCH(orders!$D759,products!$A$1:$A$49,0),MATCH(orders!L$1,products!$A$1:$G$1,0))</f>
        <v>1.44</v>
      </c>
      <c r="M53" s="10">
        <f t="shared" si="0"/>
        <v>4.32</v>
      </c>
      <c r="N53" t="str">
        <f t="shared" si="1"/>
        <v>Baguette</v>
      </c>
      <c r="O53" t="str">
        <f t="shared" si="2"/>
        <v>Medium</v>
      </c>
      <c r="P53" t="str">
        <f>_xlfn.XLOOKUP(Orders[[#This Row],[Customer ID]],customers!$A$2:$A$1001,customers!$I$2:$I$1001,,0)</f>
        <v>No</v>
      </c>
    </row>
    <row r="54" spans="1:16" x14ac:dyDescent="0.35">
      <c r="A54" s="2" t="s">
        <v>5489</v>
      </c>
      <c r="B54" s="3">
        <v>44654</v>
      </c>
      <c r="C54" s="2" t="s">
        <v>4489</v>
      </c>
      <c r="D54" t="s">
        <v>267</v>
      </c>
      <c r="E54" s="2">
        <v>6</v>
      </c>
      <c r="F54" s="2" t="str">
        <f>_xlfn.XLOOKUP(C54,customers!$A$1:$A$1001,customers!$B$1:$B$1001,,0)</f>
        <v>Andrea Wall</v>
      </c>
      <c r="G54" s="2" t="str">
        <f ca="1">IF(_xlfn.XLOOKUP(C54,customers!$A$1:$A$1001,customers!$C$1:$C$1001,,0)=0,"",_xlfn.XLOOKUP(C54,customers!$A$1:$A$1001,customers!$C$1:$C$1001,,0))</f>
        <v>awall0@hotmail.com</v>
      </c>
      <c r="H54" s="2" t="str">
        <f>_xlfn.XLOOKUP(C54,customers!$A$1:$A$1001,customers!$G$1:$G$1001,,0)</f>
        <v>France</v>
      </c>
      <c r="I54" t="str">
        <f>INDEX(products!$A$1:$G$49,MATCH(orders!$D71,products!$A$1:$A$49,0),MATCH(orders!I$1,products!$A$1:$G$1,0))</f>
        <v>Bag</v>
      </c>
      <c r="J54" t="str">
        <f>INDEX(products!$A$1:$G$49,MATCH(orders!$D71,products!$A$1:$A$49,0),MATCH(orders!J$1,products!$A$1:$G$1,0))</f>
        <v>M</v>
      </c>
      <c r="K54" s="5">
        <f>INDEX(products!$A$1:$G$49,MATCH(orders!$D71,products!$A$1:$A$49,0),MATCH(orders!K$1,products!$A$1:$G$1,0))</f>
        <v>2.5</v>
      </c>
      <c r="L54" s="10">
        <f>INDEX(products!$A$1:$G$49,MATCH(orders!$D71,products!$A$1:$A$49,0),MATCH(orders!L$1,products!$A$1:$G$1,0))</f>
        <v>18</v>
      </c>
      <c r="M54" s="10">
        <f t="shared" si="0"/>
        <v>108</v>
      </c>
      <c r="N54" t="str">
        <f t="shared" si="1"/>
        <v>Baguette</v>
      </c>
      <c r="O54" t="str">
        <f t="shared" si="2"/>
        <v>Medium</v>
      </c>
      <c r="P54" t="str">
        <f>_xlfn.XLOOKUP(Orders[[#This Row],[Customer ID]],customers!$A$2:$A$1001,customers!$I$2:$I$1001,,0)</f>
        <v>No</v>
      </c>
    </row>
    <row r="55" spans="1:16" x14ac:dyDescent="0.35">
      <c r="A55" s="2" t="s">
        <v>5810</v>
      </c>
      <c r="B55" s="3">
        <v>45063</v>
      </c>
      <c r="C55" s="2" t="s">
        <v>4810</v>
      </c>
      <c r="D55" t="s">
        <v>264</v>
      </c>
      <c r="E55" s="2">
        <v>1</v>
      </c>
      <c r="F55" s="2" t="str">
        <f>_xlfn.XLOOKUP(C55,customers!$A$1:$A$1001,customers!$B$1:$B$1001,,0)</f>
        <v>Anderson Perkins</v>
      </c>
      <c r="G55" s="2" t="str">
        <f ca="1">IF(_xlfn.XLOOKUP(C55,customers!$A$1:$A$1001,customers!$C$1:$C$1001,,0)=0,"",_xlfn.XLOOKUP(C55,customers!$A$1:$A$1001,customers!$C$1:$C$1001,,0))</f>
        <v>aperkins5@gmail.com</v>
      </c>
      <c r="H55" s="2" t="str">
        <f>_xlfn.XLOOKUP(C55,customers!$A$1:$A$1001,customers!$G$1:$G$1001,,0)</f>
        <v>United Kingdom</v>
      </c>
      <c r="I55" t="str">
        <f>INDEX(products!$A$1:$G$49,MATCH(orders!$D152,products!$A$1:$A$49,0),MATCH(orders!I$1,products!$A$1:$G$1,0))</f>
        <v>Cia</v>
      </c>
      <c r="J55" t="str">
        <f>INDEX(products!$A$1:$G$49,MATCH(orders!$D152,products!$A$1:$A$49,0),MATCH(orders!J$1,products!$A$1:$G$1,0))</f>
        <v>M</v>
      </c>
      <c r="K55" s="5">
        <f>INDEX(products!$A$1:$G$49,MATCH(orders!$D152,products!$A$1:$A$49,0),MATCH(orders!K$1,products!$A$1:$G$1,0))</f>
        <v>0.5</v>
      </c>
      <c r="L55" s="10">
        <f>INDEX(products!$A$1:$G$49,MATCH(orders!$D152,products!$A$1:$A$49,0),MATCH(orders!L$1,products!$A$1:$G$1,0))</f>
        <v>3</v>
      </c>
      <c r="M55" s="10">
        <f t="shared" si="0"/>
        <v>3</v>
      </c>
      <c r="N55" t="str">
        <f t="shared" si="1"/>
        <v>Ciabatta</v>
      </c>
      <c r="O55" t="str">
        <f t="shared" si="2"/>
        <v>Medium</v>
      </c>
      <c r="P55" t="str">
        <f>_xlfn.XLOOKUP(Orders[[#This Row],[Customer ID]],customers!$A$2:$A$1001,customers!$I$2:$I$1001,,0)</f>
        <v>No</v>
      </c>
    </row>
    <row r="56" spans="1:16" x14ac:dyDescent="0.35">
      <c r="A56" s="2" t="s">
        <v>6183</v>
      </c>
      <c r="B56" s="3">
        <v>44354</v>
      </c>
      <c r="C56" s="2" t="s">
        <v>5183</v>
      </c>
      <c r="D56" t="s">
        <v>271</v>
      </c>
      <c r="E56" s="2">
        <v>2</v>
      </c>
      <c r="F56" s="2" t="str">
        <f>_xlfn.XLOOKUP(C56,customers!$A$1:$A$1001,customers!$B$1:$B$1001,,0)</f>
        <v>Anderson Sexton</v>
      </c>
      <c r="G56" s="2" t="str">
        <f ca="1">IF(_xlfn.XLOOKUP(C56,customers!$A$1:$A$1001,customers!$C$1:$C$1001,,0)=0,"",_xlfn.XLOOKUP(C56,customers!$A$1:$A$1001,customers!$C$1:$C$1001,,0))</f>
        <v>asexton0@outlook.com</v>
      </c>
      <c r="H56" s="2" t="str">
        <f>_xlfn.XLOOKUP(C56,customers!$A$1:$A$1001,customers!$G$1:$G$1001,,0)</f>
        <v>Canada</v>
      </c>
      <c r="I56" t="str">
        <f>INDEX(products!$A$1:$G$49,MATCH(orders!$D171,products!$A$1:$A$49,0),MATCH(orders!I$1,products!$A$1:$G$1,0))</f>
        <v>Bag</v>
      </c>
      <c r="J56" t="str">
        <f>INDEX(products!$A$1:$G$49,MATCH(orders!$D171,products!$A$1:$A$49,0),MATCH(orders!J$1,products!$A$1:$G$1,0))</f>
        <v>S</v>
      </c>
      <c r="K56" s="5">
        <f>INDEX(products!$A$1:$G$49,MATCH(orders!$D171,products!$A$1:$A$49,0),MATCH(orders!K$1,products!$A$1:$G$1,0))</f>
        <v>2.5</v>
      </c>
      <c r="L56" s="10">
        <f>INDEX(products!$A$1:$G$49,MATCH(orders!$D171,products!$A$1:$A$49,0),MATCH(orders!L$1,products!$A$1:$G$1,0))</f>
        <v>15</v>
      </c>
      <c r="M56" s="10">
        <f t="shared" si="0"/>
        <v>30</v>
      </c>
      <c r="N56" t="str">
        <f t="shared" si="1"/>
        <v>Baguette</v>
      </c>
      <c r="O56" t="str">
        <f t="shared" si="2"/>
        <v>Soft</v>
      </c>
      <c r="P56" t="str">
        <f>_xlfn.XLOOKUP(Orders[[#This Row],[Customer ID]],customers!$A$2:$A$1001,customers!$I$2:$I$1001,,0)</f>
        <v>Yes</v>
      </c>
    </row>
    <row r="57" spans="1:16" x14ac:dyDescent="0.35">
      <c r="A57" s="2" t="s">
        <v>6112</v>
      </c>
      <c r="B57" s="3">
        <v>44481</v>
      </c>
      <c r="C57" s="2" t="s">
        <v>5112</v>
      </c>
      <c r="D57" t="s">
        <v>280</v>
      </c>
      <c r="E57" s="2">
        <v>2</v>
      </c>
      <c r="F57" s="2" t="str">
        <f>_xlfn.XLOOKUP(C57,customers!$A$1:$A$1001,customers!$B$1:$B$1001,,0)</f>
        <v>Angelo Gates</v>
      </c>
      <c r="G57" s="2" t="str">
        <f ca="1">IF(_xlfn.XLOOKUP(C57,customers!$A$1:$A$1001,customers!$C$1:$C$1001,,0)=0,"",_xlfn.XLOOKUP(C57,customers!$A$1:$A$1001,customers!$C$1:$C$1001,,0))</f>
        <v>agates0@gmail.com</v>
      </c>
      <c r="H57" s="2" t="str">
        <f>_xlfn.XLOOKUP(C57,customers!$A$1:$A$1001,customers!$G$1:$G$1001,,0)</f>
        <v>France</v>
      </c>
      <c r="I57" t="str">
        <f>INDEX(products!$A$1:$G$49,MATCH(orders!$D474,products!$A$1:$A$49,0),MATCH(orders!I$1,products!$A$1:$G$1,0))</f>
        <v>Cro</v>
      </c>
      <c r="J57" t="str">
        <f>INDEX(products!$A$1:$G$49,MATCH(orders!$D474,products!$A$1:$A$49,0),MATCH(orders!J$1,products!$A$1:$G$1,0))</f>
        <v>M</v>
      </c>
      <c r="K57" s="5">
        <f>INDEX(products!$A$1:$G$49,MATCH(orders!$D474,products!$A$1:$A$49,0),MATCH(orders!K$1,products!$A$1:$G$1,0))</f>
        <v>0.5</v>
      </c>
      <c r="L57" s="10">
        <f>INDEX(products!$A$1:$G$49,MATCH(orders!$D474,products!$A$1:$A$49,0),MATCH(orders!L$1,products!$A$1:$G$1,0))</f>
        <v>2.7</v>
      </c>
      <c r="M57" s="10">
        <f t="shared" si="0"/>
        <v>5.4</v>
      </c>
      <c r="N57" t="str">
        <f t="shared" si="1"/>
        <v>Croissant</v>
      </c>
      <c r="O57" t="str">
        <f t="shared" si="2"/>
        <v>Medium</v>
      </c>
      <c r="P57" t="str">
        <f>_xlfn.XLOOKUP(Orders[[#This Row],[Customer ID]],customers!$A$2:$A$1001,customers!$I$2:$I$1001,,0)</f>
        <v>No</v>
      </c>
    </row>
    <row r="58" spans="1:16" x14ac:dyDescent="0.35">
      <c r="A58" s="2" t="s">
        <v>5983</v>
      </c>
      <c r="B58" s="3">
        <v>44925</v>
      </c>
      <c r="C58" s="2" t="s">
        <v>4983</v>
      </c>
      <c r="D58" t="s">
        <v>259</v>
      </c>
      <c r="E58" s="2">
        <v>2</v>
      </c>
      <c r="F58" s="2" t="str">
        <f>_xlfn.XLOOKUP(C58,customers!$A$1:$A$1001,customers!$B$1:$B$1001,,0)</f>
        <v>Angel Gutierrez</v>
      </c>
      <c r="G58" s="2" t="str">
        <f ca="1">IF(_xlfn.XLOOKUP(C58,customers!$A$1:$A$1001,customers!$C$1:$C$1001,,0)=0,"",_xlfn.XLOOKUP(C58,customers!$A$1:$A$1001,customers!$C$1:$C$1001,,0))</f>
        <v>agutierrez1@gmail.com</v>
      </c>
      <c r="H58" s="2" t="str">
        <f>_xlfn.XLOOKUP(C58,customers!$A$1:$A$1001,customers!$G$1:$G$1001,,0)</f>
        <v>France</v>
      </c>
      <c r="I58" t="str">
        <f>INDEX(products!$A$1:$G$49,MATCH(orders!$D243,products!$A$1:$A$49,0),MATCH(orders!I$1,products!$A$1:$G$1,0))</f>
        <v>Bag</v>
      </c>
      <c r="J58" t="str">
        <f>INDEX(products!$A$1:$G$49,MATCH(orders!$D243,products!$A$1:$A$49,0),MATCH(orders!J$1,products!$A$1:$G$1,0))</f>
        <v>M</v>
      </c>
      <c r="K58" s="5">
        <f>INDEX(products!$A$1:$G$49,MATCH(orders!$D243,products!$A$1:$A$49,0),MATCH(orders!K$1,products!$A$1:$G$1,0))</f>
        <v>0.2</v>
      </c>
      <c r="L58" s="10">
        <f>INDEX(products!$A$1:$G$49,MATCH(orders!$D243,products!$A$1:$A$49,0),MATCH(orders!L$1,products!$A$1:$G$1,0))</f>
        <v>1.44</v>
      </c>
      <c r="M58" s="10">
        <f t="shared" si="0"/>
        <v>2.88</v>
      </c>
      <c r="N58" t="str">
        <f t="shared" si="1"/>
        <v>Baguette</v>
      </c>
      <c r="O58" t="str">
        <f t="shared" si="2"/>
        <v>Medium</v>
      </c>
      <c r="P58" t="str">
        <f>_xlfn.XLOOKUP(Orders[[#This Row],[Customer ID]],customers!$A$2:$A$1001,customers!$I$2:$I$1001,,0)</f>
        <v>No</v>
      </c>
    </row>
    <row r="59" spans="1:16" x14ac:dyDescent="0.35">
      <c r="A59" s="2" t="s">
        <v>5893</v>
      </c>
      <c r="B59" s="3">
        <v>44764</v>
      </c>
      <c r="C59" s="2" t="s">
        <v>4893</v>
      </c>
      <c r="D59" t="s">
        <v>266</v>
      </c>
      <c r="E59" s="2">
        <v>2</v>
      </c>
      <c r="F59" s="2" t="str">
        <f>_xlfn.XLOOKUP(C59,customers!$A$1:$A$1001,customers!$B$1:$B$1001,,0)</f>
        <v>Angelina Butler</v>
      </c>
      <c r="G59" s="2" t="str">
        <f ca="1">IF(_xlfn.XLOOKUP(C59,customers!$A$1:$A$1001,customers!$C$1:$C$1001,,0)=0,"",_xlfn.XLOOKUP(C59,customers!$A$1:$A$1001,customers!$C$1:$C$1001,,0))</f>
        <v>abutler0@outlook.com</v>
      </c>
      <c r="H59" s="2" t="str">
        <f>_xlfn.XLOOKUP(C59,customers!$A$1:$A$1001,customers!$G$1:$G$1001,,0)</f>
        <v>France</v>
      </c>
      <c r="I59" t="str">
        <f>INDEX(products!$A$1:$G$49,MATCH(orders!$D970,products!$A$1:$A$49,0),MATCH(orders!I$1,products!$A$1:$G$1,0))</f>
        <v>Cro</v>
      </c>
      <c r="J59" t="str">
        <f>INDEX(products!$A$1:$G$49,MATCH(orders!$D970,products!$A$1:$A$49,0),MATCH(orders!J$1,products!$A$1:$G$1,0))</f>
        <v>S</v>
      </c>
      <c r="K59" s="5">
        <f>INDEX(products!$A$1:$G$49,MATCH(orders!$D970,products!$A$1:$A$49,0),MATCH(orders!K$1,products!$A$1:$G$1,0))</f>
        <v>0.2</v>
      </c>
      <c r="L59" s="10">
        <f>INDEX(products!$A$1:$G$49,MATCH(orders!$D970,products!$A$1:$A$49,0),MATCH(orders!L$1,products!$A$1:$G$1,0))</f>
        <v>0.9</v>
      </c>
      <c r="M59" s="10">
        <f t="shared" si="0"/>
        <v>1.8</v>
      </c>
      <c r="N59" t="str">
        <f t="shared" si="1"/>
        <v>Croissant</v>
      </c>
      <c r="O59" t="str">
        <f t="shared" si="2"/>
        <v>Soft</v>
      </c>
      <c r="P59" t="str">
        <f>_xlfn.XLOOKUP(Orders[[#This Row],[Customer ID]],customers!$A$2:$A$1001,customers!$I$2:$I$1001,,0)</f>
        <v>No</v>
      </c>
    </row>
    <row r="60" spans="1:16" x14ac:dyDescent="0.35">
      <c r="A60" s="2" t="s">
        <v>5847</v>
      </c>
      <c r="B60" s="3">
        <v>45146</v>
      </c>
      <c r="C60" s="2" t="s">
        <v>4847</v>
      </c>
      <c r="D60" t="s">
        <v>263</v>
      </c>
      <c r="E60" s="2">
        <v>2</v>
      </c>
      <c r="F60" s="2" t="str">
        <f>_xlfn.XLOOKUP(C60,customers!$A$1:$A$1001,customers!$B$1:$B$1001,,0)</f>
        <v>Angelique Waller</v>
      </c>
      <c r="G60" s="2" t="str">
        <f ca="1">IF(_xlfn.XLOOKUP(C60,customers!$A$1:$A$1001,customers!$C$1:$C$1001,,0)=0,"",_xlfn.XLOOKUP(C60,customers!$A$1:$A$1001,customers!$C$1:$C$1001,,0))</f>
        <v>awaller1@yahoo.com</v>
      </c>
      <c r="H60" s="2" t="str">
        <f>_xlfn.XLOOKUP(C60,customers!$A$1:$A$1001,customers!$G$1:$G$1001,,0)</f>
        <v>United States</v>
      </c>
      <c r="I60" t="str">
        <f>INDEX(products!$A$1:$G$49,MATCH(orders!$D199,products!$A$1:$A$49,0),MATCH(orders!I$1,products!$A$1:$G$1,0))</f>
        <v>Bag</v>
      </c>
      <c r="J60" t="str">
        <f>INDEX(products!$A$1:$G$49,MATCH(orders!$D199,products!$A$1:$A$49,0),MATCH(orders!J$1,products!$A$1:$G$1,0))</f>
        <v>S</v>
      </c>
      <c r="K60" s="5">
        <f>INDEX(products!$A$1:$G$49,MATCH(orders!$D199,products!$A$1:$A$49,0),MATCH(orders!K$1,products!$A$1:$G$1,0))</f>
        <v>0.5</v>
      </c>
      <c r="L60" s="10">
        <f>INDEX(products!$A$1:$G$49,MATCH(orders!$D199,products!$A$1:$A$49,0),MATCH(orders!L$1,products!$A$1:$G$1,0))</f>
        <v>3</v>
      </c>
      <c r="M60" s="10">
        <f t="shared" si="0"/>
        <v>6</v>
      </c>
      <c r="N60" t="str">
        <f t="shared" si="1"/>
        <v>Baguette</v>
      </c>
      <c r="O60" t="str">
        <f t="shared" si="2"/>
        <v>Soft</v>
      </c>
      <c r="P60" t="str">
        <f>_xlfn.XLOOKUP(Orders[[#This Row],[Customer ID]],customers!$A$2:$A$1001,customers!$I$2:$I$1001,,0)</f>
        <v>No</v>
      </c>
    </row>
    <row r="61" spans="1:16" x14ac:dyDescent="0.35">
      <c r="A61" s="2" t="s">
        <v>5596</v>
      </c>
      <c r="B61" s="3">
        <v>44932</v>
      </c>
      <c r="C61" s="2" t="s">
        <v>4596</v>
      </c>
      <c r="D61" t="s">
        <v>262</v>
      </c>
      <c r="E61" s="2">
        <v>1</v>
      </c>
      <c r="F61" s="2" t="str">
        <f>_xlfn.XLOOKUP(C61,customers!$A$1:$A$1001,customers!$B$1:$B$1001,,0)</f>
        <v>Anika Alvarez</v>
      </c>
      <c r="G61" s="2" t="str">
        <f ca="1">IF(_xlfn.XLOOKUP(C61,customers!$A$1:$A$1001,customers!$C$1:$C$1001,,0)=0,"",_xlfn.XLOOKUP(C61,customers!$A$1:$A$1001,customers!$C$1:$C$1001,,0))</f>
        <v>aalvarez0@aol.com</v>
      </c>
      <c r="H61" s="2" t="str">
        <f>_xlfn.XLOOKUP(C61,customers!$A$1:$A$1001,customers!$G$1:$G$1001,,0)</f>
        <v>United States</v>
      </c>
      <c r="I61" t="str">
        <f>INDEX(products!$A$1:$G$49,MATCH(orders!$D918,products!$A$1:$A$49,0),MATCH(orders!I$1,products!$A$1:$G$1,0))</f>
        <v>Cro</v>
      </c>
      <c r="J61" t="str">
        <f>INDEX(products!$A$1:$G$49,MATCH(orders!$D918,products!$A$1:$A$49,0),MATCH(orders!J$1,products!$A$1:$G$1,0))</f>
        <v>C</v>
      </c>
      <c r="K61" s="5">
        <f>INDEX(products!$A$1:$G$49,MATCH(orders!$D918,products!$A$1:$A$49,0),MATCH(orders!K$1,products!$A$1:$G$1,0))</f>
        <v>2.5</v>
      </c>
      <c r="L61" s="10">
        <f>INDEX(products!$A$1:$G$49,MATCH(orders!$D918,products!$A$1:$A$49,0),MATCH(orders!L$1,products!$A$1:$G$1,0))</f>
        <v>12.375</v>
      </c>
      <c r="M61" s="10">
        <f t="shared" si="0"/>
        <v>12.375</v>
      </c>
      <c r="N61" t="str">
        <f t="shared" si="1"/>
        <v>Croissant</v>
      </c>
      <c r="O61" t="str">
        <f t="shared" si="2"/>
        <v>Crispy</v>
      </c>
      <c r="P61" t="str">
        <f>_xlfn.XLOOKUP(Orders[[#This Row],[Customer ID]],customers!$A$2:$A$1001,customers!$I$2:$I$1001,,0)</f>
        <v>Yes</v>
      </c>
    </row>
    <row r="62" spans="1:16" x14ac:dyDescent="0.35">
      <c r="A62" s="2" t="s">
        <v>6164</v>
      </c>
      <c r="B62" s="3">
        <v>45509</v>
      </c>
      <c r="C62" s="2" t="s">
        <v>5164</v>
      </c>
      <c r="D62" t="s">
        <v>271</v>
      </c>
      <c r="E62" s="2">
        <v>1</v>
      </c>
      <c r="F62" s="2" t="str">
        <f>_xlfn.XLOOKUP(C62,customers!$A$1:$A$1001,customers!$B$1:$B$1001,,0)</f>
        <v>Annabel Mendez</v>
      </c>
      <c r="G62" s="2" t="str">
        <f ca="1">IF(_xlfn.XLOOKUP(C62,customers!$A$1:$A$1001,customers!$C$1:$C$1001,,0)=0,"",_xlfn.XLOOKUP(C62,customers!$A$1:$A$1001,customers!$C$1:$C$1001,,0))</f>
        <v>amendez9@hotmail.com</v>
      </c>
      <c r="H62" s="2" t="str">
        <f>_xlfn.XLOOKUP(C62,customers!$A$1:$A$1001,customers!$G$1:$G$1001,,0)</f>
        <v>Canada</v>
      </c>
      <c r="I62" t="str">
        <f>INDEX(products!$A$1:$G$49,MATCH(orders!$D831,products!$A$1:$A$49,0),MATCH(orders!I$1,products!$A$1:$G$1,0))</f>
        <v>Cia</v>
      </c>
      <c r="J62" t="str">
        <f>INDEX(products!$A$1:$G$49,MATCH(orders!$D831,products!$A$1:$A$49,0),MATCH(orders!J$1,products!$A$1:$G$1,0))</f>
        <v>C</v>
      </c>
      <c r="K62" s="5">
        <f>INDEX(products!$A$1:$G$49,MATCH(orders!$D831,products!$A$1:$A$49,0),MATCH(orders!K$1,products!$A$1:$G$1,0))</f>
        <v>2.5</v>
      </c>
      <c r="L62" s="10">
        <f>INDEX(products!$A$1:$G$49,MATCH(orders!$D831,products!$A$1:$A$49,0),MATCH(orders!L$1,products!$A$1:$G$1,0))</f>
        <v>13.75</v>
      </c>
      <c r="M62" s="10">
        <f t="shared" si="0"/>
        <v>13.75</v>
      </c>
      <c r="N62" t="str">
        <f t="shared" si="1"/>
        <v>Ciabatta</v>
      </c>
      <c r="O62" t="str">
        <f t="shared" si="2"/>
        <v>Crispy</v>
      </c>
      <c r="P62" t="str">
        <f>_xlfn.XLOOKUP(Orders[[#This Row],[Customer ID]],customers!$A$2:$A$1001,customers!$I$2:$I$1001,,0)</f>
        <v>Yes</v>
      </c>
    </row>
    <row r="63" spans="1:16" x14ac:dyDescent="0.35">
      <c r="A63" s="2" t="s">
        <v>6109</v>
      </c>
      <c r="B63" s="3">
        <v>44440</v>
      </c>
      <c r="C63" s="2" t="s">
        <v>5109</v>
      </c>
      <c r="D63" t="s">
        <v>271</v>
      </c>
      <c r="E63" s="2">
        <v>6</v>
      </c>
      <c r="F63" s="2" t="str">
        <f>_xlfn.XLOOKUP(C63,customers!$A$1:$A$1001,customers!$B$1:$B$1001,,0)</f>
        <v>Anton Whitehead</v>
      </c>
      <c r="G63" s="2" t="str">
        <f ca="1">IF(_xlfn.XLOOKUP(C63,customers!$A$1:$A$1001,customers!$C$1:$C$1001,,0)=0,"",_xlfn.XLOOKUP(C63,customers!$A$1:$A$1001,customers!$C$1:$C$1001,,0))</f>
        <v>awhitehead7@yahoo.com</v>
      </c>
      <c r="H63" s="2" t="str">
        <f>_xlfn.XLOOKUP(C63,customers!$A$1:$A$1001,customers!$G$1:$G$1001,,0)</f>
        <v>France</v>
      </c>
      <c r="I63" t="str">
        <f>INDEX(products!$A$1:$G$49,MATCH(orders!$D975,products!$A$1:$A$49,0),MATCH(orders!I$1,products!$A$1:$G$1,0))</f>
        <v>Cro</v>
      </c>
      <c r="J63" t="str">
        <f>INDEX(products!$A$1:$G$49,MATCH(orders!$D975,products!$A$1:$A$49,0),MATCH(orders!J$1,products!$A$1:$G$1,0))</f>
        <v>C</v>
      </c>
      <c r="K63" s="5">
        <f>INDEX(products!$A$1:$G$49,MATCH(orders!$D975,products!$A$1:$A$49,0),MATCH(orders!K$1,products!$A$1:$G$1,0))</f>
        <v>1</v>
      </c>
      <c r="L63" s="10">
        <f>INDEX(products!$A$1:$G$49,MATCH(orders!$D975,products!$A$1:$A$49,0),MATCH(orders!L$1,products!$A$1:$G$1,0))</f>
        <v>4.95</v>
      </c>
      <c r="M63" s="10">
        <f t="shared" si="0"/>
        <v>29.700000000000003</v>
      </c>
      <c r="N63" t="str">
        <f t="shared" si="1"/>
        <v>Croissant</v>
      </c>
      <c r="O63" t="str">
        <f t="shared" si="2"/>
        <v>Crispy</v>
      </c>
      <c r="P63" t="str">
        <f>_xlfn.XLOOKUP(Orders[[#This Row],[Customer ID]],customers!$A$2:$A$1001,customers!$I$2:$I$1001,,0)</f>
        <v>No</v>
      </c>
    </row>
    <row r="64" spans="1:16" x14ac:dyDescent="0.35">
      <c r="A64" s="2" t="s">
        <v>5430</v>
      </c>
      <c r="B64" s="3">
        <v>44460</v>
      </c>
      <c r="C64" s="2" t="s">
        <v>4430</v>
      </c>
      <c r="D64" t="s">
        <v>264</v>
      </c>
      <c r="E64" s="2">
        <v>4</v>
      </c>
      <c r="F64" s="2" t="str">
        <f>_xlfn.XLOOKUP(C64,customers!$A$1:$A$1001,customers!$B$1:$B$1001,,0)</f>
        <v>Anton Montoya</v>
      </c>
      <c r="G64" s="2" t="str">
        <f ca="1">IF(_xlfn.XLOOKUP(C64,customers!$A$1:$A$1001,customers!$C$1:$C$1001,,0)=0,"",_xlfn.XLOOKUP(C64,customers!$A$1:$A$1001,customers!$C$1:$C$1001,,0))</f>
        <v>amontoya0@icloud.com</v>
      </c>
      <c r="H64" s="2" t="str">
        <f>_xlfn.XLOOKUP(C64,customers!$A$1:$A$1001,customers!$G$1:$G$1001,,0)</f>
        <v>France</v>
      </c>
      <c r="I64" t="str">
        <f>INDEX(products!$A$1:$G$49,MATCH(orders!$D728,products!$A$1:$A$49,0),MATCH(orders!I$1,products!$A$1:$G$1,0))</f>
        <v>Cia</v>
      </c>
      <c r="J64" t="str">
        <f>INDEX(products!$A$1:$G$49,MATCH(orders!$D728,products!$A$1:$A$49,0),MATCH(orders!J$1,products!$A$1:$G$1,0))</f>
        <v>M</v>
      </c>
      <c r="K64" s="5">
        <f>INDEX(products!$A$1:$G$49,MATCH(orders!$D728,products!$A$1:$A$49,0),MATCH(orders!K$1,products!$A$1:$G$1,0))</f>
        <v>0.2</v>
      </c>
      <c r="L64" s="10">
        <f>INDEX(products!$A$1:$G$49,MATCH(orders!$D728,products!$A$1:$A$49,0),MATCH(orders!L$1,products!$A$1:$G$1,0))</f>
        <v>1.2</v>
      </c>
      <c r="M64" s="10">
        <f t="shared" si="0"/>
        <v>4.8</v>
      </c>
      <c r="N64" t="str">
        <f t="shared" si="1"/>
        <v>Ciabatta</v>
      </c>
      <c r="O64" t="str">
        <f t="shared" si="2"/>
        <v>Medium</v>
      </c>
      <c r="P64" t="str">
        <f>_xlfn.XLOOKUP(Orders[[#This Row],[Customer ID]],customers!$A$2:$A$1001,customers!$I$2:$I$1001,,0)</f>
        <v>Yes</v>
      </c>
    </row>
    <row r="65" spans="1:16" x14ac:dyDescent="0.35">
      <c r="A65" s="2" t="s">
        <v>5832</v>
      </c>
      <c r="B65" s="3">
        <v>45424</v>
      </c>
      <c r="C65" s="2" t="s">
        <v>4832</v>
      </c>
      <c r="D65" t="s">
        <v>281</v>
      </c>
      <c r="E65" s="2">
        <v>2</v>
      </c>
      <c r="F65" s="2" t="str">
        <f>_xlfn.XLOOKUP(C65,customers!$A$1:$A$1001,customers!$B$1:$B$1001,,0)</f>
        <v>Antwan Schroeder</v>
      </c>
      <c r="G65" s="2" t="str">
        <f ca="1">IF(_xlfn.XLOOKUP(C65,customers!$A$1:$A$1001,customers!$C$1:$C$1001,,0)=0,"",_xlfn.XLOOKUP(C65,customers!$A$1:$A$1001,customers!$C$1:$C$1001,,0))</f>
        <v>aschroeder2@icloud.com</v>
      </c>
      <c r="H65" s="2" t="str">
        <f>_xlfn.XLOOKUP(C65,customers!$A$1:$A$1001,customers!$G$1:$G$1001,,0)</f>
        <v>United States</v>
      </c>
      <c r="I65" t="str">
        <f>INDEX(products!$A$1:$G$49,MATCH(orders!$D475,products!$A$1:$A$49,0),MATCH(orders!I$1,products!$A$1:$G$1,0))</f>
        <v>Cia</v>
      </c>
      <c r="J65" t="str">
        <f>INDEX(products!$A$1:$G$49,MATCH(orders!$D475,products!$A$1:$A$49,0),MATCH(orders!J$1,products!$A$1:$G$1,0))</f>
        <v>C</v>
      </c>
      <c r="K65" s="5">
        <f>INDEX(products!$A$1:$G$49,MATCH(orders!$D475,products!$A$1:$A$49,0),MATCH(orders!K$1,products!$A$1:$G$1,0))</f>
        <v>0.5</v>
      </c>
      <c r="L65" s="10">
        <f>INDEX(products!$A$1:$G$49,MATCH(orders!$D475,products!$A$1:$A$49,0),MATCH(orders!L$1,products!$A$1:$G$1,0))</f>
        <v>2.75</v>
      </c>
      <c r="M65" s="10">
        <f t="shared" si="0"/>
        <v>5.5</v>
      </c>
      <c r="N65" t="str">
        <f t="shared" si="1"/>
        <v>Ciabatta</v>
      </c>
      <c r="O65" t="str">
        <f t="shared" si="2"/>
        <v>Crispy</v>
      </c>
      <c r="P65" t="str">
        <f>_xlfn.XLOOKUP(Orders[[#This Row],[Customer ID]],customers!$A$2:$A$1001,customers!$I$2:$I$1001,,0)</f>
        <v>No</v>
      </c>
    </row>
    <row r="66" spans="1:16" x14ac:dyDescent="0.35">
      <c r="A66" s="2" t="s">
        <v>5981</v>
      </c>
      <c r="B66" s="3">
        <v>45277</v>
      </c>
      <c r="C66" s="2" t="s">
        <v>4981</v>
      </c>
      <c r="D66" t="s">
        <v>280</v>
      </c>
      <c r="E66" s="2">
        <v>4</v>
      </c>
      <c r="F66" s="2" t="str">
        <f>_xlfn.XLOOKUP(C66,customers!$A$1:$A$1001,customers!$B$1:$B$1001,,0)</f>
        <v>Anthony Hooper</v>
      </c>
      <c r="G66" s="2" t="str">
        <f ca="1">IF(_xlfn.XLOOKUP(C66,customers!$A$1:$A$1001,customers!$C$1:$C$1001,,0)=0,"",_xlfn.XLOOKUP(C66,customers!$A$1:$A$1001,customers!$C$1:$C$1001,,0))</f>
        <v>ahooper5@icloud.com</v>
      </c>
      <c r="H66" s="2" t="str">
        <f>_xlfn.XLOOKUP(C66,customers!$A$1:$A$1001,customers!$G$1:$G$1001,,0)</f>
        <v>Germany</v>
      </c>
      <c r="I66" t="str">
        <f>INDEX(products!$A$1:$G$49,MATCH(orders!$D186,products!$A$1:$A$49,0),MATCH(orders!I$1,products!$A$1:$G$1,0))</f>
        <v>Bri</v>
      </c>
      <c r="J66" t="str">
        <f>INDEX(products!$A$1:$G$49,MATCH(orders!$D186,products!$A$1:$A$49,0),MATCH(orders!J$1,products!$A$1:$G$1,0))</f>
        <v>M</v>
      </c>
      <c r="K66" s="5">
        <f>INDEX(products!$A$1:$G$49,MATCH(orders!$D186,products!$A$1:$A$49,0),MATCH(orders!K$1,products!$A$1:$G$1,0))</f>
        <v>2.5</v>
      </c>
      <c r="L66" s="10">
        <f>INDEX(products!$A$1:$G$49,MATCH(orders!$D186,products!$A$1:$A$49,0),MATCH(orders!L$1,products!$A$1:$G$1,0))</f>
        <v>12</v>
      </c>
      <c r="M66" s="10">
        <f t="shared" ref="M66:M129" si="3">L66*E66</f>
        <v>48</v>
      </c>
      <c r="N66" t="str">
        <f t="shared" ref="N66:N129" si="4">IF(I66="Bag","Baguette",IF(I66="Cro","Croissant",IF(I66="Sou","Sourdough",IF(I66="Bri","Brioche",IF(I66="Cia","Ciabatta","")))))</f>
        <v>Brioche</v>
      </c>
      <c r="O66" t="str">
        <f t="shared" ref="O66:O129" si="5">IF(J66="S","Soft",IF(J66="C","Crispy",IF(J66="M","Medium","")))</f>
        <v>Medium</v>
      </c>
      <c r="P66" t="str">
        <f>_xlfn.XLOOKUP(Orders[[#This Row],[Customer ID]],customers!$A$2:$A$1001,customers!$I$2:$I$1001,,0)</f>
        <v>No</v>
      </c>
    </row>
    <row r="67" spans="1:16" x14ac:dyDescent="0.35">
      <c r="A67" s="2" t="s">
        <v>5479</v>
      </c>
      <c r="B67" s="3">
        <v>45529</v>
      </c>
      <c r="C67" s="2" t="s">
        <v>4479</v>
      </c>
      <c r="D67" t="s">
        <v>282</v>
      </c>
      <c r="E67" s="2">
        <v>6</v>
      </c>
      <c r="F67" s="2" t="str">
        <f>_xlfn.XLOOKUP(C67,customers!$A$1:$A$1001,customers!$B$1:$B$1001,,0)</f>
        <v>April Harvey</v>
      </c>
      <c r="G67" s="2" t="str">
        <f ca="1">IF(_xlfn.XLOOKUP(C67,customers!$A$1:$A$1001,customers!$C$1:$C$1001,,0)=0,"",_xlfn.XLOOKUP(C67,customers!$A$1:$A$1001,customers!$C$1:$C$1001,,0))</f>
        <v>aharvey1@yahoo.com</v>
      </c>
      <c r="H67" s="2" t="str">
        <f>_xlfn.XLOOKUP(C67,customers!$A$1:$A$1001,customers!$G$1:$G$1001,,0)</f>
        <v>Canada</v>
      </c>
      <c r="I67" t="str">
        <f>INDEX(products!$A$1:$G$49,MATCH(orders!$D850,products!$A$1:$A$49,0),MATCH(orders!I$1,products!$A$1:$G$1,0))</f>
        <v>Bag</v>
      </c>
      <c r="J67" t="str">
        <f>INDEX(products!$A$1:$G$49,MATCH(orders!$D850,products!$A$1:$A$49,0),MATCH(orders!J$1,products!$A$1:$G$1,0))</f>
        <v>M</v>
      </c>
      <c r="K67" s="5">
        <f>INDEX(products!$A$1:$G$49,MATCH(orders!$D850,products!$A$1:$A$49,0),MATCH(orders!K$1,products!$A$1:$G$1,0))</f>
        <v>2.5</v>
      </c>
      <c r="L67" s="10">
        <f>INDEX(products!$A$1:$G$49,MATCH(orders!$D850,products!$A$1:$A$49,0),MATCH(orders!L$1,products!$A$1:$G$1,0))</f>
        <v>18</v>
      </c>
      <c r="M67" s="10">
        <f t="shared" si="3"/>
        <v>108</v>
      </c>
      <c r="N67" t="str">
        <f t="shared" si="4"/>
        <v>Baguette</v>
      </c>
      <c r="O67" t="str">
        <f t="shared" si="5"/>
        <v>Medium</v>
      </c>
      <c r="P67" t="str">
        <f>_xlfn.XLOOKUP(Orders[[#This Row],[Customer ID]],customers!$A$2:$A$1001,customers!$I$2:$I$1001,,0)</f>
        <v>Yes</v>
      </c>
    </row>
    <row r="68" spans="1:16" x14ac:dyDescent="0.35">
      <c r="A68" s="2" t="s">
        <v>5266</v>
      </c>
      <c r="B68" s="3">
        <v>45526</v>
      </c>
      <c r="C68" s="2" t="s">
        <v>4266</v>
      </c>
      <c r="D68" t="s">
        <v>274</v>
      </c>
      <c r="E68" s="2">
        <v>2</v>
      </c>
      <c r="F68" s="2" t="str">
        <f>_xlfn.XLOOKUP(C68,customers!$A$1:$A$1001,customers!$B$1:$B$1001,,0)</f>
        <v>Aracely Crosby</v>
      </c>
      <c r="G68" s="2" t="str">
        <f ca="1">IF(_xlfn.XLOOKUP(C68,customers!$A$1:$A$1001,customers!$C$1:$C$1001,,0)=0,"",_xlfn.XLOOKUP(C68,customers!$A$1:$A$1001,customers!$C$1:$C$1001,,0))</f>
        <v>acrosby9@aol.com</v>
      </c>
      <c r="H68" s="2" t="str">
        <f>_xlfn.XLOOKUP(C68,customers!$A$1:$A$1001,customers!$G$1:$G$1001,,0)</f>
        <v>United States</v>
      </c>
      <c r="I68" t="str">
        <f>INDEX(products!$A$1:$G$49,MATCH(orders!$D848,products!$A$1:$A$49,0),MATCH(orders!I$1,products!$A$1:$G$1,0))</f>
        <v>Sou</v>
      </c>
      <c r="J68" t="str">
        <f>INDEX(products!$A$1:$G$49,MATCH(orders!$D848,products!$A$1:$A$49,0),MATCH(orders!J$1,products!$A$1:$G$1,0))</f>
        <v>M</v>
      </c>
      <c r="K68" s="5">
        <f>INDEX(products!$A$1:$G$49,MATCH(orders!$D848,products!$A$1:$A$49,0),MATCH(orders!K$1,products!$A$1:$G$1,0))</f>
        <v>0.5</v>
      </c>
      <c r="L68" s="10">
        <f>INDEX(products!$A$1:$G$49,MATCH(orders!$D848,products!$A$1:$A$49,0),MATCH(orders!L$1,products!$A$1:$G$1,0))</f>
        <v>1.8</v>
      </c>
      <c r="M68" s="10">
        <f t="shared" si="3"/>
        <v>3.6</v>
      </c>
      <c r="N68" t="str">
        <f t="shared" si="4"/>
        <v>Sourdough</v>
      </c>
      <c r="O68" t="str">
        <f t="shared" si="5"/>
        <v>Medium</v>
      </c>
      <c r="P68" t="str">
        <f>_xlfn.XLOOKUP(Orders[[#This Row],[Customer ID]],customers!$A$2:$A$1001,customers!$I$2:$I$1001,,0)</f>
        <v>No</v>
      </c>
    </row>
    <row r="69" spans="1:16" x14ac:dyDescent="0.35">
      <c r="A69" s="2" t="s">
        <v>5406</v>
      </c>
      <c r="B69" s="3">
        <v>45460</v>
      </c>
      <c r="C69" s="2" t="s">
        <v>4406</v>
      </c>
      <c r="D69" t="s">
        <v>287</v>
      </c>
      <c r="E69" s="2">
        <v>1</v>
      </c>
      <c r="F69" s="2" t="str">
        <f>_xlfn.XLOOKUP(C69,customers!$A$1:$A$1001,customers!$B$1:$B$1001,,0)</f>
        <v>Aracely Russo</v>
      </c>
      <c r="G69" s="2" t="str">
        <f ca="1">IF(_xlfn.XLOOKUP(C69,customers!$A$1:$A$1001,customers!$C$1:$C$1001,,0)=0,"",_xlfn.XLOOKUP(C69,customers!$A$1:$A$1001,customers!$C$1:$C$1001,,0))</f>
        <v>arusso5@gmail.com</v>
      </c>
      <c r="H69" s="2" t="str">
        <f>_xlfn.XLOOKUP(C69,customers!$A$1:$A$1001,customers!$G$1:$G$1001,,0)</f>
        <v>France</v>
      </c>
      <c r="I69" t="str">
        <f>INDEX(products!$A$1:$G$49,MATCH(orders!$D761,products!$A$1:$A$49,0),MATCH(orders!I$1,products!$A$1:$G$1,0))</f>
        <v>Cro</v>
      </c>
      <c r="J69" t="str">
        <f>INDEX(products!$A$1:$G$49,MATCH(orders!$D761,products!$A$1:$A$49,0),MATCH(orders!J$1,products!$A$1:$G$1,0))</f>
        <v>C</v>
      </c>
      <c r="K69" s="5">
        <f>INDEX(products!$A$1:$G$49,MATCH(orders!$D761,products!$A$1:$A$49,0),MATCH(orders!K$1,products!$A$1:$G$1,0))</f>
        <v>2.5</v>
      </c>
      <c r="L69" s="10">
        <f>INDEX(products!$A$1:$G$49,MATCH(orders!$D761,products!$A$1:$A$49,0),MATCH(orders!L$1,products!$A$1:$G$1,0))</f>
        <v>12.375</v>
      </c>
      <c r="M69" s="10">
        <f t="shared" si="3"/>
        <v>12.375</v>
      </c>
      <c r="N69" t="str">
        <f t="shared" si="4"/>
        <v>Croissant</v>
      </c>
      <c r="O69" t="str">
        <f t="shared" si="5"/>
        <v>Crispy</v>
      </c>
      <c r="P69" t="str">
        <f>_xlfn.XLOOKUP(Orders[[#This Row],[Customer ID]],customers!$A$2:$A$1001,customers!$I$2:$I$1001,,0)</f>
        <v>Yes</v>
      </c>
    </row>
    <row r="70" spans="1:16" x14ac:dyDescent="0.35">
      <c r="A70" s="2" t="s">
        <v>5683</v>
      </c>
      <c r="B70" s="3">
        <v>44741</v>
      </c>
      <c r="C70" s="2" t="s">
        <v>4683</v>
      </c>
      <c r="D70" t="s">
        <v>264</v>
      </c>
      <c r="E70" s="2">
        <v>2</v>
      </c>
      <c r="F70" s="2" t="str">
        <f>_xlfn.XLOOKUP(C70,customers!$A$1:$A$1001,customers!$B$1:$B$1001,,0)</f>
        <v>Arabella Oconnor</v>
      </c>
      <c r="G70" s="2" t="str">
        <f ca="1">IF(_xlfn.XLOOKUP(C70,customers!$A$1:$A$1001,customers!$C$1:$C$1001,,0)=0,"",_xlfn.XLOOKUP(C70,customers!$A$1:$A$1001,customers!$C$1:$C$1001,,0))</f>
        <v>aoconnor2@aol.com</v>
      </c>
      <c r="H70" s="2" t="str">
        <f>_xlfn.XLOOKUP(C70,customers!$A$1:$A$1001,customers!$G$1:$G$1001,,0)</f>
        <v>Germany</v>
      </c>
      <c r="I70" t="str">
        <f>INDEX(products!$A$1:$G$49,MATCH(orders!$D536,products!$A$1:$A$49,0),MATCH(orders!I$1,products!$A$1:$G$1,0))</f>
        <v>Sou</v>
      </c>
      <c r="J70" t="str">
        <f>INDEX(products!$A$1:$G$49,MATCH(orders!$D536,products!$A$1:$A$49,0),MATCH(orders!J$1,products!$A$1:$G$1,0))</f>
        <v>M</v>
      </c>
      <c r="K70" s="5">
        <f>INDEX(products!$A$1:$G$49,MATCH(orders!$D536,products!$A$1:$A$49,0),MATCH(orders!K$1,products!$A$1:$G$1,0))</f>
        <v>1</v>
      </c>
      <c r="L70" s="10">
        <f>INDEX(products!$A$1:$G$49,MATCH(orders!$D536,products!$A$1:$A$49,0),MATCH(orders!L$1,products!$A$1:$G$1,0))</f>
        <v>6</v>
      </c>
      <c r="M70" s="10">
        <f t="shared" si="3"/>
        <v>12</v>
      </c>
      <c r="N70" t="str">
        <f t="shared" si="4"/>
        <v>Sourdough</v>
      </c>
      <c r="O70" t="str">
        <f t="shared" si="5"/>
        <v>Medium</v>
      </c>
      <c r="P70" t="str">
        <f>_xlfn.XLOOKUP(Orders[[#This Row],[Customer ID]],customers!$A$2:$A$1001,customers!$I$2:$I$1001,,0)</f>
        <v>No</v>
      </c>
    </row>
    <row r="71" spans="1:16" x14ac:dyDescent="0.35">
      <c r="A71" s="2" t="s">
        <v>5442</v>
      </c>
      <c r="B71" s="3">
        <v>45460</v>
      </c>
      <c r="C71" s="2" t="s">
        <v>4442</v>
      </c>
      <c r="D71" t="s">
        <v>277</v>
      </c>
      <c r="E71" s="2">
        <v>4</v>
      </c>
      <c r="F71" s="2" t="str">
        <f>_xlfn.XLOOKUP(C71,customers!$A$1:$A$1001,customers!$B$1:$B$1001,,0)</f>
        <v>Araceli Perry</v>
      </c>
      <c r="G71" s="2" t="str">
        <f ca="1">IF(_xlfn.XLOOKUP(C71,customers!$A$1:$A$1001,customers!$C$1:$C$1001,,0)=0,"",_xlfn.XLOOKUP(C71,customers!$A$1:$A$1001,customers!$C$1:$C$1001,,0))</f>
        <v>aperry0@yahoo.com</v>
      </c>
      <c r="H71" s="2" t="str">
        <f>_xlfn.XLOOKUP(C71,customers!$A$1:$A$1001,customers!$G$1:$G$1001,,0)</f>
        <v>United States</v>
      </c>
      <c r="I71" t="str">
        <f>INDEX(products!$A$1:$G$49,MATCH(orders!$D85,products!$A$1:$A$49,0),MATCH(orders!I$1,products!$A$1:$G$1,0))</f>
        <v>Cro</v>
      </c>
      <c r="J71" t="str">
        <f>INDEX(products!$A$1:$G$49,MATCH(orders!$D85,products!$A$1:$A$49,0),MATCH(orders!J$1,products!$A$1:$G$1,0))</f>
        <v>S</v>
      </c>
      <c r="K71" s="5">
        <f>INDEX(products!$A$1:$G$49,MATCH(orders!$D85,products!$A$1:$A$49,0),MATCH(orders!K$1,products!$A$1:$G$1,0))</f>
        <v>2.5</v>
      </c>
      <c r="L71" s="10">
        <f>INDEX(products!$A$1:$G$49,MATCH(orders!$D85,products!$A$1:$A$49,0),MATCH(orders!L$1,products!$A$1:$G$1,0))</f>
        <v>11.25</v>
      </c>
      <c r="M71" s="10">
        <f t="shared" si="3"/>
        <v>45</v>
      </c>
      <c r="N71" t="str">
        <f t="shared" si="4"/>
        <v>Croissant</v>
      </c>
      <c r="O71" t="str">
        <f t="shared" si="5"/>
        <v>Soft</v>
      </c>
      <c r="P71" t="str">
        <f>_xlfn.XLOOKUP(Orders[[#This Row],[Customer ID]],customers!$A$2:$A$1001,customers!$I$2:$I$1001,,0)</f>
        <v>Yes</v>
      </c>
    </row>
    <row r="72" spans="1:16" x14ac:dyDescent="0.35">
      <c r="A72" s="2" t="s">
        <v>5635</v>
      </c>
      <c r="B72" s="3">
        <v>45278</v>
      </c>
      <c r="C72" s="2" t="s">
        <v>4635</v>
      </c>
      <c r="D72" t="s">
        <v>266</v>
      </c>
      <c r="E72" s="2">
        <v>6</v>
      </c>
      <c r="F72" s="2" t="str">
        <f>_xlfn.XLOOKUP(C72,customers!$A$1:$A$1001,customers!$B$1:$B$1001,,0)</f>
        <v>Ariel Boone</v>
      </c>
      <c r="G72" s="2" t="str">
        <f ca="1">IF(_xlfn.XLOOKUP(C72,customers!$A$1:$A$1001,customers!$C$1:$C$1001,,0)=0,"",_xlfn.XLOOKUP(C72,customers!$A$1:$A$1001,customers!$C$1:$C$1001,,0))</f>
        <v>aboone2@outlook.com</v>
      </c>
      <c r="H72" s="2" t="str">
        <f>_xlfn.XLOOKUP(C72,customers!$A$1:$A$1001,customers!$G$1:$G$1001,,0)</f>
        <v>France</v>
      </c>
      <c r="I72" t="str">
        <f>INDEX(products!$A$1:$G$49,MATCH(orders!$D982,products!$A$1:$A$49,0),MATCH(orders!I$1,products!$A$1:$G$1,0))</f>
        <v>Bag</v>
      </c>
      <c r="J72" t="str">
        <f>INDEX(products!$A$1:$G$49,MATCH(orders!$D982,products!$A$1:$A$49,0),MATCH(orders!J$1,products!$A$1:$G$1,0))</f>
        <v>S</v>
      </c>
      <c r="K72" s="5">
        <f>INDEX(products!$A$1:$G$49,MATCH(orders!$D982,products!$A$1:$A$49,0),MATCH(orders!K$1,products!$A$1:$G$1,0))</f>
        <v>1</v>
      </c>
      <c r="L72" s="10">
        <f>INDEX(products!$A$1:$G$49,MATCH(orders!$D982,products!$A$1:$A$49,0),MATCH(orders!L$1,products!$A$1:$G$1,0))</f>
        <v>6</v>
      </c>
      <c r="M72" s="10">
        <f t="shared" si="3"/>
        <v>36</v>
      </c>
      <c r="N72" t="str">
        <f t="shared" si="4"/>
        <v>Baguette</v>
      </c>
      <c r="O72" t="str">
        <f t="shared" si="5"/>
        <v>Soft</v>
      </c>
      <c r="P72" t="str">
        <f>_xlfn.XLOOKUP(Orders[[#This Row],[Customer ID]],customers!$A$2:$A$1001,customers!$I$2:$I$1001,,0)</f>
        <v>Yes</v>
      </c>
    </row>
    <row r="73" spans="1:16" x14ac:dyDescent="0.35">
      <c r="A73" s="2" t="s">
        <v>6006</v>
      </c>
      <c r="B73" s="3">
        <v>45203</v>
      </c>
      <c r="C73" s="2" t="s">
        <v>5006</v>
      </c>
      <c r="D73" t="s">
        <v>274</v>
      </c>
      <c r="E73" s="2">
        <v>6</v>
      </c>
      <c r="F73" s="2" t="str">
        <f>_xlfn.XLOOKUP(C73,customers!$A$1:$A$1001,customers!$B$1:$B$1001,,0)</f>
        <v>Armando Ross</v>
      </c>
      <c r="G73" s="2" t="str">
        <f ca="1">IF(_xlfn.XLOOKUP(C73,customers!$A$1:$A$1001,customers!$C$1:$C$1001,,0)=0,"",_xlfn.XLOOKUP(C73,customers!$A$1:$A$1001,customers!$C$1:$C$1001,,0))</f>
        <v>aross4@icloud.com</v>
      </c>
      <c r="H73" s="2" t="str">
        <f>_xlfn.XLOOKUP(C73,customers!$A$1:$A$1001,customers!$G$1:$G$1001,,0)</f>
        <v>Ireland</v>
      </c>
      <c r="I73" t="str">
        <f>INDEX(products!$A$1:$G$49,MATCH(orders!$D692,products!$A$1:$A$49,0),MATCH(orders!I$1,products!$A$1:$G$1,0))</f>
        <v>Cro</v>
      </c>
      <c r="J73" t="str">
        <f>INDEX(products!$A$1:$G$49,MATCH(orders!$D692,products!$A$1:$A$49,0),MATCH(orders!J$1,products!$A$1:$G$1,0))</f>
        <v>C</v>
      </c>
      <c r="K73" s="5">
        <f>INDEX(products!$A$1:$G$49,MATCH(orders!$D692,products!$A$1:$A$49,0),MATCH(orders!K$1,products!$A$1:$G$1,0))</f>
        <v>1</v>
      </c>
      <c r="L73" s="10">
        <f>INDEX(products!$A$1:$G$49,MATCH(orders!$D692,products!$A$1:$A$49,0),MATCH(orders!L$1,products!$A$1:$G$1,0))</f>
        <v>4.95</v>
      </c>
      <c r="M73" s="10">
        <f t="shared" si="3"/>
        <v>29.700000000000003</v>
      </c>
      <c r="N73" t="str">
        <f t="shared" si="4"/>
        <v>Croissant</v>
      </c>
      <c r="O73" t="str">
        <f t="shared" si="5"/>
        <v>Crispy</v>
      </c>
      <c r="P73" t="str">
        <f>_xlfn.XLOOKUP(Orders[[#This Row],[Customer ID]],customers!$A$2:$A$1001,customers!$I$2:$I$1001,,0)</f>
        <v>No</v>
      </c>
    </row>
    <row r="74" spans="1:16" x14ac:dyDescent="0.35">
      <c r="A74" s="2" t="s">
        <v>5226</v>
      </c>
      <c r="B74" s="3">
        <v>45226</v>
      </c>
      <c r="C74" s="2" t="s">
        <v>4226</v>
      </c>
      <c r="D74" t="s">
        <v>284</v>
      </c>
      <c r="E74" s="2">
        <v>6</v>
      </c>
      <c r="F74" s="2" t="str">
        <f>_xlfn.XLOOKUP(C74,customers!$A$1:$A$1001,customers!$B$1:$B$1001,,0)</f>
        <v>Aryan Bartlett</v>
      </c>
      <c r="G74" s="2" t="str">
        <f ca="1">IF(_xlfn.XLOOKUP(C74,customers!$A$1:$A$1001,customers!$C$1:$C$1001,,0)=0,"",_xlfn.XLOOKUP(C74,customers!$A$1:$A$1001,customers!$C$1:$C$1001,,0))</f>
        <v>abartlett9@gmail.com</v>
      </c>
      <c r="H74" s="2" t="str">
        <f>_xlfn.XLOOKUP(C74,customers!$A$1:$A$1001,customers!$G$1:$G$1001,,0)</f>
        <v>United States</v>
      </c>
      <c r="I74" t="str">
        <f>INDEX(products!$A$1:$G$49,MATCH(orders!$D756,products!$A$1:$A$49,0),MATCH(orders!I$1,products!$A$1:$G$1,0))</f>
        <v>Bag</v>
      </c>
      <c r="J74" t="str">
        <f>INDEX(products!$A$1:$G$49,MATCH(orders!$D756,products!$A$1:$A$49,0),MATCH(orders!J$1,products!$A$1:$G$1,0))</f>
        <v>M</v>
      </c>
      <c r="K74" s="5">
        <f>INDEX(products!$A$1:$G$49,MATCH(orders!$D756,products!$A$1:$A$49,0),MATCH(orders!K$1,products!$A$1:$G$1,0))</f>
        <v>0.2</v>
      </c>
      <c r="L74" s="10">
        <f>INDEX(products!$A$1:$G$49,MATCH(orders!$D756,products!$A$1:$A$49,0),MATCH(orders!L$1,products!$A$1:$G$1,0))</f>
        <v>1.44</v>
      </c>
      <c r="M74" s="10">
        <f t="shared" si="3"/>
        <v>8.64</v>
      </c>
      <c r="N74" t="str">
        <f t="shared" si="4"/>
        <v>Baguette</v>
      </c>
      <c r="O74" t="str">
        <f t="shared" si="5"/>
        <v>Medium</v>
      </c>
      <c r="P74" t="str">
        <f>_xlfn.XLOOKUP(Orders[[#This Row],[Customer ID]],customers!$A$2:$A$1001,customers!$I$2:$I$1001,,0)</f>
        <v>No</v>
      </c>
    </row>
    <row r="75" spans="1:16" x14ac:dyDescent="0.35">
      <c r="A75" s="2" t="s">
        <v>5869</v>
      </c>
      <c r="B75" s="3">
        <v>44521</v>
      </c>
      <c r="C75" s="2" t="s">
        <v>4869</v>
      </c>
      <c r="D75" t="s">
        <v>266</v>
      </c>
      <c r="E75" s="2">
        <v>3</v>
      </c>
      <c r="F75" s="2" t="str">
        <f>_xlfn.XLOOKUP(C75,customers!$A$1:$A$1001,customers!$B$1:$B$1001,,0)</f>
        <v>Ashtyn Huber</v>
      </c>
      <c r="G75" s="2" t="str">
        <f ca="1">IF(_xlfn.XLOOKUP(C75,customers!$A$1:$A$1001,customers!$C$1:$C$1001,,0)=0,"",_xlfn.XLOOKUP(C75,customers!$A$1:$A$1001,customers!$C$1:$C$1001,,0))</f>
        <v>ahuber5@hotmail.com</v>
      </c>
      <c r="H75" s="2" t="str">
        <f>_xlfn.XLOOKUP(C75,customers!$A$1:$A$1001,customers!$G$1:$G$1001,,0)</f>
        <v>United States</v>
      </c>
      <c r="I75" t="str">
        <f>INDEX(products!$A$1:$G$49,MATCH(orders!$D310,products!$A$1:$A$49,0),MATCH(orders!I$1,products!$A$1:$G$1,0))</f>
        <v>Cro</v>
      </c>
      <c r="J75" t="str">
        <f>INDEX(products!$A$1:$G$49,MATCH(orders!$D310,products!$A$1:$A$49,0),MATCH(orders!J$1,products!$A$1:$G$1,0))</f>
        <v>S</v>
      </c>
      <c r="K75" s="5">
        <f>INDEX(products!$A$1:$G$49,MATCH(orders!$D310,products!$A$1:$A$49,0),MATCH(orders!K$1,products!$A$1:$G$1,0))</f>
        <v>0.5</v>
      </c>
      <c r="L75" s="10">
        <f>INDEX(products!$A$1:$G$49,MATCH(orders!$D310,products!$A$1:$A$49,0),MATCH(orders!L$1,products!$A$1:$G$1,0))</f>
        <v>2.25</v>
      </c>
      <c r="M75" s="10">
        <f t="shared" si="3"/>
        <v>6.75</v>
      </c>
      <c r="N75" t="str">
        <f t="shared" si="4"/>
        <v>Croissant</v>
      </c>
      <c r="O75" t="str">
        <f t="shared" si="5"/>
        <v>Soft</v>
      </c>
      <c r="P75" t="str">
        <f>_xlfn.XLOOKUP(Orders[[#This Row],[Customer ID]],customers!$A$2:$A$1001,customers!$I$2:$I$1001,,0)</f>
        <v>Yes</v>
      </c>
    </row>
    <row r="76" spans="1:16" x14ac:dyDescent="0.35">
      <c r="A76" s="2" t="s">
        <v>5888</v>
      </c>
      <c r="B76" s="3">
        <v>44922</v>
      </c>
      <c r="C76" s="2" t="s">
        <v>4888</v>
      </c>
      <c r="D76" t="s">
        <v>284</v>
      </c>
      <c r="E76" s="2">
        <v>1</v>
      </c>
      <c r="F76" s="2" t="str">
        <f>_xlfn.XLOOKUP(C76,customers!$A$1:$A$1001,customers!$B$1:$B$1001,,0)</f>
        <v>Ashanti Oliver</v>
      </c>
      <c r="G76" s="2" t="str">
        <f ca="1">IF(_xlfn.XLOOKUP(C76,customers!$A$1:$A$1001,customers!$C$1:$C$1001,,0)=0,"",_xlfn.XLOOKUP(C76,customers!$A$1:$A$1001,customers!$C$1:$C$1001,,0))</f>
        <v>aoliver1@icloud.com</v>
      </c>
      <c r="H76" s="2" t="str">
        <f>_xlfn.XLOOKUP(C76,customers!$A$1:$A$1001,customers!$G$1:$G$1001,,0)</f>
        <v>France</v>
      </c>
      <c r="I76" t="str">
        <f>INDEX(products!$A$1:$G$49,MATCH(orders!$D276,products!$A$1:$A$49,0),MATCH(orders!I$1,products!$A$1:$G$1,0))</f>
        <v>Cia</v>
      </c>
      <c r="J76" t="str">
        <f>INDEX(products!$A$1:$G$49,MATCH(orders!$D276,products!$A$1:$A$49,0),MATCH(orders!J$1,products!$A$1:$G$1,0))</f>
        <v>M</v>
      </c>
      <c r="K76" s="5">
        <f>INDEX(products!$A$1:$G$49,MATCH(orders!$D276,products!$A$1:$A$49,0),MATCH(orders!K$1,products!$A$1:$G$1,0))</f>
        <v>2.5</v>
      </c>
      <c r="L76" s="10">
        <f>INDEX(products!$A$1:$G$49,MATCH(orders!$D276,products!$A$1:$A$49,0),MATCH(orders!L$1,products!$A$1:$G$1,0))</f>
        <v>15</v>
      </c>
      <c r="M76" s="10">
        <f t="shared" si="3"/>
        <v>15</v>
      </c>
      <c r="N76" t="str">
        <f t="shared" si="4"/>
        <v>Ciabatta</v>
      </c>
      <c r="O76" t="str">
        <f t="shared" si="5"/>
        <v>Medium</v>
      </c>
      <c r="P76" t="str">
        <f>_xlfn.XLOOKUP(Orders[[#This Row],[Customer ID]],customers!$A$2:$A$1001,customers!$I$2:$I$1001,,0)</f>
        <v>No</v>
      </c>
    </row>
    <row r="77" spans="1:16" x14ac:dyDescent="0.35">
      <c r="A77" s="2" t="s">
        <v>5939</v>
      </c>
      <c r="B77" s="3">
        <v>44253</v>
      </c>
      <c r="C77" s="2" t="s">
        <v>4939</v>
      </c>
      <c r="D77" t="s">
        <v>281</v>
      </c>
      <c r="E77" s="2">
        <v>4</v>
      </c>
      <c r="F77" s="2" t="str">
        <f>_xlfn.XLOOKUP(C77,customers!$A$1:$A$1001,customers!$B$1:$B$1001,,0)</f>
        <v>Ashlyn Drake</v>
      </c>
      <c r="G77" s="2" t="str">
        <f ca="1">IF(_xlfn.XLOOKUP(C77,customers!$A$1:$A$1001,customers!$C$1:$C$1001,,0)=0,"",_xlfn.XLOOKUP(C77,customers!$A$1:$A$1001,customers!$C$1:$C$1001,,0))</f>
        <v>adrake9@aol.com</v>
      </c>
      <c r="H77" s="2" t="str">
        <f>_xlfn.XLOOKUP(C77,customers!$A$1:$A$1001,customers!$G$1:$G$1001,,0)</f>
        <v>France</v>
      </c>
      <c r="I77" t="str">
        <f>INDEX(products!$A$1:$G$49,MATCH(orders!$D283,products!$A$1:$A$49,0),MATCH(orders!I$1,products!$A$1:$G$1,0))</f>
        <v>Bag</v>
      </c>
      <c r="J77" t="str">
        <f>INDEX(products!$A$1:$G$49,MATCH(orders!$D283,products!$A$1:$A$49,0),MATCH(orders!J$1,products!$A$1:$G$1,0))</f>
        <v>S</v>
      </c>
      <c r="K77" s="5">
        <f>INDEX(products!$A$1:$G$49,MATCH(orders!$D283,products!$A$1:$A$49,0),MATCH(orders!K$1,products!$A$1:$G$1,0))</f>
        <v>0.2</v>
      </c>
      <c r="L77" s="10">
        <f>INDEX(products!$A$1:$G$49,MATCH(orders!$D283,products!$A$1:$A$49,0),MATCH(orders!L$1,products!$A$1:$G$1,0))</f>
        <v>0.6</v>
      </c>
      <c r="M77" s="10">
        <f t="shared" si="3"/>
        <v>2.4</v>
      </c>
      <c r="N77" t="str">
        <f t="shared" si="4"/>
        <v>Baguette</v>
      </c>
      <c r="O77" t="str">
        <f t="shared" si="5"/>
        <v>Soft</v>
      </c>
      <c r="P77" t="str">
        <f>_xlfn.XLOOKUP(Orders[[#This Row],[Customer ID]],customers!$A$2:$A$1001,customers!$I$2:$I$1001,,0)</f>
        <v>No</v>
      </c>
    </row>
    <row r="78" spans="1:16" x14ac:dyDescent="0.35">
      <c r="A78" s="2" t="s">
        <v>5228</v>
      </c>
      <c r="B78" s="3">
        <v>45036</v>
      </c>
      <c r="C78" s="2" t="s">
        <v>4228</v>
      </c>
      <c r="D78" t="s">
        <v>266</v>
      </c>
      <c r="E78" s="2">
        <v>4</v>
      </c>
      <c r="F78" s="2" t="str">
        <f>_xlfn.XLOOKUP(C78,customers!$A$1:$A$1001,customers!$B$1:$B$1001,,0)</f>
        <v>Ashleigh Landry</v>
      </c>
      <c r="G78" s="2" t="str">
        <f ca="1">IF(_xlfn.XLOOKUP(C78,customers!$A$1:$A$1001,customers!$C$1:$C$1001,,0)=0,"",_xlfn.XLOOKUP(C78,customers!$A$1:$A$1001,customers!$C$1:$C$1001,,0))</f>
        <v>alandry4@icloud.com</v>
      </c>
      <c r="H78" s="2" t="str">
        <f>_xlfn.XLOOKUP(C78,customers!$A$1:$A$1001,customers!$G$1:$G$1001,,0)</f>
        <v>United States</v>
      </c>
      <c r="I78" t="str">
        <f>INDEX(products!$A$1:$G$49,MATCH(orders!$D634,products!$A$1:$A$49,0),MATCH(orders!I$1,products!$A$1:$G$1,0))</f>
        <v>Bag</v>
      </c>
      <c r="J78" t="str">
        <f>INDEX(products!$A$1:$G$49,MATCH(orders!$D634,products!$A$1:$A$49,0),MATCH(orders!J$1,products!$A$1:$G$1,0))</f>
        <v>C</v>
      </c>
      <c r="K78" s="5">
        <f>INDEX(products!$A$1:$G$49,MATCH(orders!$D634,products!$A$1:$A$49,0),MATCH(orders!K$1,products!$A$1:$G$1,0))</f>
        <v>2.5</v>
      </c>
      <c r="L78" s="10">
        <f>INDEX(products!$A$1:$G$49,MATCH(orders!$D634,products!$A$1:$A$49,0),MATCH(orders!L$1,products!$A$1:$G$1,0))</f>
        <v>16.5</v>
      </c>
      <c r="M78" s="10">
        <f t="shared" si="3"/>
        <v>66</v>
      </c>
      <c r="N78" t="str">
        <f t="shared" si="4"/>
        <v>Baguette</v>
      </c>
      <c r="O78" t="str">
        <f t="shared" si="5"/>
        <v>Crispy</v>
      </c>
      <c r="P78" t="str">
        <f>_xlfn.XLOOKUP(Orders[[#This Row],[Customer ID]],customers!$A$2:$A$1001,customers!$I$2:$I$1001,,0)</f>
        <v>Yes</v>
      </c>
    </row>
    <row r="79" spans="1:16" x14ac:dyDescent="0.35">
      <c r="A79" s="2" t="s">
        <v>5919</v>
      </c>
      <c r="B79" s="3">
        <v>44683</v>
      </c>
      <c r="C79" s="2" t="s">
        <v>4919</v>
      </c>
      <c r="D79" t="s">
        <v>266</v>
      </c>
      <c r="E79" s="2">
        <v>6</v>
      </c>
      <c r="F79" s="2" t="str">
        <f>_xlfn.XLOOKUP(C79,customers!$A$1:$A$1001,customers!$B$1:$B$1001,,0)</f>
        <v>Ashlynn Park</v>
      </c>
      <c r="G79" s="2" t="str">
        <f ca="1">IF(_xlfn.XLOOKUP(C79,customers!$A$1:$A$1001,customers!$C$1:$C$1001,,0)=0,"",_xlfn.XLOOKUP(C79,customers!$A$1:$A$1001,customers!$C$1:$C$1001,,0))</f>
        <v>apark0@aol.com</v>
      </c>
      <c r="H79" s="2" t="str">
        <f>_xlfn.XLOOKUP(C79,customers!$A$1:$A$1001,customers!$G$1:$G$1001,,0)</f>
        <v>France</v>
      </c>
      <c r="I79" t="str">
        <f>INDEX(products!$A$1:$G$49,MATCH(orders!$D298,products!$A$1:$A$49,0),MATCH(orders!I$1,products!$A$1:$G$1,0))</f>
        <v>Bri</v>
      </c>
      <c r="J79" t="str">
        <f>INDEX(products!$A$1:$G$49,MATCH(orders!$D298,products!$A$1:$A$49,0),MATCH(orders!J$1,products!$A$1:$G$1,0))</f>
        <v>M</v>
      </c>
      <c r="K79" s="5">
        <f>INDEX(products!$A$1:$G$49,MATCH(orders!$D298,products!$A$1:$A$49,0),MATCH(orders!K$1,products!$A$1:$G$1,0))</f>
        <v>2.5</v>
      </c>
      <c r="L79" s="10">
        <f>INDEX(products!$A$1:$G$49,MATCH(orders!$D298,products!$A$1:$A$49,0),MATCH(orders!L$1,products!$A$1:$G$1,0))</f>
        <v>12</v>
      </c>
      <c r="M79" s="10">
        <f t="shared" si="3"/>
        <v>72</v>
      </c>
      <c r="N79" t="str">
        <f t="shared" si="4"/>
        <v>Brioche</v>
      </c>
      <c r="O79" t="str">
        <f t="shared" si="5"/>
        <v>Medium</v>
      </c>
      <c r="P79" t="str">
        <f>_xlfn.XLOOKUP(Orders[[#This Row],[Customer ID]],customers!$A$2:$A$1001,customers!$I$2:$I$1001,,0)</f>
        <v>Yes</v>
      </c>
    </row>
    <row r="80" spans="1:16" x14ac:dyDescent="0.35">
      <c r="A80" s="2" t="s">
        <v>5990</v>
      </c>
      <c r="B80" s="3">
        <v>45003</v>
      </c>
      <c r="C80" s="2" t="s">
        <v>4990</v>
      </c>
      <c r="D80" t="s">
        <v>275</v>
      </c>
      <c r="E80" s="2">
        <v>4</v>
      </c>
      <c r="F80" s="2" t="str">
        <f>_xlfn.XLOOKUP(C80,customers!$A$1:$A$1001,customers!$B$1:$B$1001,,0)</f>
        <v>Ashlyn Kennedy</v>
      </c>
      <c r="G80" s="2" t="str">
        <f ca="1">IF(_xlfn.XLOOKUP(C80,customers!$A$1:$A$1001,customers!$C$1:$C$1001,,0)=0,"",_xlfn.XLOOKUP(C80,customers!$A$1:$A$1001,customers!$C$1:$C$1001,,0))</f>
        <v>akennedy2@icloud.com</v>
      </c>
      <c r="H80" s="2" t="str">
        <f>_xlfn.XLOOKUP(C80,customers!$A$1:$A$1001,customers!$G$1:$G$1001,,0)</f>
        <v>France</v>
      </c>
      <c r="I80" t="str">
        <f>INDEX(products!$A$1:$G$49,MATCH(orders!$D81,products!$A$1:$A$49,0),MATCH(orders!I$1,products!$A$1:$G$1,0))</f>
        <v>Cro</v>
      </c>
      <c r="J80" t="str">
        <f>INDEX(products!$A$1:$G$49,MATCH(orders!$D81,products!$A$1:$A$49,0),MATCH(orders!J$1,products!$A$1:$G$1,0))</f>
        <v>M</v>
      </c>
      <c r="K80" s="5">
        <f>INDEX(products!$A$1:$G$49,MATCH(orders!$D81,products!$A$1:$A$49,0),MATCH(orders!K$1,products!$A$1:$G$1,0))</f>
        <v>0.5</v>
      </c>
      <c r="L80" s="10">
        <f>INDEX(products!$A$1:$G$49,MATCH(orders!$D81,products!$A$1:$A$49,0),MATCH(orders!L$1,products!$A$1:$G$1,0))</f>
        <v>2.7</v>
      </c>
      <c r="M80" s="10">
        <f t="shared" si="3"/>
        <v>10.8</v>
      </c>
      <c r="N80" t="str">
        <f t="shared" si="4"/>
        <v>Croissant</v>
      </c>
      <c r="O80" t="str">
        <f t="shared" si="5"/>
        <v>Medium</v>
      </c>
      <c r="P80" t="str">
        <f>_xlfn.XLOOKUP(Orders[[#This Row],[Customer ID]],customers!$A$2:$A$1001,customers!$I$2:$I$1001,,0)</f>
        <v>Yes</v>
      </c>
    </row>
    <row r="81" spans="1:16" x14ac:dyDescent="0.35">
      <c r="A81" s="2" t="s">
        <v>5660</v>
      </c>
      <c r="B81" s="3">
        <v>44267</v>
      </c>
      <c r="C81" s="2" t="s">
        <v>4660</v>
      </c>
      <c r="D81" t="s">
        <v>281</v>
      </c>
      <c r="E81" s="2">
        <v>4</v>
      </c>
      <c r="F81" s="2" t="str">
        <f>_xlfn.XLOOKUP(C81,customers!$A$1:$A$1001,customers!$B$1:$B$1001,,0)</f>
        <v>Ashlyn Weber</v>
      </c>
      <c r="G81" s="2" t="str">
        <f ca="1">IF(_xlfn.XLOOKUP(C81,customers!$A$1:$A$1001,customers!$C$1:$C$1001,,0)=0,"",_xlfn.XLOOKUP(C81,customers!$A$1:$A$1001,customers!$C$1:$C$1001,,0))</f>
        <v>aweber6@hotmail.com</v>
      </c>
      <c r="H81" s="2" t="str">
        <f>_xlfn.XLOOKUP(C81,customers!$A$1:$A$1001,customers!$G$1:$G$1001,,0)</f>
        <v>France</v>
      </c>
      <c r="I81" t="str">
        <f>INDEX(products!$A$1:$G$49,MATCH(orders!$D331,products!$A$1:$A$49,0),MATCH(orders!I$1,products!$A$1:$G$1,0))</f>
        <v>Bri</v>
      </c>
      <c r="J81" t="str">
        <f>INDEX(products!$A$1:$G$49,MATCH(orders!$D331,products!$A$1:$A$49,0),MATCH(orders!J$1,products!$A$1:$G$1,0))</f>
        <v>M</v>
      </c>
      <c r="K81" s="5">
        <f>INDEX(products!$A$1:$G$49,MATCH(orders!$D331,products!$A$1:$A$49,0),MATCH(orders!K$1,products!$A$1:$G$1,0))</f>
        <v>2.5</v>
      </c>
      <c r="L81" s="10">
        <f>INDEX(products!$A$1:$G$49,MATCH(orders!$D331,products!$A$1:$A$49,0),MATCH(orders!L$1,products!$A$1:$G$1,0))</f>
        <v>12</v>
      </c>
      <c r="M81" s="10">
        <f t="shared" si="3"/>
        <v>48</v>
      </c>
      <c r="N81" t="str">
        <f t="shared" si="4"/>
        <v>Brioche</v>
      </c>
      <c r="O81" t="str">
        <f t="shared" si="5"/>
        <v>Medium</v>
      </c>
      <c r="P81" t="str">
        <f>_xlfn.XLOOKUP(Orders[[#This Row],[Customer ID]],customers!$A$2:$A$1001,customers!$I$2:$I$1001,,0)</f>
        <v>Yes</v>
      </c>
    </row>
    <row r="82" spans="1:16" x14ac:dyDescent="0.35">
      <c r="A82" s="2" t="s">
        <v>5296</v>
      </c>
      <c r="B82" s="3">
        <v>44716</v>
      </c>
      <c r="C82" s="2" t="s">
        <v>4296</v>
      </c>
      <c r="D82" t="s">
        <v>258</v>
      </c>
      <c r="E82" s="2">
        <v>5</v>
      </c>
      <c r="F82" s="2" t="str">
        <f>_xlfn.XLOOKUP(C82,customers!$A$1:$A$1001,customers!$B$1:$B$1001,,0)</f>
        <v>Ashlynn French</v>
      </c>
      <c r="G82" s="2" t="str">
        <f ca="1">IF(_xlfn.XLOOKUP(C82,customers!$A$1:$A$1001,customers!$C$1:$C$1001,,0)=0,"",_xlfn.XLOOKUP(C82,customers!$A$1:$A$1001,customers!$C$1:$C$1001,,0))</f>
        <v>afrench2@outlook.com</v>
      </c>
      <c r="H82" s="2" t="str">
        <f>_xlfn.XLOOKUP(C82,customers!$A$1:$A$1001,customers!$G$1:$G$1001,,0)</f>
        <v>United States</v>
      </c>
      <c r="I82" t="str">
        <f>INDEX(products!$A$1:$G$49,MATCH(orders!$D722,products!$A$1:$A$49,0),MATCH(orders!I$1,products!$A$1:$G$1,0))</f>
        <v>Sou</v>
      </c>
      <c r="J82" t="str">
        <f>INDEX(products!$A$1:$G$49,MATCH(orders!$D722,products!$A$1:$A$49,0),MATCH(orders!J$1,products!$A$1:$G$1,0))</f>
        <v>C</v>
      </c>
      <c r="K82" s="5">
        <f>INDEX(products!$A$1:$G$49,MATCH(orders!$D722,products!$A$1:$A$49,0),MATCH(orders!K$1,products!$A$1:$G$1,0))</f>
        <v>1</v>
      </c>
      <c r="L82" s="10">
        <f>INDEX(products!$A$1:$G$49,MATCH(orders!$D722,products!$A$1:$A$49,0),MATCH(orders!L$1,products!$A$1:$G$1,0))</f>
        <v>3.3</v>
      </c>
      <c r="M82" s="10">
        <f t="shared" si="3"/>
        <v>16.5</v>
      </c>
      <c r="N82" t="str">
        <f t="shared" si="4"/>
        <v>Sourdough</v>
      </c>
      <c r="O82" t="str">
        <f t="shared" si="5"/>
        <v>Crispy</v>
      </c>
      <c r="P82" t="str">
        <f>_xlfn.XLOOKUP(Orders[[#This Row],[Customer ID]],customers!$A$2:$A$1001,customers!$I$2:$I$1001,,0)</f>
        <v>No</v>
      </c>
    </row>
    <row r="83" spans="1:16" x14ac:dyDescent="0.35">
      <c r="A83" s="2" t="s">
        <v>5746</v>
      </c>
      <c r="B83" s="3">
        <v>44377</v>
      </c>
      <c r="C83" s="2" t="s">
        <v>4746</v>
      </c>
      <c r="D83" t="s">
        <v>282</v>
      </c>
      <c r="E83" s="2">
        <v>4</v>
      </c>
      <c r="F83" s="2" t="str">
        <f>_xlfn.XLOOKUP(C83,customers!$A$1:$A$1001,customers!$B$1:$B$1001,,0)</f>
        <v>Aspen Gould</v>
      </c>
      <c r="G83" s="2" t="str">
        <f ca="1">IF(_xlfn.XLOOKUP(C83,customers!$A$1:$A$1001,customers!$C$1:$C$1001,,0)=0,"",_xlfn.XLOOKUP(C83,customers!$A$1:$A$1001,customers!$C$1:$C$1001,,0))</f>
        <v>agould3@aol.com</v>
      </c>
      <c r="H83" s="2" t="str">
        <f>_xlfn.XLOOKUP(C83,customers!$A$1:$A$1001,customers!$G$1:$G$1001,,0)</f>
        <v>Canada</v>
      </c>
      <c r="I83" t="str">
        <f>INDEX(products!$A$1:$G$49,MATCH(orders!$D658,products!$A$1:$A$49,0),MATCH(orders!I$1,products!$A$1:$G$1,0))</f>
        <v>Sou</v>
      </c>
      <c r="J83" t="str">
        <f>INDEX(products!$A$1:$G$49,MATCH(orders!$D658,products!$A$1:$A$49,0),MATCH(orders!J$1,products!$A$1:$G$1,0))</f>
        <v>C</v>
      </c>
      <c r="K83" s="5">
        <f>INDEX(products!$A$1:$G$49,MATCH(orders!$D658,products!$A$1:$A$49,0),MATCH(orders!K$1,products!$A$1:$G$1,0))</f>
        <v>1</v>
      </c>
      <c r="L83" s="10">
        <f>INDEX(products!$A$1:$G$49,MATCH(orders!$D658,products!$A$1:$A$49,0),MATCH(orders!L$1,products!$A$1:$G$1,0))</f>
        <v>3.3</v>
      </c>
      <c r="M83" s="10">
        <f t="shared" si="3"/>
        <v>13.2</v>
      </c>
      <c r="N83" t="str">
        <f t="shared" si="4"/>
        <v>Sourdough</v>
      </c>
      <c r="O83" t="str">
        <f t="shared" si="5"/>
        <v>Crispy</v>
      </c>
      <c r="P83" t="str">
        <f>_xlfn.XLOOKUP(Orders[[#This Row],[Customer ID]],customers!$A$2:$A$1001,customers!$I$2:$I$1001,,0)</f>
        <v>Yes</v>
      </c>
    </row>
    <row r="84" spans="1:16" x14ac:dyDescent="0.35">
      <c r="A84" s="2" t="s">
        <v>6089</v>
      </c>
      <c r="B84" s="3">
        <v>45633</v>
      </c>
      <c r="C84" s="2" t="s">
        <v>5089</v>
      </c>
      <c r="D84" t="s">
        <v>265</v>
      </c>
      <c r="E84" s="2">
        <v>4</v>
      </c>
      <c r="F84" s="2" t="str">
        <f>_xlfn.XLOOKUP(C84,customers!$A$1:$A$1001,customers!$B$1:$B$1001,,0)</f>
        <v>Aubrey Spears</v>
      </c>
      <c r="G84" s="2" t="str">
        <f ca="1">IF(_xlfn.XLOOKUP(C84,customers!$A$1:$A$1001,customers!$C$1:$C$1001,,0)=0,"",_xlfn.XLOOKUP(C84,customers!$A$1:$A$1001,customers!$C$1:$C$1001,,0))</f>
        <v>aspears0@yahoo.com</v>
      </c>
      <c r="H84" s="2" t="str">
        <f>_xlfn.XLOOKUP(C84,customers!$A$1:$A$1001,customers!$G$1:$G$1001,,0)</f>
        <v>France</v>
      </c>
      <c r="I84" t="str">
        <f>INDEX(products!$A$1:$G$49,MATCH(orders!$D441,products!$A$1:$A$49,0),MATCH(orders!I$1,products!$A$1:$G$1,0))</f>
        <v>Cro</v>
      </c>
      <c r="J84" t="str">
        <f>INDEX(products!$A$1:$G$49,MATCH(orders!$D441,products!$A$1:$A$49,0),MATCH(orders!J$1,products!$A$1:$G$1,0))</f>
        <v>M</v>
      </c>
      <c r="K84" s="5">
        <f>INDEX(products!$A$1:$G$49,MATCH(orders!$D441,products!$A$1:$A$49,0),MATCH(orders!K$1,products!$A$1:$G$1,0))</f>
        <v>1</v>
      </c>
      <c r="L84" s="10">
        <f>INDEX(products!$A$1:$G$49,MATCH(orders!$D441,products!$A$1:$A$49,0),MATCH(orders!L$1,products!$A$1:$G$1,0))</f>
        <v>5.4</v>
      </c>
      <c r="M84" s="10">
        <f t="shared" si="3"/>
        <v>21.6</v>
      </c>
      <c r="N84" t="str">
        <f t="shared" si="4"/>
        <v>Croissant</v>
      </c>
      <c r="O84" t="str">
        <f t="shared" si="5"/>
        <v>Medium</v>
      </c>
      <c r="P84" t="str">
        <f>_xlfn.XLOOKUP(Orders[[#This Row],[Customer ID]],customers!$A$2:$A$1001,customers!$I$2:$I$1001,,0)</f>
        <v>Yes</v>
      </c>
    </row>
    <row r="85" spans="1:16" x14ac:dyDescent="0.35">
      <c r="A85" s="2" t="s">
        <v>6013</v>
      </c>
      <c r="B85" s="3">
        <v>45197</v>
      </c>
      <c r="C85" s="2" t="s">
        <v>5013</v>
      </c>
      <c r="D85" t="s">
        <v>287</v>
      </c>
      <c r="E85" s="2">
        <v>2</v>
      </c>
      <c r="F85" s="2" t="str">
        <f>_xlfn.XLOOKUP(C85,customers!$A$1:$A$1001,customers!$B$1:$B$1001,,0)</f>
        <v>Aubrie Ponce</v>
      </c>
      <c r="G85" s="2" t="str">
        <f ca="1">IF(_xlfn.XLOOKUP(C85,customers!$A$1:$A$1001,customers!$C$1:$C$1001,,0)=0,"",_xlfn.XLOOKUP(C85,customers!$A$1:$A$1001,customers!$C$1:$C$1001,,0))</f>
        <v>aponce7@gmail.com</v>
      </c>
      <c r="H85" s="2" t="str">
        <f>_xlfn.XLOOKUP(C85,customers!$A$1:$A$1001,customers!$G$1:$G$1001,,0)</f>
        <v>United States</v>
      </c>
      <c r="I85" t="str">
        <f>INDEX(products!$A$1:$G$49,MATCH(orders!$D521,products!$A$1:$A$49,0),MATCH(orders!I$1,products!$A$1:$G$1,0))</f>
        <v>Bag</v>
      </c>
      <c r="J85" t="str">
        <f>INDEX(products!$A$1:$G$49,MATCH(orders!$D521,products!$A$1:$A$49,0),MATCH(orders!J$1,products!$A$1:$G$1,0))</f>
        <v>C</v>
      </c>
      <c r="K85" s="5">
        <f>INDEX(products!$A$1:$G$49,MATCH(orders!$D521,products!$A$1:$A$49,0),MATCH(orders!K$1,products!$A$1:$G$1,0))</f>
        <v>2.5</v>
      </c>
      <c r="L85" s="10">
        <f>INDEX(products!$A$1:$G$49,MATCH(orders!$D521,products!$A$1:$A$49,0),MATCH(orders!L$1,products!$A$1:$G$1,0))</f>
        <v>16.5</v>
      </c>
      <c r="M85" s="10">
        <f t="shared" si="3"/>
        <v>33</v>
      </c>
      <c r="N85" t="str">
        <f t="shared" si="4"/>
        <v>Baguette</v>
      </c>
      <c r="O85" t="str">
        <f t="shared" si="5"/>
        <v>Crispy</v>
      </c>
      <c r="P85" t="str">
        <f>_xlfn.XLOOKUP(Orders[[#This Row],[Customer ID]],customers!$A$2:$A$1001,customers!$I$2:$I$1001,,0)</f>
        <v>No</v>
      </c>
    </row>
    <row r="86" spans="1:16" x14ac:dyDescent="0.35">
      <c r="A86" s="2" t="s">
        <v>6123</v>
      </c>
      <c r="B86" s="3">
        <v>44896</v>
      </c>
      <c r="C86" s="2" t="s">
        <v>5123</v>
      </c>
      <c r="D86" t="s">
        <v>260</v>
      </c>
      <c r="E86" s="2">
        <v>6</v>
      </c>
      <c r="F86" s="2" t="str">
        <f>_xlfn.XLOOKUP(C86,customers!$A$1:$A$1001,customers!$B$1:$B$1001,,0)</f>
        <v>Austin Clay</v>
      </c>
      <c r="G86" s="2" t="str">
        <f ca="1">IF(_xlfn.XLOOKUP(C86,customers!$A$1:$A$1001,customers!$C$1:$C$1001,,0)=0,"",_xlfn.XLOOKUP(C86,customers!$A$1:$A$1001,customers!$C$1:$C$1001,,0))</f>
        <v>aclay7@aol.com</v>
      </c>
      <c r="H86" s="2" t="str">
        <f>_xlfn.XLOOKUP(C86,customers!$A$1:$A$1001,customers!$G$1:$G$1001,,0)</f>
        <v>France</v>
      </c>
      <c r="I86" t="str">
        <f>INDEX(products!$A$1:$G$49,MATCH(orders!$D436,products!$A$1:$A$49,0),MATCH(orders!I$1,products!$A$1:$G$1,0))</f>
        <v>Cro</v>
      </c>
      <c r="J86" t="str">
        <f>INDEX(products!$A$1:$G$49,MATCH(orders!$D436,products!$A$1:$A$49,0),MATCH(orders!J$1,products!$A$1:$G$1,0))</f>
        <v>C</v>
      </c>
      <c r="K86" s="5">
        <f>INDEX(products!$A$1:$G$49,MATCH(orders!$D436,products!$A$1:$A$49,0),MATCH(orders!K$1,products!$A$1:$G$1,0))</f>
        <v>0.2</v>
      </c>
      <c r="L86" s="10">
        <f>INDEX(products!$A$1:$G$49,MATCH(orders!$D436,products!$A$1:$A$49,0),MATCH(orders!L$1,products!$A$1:$G$1,0))</f>
        <v>0.99</v>
      </c>
      <c r="M86" s="10">
        <f t="shared" si="3"/>
        <v>5.9399999999999995</v>
      </c>
      <c r="N86" t="str">
        <f t="shared" si="4"/>
        <v>Croissant</v>
      </c>
      <c r="O86" t="str">
        <f t="shared" si="5"/>
        <v>Crispy</v>
      </c>
      <c r="P86" t="str">
        <f>_xlfn.XLOOKUP(Orders[[#This Row],[Customer ID]],customers!$A$2:$A$1001,customers!$I$2:$I$1001,,0)</f>
        <v>No</v>
      </c>
    </row>
    <row r="87" spans="1:16" x14ac:dyDescent="0.35">
      <c r="A87" s="2" t="s">
        <v>6029</v>
      </c>
      <c r="B87" s="3">
        <v>45561</v>
      </c>
      <c r="C87" s="2" t="s">
        <v>5029</v>
      </c>
      <c r="D87" t="s">
        <v>258</v>
      </c>
      <c r="E87" s="2">
        <v>5</v>
      </c>
      <c r="F87" s="2" t="str">
        <f>_xlfn.XLOOKUP(C87,customers!$A$1:$A$1001,customers!$B$1:$B$1001,,0)</f>
        <v>Averie Fitzgerald</v>
      </c>
      <c r="G87" s="2" t="str">
        <f ca="1">IF(_xlfn.XLOOKUP(C87,customers!$A$1:$A$1001,customers!$C$1:$C$1001,,0)=0,"",_xlfn.XLOOKUP(C87,customers!$A$1:$A$1001,customers!$C$1:$C$1001,,0))</f>
        <v>afitzgerald4@outlook.com</v>
      </c>
      <c r="H87" s="2" t="str">
        <f>_xlfn.XLOOKUP(C87,customers!$A$1:$A$1001,customers!$G$1:$G$1001,,0)</f>
        <v>France</v>
      </c>
      <c r="I87" t="str">
        <f>INDEX(products!$A$1:$G$49,MATCH(orders!$D674,products!$A$1:$A$49,0),MATCH(orders!I$1,products!$A$1:$G$1,0))</f>
        <v>Bag</v>
      </c>
      <c r="J87" t="str">
        <f>INDEX(products!$A$1:$G$49,MATCH(orders!$D674,products!$A$1:$A$49,0),MATCH(orders!J$1,products!$A$1:$G$1,0))</f>
        <v>S</v>
      </c>
      <c r="K87" s="5">
        <f>INDEX(products!$A$1:$G$49,MATCH(orders!$D674,products!$A$1:$A$49,0),MATCH(orders!K$1,products!$A$1:$G$1,0))</f>
        <v>2.5</v>
      </c>
      <c r="L87" s="10">
        <f>INDEX(products!$A$1:$G$49,MATCH(orders!$D674,products!$A$1:$A$49,0),MATCH(orders!L$1,products!$A$1:$G$1,0))</f>
        <v>15</v>
      </c>
      <c r="M87" s="10">
        <f t="shared" si="3"/>
        <v>75</v>
      </c>
      <c r="N87" t="str">
        <f t="shared" si="4"/>
        <v>Baguette</v>
      </c>
      <c r="O87" t="str">
        <f t="shared" si="5"/>
        <v>Soft</v>
      </c>
      <c r="P87" t="str">
        <f>_xlfn.XLOOKUP(Orders[[#This Row],[Customer ID]],customers!$A$2:$A$1001,customers!$I$2:$I$1001,,0)</f>
        <v>No</v>
      </c>
    </row>
    <row r="88" spans="1:16" x14ac:dyDescent="0.35">
      <c r="A88" s="2" t="s">
        <v>6136</v>
      </c>
      <c r="B88" s="3">
        <v>44396</v>
      </c>
      <c r="C88" s="2" t="s">
        <v>5136</v>
      </c>
      <c r="D88" t="s">
        <v>264</v>
      </c>
      <c r="E88" s="2">
        <v>1</v>
      </c>
      <c r="F88" s="2" t="str">
        <f>_xlfn.XLOOKUP(C88,customers!$A$1:$A$1001,customers!$B$1:$B$1001,,0)</f>
        <v>Averie Neal</v>
      </c>
      <c r="G88" s="2" t="str">
        <f ca="1">IF(_xlfn.XLOOKUP(C88,customers!$A$1:$A$1001,customers!$C$1:$C$1001,,0)=0,"",_xlfn.XLOOKUP(C88,customers!$A$1:$A$1001,customers!$C$1:$C$1001,,0))</f>
        <v>aneal6@gmail.com</v>
      </c>
      <c r="H88" s="2" t="str">
        <f>_xlfn.XLOOKUP(C88,customers!$A$1:$A$1001,customers!$G$1:$G$1001,,0)</f>
        <v>Ireland</v>
      </c>
      <c r="I88" t="str">
        <f>INDEX(products!$A$1:$G$49,MATCH(orders!$D632,products!$A$1:$A$49,0),MATCH(orders!I$1,products!$A$1:$G$1,0))</f>
        <v>Cro</v>
      </c>
      <c r="J88" t="str">
        <f>INDEX(products!$A$1:$G$49,MATCH(orders!$D632,products!$A$1:$A$49,0),MATCH(orders!J$1,products!$A$1:$G$1,0))</f>
        <v>M</v>
      </c>
      <c r="K88" s="5">
        <f>INDEX(products!$A$1:$G$49,MATCH(orders!$D632,products!$A$1:$A$49,0),MATCH(orders!K$1,products!$A$1:$G$1,0))</f>
        <v>1</v>
      </c>
      <c r="L88" s="10">
        <f>INDEX(products!$A$1:$G$49,MATCH(orders!$D632,products!$A$1:$A$49,0),MATCH(orders!L$1,products!$A$1:$G$1,0))</f>
        <v>5.4</v>
      </c>
      <c r="M88" s="10">
        <f t="shared" si="3"/>
        <v>5.4</v>
      </c>
      <c r="N88" t="str">
        <f t="shared" si="4"/>
        <v>Croissant</v>
      </c>
      <c r="O88" t="str">
        <f t="shared" si="5"/>
        <v>Medium</v>
      </c>
      <c r="P88" t="str">
        <f>_xlfn.XLOOKUP(Orders[[#This Row],[Customer ID]],customers!$A$2:$A$1001,customers!$I$2:$I$1001,,0)</f>
        <v>No</v>
      </c>
    </row>
    <row r="89" spans="1:16" x14ac:dyDescent="0.35">
      <c r="A89" s="2" t="s">
        <v>5519</v>
      </c>
      <c r="B89" s="3">
        <v>45380</v>
      </c>
      <c r="C89" s="2" t="s">
        <v>4519</v>
      </c>
      <c r="D89" t="s">
        <v>281</v>
      </c>
      <c r="E89" s="2">
        <v>1</v>
      </c>
      <c r="F89" s="2" t="str">
        <f>_xlfn.XLOOKUP(C89,customers!$A$1:$A$1001,customers!$B$1:$B$1001,,0)</f>
        <v>Averi Lin</v>
      </c>
      <c r="G89" s="2" t="str">
        <f ca="1">IF(_xlfn.XLOOKUP(C89,customers!$A$1:$A$1001,customers!$C$1:$C$1001,,0)=0,"",_xlfn.XLOOKUP(C89,customers!$A$1:$A$1001,customers!$C$1:$C$1001,,0))</f>
        <v>alin7@hotmail.com</v>
      </c>
      <c r="H89" s="2" t="str">
        <f>_xlfn.XLOOKUP(C89,customers!$A$1:$A$1001,customers!$G$1:$G$1001,,0)</f>
        <v>United States</v>
      </c>
      <c r="I89" t="str">
        <f>INDEX(products!$A$1:$G$49,MATCH(orders!$D715,products!$A$1:$A$49,0),MATCH(orders!I$1,products!$A$1:$G$1,0))</f>
        <v>Cro</v>
      </c>
      <c r="J89" t="str">
        <f>INDEX(products!$A$1:$G$49,MATCH(orders!$D715,products!$A$1:$A$49,0),MATCH(orders!J$1,products!$A$1:$G$1,0))</f>
        <v>S</v>
      </c>
      <c r="K89" s="5">
        <f>INDEX(products!$A$1:$G$49,MATCH(orders!$D715,products!$A$1:$A$49,0),MATCH(orders!K$1,products!$A$1:$G$1,0))</f>
        <v>0.2</v>
      </c>
      <c r="L89" s="10">
        <f>INDEX(products!$A$1:$G$49,MATCH(orders!$D715,products!$A$1:$A$49,0),MATCH(orders!L$1,products!$A$1:$G$1,0))</f>
        <v>0.9</v>
      </c>
      <c r="M89" s="10">
        <f t="shared" si="3"/>
        <v>0.9</v>
      </c>
      <c r="N89" t="str">
        <f t="shared" si="4"/>
        <v>Croissant</v>
      </c>
      <c r="O89" t="str">
        <f t="shared" si="5"/>
        <v>Soft</v>
      </c>
      <c r="P89" t="str">
        <f>_xlfn.XLOOKUP(Orders[[#This Row],[Customer ID]],customers!$A$2:$A$1001,customers!$I$2:$I$1001,,0)</f>
        <v>Yes</v>
      </c>
    </row>
    <row r="90" spans="1:16" x14ac:dyDescent="0.35">
      <c r="A90" s="2" t="s">
        <v>5357</v>
      </c>
      <c r="B90" s="3">
        <v>45536</v>
      </c>
      <c r="C90" s="2" t="s">
        <v>4357</v>
      </c>
      <c r="D90" t="s">
        <v>266</v>
      </c>
      <c r="E90" s="2">
        <v>6</v>
      </c>
      <c r="F90" s="2" t="str">
        <f>_xlfn.XLOOKUP(C90,customers!$A$1:$A$1001,customers!$B$1:$B$1001,,0)</f>
        <v>Averie Webster</v>
      </c>
      <c r="G90" s="2" t="str">
        <f ca="1">IF(_xlfn.XLOOKUP(C90,customers!$A$1:$A$1001,customers!$C$1:$C$1001,,0)=0,"",_xlfn.XLOOKUP(C90,customers!$A$1:$A$1001,customers!$C$1:$C$1001,,0))</f>
        <v>awebster5@outlook.com</v>
      </c>
      <c r="H90" s="2" t="str">
        <f>_xlfn.XLOOKUP(C90,customers!$A$1:$A$1001,customers!$G$1:$G$1001,,0)</f>
        <v>France</v>
      </c>
      <c r="I90" t="str">
        <f>INDEX(products!$A$1:$G$49,MATCH(orders!$D106,products!$A$1:$A$49,0),MATCH(orders!I$1,products!$A$1:$G$1,0))</f>
        <v>Bag</v>
      </c>
      <c r="J90" t="str">
        <f>INDEX(products!$A$1:$G$49,MATCH(orders!$D106,products!$A$1:$A$49,0),MATCH(orders!J$1,products!$A$1:$G$1,0))</f>
        <v>S</v>
      </c>
      <c r="K90" s="5">
        <f>INDEX(products!$A$1:$G$49,MATCH(orders!$D106,products!$A$1:$A$49,0),MATCH(orders!K$1,products!$A$1:$G$1,0))</f>
        <v>0.5</v>
      </c>
      <c r="L90" s="10">
        <f>INDEX(products!$A$1:$G$49,MATCH(orders!$D106,products!$A$1:$A$49,0),MATCH(orders!L$1,products!$A$1:$G$1,0))</f>
        <v>3</v>
      </c>
      <c r="M90" s="10">
        <f t="shared" si="3"/>
        <v>18</v>
      </c>
      <c r="N90" t="str">
        <f t="shared" si="4"/>
        <v>Baguette</v>
      </c>
      <c r="O90" t="str">
        <f t="shared" si="5"/>
        <v>Soft</v>
      </c>
      <c r="P90" t="str">
        <f>_xlfn.XLOOKUP(Orders[[#This Row],[Customer ID]],customers!$A$2:$A$1001,customers!$I$2:$I$1001,,0)</f>
        <v>Yes</v>
      </c>
    </row>
    <row r="91" spans="1:16" x14ac:dyDescent="0.35">
      <c r="A91" s="2" t="s">
        <v>5457</v>
      </c>
      <c r="B91" s="3">
        <v>45189</v>
      </c>
      <c r="C91" s="2" t="s">
        <v>4457</v>
      </c>
      <c r="D91" t="s">
        <v>261</v>
      </c>
      <c r="E91" s="2">
        <v>2</v>
      </c>
      <c r="F91" s="2" t="str">
        <f>_xlfn.XLOOKUP(C91,customers!$A$1:$A$1001,customers!$B$1:$B$1001,,0)</f>
        <v>Ayanna Haney</v>
      </c>
      <c r="G91" s="2" t="str">
        <f ca="1">IF(_xlfn.XLOOKUP(C91,customers!$A$1:$A$1001,customers!$C$1:$C$1001,,0)=0,"",_xlfn.XLOOKUP(C91,customers!$A$1:$A$1001,customers!$C$1:$C$1001,,0))</f>
        <v>ahaney4@gmail.com</v>
      </c>
      <c r="H91" s="2" t="str">
        <f>_xlfn.XLOOKUP(C91,customers!$A$1:$A$1001,customers!$G$1:$G$1001,,0)</f>
        <v>United States</v>
      </c>
      <c r="I91" t="str">
        <f>INDEX(products!$A$1:$G$49,MATCH(orders!$D353,products!$A$1:$A$49,0),MATCH(orders!I$1,products!$A$1:$G$1,0))</f>
        <v>Cro</v>
      </c>
      <c r="J91" t="str">
        <f>INDEX(products!$A$1:$G$49,MATCH(orders!$D353,products!$A$1:$A$49,0),MATCH(orders!J$1,products!$A$1:$G$1,0))</f>
        <v>M</v>
      </c>
      <c r="K91" s="5">
        <f>INDEX(products!$A$1:$G$49,MATCH(orders!$D353,products!$A$1:$A$49,0),MATCH(orders!K$1,products!$A$1:$G$1,0))</f>
        <v>1</v>
      </c>
      <c r="L91" s="10">
        <f>INDEX(products!$A$1:$G$49,MATCH(orders!$D353,products!$A$1:$A$49,0),MATCH(orders!L$1,products!$A$1:$G$1,0))</f>
        <v>5.4</v>
      </c>
      <c r="M91" s="10">
        <f t="shared" si="3"/>
        <v>10.8</v>
      </c>
      <c r="N91" t="str">
        <f t="shared" si="4"/>
        <v>Croissant</v>
      </c>
      <c r="O91" t="str">
        <f t="shared" si="5"/>
        <v>Medium</v>
      </c>
      <c r="P91" t="str">
        <f>_xlfn.XLOOKUP(Orders[[#This Row],[Customer ID]],customers!$A$2:$A$1001,customers!$I$2:$I$1001,,0)</f>
        <v>No</v>
      </c>
    </row>
    <row r="92" spans="1:16" x14ac:dyDescent="0.35">
      <c r="A92" s="2" t="s">
        <v>6046</v>
      </c>
      <c r="B92" s="3">
        <v>44451</v>
      </c>
      <c r="C92" s="2" t="s">
        <v>5046</v>
      </c>
      <c r="D92" t="s">
        <v>276</v>
      </c>
      <c r="E92" s="2">
        <v>1</v>
      </c>
      <c r="F92" s="2" t="str">
        <f>_xlfn.XLOOKUP(C92,customers!$A$1:$A$1001,customers!$B$1:$B$1001,,0)</f>
        <v>Ayaan Cervantes</v>
      </c>
      <c r="G92" s="2" t="str">
        <f ca="1">IF(_xlfn.XLOOKUP(C92,customers!$A$1:$A$1001,customers!$C$1:$C$1001,,0)=0,"",_xlfn.XLOOKUP(C92,customers!$A$1:$A$1001,customers!$C$1:$C$1001,,0))</f>
        <v>acervantes7@yahoo.com</v>
      </c>
      <c r="H92" s="2" t="str">
        <f>_xlfn.XLOOKUP(C92,customers!$A$1:$A$1001,customers!$G$1:$G$1001,,0)</f>
        <v>France</v>
      </c>
      <c r="I92" t="str">
        <f>INDEX(products!$A$1:$G$49,MATCH(orders!$D648,products!$A$1:$A$49,0),MATCH(orders!I$1,products!$A$1:$G$1,0))</f>
        <v>Sou</v>
      </c>
      <c r="J92" t="str">
        <f>INDEX(products!$A$1:$G$49,MATCH(orders!$D648,products!$A$1:$A$49,0),MATCH(orders!J$1,products!$A$1:$G$1,0))</f>
        <v>M</v>
      </c>
      <c r="K92" s="5">
        <f>INDEX(products!$A$1:$G$49,MATCH(orders!$D648,products!$A$1:$A$49,0),MATCH(orders!K$1,products!$A$1:$G$1,0))</f>
        <v>0.5</v>
      </c>
      <c r="L92" s="10">
        <f>INDEX(products!$A$1:$G$49,MATCH(orders!$D648,products!$A$1:$A$49,0),MATCH(orders!L$1,products!$A$1:$G$1,0))</f>
        <v>1.8</v>
      </c>
      <c r="M92" s="10">
        <f t="shared" si="3"/>
        <v>1.8</v>
      </c>
      <c r="N92" t="str">
        <f t="shared" si="4"/>
        <v>Sourdough</v>
      </c>
      <c r="O92" t="str">
        <f t="shared" si="5"/>
        <v>Medium</v>
      </c>
      <c r="P92" t="str">
        <f>_xlfn.XLOOKUP(Orders[[#This Row],[Customer ID]],customers!$A$2:$A$1001,customers!$I$2:$I$1001,,0)</f>
        <v>Yes</v>
      </c>
    </row>
    <row r="93" spans="1:16" x14ac:dyDescent="0.35">
      <c r="A93" s="2" t="s">
        <v>5407</v>
      </c>
      <c r="B93" s="3">
        <v>44793</v>
      </c>
      <c r="C93" s="2" t="s">
        <v>4407</v>
      </c>
      <c r="D93" t="s">
        <v>271</v>
      </c>
      <c r="E93" s="2">
        <v>2</v>
      </c>
      <c r="F93" s="2" t="str">
        <f>_xlfn.XLOOKUP(C93,customers!$A$1:$A$1001,customers!$B$1:$B$1001,,0)</f>
        <v>Ayaan Fuller</v>
      </c>
      <c r="G93" s="2" t="str">
        <f ca="1">IF(_xlfn.XLOOKUP(C93,customers!$A$1:$A$1001,customers!$C$1:$C$1001,,0)=0,"",_xlfn.XLOOKUP(C93,customers!$A$1:$A$1001,customers!$C$1:$C$1001,,0))</f>
        <v>afuller8@icloud.com</v>
      </c>
      <c r="H93" s="2" t="str">
        <f>_xlfn.XLOOKUP(C93,customers!$A$1:$A$1001,customers!$G$1:$G$1001,,0)</f>
        <v>United States</v>
      </c>
      <c r="I93" t="str">
        <f>INDEX(products!$A$1:$G$49,MATCH(orders!$D747,products!$A$1:$A$49,0),MATCH(orders!I$1,products!$A$1:$G$1,0))</f>
        <v>Cro</v>
      </c>
      <c r="J93" t="str">
        <f>INDEX(products!$A$1:$G$49,MATCH(orders!$D747,products!$A$1:$A$49,0),MATCH(orders!J$1,products!$A$1:$G$1,0))</f>
        <v>C</v>
      </c>
      <c r="K93" s="5">
        <f>INDEX(products!$A$1:$G$49,MATCH(orders!$D747,products!$A$1:$A$49,0),MATCH(orders!K$1,products!$A$1:$G$1,0))</f>
        <v>0.2</v>
      </c>
      <c r="L93" s="10">
        <f>INDEX(products!$A$1:$G$49,MATCH(orders!$D747,products!$A$1:$A$49,0),MATCH(orders!L$1,products!$A$1:$G$1,0))</f>
        <v>0.99</v>
      </c>
      <c r="M93" s="10">
        <f t="shared" si="3"/>
        <v>1.98</v>
      </c>
      <c r="N93" t="str">
        <f t="shared" si="4"/>
        <v>Croissant</v>
      </c>
      <c r="O93" t="str">
        <f t="shared" si="5"/>
        <v>Crispy</v>
      </c>
      <c r="P93" t="str">
        <f>_xlfn.XLOOKUP(Orders[[#This Row],[Customer ID]],customers!$A$2:$A$1001,customers!$I$2:$I$1001,,0)</f>
        <v>Yes</v>
      </c>
    </row>
    <row r="94" spans="1:16" x14ac:dyDescent="0.35">
      <c r="A94" s="2" t="s">
        <v>5428</v>
      </c>
      <c r="B94" s="3">
        <v>45369</v>
      </c>
      <c r="C94" s="2" t="s">
        <v>4428</v>
      </c>
      <c r="D94" t="s">
        <v>281</v>
      </c>
      <c r="E94" s="2">
        <v>3</v>
      </c>
      <c r="F94" s="2" t="str">
        <f>_xlfn.XLOOKUP(C94,customers!$A$1:$A$1001,customers!$B$1:$B$1001,,0)</f>
        <v>Ayaan Moran</v>
      </c>
      <c r="G94" s="2" t="str">
        <f ca="1">IF(_xlfn.XLOOKUP(C94,customers!$A$1:$A$1001,customers!$C$1:$C$1001,,0)=0,"",_xlfn.XLOOKUP(C94,customers!$A$1:$A$1001,customers!$C$1:$C$1001,,0))</f>
        <v>amoran6@hotmail.com</v>
      </c>
      <c r="H94" s="2" t="str">
        <f>_xlfn.XLOOKUP(C94,customers!$A$1:$A$1001,customers!$G$1:$G$1001,,0)</f>
        <v>France</v>
      </c>
      <c r="I94" t="str">
        <f>INDEX(products!$A$1:$G$49,MATCH(orders!$D319,products!$A$1:$A$49,0),MATCH(orders!I$1,products!$A$1:$G$1,0))</f>
        <v>Cro</v>
      </c>
      <c r="J94" t="str">
        <f>INDEX(products!$A$1:$G$49,MATCH(orders!$D319,products!$A$1:$A$49,0),MATCH(orders!J$1,products!$A$1:$G$1,0))</f>
        <v>C</v>
      </c>
      <c r="K94" s="5">
        <f>INDEX(products!$A$1:$G$49,MATCH(orders!$D319,products!$A$1:$A$49,0),MATCH(orders!K$1,products!$A$1:$G$1,0))</f>
        <v>2.5</v>
      </c>
      <c r="L94" s="10">
        <f>INDEX(products!$A$1:$G$49,MATCH(orders!$D319,products!$A$1:$A$49,0),MATCH(orders!L$1,products!$A$1:$G$1,0))</f>
        <v>12.375</v>
      </c>
      <c r="M94" s="10">
        <f t="shared" si="3"/>
        <v>37.125</v>
      </c>
      <c r="N94" t="str">
        <f t="shared" si="4"/>
        <v>Croissant</v>
      </c>
      <c r="O94" t="str">
        <f t="shared" si="5"/>
        <v>Crispy</v>
      </c>
      <c r="P94" t="str">
        <f>_xlfn.XLOOKUP(Orders[[#This Row],[Customer ID]],customers!$A$2:$A$1001,customers!$I$2:$I$1001,,0)</f>
        <v>No</v>
      </c>
    </row>
    <row r="95" spans="1:16" x14ac:dyDescent="0.35">
      <c r="A95" s="2" t="s">
        <v>5344</v>
      </c>
      <c r="B95" s="3">
        <v>44872</v>
      </c>
      <c r="C95" s="2" t="s">
        <v>4344</v>
      </c>
      <c r="D95" t="s">
        <v>270</v>
      </c>
      <c r="E95" s="2">
        <v>6</v>
      </c>
      <c r="F95" s="2" t="str">
        <f>_xlfn.XLOOKUP(C95,customers!$A$1:$A$1001,customers!$B$1:$B$1001,,0)</f>
        <v>Ayden Mcknight</v>
      </c>
      <c r="G95" s="2" t="str">
        <f ca="1">IF(_xlfn.XLOOKUP(C95,customers!$A$1:$A$1001,customers!$C$1:$C$1001,,0)=0,"",_xlfn.XLOOKUP(C95,customers!$A$1:$A$1001,customers!$C$1:$C$1001,,0))</f>
        <v>amcknight1@outlook.com</v>
      </c>
      <c r="H95" s="2" t="str">
        <f>_xlfn.XLOOKUP(C95,customers!$A$1:$A$1001,customers!$G$1:$G$1001,,0)</f>
        <v>France</v>
      </c>
      <c r="I95" t="str">
        <f>INDEX(products!$A$1:$G$49,MATCH(orders!$D446,products!$A$1:$A$49,0),MATCH(orders!I$1,products!$A$1:$G$1,0))</f>
        <v>Cro</v>
      </c>
      <c r="J95" t="str">
        <f>INDEX(products!$A$1:$G$49,MATCH(orders!$D446,products!$A$1:$A$49,0),MATCH(orders!J$1,products!$A$1:$G$1,0))</f>
        <v>C</v>
      </c>
      <c r="K95" s="5">
        <f>INDEX(products!$A$1:$G$49,MATCH(orders!$D446,products!$A$1:$A$49,0),MATCH(orders!K$1,products!$A$1:$G$1,0))</f>
        <v>1</v>
      </c>
      <c r="L95" s="10">
        <f>INDEX(products!$A$1:$G$49,MATCH(orders!$D446,products!$A$1:$A$49,0),MATCH(orders!L$1,products!$A$1:$G$1,0))</f>
        <v>4.95</v>
      </c>
      <c r="M95" s="10">
        <f t="shared" si="3"/>
        <v>29.700000000000003</v>
      </c>
      <c r="N95" t="str">
        <f t="shared" si="4"/>
        <v>Croissant</v>
      </c>
      <c r="O95" t="str">
        <f t="shared" si="5"/>
        <v>Crispy</v>
      </c>
      <c r="P95" t="str">
        <f>_xlfn.XLOOKUP(Orders[[#This Row],[Customer ID]],customers!$A$2:$A$1001,customers!$I$2:$I$1001,,0)</f>
        <v>No</v>
      </c>
    </row>
    <row r="96" spans="1:16" x14ac:dyDescent="0.35">
      <c r="A96" s="2" t="s">
        <v>5458</v>
      </c>
      <c r="B96" s="3">
        <v>44570</v>
      </c>
      <c r="C96" s="2" t="s">
        <v>4458</v>
      </c>
      <c r="D96" t="s">
        <v>283</v>
      </c>
      <c r="E96" s="2">
        <v>2</v>
      </c>
      <c r="F96" s="2" t="str">
        <f>_xlfn.XLOOKUP(C96,customers!$A$1:$A$1001,customers!$B$1:$B$1001,,0)</f>
        <v>Ayden Villanueva</v>
      </c>
      <c r="G96" s="2" t="str">
        <f ca="1">IF(_xlfn.XLOOKUP(C96,customers!$A$1:$A$1001,customers!$C$1:$C$1001,,0)=0,"",_xlfn.XLOOKUP(C96,customers!$A$1:$A$1001,customers!$C$1:$C$1001,,0))</f>
        <v>avillanueva6@outlook.com</v>
      </c>
      <c r="H96" s="2" t="str">
        <f>_xlfn.XLOOKUP(C96,customers!$A$1:$A$1001,customers!$G$1:$G$1001,,0)</f>
        <v>France</v>
      </c>
      <c r="I96" t="str">
        <f>INDEX(products!$A$1:$G$49,MATCH(orders!$D275,products!$A$1:$A$49,0),MATCH(orders!I$1,products!$A$1:$G$1,0))</f>
        <v>Bag</v>
      </c>
      <c r="J96" t="str">
        <f>INDEX(products!$A$1:$G$49,MATCH(orders!$D275,products!$A$1:$A$49,0),MATCH(orders!J$1,products!$A$1:$G$1,0))</f>
        <v>M</v>
      </c>
      <c r="K96" s="5">
        <f>INDEX(products!$A$1:$G$49,MATCH(orders!$D275,products!$A$1:$A$49,0),MATCH(orders!K$1,products!$A$1:$G$1,0))</f>
        <v>2.5</v>
      </c>
      <c r="L96" s="10">
        <f>INDEX(products!$A$1:$G$49,MATCH(orders!$D275,products!$A$1:$A$49,0),MATCH(orders!L$1,products!$A$1:$G$1,0))</f>
        <v>18</v>
      </c>
      <c r="M96" s="10">
        <f t="shared" si="3"/>
        <v>36</v>
      </c>
      <c r="N96" t="str">
        <f t="shared" si="4"/>
        <v>Baguette</v>
      </c>
      <c r="O96" t="str">
        <f t="shared" si="5"/>
        <v>Medium</v>
      </c>
      <c r="P96" t="str">
        <f>_xlfn.XLOOKUP(Orders[[#This Row],[Customer ID]],customers!$A$2:$A$1001,customers!$I$2:$I$1001,,0)</f>
        <v>No</v>
      </c>
    </row>
    <row r="97" spans="1:16" x14ac:dyDescent="0.35">
      <c r="A97" s="2" t="s">
        <v>5594</v>
      </c>
      <c r="B97" s="3">
        <v>45057</v>
      </c>
      <c r="C97" s="2" t="s">
        <v>4594</v>
      </c>
      <c r="D97" t="s">
        <v>275</v>
      </c>
      <c r="E97" s="2">
        <v>2</v>
      </c>
      <c r="F97" s="2" t="str">
        <f>_xlfn.XLOOKUP(C97,customers!$A$1:$A$1001,customers!$B$1:$B$1001,,0)</f>
        <v>Ayla Charles</v>
      </c>
      <c r="G97" s="2" t="str">
        <f ca="1">IF(_xlfn.XLOOKUP(C97,customers!$A$1:$A$1001,customers!$C$1:$C$1001,,0)=0,"",_xlfn.XLOOKUP(C97,customers!$A$1:$A$1001,customers!$C$1:$C$1001,,0))</f>
        <v>acharles1@outlook.com</v>
      </c>
      <c r="H97" s="2" t="str">
        <f>_xlfn.XLOOKUP(C97,customers!$A$1:$A$1001,customers!$G$1:$G$1001,,0)</f>
        <v>United States</v>
      </c>
      <c r="I97" t="str">
        <f>INDEX(products!$A$1:$G$49,MATCH(orders!$D177,products!$A$1:$A$49,0),MATCH(orders!I$1,products!$A$1:$G$1,0))</f>
        <v>Cro</v>
      </c>
      <c r="J97" t="str">
        <f>INDEX(products!$A$1:$G$49,MATCH(orders!$D177,products!$A$1:$A$49,0),MATCH(orders!J$1,products!$A$1:$G$1,0))</f>
        <v>S</v>
      </c>
      <c r="K97" s="5">
        <f>INDEX(products!$A$1:$G$49,MATCH(orders!$D177,products!$A$1:$A$49,0),MATCH(orders!K$1,products!$A$1:$G$1,0))</f>
        <v>0.5</v>
      </c>
      <c r="L97" s="10">
        <f>INDEX(products!$A$1:$G$49,MATCH(orders!$D177,products!$A$1:$A$49,0),MATCH(orders!L$1,products!$A$1:$G$1,0))</f>
        <v>2.25</v>
      </c>
      <c r="M97" s="10">
        <f t="shared" si="3"/>
        <v>4.5</v>
      </c>
      <c r="N97" t="str">
        <f t="shared" si="4"/>
        <v>Croissant</v>
      </c>
      <c r="O97" t="str">
        <f t="shared" si="5"/>
        <v>Soft</v>
      </c>
      <c r="P97" t="str">
        <f>_xlfn.XLOOKUP(Orders[[#This Row],[Customer ID]],customers!$A$2:$A$1001,customers!$I$2:$I$1001,,0)</f>
        <v>Yes</v>
      </c>
    </row>
    <row r="98" spans="1:16" x14ac:dyDescent="0.35">
      <c r="A98" s="2" t="s">
        <v>5508</v>
      </c>
      <c r="B98" s="3">
        <v>44866</v>
      </c>
      <c r="C98" s="2" t="s">
        <v>4508</v>
      </c>
      <c r="D98" t="s">
        <v>262</v>
      </c>
      <c r="E98" s="2">
        <v>4</v>
      </c>
      <c r="F98" s="2" t="str">
        <f>_xlfn.XLOOKUP(C98,customers!$A$1:$A$1001,customers!$B$1:$B$1001,,0)</f>
        <v>Baron Francis</v>
      </c>
      <c r="G98" s="2" t="str">
        <f ca="1">IF(_xlfn.XLOOKUP(C98,customers!$A$1:$A$1001,customers!$C$1:$C$1001,,0)=0,"",_xlfn.XLOOKUP(C98,customers!$A$1:$A$1001,customers!$C$1:$C$1001,,0))</f>
        <v>bfrancis4@outlook.com</v>
      </c>
      <c r="H98" s="2" t="str">
        <f>_xlfn.XLOOKUP(C98,customers!$A$1:$A$1001,customers!$G$1:$G$1001,,0)</f>
        <v>France</v>
      </c>
      <c r="I98" t="str">
        <f>INDEX(products!$A$1:$G$49,MATCH(orders!$D402,products!$A$1:$A$49,0),MATCH(orders!I$1,products!$A$1:$G$1,0))</f>
        <v>Cro</v>
      </c>
      <c r="J98" t="str">
        <f>INDEX(products!$A$1:$G$49,MATCH(orders!$D402,products!$A$1:$A$49,0),MATCH(orders!J$1,products!$A$1:$G$1,0))</f>
        <v>M</v>
      </c>
      <c r="K98" s="5">
        <f>INDEX(products!$A$1:$G$49,MATCH(orders!$D402,products!$A$1:$A$49,0),MATCH(orders!K$1,products!$A$1:$G$1,0))</f>
        <v>1</v>
      </c>
      <c r="L98" s="10">
        <f>INDEX(products!$A$1:$G$49,MATCH(orders!$D402,products!$A$1:$A$49,0),MATCH(orders!L$1,products!$A$1:$G$1,0))</f>
        <v>5.4</v>
      </c>
      <c r="M98" s="10">
        <f t="shared" si="3"/>
        <v>21.6</v>
      </c>
      <c r="N98" t="str">
        <f t="shared" si="4"/>
        <v>Croissant</v>
      </c>
      <c r="O98" t="str">
        <f t="shared" si="5"/>
        <v>Medium</v>
      </c>
      <c r="P98" t="str">
        <f>_xlfn.XLOOKUP(Orders[[#This Row],[Customer ID]],customers!$A$2:$A$1001,customers!$I$2:$I$1001,,0)</f>
        <v>Yes</v>
      </c>
    </row>
    <row r="99" spans="1:16" x14ac:dyDescent="0.35">
      <c r="A99" s="2" t="s">
        <v>5570</v>
      </c>
      <c r="B99" s="3">
        <v>45633</v>
      </c>
      <c r="C99" s="2" t="s">
        <v>4570</v>
      </c>
      <c r="D99" t="s">
        <v>267</v>
      </c>
      <c r="E99" s="2">
        <v>4</v>
      </c>
      <c r="F99" s="2" t="str">
        <f>_xlfn.XLOOKUP(C99,customers!$A$1:$A$1001,customers!$B$1:$B$1001,,0)</f>
        <v>Beau Lawrence</v>
      </c>
      <c r="G99" s="2" t="str">
        <f ca="1">IF(_xlfn.XLOOKUP(C99,customers!$A$1:$A$1001,customers!$C$1:$C$1001,,0)=0,"",_xlfn.XLOOKUP(C99,customers!$A$1:$A$1001,customers!$C$1:$C$1001,,0))</f>
        <v>blawrence4@icloud.com</v>
      </c>
      <c r="H99" s="2" t="str">
        <f>_xlfn.XLOOKUP(C99,customers!$A$1:$A$1001,customers!$G$1:$G$1001,,0)</f>
        <v>Canada</v>
      </c>
      <c r="I99" t="str">
        <f>INDEX(products!$A$1:$G$49,MATCH(orders!$D119,products!$A$1:$A$49,0),MATCH(orders!I$1,products!$A$1:$G$1,0))</f>
        <v>Bag</v>
      </c>
      <c r="J99" t="str">
        <f>INDEX(products!$A$1:$G$49,MATCH(orders!$D119,products!$A$1:$A$49,0),MATCH(orders!J$1,products!$A$1:$G$1,0))</f>
        <v>S</v>
      </c>
      <c r="K99" s="5">
        <f>INDEX(products!$A$1:$G$49,MATCH(orders!$D119,products!$A$1:$A$49,0),MATCH(orders!K$1,products!$A$1:$G$1,0))</f>
        <v>0.5</v>
      </c>
      <c r="L99" s="10">
        <f>INDEX(products!$A$1:$G$49,MATCH(orders!$D119,products!$A$1:$A$49,0),MATCH(orders!L$1,products!$A$1:$G$1,0))</f>
        <v>3</v>
      </c>
      <c r="M99" s="10">
        <f t="shared" si="3"/>
        <v>12</v>
      </c>
      <c r="N99" t="str">
        <f t="shared" si="4"/>
        <v>Baguette</v>
      </c>
      <c r="O99" t="str">
        <f t="shared" si="5"/>
        <v>Soft</v>
      </c>
      <c r="P99" t="str">
        <f>_xlfn.XLOOKUP(Orders[[#This Row],[Customer ID]],customers!$A$2:$A$1001,customers!$I$2:$I$1001,,0)</f>
        <v>Yes</v>
      </c>
    </row>
    <row r="100" spans="1:16" x14ac:dyDescent="0.35">
      <c r="A100" s="2" t="s">
        <v>5799</v>
      </c>
      <c r="B100" s="3">
        <v>45099</v>
      </c>
      <c r="C100" s="2" t="s">
        <v>4799</v>
      </c>
      <c r="D100" t="s">
        <v>277</v>
      </c>
      <c r="E100" s="2">
        <v>1</v>
      </c>
      <c r="F100" s="2" t="str">
        <f>_xlfn.XLOOKUP(C100,customers!$A$1:$A$1001,customers!$B$1:$B$1001,,0)</f>
        <v>Beatrice Snow</v>
      </c>
      <c r="G100" s="2" t="str">
        <f ca="1">IF(_xlfn.XLOOKUP(C100,customers!$A$1:$A$1001,customers!$C$1:$C$1001,,0)=0,"",_xlfn.XLOOKUP(C100,customers!$A$1:$A$1001,customers!$C$1:$C$1001,,0))</f>
        <v>bsnow9@gmail.com</v>
      </c>
      <c r="H100" s="2" t="str">
        <f>_xlfn.XLOOKUP(C100,customers!$A$1:$A$1001,customers!$G$1:$G$1001,,0)</f>
        <v>United States</v>
      </c>
      <c r="I100" t="str">
        <f>INDEX(products!$A$1:$G$49,MATCH(orders!$D853,products!$A$1:$A$49,0),MATCH(orders!I$1,products!$A$1:$G$1,0))</f>
        <v>Bag</v>
      </c>
      <c r="J100" t="str">
        <f>INDEX(products!$A$1:$G$49,MATCH(orders!$D853,products!$A$1:$A$49,0),MATCH(orders!J$1,products!$A$1:$G$1,0))</f>
        <v>M</v>
      </c>
      <c r="K100" s="5">
        <f>INDEX(products!$A$1:$G$49,MATCH(orders!$D853,products!$A$1:$A$49,0),MATCH(orders!K$1,products!$A$1:$G$1,0))</f>
        <v>0.2</v>
      </c>
      <c r="L100" s="10">
        <f>INDEX(products!$A$1:$G$49,MATCH(orders!$D853,products!$A$1:$A$49,0),MATCH(orders!L$1,products!$A$1:$G$1,0))</f>
        <v>1.44</v>
      </c>
      <c r="M100" s="10">
        <f t="shared" si="3"/>
        <v>1.44</v>
      </c>
      <c r="N100" t="str">
        <f t="shared" si="4"/>
        <v>Baguette</v>
      </c>
      <c r="O100" t="str">
        <f t="shared" si="5"/>
        <v>Medium</v>
      </c>
      <c r="P100" t="str">
        <f>_xlfn.XLOOKUP(Orders[[#This Row],[Customer ID]],customers!$A$2:$A$1001,customers!$I$2:$I$1001,,0)</f>
        <v>No</v>
      </c>
    </row>
    <row r="101" spans="1:16" x14ac:dyDescent="0.35">
      <c r="A101" s="2" t="s">
        <v>5647</v>
      </c>
      <c r="B101" s="3">
        <v>44815</v>
      </c>
      <c r="C101" s="2" t="s">
        <v>4647</v>
      </c>
      <c r="D101" t="s">
        <v>276</v>
      </c>
      <c r="E101" s="2">
        <v>1</v>
      </c>
      <c r="F101" s="2" t="str">
        <f>_xlfn.XLOOKUP(C101,customers!$A$1:$A$1001,customers!$B$1:$B$1001,,0)</f>
        <v>Beckett Fields</v>
      </c>
      <c r="G101" s="2" t="str">
        <f ca="1">IF(_xlfn.XLOOKUP(C101,customers!$A$1:$A$1001,customers!$C$1:$C$1001,,0)=0,"",_xlfn.XLOOKUP(C101,customers!$A$1:$A$1001,customers!$C$1:$C$1001,,0))</f>
        <v>bfields9@aol.com</v>
      </c>
      <c r="H101" s="2" t="str">
        <f>_xlfn.XLOOKUP(C101,customers!$A$1:$A$1001,customers!$G$1:$G$1001,,0)</f>
        <v>United States</v>
      </c>
      <c r="I101" t="str">
        <f>INDEX(products!$A$1:$G$49,MATCH(orders!$D360,products!$A$1:$A$49,0),MATCH(orders!I$1,products!$A$1:$G$1,0))</f>
        <v>Cia</v>
      </c>
      <c r="J101" t="str">
        <f>INDEX(products!$A$1:$G$49,MATCH(orders!$D360,products!$A$1:$A$49,0),MATCH(orders!J$1,products!$A$1:$G$1,0))</f>
        <v>S</v>
      </c>
      <c r="K101" s="5">
        <f>INDEX(products!$A$1:$G$49,MATCH(orders!$D360,products!$A$1:$A$49,0),MATCH(orders!K$1,products!$A$1:$G$1,0))</f>
        <v>2.5</v>
      </c>
      <c r="L101" s="10">
        <f>INDEX(products!$A$1:$G$49,MATCH(orders!$D360,products!$A$1:$A$49,0),MATCH(orders!L$1,products!$A$1:$G$1,0))</f>
        <v>12.5</v>
      </c>
      <c r="M101" s="10">
        <f t="shared" si="3"/>
        <v>12.5</v>
      </c>
      <c r="N101" t="str">
        <f t="shared" si="4"/>
        <v>Ciabatta</v>
      </c>
      <c r="O101" t="str">
        <f t="shared" si="5"/>
        <v>Soft</v>
      </c>
      <c r="P101" t="str">
        <f>_xlfn.XLOOKUP(Orders[[#This Row],[Customer ID]],customers!$A$2:$A$1001,customers!$I$2:$I$1001,,0)</f>
        <v>No</v>
      </c>
    </row>
    <row r="102" spans="1:16" x14ac:dyDescent="0.35">
      <c r="A102" s="2" t="s">
        <v>5298</v>
      </c>
      <c r="B102" s="3">
        <v>44696</v>
      </c>
      <c r="C102" s="2" t="s">
        <v>4298</v>
      </c>
      <c r="D102" t="s">
        <v>278</v>
      </c>
      <c r="E102" s="2">
        <v>5</v>
      </c>
      <c r="F102" s="2" t="str">
        <f>_xlfn.XLOOKUP(C102,customers!$A$1:$A$1001,customers!$B$1:$B$1001,,0)</f>
        <v>Belinda Carlson</v>
      </c>
      <c r="G102" s="2" t="str">
        <f ca="1">IF(_xlfn.XLOOKUP(C102,customers!$A$1:$A$1001,customers!$C$1:$C$1001,,0)=0,"",_xlfn.XLOOKUP(C102,customers!$A$1:$A$1001,customers!$C$1:$C$1001,,0))</f>
        <v>bcarlson8@outlook.com</v>
      </c>
      <c r="H102" s="2" t="str">
        <f>_xlfn.XLOOKUP(C102,customers!$A$1:$A$1001,customers!$G$1:$G$1001,,0)</f>
        <v>France</v>
      </c>
      <c r="I102" t="str">
        <f>INDEX(products!$A$1:$G$49,MATCH(orders!$D518,products!$A$1:$A$49,0),MATCH(orders!I$1,products!$A$1:$G$1,0))</f>
        <v>Cro</v>
      </c>
      <c r="J102" t="str">
        <f>INDEX(products!$A$1:$G$49,MATCH(orders!$D518,products!$A$1:$A$49,0),MATCH(orders!J$1,products!$A$1:$G$1,0))</f>
        <v>S</v>
      </c>
      <c r="K102" s="5">
        <f>INDEX(products!$A$1:$G$49,MATCH(orders!$D518,products!$A$1:$A$49,0),MATCH(orders!K$1,products!$A$1:$G$1,0))</f>
        <v>2.5</v>
      </c>
      <c r="L102" s="10">
        <f>INDEX(products!$A$1:$G$49,MATCH(orders!$D518,products!$A$1:$A$49,0),MATCH(orders!L$1,products!$A$1:$G$1,0))</f>
        <v>11.25</v>
      </c>
      <c r="M102" s="10">
        <f t="shared" si="3"/>
        <v>56.25</v>
      </c>
      <c r="N102" t="str">
        <f t="shared" si="4"/>
        <v>Croissant</v>
      </c>
      <c r="O102" t="str">
        <f t="shared" si="5"/>
        <v>Soft</v>
      </c>
      <c r="P102" t="str">
        <f>_xlfn.XLOOKUP(Orders[[#This Row],[Customer ID]],customers!$A$2:$A$1001,customers!$I$2:$I$1001,,0)</f>
        <v>Yes</v>
      </c>
    </row>
    <row r="103" spans="1:16" x14ac:dyDescent="0.35">
      <c r="A103" s="2" t="s">
        <v>5365</v>
      </c>
      <c r="B103" s="3">
        <v>44309</v>
      </c>
      <c r="C103" s="2" t="s">
        <v>4365</v>
      </c>
      <c r="D103" t="s">
        <v>258</v>
      </c>
      <c r="E103" s="2">
        <v>6</v>
      </c>
      <c r="F103" s="2" t="str">
        <f>_xlfn.XLOOKUP(C103,customers!$A$1:$A$1001,customers!$B$1:$B$1001,,0)</f>
        <v>Bentley Knapp</v>
      </c>
      <c r="G103" s="2" t="str">
        <f ca="1">IF(_xlfn.XLOOKUP(C103,customers!$A$1:$A$1001,customers!$C$1:$C$1001,,0)=0,"",_xlfn.XLOOKUP(C103,customers!$A$1:$A$1001,customers!$C$1:$C$1001,,0))</f>
        <v>bknapp6@outlook.com</v>
      </c>
      <c r="H103" s="2" t="str">
        <f>_xlfn.XLOOKUP(C103,customers!$A$1:$A$1001,customers!$G$1:$G$1001,,0)</f>
        <v>Canada</v>
      </c>
      <c r="I103" t="str">
        <f>INDEX(products!$A$1:$G$49,MATCH(orders!$D242,products!$A$1:$A$49,0),MATCH(orders!I$1,products!$A$1:$G$1,0))</f>
        <v>Cia</v>
      </c>
      <c r="J103" t="str">
        <f>INDEX(products!$A$1:$G$49,MATCH(orders!$D242,products!$A$1:$A$49,0),MATCH(orders!J$1,products!$A$1:$G$1,0))</f>
        <v>C</v>
      </c>
      <c r="K103" s="5">
        <f>INDEX(products!$A$1:$G$49,MATCH(orders!$D242,products!$A$1:$A$49,0),MATCH(orders!K$1,products!$A$1:$G$1,0))</f>
        <v>2.5</v>
      </c>
      <c r="L103" s="10">
        <f>INDEX(products!$A$1:$G$49,MATCH(orders!$D242,products!$A$1:$A$49,0),MATCH(orders!L$1,products!$A$1:$G$1,0))</f>
        <v>13.75</v>
      </c>
      <c r="M103" s="10">
        <f t="shared" si="3"/>
        <v>82.5</v>
      </c>
      <c r="N103" t="str">
        <f t="shared" si="4"/>
        <v>Ciabatta</v>
      </c>
      <c r="O103" t="str">
        <f t="shared" si="5"/>
        <v>Crispy</v>
      </c>
      <c r="P103" t="str">
        <f>_xlfn.XLOOKUP(Orders[[#This Row],[Customer ID]],customers!$A$2:$A$1001,customers!$I$2:$I$1001,,0)</f>
        <v>Yes</v>
      </c>
    </row>
    <row r="104" spans="1:16" x14ac:dyDescent="0.35">
      <c r="A104" s="2" t="s">
        <v>5480</v>
      </c>
      <c r="B104" s="3">
        <v>44482</v>
      </c>
      <c r="C104" s="2" t="s">
        <v>4480</v>
      </c>
      <c r="D104" t="s">
        <v>281</v>
      </c>
      <c r="E104" s="2">
        <v>2</v>
      </c>
      <c r="F104" s="2" t="str">
        <f>_xlfn.XLOOKUP(C104,customers!$A$1:$A$1001,customers!$B$1:$B$1001,,0)</f>
        <v>Bennett Gay</v>
      </c>
      <c r="G104" s="2" t="str">
        <f ca="1">IF(_xlfn.XLOOKUP(C104,customers!$A$1:$A$1001,customers!$C$1:$C$1001,,0)=0,"",_xlfn.XLOOKUP(C104,customers!$A$1:$A$1001,customers!$C$1:$C$1001,,0))</f>
        <v>bgay9@yahoo.com</v>
      </c>
      <c r="H104" s="2" t="str">
        <f>_xlfn.XLOOKUP(C104,customers!$A$1:$A$1001,customers!$G$1:$G$1001,,0)</f>
        <v>United States</v>
      </c>
      <c r="I104" t="str">
        <f>INDEX(products!$A$1:$G$49,MATCH(orders!$D667,products!$A$1:$A$49,0),MATCH(orders!I$1,products!$A$1:$G$1,0))</f>
        <v>Bag</v>
      </c>
      <c r="J104" t="str">
        <f>INDEX(products!$A$1:$G$49,MATCH(orders!$D667,products!$A$1:$A$49,0),MATCH(orders!J$1,products!$A$1:$G$1,0))</f>
        <v>C</v>
      </c>
      <c r="K104" s="5">
        <f>INDEX(products!$A$1:$G$49,MATCH(orders!$D667,products!$A$1:$A$49,0),MATCH(orders!K$1,products!$A$1:$G$1,0))</f>
        <v>0.5</v>
      </c>
      <c r="L104" s="10">
        <f>INDEX(products!$A$1:$G$49,MATCH(orders!$D667,products!$A$1:$A$49,0),MATCH(orders!L$1,products!$A$1:$G$1,0))</f>
        <v>3.3</v>
      </c>
      <c r="M104" s="10">
        <f t="shared" si="3"/>
        <v>6.6</v>
      </c>
      <c r="N104" t="str">
        <f t="shared" si="4"/>
        <v>Baguette</v>
      </c>
      <c r="O104" t="str">
        <f t="shared" si="5"/>
        <v>Crispy</v>
      </c>
      <c r="P104" t="str">
        <f>_xlfn.XLOOKUP(Orders[[#This Row],[Customer ID]],customers!$A$2:$A$1001,customers!$I$2:$I$1001,,0)</f>
        <v>Yes</v>
      </c>
    </row>
    <row r="105" spans="1:16" x14ac:dyDescent="0.35">
      <c r="A105" s="2" t="s">
        <v>5476</v>
      </c>
      <c r="B105" s="3">
        <v>45443</v>
      </c>
      <c r="C105" s="2" t="s">
        <v>4476</v>
      </c>
      <c r="D105" t="s">
        <v>278</v>
      </c>
      <c r="E105" s="2">
        <v>4</v>
      </c>
      <c r="F105" s="2" t="str">
        <f>_xlfn.XLOOKUP(C105,customers!$A$1:$A$1001,customers!$B$1:$B$1001,,0)</f>
        <v>Bernard Schroeder</v>
      </c>
      <c r="G105" s="2" t="str">
        <f ca="1">IF(_xlfn.XLOOKUP(C105,customers!$A$1:$A$1001,customers!$C$1:$C$1001,,0)=0,"",_xlfn.XLOOKUP(C105,customers!$A$1:$A$1001,customers!$C$1:$C$1001,,0))</f>
        <v>bschroeder2@outlook.com</v>
      </c>
      <c r="H105" s="2" t="str">
        <f>_xlfn.XLOOKUP(C105,customers!$A$1:$A$1001,customers!$G$1:$G$1001,,0)</f>
        <v>France</v>
      </c>
      <c r="I105" t="str">
        <f>INDEX(products!$A$1:$G$49,MATCH(orders!$D854,products!$A$1:$A$49,0),MATCH(orders!I$1,products!$A$1:$G$1,0))</f>
        <v>Cia</v>
      </c>
      <c r="J105" t="str">
        <f>INDEX(products!$A$1:$G$49,MATCH(orders!$D854,products!$A$1:$A$49,0),MATCH(orders!J$1,products!$A$1:$G$1,0))</f>
        <v>C</v>
      </c>
      <c r="K105" s="5">
        <f>INDEX(products!$A$1:$G$49,MATCH(orders!$D854,products!$A$1:$A$49,0),MATCH(orders!K$1,products!$A$1:$G$1,0))</f>
        <v>0.5</v>
      </c>
      <c r="L105" s="10">
        <f>INDEX(products!$A$1:$G$49,MATCH(orders!$D854,products!$A$1:$A$49,0),MATCH(orders!L$1,products!$A$1:$G$1,0))</f>
        <v>2.75</v>
      </c>
      <c r="M105" s="10">
        <f t="shared" si="3"/>
        <v>11</v>
      </c>
      <c r="N105" t="str">
        <f t="shared" si="4"/>
        <v>Ciabatta</v>
      </c>
      <c r="O105" t="str">
        <f t="shared" si="5"/>
        <v>Crispy</v>
      </c>
      <c r="P105" t="str">
        <f>_xlfn.XLOOKUP(Orders[[#This Row],[Customer ID]],customers!$A$2:$A$1001,customers!$I$2:$I$1001,,0)</f>
        <v>No</v>
      </c>
    </row>
    <row r="106" spans="1:16" x14ac:dyDescent="0.35">
      <c r="A106" s="2" t="s">
        <v>5968</v>
      </c>
      <c r="B106" s="3">
        <v>44215</v>
      </c>
      <c r="C106" s="2" t="s">
        <v>4968</v>
      </c>
      <c r="D106" t="s">
        <v>283</v>
      </c>
      <c r="E106" s="2">
        <v>3</v>
      </c>
      <c r="F106" s="2" t="str">
        <f>_xlfn.XLOOKUP(C106,customers!$A$1:$A$1001,customers!$B$1:$B$1001,,0)</f>
        <v>Bethany Callahan</v>
      </c>
      <c r="G106" s="2" t="str">
        <f ca="1">IF(_xlfn.XLOOKUP(C106,customers!$A$1:$A$1001,customers!$C$1:$C$1001,,0)=0,"",_xlfn.XLOOKUP(C106,customers!$A$1:$A$1001,customers!$C$1:$C$1001,,0))</f>
        <v>bcallahan7@outlook.com</v>
      </c>
      <c r="H106" s="2" t="str">
        <f>_xlfn.XLOOKUP(C106,customers!$A$1:$A$1001,customers!$G$1:$G$1001,,0)</f>
        <v>Canada</v>
      </c>
      <c r="I106" t="str">
        <f>INDEX(products!$A$1:$G$49,MATCH(orders!$D191,products!$A$1:$A$49,0),MATCH(orders!I$1,products!$A$1:$G$1,0))</f>
        <v>Bag</v>
      </c>
      <c r="J106" t="str">
        <f>INDEX(products!$A$1:$G$49,MATCH(orders!$D191,products!$A$1:$A$49,0),MATCH(orders!J$1,products!$A$1:$G$1,0))</f>
        <v>C</v>
      </c>
      <c r="K106" s="5">
        <f>INDEX(products!$A$1:$G$49,MATCH(orders!$D191,products!$A$1:$A$49,0),MATCH(orders!K$1,products!$A$1:$G$1,0))</f>
        <v>0.2</v>
      </c>
      <c r="L106" s="10">
        <f>INDEX(products!$A$1:$G$49,MATCH(orders!$D191,products!$A$1:$A$49,0),MATCH(orders!L$1,products!$A$1:$G$1,0))</f>
        <v>1.32</v>
      </c>
      <c r="M106" s="10">
        <f t="shared" si="3"/>
        <v>3.96</v>
      </c>
      <c r="N106" t="str">
        <f t="shared" si="4"/>
        <v>Baguette</v>
      </c>
      <c r="O106" t="str">
        <f t="shared" si="5"/>
        <v>Crispy</v>
      </c>
      <c r="P106" t="str">
        <f>_xlfn.XLOOKUP(Orders[[#This Row],[Customer ID]],customers!$A$2:$A$1001,customers!$I$2:$I$1001,,0)</f>
        <v>No</v>
      </c>
    </row>
    <row r="107" spans="1:16" x14ac:dyDescent="0.35">
      <c r="A107" s="2" t="s">
        <v>5419</v>
      </c>
      <c r="B107" s="3">
        <v>45424</v>
      </c>
      <c r="C107" s="2" t="s">
        <v>4419</v>
      </c>
      <c r="D107" t="s">
        <v>259</v>
      </c>
      <c r="E107" s="2">
        <v>1</v>
      </c>
      <c r="F107" s="2" t="str">
        <f>_xlfn.XLOOKUP(C107,customers!$A$1:$A$1001,customers!$B$1:$B$1001,,0)</f>
        <v>Bethany Becker</v>
      </c>
      <c r="G107" s="2" t="str">
        <f ca="1">IF(_xlfn.XLOOKUP(C107,customers!$A$1:$A$1001,customers!$C$1:$C$1001,,0)=0,"",_xlfn.XLOOKUP(C107,customers!$A$1:$A$1001,customers!$C$1:$C$1001,,0))</f>
        <v>bbecker4@yahoo.com</v>
      </c>
      <c r="H107" s="2" t="str">
        <f>_xlfn.XLOOKUP(C107,customers!$A$1:$A$1001,customers!$G$1:$G$1001,,0)</f>
        <v>France</v>
      </c>
      <c r="I107" t="str">
        <f>INDEX(products!$A$1:$G$49,MATCH(orders!$D915,products!$A$1:$A$49,0),MATCH(orders!I$1,products!$A$1:$G$1,0))</f>
        <v>Bri</v>
      </c>
      <c r="J107" t="str">
        <f>INDEX(products!$A$1:$G$49,MATCH(orders!$D915,products!$A$1:$A$49,0),MATCH(orders!J$1,products!$A$1:$G$1,0))</f>
        <v>M</v>
      </c>
      <c r="K107" s="5">
        <f>INDEX(products!$A$1:$G$49,MATCH(orders!$D915,products!$A$1:$A$49,0),MATCH(orders!K$1,products!$A$1:$G$1,0))</f>
        <v>2.5</v>
      </c>
      <c r="L107" s="10">
        <f>INDEX(products!$A$1:$G$49,MATCH(orders!$D915,products!$A$1:$A$49,0),MATCH(orders!L$1,products!$A$1:$G$1,0))</f>
        <v>12</v>
      </c>
      <c r="M107" s="10">
        <f t="shared" si="3"/>
        <v>12</v>
      </c>
      <c r="N107" t="str">
        <f t="shared" si="4"/>
        <v>Brioche</v>
      </c>
      <c r="O107" t="str">
        <f t="shared" si="5"/>
        <v>Medium</v>
      </c>
      <c r="P107" t="str">
        <f>_xlfn.XLOOKUP(Orders[[#This Row],[Customer ID]],customers!$A$2:$A$1001,customers!$I$2:$I$1001,,0)</f>
        <v>No</v>
      </c>
    </row>
    <row r="108" spans="1:16" x14ac:dyDescent="0.35">
      <c r="A108" s="2" t="s">
        <v>5563</v>
      </c>
      <c r="B108" s="3">
        <v>45253</v>
      </c>
      <c r="C108" s="2" t="s">
        <v>4563</v>
      </c>
      <c r="D108" t="s">
        <v>263</v>
      </c>
      <c r="E108" s="2">
        <v>2</v>
      </c>
      <c r="F108" s="2" t="str">
        <f>_xlfn.XLOOKUP(C108,customers!$A$1:$A$1001,customers!$B$1:$B$1001,,0)</f>
        <v>Bethany Christensen</v>
      </c>
      <c r="G108" s="2" t="str">
        <f ca="1">IF(_xlfn.XLOOKUP(C108,customers!$A$1:$A$1001,customers!$C$1:$C$1001,,0)=0,"",_xlfn.XLOOKUP(C108,customers!$A$1:$A$1001,customers!$C$1:$C$1001,,0))</f>
        <v>bchristensen7@hotmail.com</v>
      </c>
      <c r="H108" s="2" t="str">
        <f>_xlfn.XLOOKUP(C108,customers!$A$1:$A$1001,customers!$G$1:$G$1001,,0)</f>
        <v>United States</v>
      </c>
      <c r="I108" t="str">
        <f>INDEX(products!$A$1:$G$49,MATCH(orders!$D775,products!$A$1:$A$49,0),MATCH(orders!I$1,products!$A$1:$G$1,0))</f>
        <v>Bag</v>
      </c>
      <c r="J108" t="str">
        <f>INDEX(products!$A$1:$G$49,MATCH(orders!$D775,products!$A$1:$A$49,0),MATCH(orders!J$1,products!$A$1:$G$1,0))</f>
        <v>S</v>
      </c>
      <c r="K108" s="5">
        <f>INDEX(products!$A$1:$G$49,MATCH(orders!$D775,products!$A$1:$A$49,0),MATCH(orders!K$1,products!$A$1:$G$1,0))</f>
        <v>0.5</v>
      </c>
      <c r="L108" s="10">
        <f>INDEX(products!$A$1:$G$49,MATCH(orders!$D775,products!$A$1:$A$49,0),MATCH(orders!L$1,products!$A$1:$G$1,0))</f>
        <v>3</v>
      </c>
      <c r="M108" s="10">
        <f t="shared" si="3"/>
        <v>6</v>
      </c>
      <c r="N108" t="str">
        <f t="shared" si="4"/>
        <v>Baguette</v>
      </c>
      <c r="O108" t="str">
        <f t="shared" si="5"/>
        <v>Soft</v>
      </c>
      <c r="P108" t="str">
        <f>_xlfn.XLOOKUP(Orders[[#This Row],[Customer ID]],customers!$A$2:$A$1001,customers!$I$2:$I$1001,,0)</f>
        <v>Yes</v>
      </c>
    </row>
    <row r="109" spans="1:16" x14ac:dyDescent="0.35">
      <c r="A109" s="2" t="s">
        <v>6140</v>
      </c>
      <c r="B109" s="3">
        <v>45583</v>
      </c>
      <c r="C109" s="2" t="s">
        <v>5140</v>
      </c>
      <c r="D109" t="s">
        <v>290</v>
      </c>
      <c r="E109" s="2">
        <v>6</v>
      </c>
      <c r="F109" s="2" t="str">
        <f>_xlfn.XLOOKUP(C109,customers!$A$1:$A$1001,customers!$B$1:$B$1001,,0)</f>
        <v>Blaze Downs</v>
      </c>
      <c r="G109" s="2" t="str">
        <f ca="1">IF(_xlfn.XLOOKUP(C109,customers!$A$1:$A$1001,customers!$C$1:$C$1001,,0)=0,"",_xlfn.XLOOKUP(C109,customers!$A$1:$A$1001,customers!$C$1:$C$1001,,0))</f>
        <v>bdowns4@yahoo.com</v>
      </c>
      <c r="H109" s="2" t="str">
        <f>_xlfn.XLOOKUP(C109,customers!$A$1:$A$1001,customers!$G$1:$G$1001,,0)</f>
        <v>United States</v>
      </c>
      <c r="I109" t="str">
        <f>INDEX(products!$A$1:$G$49,MATCH(orders!$D622,products!$A$1:$A$49,0),MATCH(orders!I$1,products!$A$1:$G$1,0))</f>
        <v>Sou</v>
      </c>
      <c r="J109" t="str">
        <f>INDEX(products!$A$1:$G$49,MATCH(orders!$D622,products!$A$1:$A$49,0),MATCH(orders!J$1,products!$A$1:$G$1,0))</f>
        <v>M</v>
      </c>
      <c r="K109" s="5">
        <f>INDEX(products!$A$1:$G$49,MATCH(orders!$D622,products!$A$1:$A$49,0),MATCH(orders!K$1,products!$A$1:$G$1,0))</f>
        <v>0.5</v>
      </c>
      <c r="L109" s="10">
        <f>INDEX(products!$A$1:$G$49,MATCH(orders!$D622,products!$A$1:$A$49,0),MATCH(orders!L$1,products!$A$1:$G$1,0))</f>
        <v>1.8</v>
      </c>
      <c r="M109" s="10">
        <f t="shared" si="3"/>
        <v>10.8</v>
      </c>
      <c r="N109" t="str">
        <f t="shared" si="4"/>
        <v>Sourdough</v>
      </c>
      <c r="O109" t="str">
        <f t="shared" si="5"/>
        <v>Medium</v>
      </c>
      <c r="P109" t="str">
        <f>_xlfn.XLOOKUP(Orders[[#This Row],[Customer ID]],customers!$A$2:$A$1001,customers!$I$2:$I$1001,,0)</f>
        <v>Yes</v>
      </c>
    </row>
    <row r="110" spans="1:16" x14ac:dyDescent="0.35">
      <c r="A110" s="2" t="s">
        <v>5605</v>
      </c>
      <c r="B110" s="3">
        <v>44818</v>
      </c>
      <c r="C110" s="2" t="s">
        <v>4605</v>
      </c>
      <c r="D110" t="s">
        <v>269</v>
      </c>
      <c r="E110" s="2">
        <v>5</v>
      </c>
      <c r="F110" s="2" t="str">
        <f>_xlfn.XLOOKUP(C110,customers!$A$1:$A$1001,customers!$B$1:$B$1001,,0)</f>
        <v>Bobby Henderson</v>
      </c>
      <c r="G110" s="2" t="str">
        <f ca="1">IF(_xlfn.XLOOKUP(C110,customers!$A$1:$A$1001,customers!$C$1:$C$1001,,0)=0,"",_xlfn.XLOOKUP(C110,customers!$A$1:$A$1001,customers!$C$1:$C$1001,,0))</f>
        <v>bhenderson2@icloud.com</v>
      </c>
      <c r="H110" s="2" t="str">
        <f>_xlfn.XLOOKUP(C110,customers!$A$1:$A$1001,customers!$G$1:$G$1001,,0)</f>
        <v>France</v>
      </c>
      <c r="I110" t="str">
        <f>INDEX(products!$A$1:$G$49,MATCH(orders!$D541,products!$A$1:$A$49,0),MATCH(orders!I$1,products!$A$1:$G$1,0))</f>
        <v>Bag</v>
      </c>
      <c r="J110" t="str">
        <f>INDEX(products!$A$1:$G$49,MATCH(orders!$D541,products!$A$1:$A$49,0),MATCH(orders!J$1,products!$A$1:$G$1,0))</f>
        <v>S</v>
      </c>
      <c r="K110" s="5">
        <f>INDEX(products!$A$1:$G$49,MATCH(orders!$D541,products!$A$1:$A$49,0),MATCH(orders!K$1,products!$A$1:$G$1,0))</f>
        <v>2.5</v>
      </c>
      <c r="L110" s="10">
        <f>INDEX(products!$A$1:$G$49,MATCH(orders!$D541,products!$A$1:$A$49,0),MATCH(orders!L$1,products!$A$1:$G$1,0))</f>
        <v>15</v>
      </c>
      <c r="M110" s="10">
        <f t="shared" si="3"/>
        <v>75</v>
      </c>
      <c r="N110" t="str">
        <f t="shared" si="4"/>
        <v>Baguette</v>
      </c>
      <c r="O110" t="str">
        <f t="shared" si="5"/>
        <v>Soft</v>
      </c>
      <c r="P110" t="str">
        <f>_xlfn.XLOOKUP(Orders[[#This Row],[Customer ID]],customers!$A$2:$A$1001,customers!$I$2:$I$1001,,0)</f>
        <v>Yes</v>
      </c>
    </row>
    <row r="111" spans="1:16" x14ac:dyDescent="0.35">
      <c r="A111" s="2" t="s">
        <v>5607</v>
      </c>
      <c r="B111" s="3">
        <v>45464</v>
      </c>
      <c r="C111" s="2" t="s">
        <v>4607</v>
      </c>
      <c r="D111" t="s">
        <v>288</v>
      </c>
      <c r="E111" s="2">
        <v>4</v>
      </c>
      <c r="F111" s="2" t="str">
        <f>_xlfn.XLOOKUP(C111,customers!$A$1:$A$1001,customers!$B$1:$B$1001,,0)</f>
        <v>Bobby Vargas</v>
      </c>
      <c r="G111" s="2" t="str">
        <f ca="1">IF(_xlfn.XLOOKUP(C111,customers!$A$1:$A$1001,customers!$C$1:$C$1001,,0)=0,"",_xlfn.XLOOKUP(C111,customers!$A$1:$A$1001,customers!$C$1:$C$1001,,0))</f>
        <v>bvargas5@yahoo.com</v>
      </c>
      <c r="H111" s="2" t="str">
        <f>_xlfn.XLOOKUP(C111,customers!$A$1:$A$1001,customers!$G$1:$G$1001,,0)</f>
        <v>Canada</v>
      </c>
      <c r="I111" t="str">
        <f>INDEX(products!$A$1:$G$49,MATCH(orders!$D428,products!$A$1:$A$49,0),MATCH(orders!I$1,products!$A$1:$G$1,0))</f>
        <v>Cia</v>
      </c>
      <c r="J111" t="str">
        <f>INDEX(products!$A$1:$G$49,MATCH(orders!$D428,products!$A$1:$A$49,0),MATCH(orders!J$1,products!$A$1:$G$1,0))</f>
        <v>M</v>
      </c>
      <c r="K111" s="5">
        <f>INDEX(products!$A$1:$G$49,MATCH(orders!$D428,products!$A$1:$A$49,0),MATCH(orders!K$1,products!$A$1:$G$1,0))</f>
        <v>0.2</v>
      </c>
      <c r="L111" s="10">
        <f>INDEX(products!$A$1:$G$49,MATCH(orders!$D428,products!$A$1:$A$49,0),MATCH(orders!L$1,products!$A$1:$G$1,0))</f>
        <v>1.2</v>
      </c>
      <c r="M111" s="10">
        <f t="shared" si="3"/>
        <v>4.8</v>
      </c>
      <c r="N111" t="str">
        <f t="shared" si="4"/>
        <v>Ciabatta</v>
      </c>
      <c r="O111" t="str">
        <f t="shared" si="5"/>
        <v>Medium</v>
      </c>
      <c r="P111" t="str">
        <f>_xlfn.XLOOKUP(Orders[[#This Row],[Customer ID]],customers!$A$2:$A$1001,customers!$I$2:$I$1001,,0)</f>
        <v>Yes</v>
      </c>
    </row>
    <row r="112" spans="1:16" x14ac:dyDescent="0.35">
      <c r="A112" s="2" t="s">
        <v>5316</v>
      </c>
      <c r="B112" s="3">
        <v>44709</v>
      </c>
      <c r="C112" s="2" t="s">
        <v>4316</v>
      </c>
      <c r="D112" t="s">
        <v>259</v>
      </c>
      <c r="E112" s="2">
        <v>4</v>
      </c>
      <c r="F112" s="2" t="str">
        <f>_xlfn.XLOOKUP(C112,customers!$A$1:$A$1001,customers!$B$1:$B$1001,,0)</f>
        <v>Boston Carlson</v>
      </c>
      <c r="G112" s="2" t="str">
        <f ca="1">IF(_xlfn.XLOOKUP(C112,customers!$A$1:$A$1001,customers!$C$1:$C$1001,,0)=0,"",_xlfn.XLOOKUP(C112,customers!$A$1:$A$1001,customers!$C$1:$C$1001,,0))</f>
        <v>bcarlson9@yahoo.com</v>
      </c>
      <c r="H112" s="2" t="str">
        <f>_xlfn.XLOOKUP(C112,customers!$A$1:$A$1001,customers!$G$1:$G$1001,,0)</f>
        <v>Canada</v>
      </c>
      <c r="I112" t="str">
        <f>INDEX(products!$A$1:$G$49,MATCH(orders!$D579,products!$A$1:$A$49,0),MATCH(orders!I$1,products!$A$1:$G$1,0))</f>
        <v>Cro</v>
      </c>
      <c r="J112" t="str">
        <f>INDEX(products!$A$1:$G$49,MATCH(orders!$D579,products!$A$1:$A$49,0),MATCH(orders!J$1,products!$A$1:$G$1,0))</f>
        <v>S</v>
      </c>
      <c r="K112" s="5">
        <f>INDEX(products!$A$1:$G$49,MATCH(orders!$D579,products!$A$1:$A$49,0),MATCH(orders!K$1,products!$A$1:$G$1,0))</f>
        <v>0.2</v>
      </c>
      <c r="L112" s="10">
        <f>INDEX(products!$A$1:$G$49,MATCH(orders!$D579,products!$A$1:$A$49,0),MATCH(orders!L$1,products!$A$1:$G$1,0))</f>
        <v>0.9</v>
      </c>
      <c r="M112" s="10">
        <f t="shared" si="3"/>
        <v>3.6</v>
      </c>
      <c r="N112" t="str">
        <f t="shared" si="4"/>
        <v>Croissant</v>
      </c>
      <c r="O112" t="str">
        <f t="shared" si="5"/>
        <v>Soft</v>
      </c>
      <c r="P112" t="str">
        <f>_xlfn.XLOOKUP(Orders[[#This Row],[Customer ID]],customers!$A$2:$A$1001,customers!$I$2:$I$1001,,0)</f>
        <v>No</v>
      </c>
    </row>
    <row r="113" spans="1:16" x14ac:dyDescent="0.35">
      <c r="A113" s="2" t="s">
        <v>5459</v>
      </c>
      <c r="B113" s="3">
        <v>44837</v>
      </c>
      <c r="C113" s="2" t="s">
        <v>4459</v>
      </c>
      <c r="D113" t="s">
        <v>274</v>
      </c>
      <c r="E113" s="2">
        <v>1</v>
      </c>
      <c r="F113" s="2" t="str">
        <f>_xlfn.XLOOKUP(C113,customers!$A$1:$A$1001,customers!$B$1:$B$1001,,0)</f>
        <v>Branden Bowen</v>
      </c>
      <c r="G113" s="2" t="str">
        <f ca="1">IF(_xlfn.XLOOKUP(C113,customers!$A$1:$A$1001,customers!$C$1:$C$1001,,0)=0,"",_xlfn.XLOOKUP(C113,customers!$A$1:$A$1001,customers!$C$1:$C$1001,,0))</f>
        <v>bbowen1@icloud.com</v>
      </c>
      <c r="H113" s="2" t="str">
        <f>_xlfn.XLOOKUP(C113,customers!$A$1:$A$1001,customers!$G$1:$G$1001,,0)</f>
        <v>France</v>
      </c>
      <c r="I113" t="str">
        <f>INDEX(products!$A$1:$G$49,MATCH(orders!$D788,products!$A$1:$A$49,0),MATCH(orders!I$1,products!$A$1:$G$1,0))</f>
        <v>Bag</v>
      </c>
      <c r="J113" t="str">
        <f>INDEX(products!$A$1:$G$49,MATCH(orders!$D788,products!$A$1:$A$49,0),MATCH(orders!J$1,products!$A$1:$G$1,0))</f>
        <v>S</v>
      </c>
      <c r="K113" s="5">
        <f>INDEX(products!$A$1:$G$49,MATCH(orders!$D788,products!$A$1:$A$49,0),MATCH(orders!K$1,products!$A$1:$G$1,0))</f>
        <v>0.5</v>
      </c>
      <c r="L113" s="10">
        <f>INDEX(products!$A$1:$G$49,MATCH(orders!$D788,products!$A$1:$A$49,0),MATCH(orders!L$1,products!$A$1:$G$1,0))</f>
        <v>3</v>
      </c>
      <c r="M113" s="10">
        <f t="shared" si="3"/>
        <v>3</v>
      </c>
      <c r="N113" t="str">
        <f t="shared" si="4"/>
        <v>Baguette</v>
      </c>
      <c r="O113" t="str">
        <f t="shared" si="5"/>
        <v>Soft</v>
      </c>
      <c r="P113" t="str">
        <f>_xlfn.XLOOKUP(Orders[[#This Row],[Customer ID]],customers!$A$2:$A$1001,customers!$I$2:$I$1001,,0)</f>
        <v>Yes</v>
      </c>
    </row>
    <row r="114" spans="1:16" x14ac:dyDescent="0.35">
      <c r="A114" s="2" t="s">
        <v>6141</v>
      </c>
      <c r="B114" s="3">
        <v>45111</v>
      </c>
      <c r="C114" s="2" t="s">
        <v>5141</v>
      </c>
      <c r="D114" t="s">
        <v>264</v>
      </c>
      <c r="E114" s="2">
        <v>1</v>
      </c>
      <c r="F114" s="2" t="str">
        <f>_xlfn.XLOOKUP(C114,customers!$A$1:$A$1001,customers!$B$1:$B$1001,,0)</f>
        <v>Braxton Gilmore</v>
      </c>
      <c r="G114" s="2" t="str">
        <f ca="1">IF(_xlfn.XLOOKUP(C114,customers!$A$1:$A$1001,customers!$C$1:$C$1001,,0)=0,"",_xlfn.XLOOKUP(C114,customers!$A$1:$A$1001,customers!$C$1:$C$1001,,0))</f>
        <v>bgilmore3@hotmail.com</v>
      </c>
      <c r="H114" s="2" t="str">
        <f>_xlfn.XLOOKUP(C114,customers!$A$1:$A$1001,customers!$G$1:$G$1001,,0)</f>
        <v>France</v>
      </c>
      <c r="I114" t="str">
        <f>INDEX(products!$A$1:$G$49,MATCH(orders!$D872,products!$A$1:$A$49,0),MATCH(orders!I$1,products!$A$1:$G$1,0))</f>
        <v>Cro</v>
      </c>
      <c r="J114" t="str">
        <f>INDEX(products!$A$1:$G$49,MATCH(orders!$D872,products!$A$1:$A$49,0),MATCH(orders!J$1,products!$A$1:$G$1,0))</f>
        <v>M</v>
      </c>
      <c r="K114" s="5">
        <f>INDEX(products!$A$1:$G$49,MATCH(orders!$D872,products!$A$1:$A$49,0),MATCH(orders!K$1,products!$A$1:$G$1,0))</f>
        <v>0.2</v>
      </c>
      <c r="L114" s="10">
        <f>INDEX(products!$A$1:$G$49,MATCH(orders!$D872,products!$A$1:$A$49,0),MATCH(orders!L$1,products!$A$1:$G$1,0))</f>
        <v>1.08</v>
      </c>
      <c r="M114" s="10">
        <f t="shared" si="3"/>
        <v>1.08</v>
      </c>
      <c r="N114" t="str">
        <f t="shared" si="4"/>
        <v>Croissant</v>
      </c>
      <c r="O114" t="str">
        <f t="shared" si="5"/>
        <v>Medium</v>
      </c>
      <c r="P114" t="str">
        <f>_xlfn.XLOOKUP(Orders[[#This Row],[Customer ID]],customers!$A$2:$A$1001,customers!$I$2:$I$1001,,0)</f>
        <v>No</v>
      </c>
    </row>
    <row r="115" spans="1:16" x14ac:dyDescent="0.35">
      <c r="A115" s="2" t="s">
        <v>5256</v>
      </c>
      <c r="B115" s="3">
        <v>45352</v>
      </c>
      <c r="C115" s="2" t="s">
        <v>4256</v>
      </c>
      <c r="D115" t="s">
        <v>261</v>
      </c>
      <c r="E115" s="2">
        <v>4</v>
      </c>
      <c r="F115" s="2" t="str">
        <f>_xlfn.XLOOKUP(C115,customers!$A$1:$A$1001,customers!$B$1:$B$1001,,0)</f>
        <v>Braylon Villanueva</v>
      </c>
      <c r="G115" s="2" t="str">
        <f ca="1">IF(_xlfn.XLOOKUP(C115,customers!$A$1:$A$1001,customers!$C$1:$C$1001,,0)=0,"",_xlfn.XLOOKUP(C115,customers!$A$1:$A$1001,customers!$C$1:$C$1001,,0))</f>
        <v>bvillanueva8@yahoo.com</v>
      </c>
      <c r="H115" s="2" t="str">
        <f>_xlfn.XLOOKUP(C115,customers!$A$1:$A$1001,customers!$G$1:$G$1001,,0)</f>
        <v>United States</v>
      </c>
      <c r="I115" t="str">
        <f>INDEX(products!$A$1:$G$49,MATCH(orders!$D245,products!$A$1:$A$49,0),MATCH(orders!I$1,products!$A$1:$G$1,0))</f>
        <v>Bag</v>
      </c>
      <c r="J115" t="str">
        <f>INDEX(products!$A$1:$G$49,MATCH(orders!$D245,products!$A$1:$A$49,0),MATCH(orders!J$1,products!$A$1:$G$1,0))</f>
        <v>S</v>
      </c>
      <c r="K115" s="5">
        <f>INDEX(products!$A$1:$G$49,MATCH(orders!$D245,products!$A$1:$A$49,0),MATCH(orders!K$1,products!$A$1:$G$1,0))</f>
        <v>2.5</v>
      </c>
      <c r="L115" s="10">
        <f>INDEX(products!$A$1:$G$49,MATCH(orders!$D245,products!$A$1:$A$49,0),MATCH(orders!L$1,products!$A$1:$G$1,0))</f>
        <v>15</v>
      </c>
      <c r="M115" s="10">
        <f t="shared" si="3"/>
        <v>60</v>
      </c>
      <c r="N115" t="str">
        <f t="shared" si="4"/>
        <v>Baguette</v>
      </c>
      <c r="O115" t="str">
        <f t="shared" si="5"/>
        <v>Soft</v>
      </c>
      <c r="P115" t="str">
        <f>_xlfn.XLOOKUP(Orders[[#This Row],[Customer ID]],customers!$A$2:$A$1001,customers!$I$2:$I$1001,,0)</f>
        <v>No</v>
      </c>
    </row>
    <row r="116" spans="1:16" x14ac:dyDescent="0.35">
      <c r="A116" s="2" t="s">
        <v>5364</v>
      </c>
      <c r="B116" s="3">
        <v>45579</v>
      </c>
      <c r="C116" s="2" t="s">
        <v>4364</v>
      </c>
      <c r="D116" t="s">
        <v>278</v>
      </c>
      <c r="E116" s="2">
        <v>2</v>
      </c>
      <c r="F116" s="2" t="str">
        <f>_xlfn.XLOOKUP(C116,customers!$A$1:$A$1001,customers!$B$1:$B$1001,,0)</f>
        <v>Braiden Melton</v>
      </c>
      <c r="G116" s="2" t="str">
        <f ca="1">IF(_xlfn.XLOOKUP(C116,customers!$A$1:$A$1001,customers!$C$1:$C$1001,,0)=0,"",_xlfn.XLOOKUP(C116,customers!$A$1:$A$1001,customers!$C$1:$C$1001,,0))</f>
        <v>bmelton8@outlook.com</v>
      </c>
      <c r="H116" s="2" t="str">
        <f>_xlfn.XLOOKUP(C116,customers!$A$1:$A$1001,customers!$G$1:$G$1001,,0)</f>
        <v>France</v>
      </c>
      <c r="I116" t="str">
        <f>INDEX(products!$A$1:$G$49,MATCH(orders!$D38,products!$A$1:$A$49,0),MATCH(orders!I$1,products!$A$1:$G$1,0))</f>
        <v>Bri</v>
      </c>
      <c r="J116" t="str">
        <f>INDEX(products!$A$1:$G$49,MATCH(orders!$D38,products!$A$1:$A$49,0),MATCH(orders!J$1,products!$A$1:$G$1,0))</f>
        <v>M</v>
      </c>
      <c r="K116" s="5">
        <f>INDEX(products!$A$1:$G$49,MATCH(orders!$D38,products!$A$1:$A$49,0),MATCH(orders!K$1,products!$A$1:$G$1,0))</f>
        <v>2.5</v>
      </c>
      <c r="L116" s="10">
        <f>INDEX(products!$A$1:$G$49,MATCH(orders!$D38,products!$A$1:$A$49,0),MATCH(orders!L$1,products!$A$1:$G$1,0))</f>
        <v>12</v>
      </c>
      <c r="M116" s="10">
        <f t="shared" si="3"/>
        <v>24</v>
      </c>
      <c r="N116" t="str">
        <f t="shared" si="4"/>
        <v>Brioche</v>
      </c>
      <c r="O116" t="str">
        <f t="shared" si="5"/>
        <v>Medium</v>
      </c>
      <c r="P116" t="str">
        <f>_xlfn.XLOOKUP(Orders[[#This Row],[Customer ID]],customers!$A$2:$A$1001,customers!$I$2:$I$1001,,0)</f>
        <v>Yes</v>
      </c>
    </row>
    <row r="117" spans="1:16" x14ac:dyDescent="0.35">
      <c r="A117" s="2" t="s">
        <v>5253</v>
      </c>
      <c r="B117" s="3">
        <v>45527</v>
      </c>
      <c r="C117" s="2" t="s">
        <v>4253</v>
      </c>
      <c r="D117" t="s">
        <v>289</v>
      </c>
      <c r="E117" s="2">
        <v>5</v>
      </c>
      <c r="F117" s="2" t="str">
        <f>_xlfn.XLOOKUP(C117,customers!$A$1:$A$1001,customers!$B$1:$B$1001,,0)</f>
        <v>Brayan Freeman</v>
      </c>
      <c r="G117" s="2" t="str">
        <f ca="1">IF(_xlfn.XLOOKUP(C117,customers!$A$1:$A$1001,customers!$C$1:$C$1001,,0)=0,"",_xlfn.XLOOKUP(C117,customers!$A$1:$A$1001,customers!$C$1:$C$1001,,0))</f>
        <v>bfreeman1@gmail.com</v>
      </c>
      <c r="H117" s="2" t="str">
        <f>_xlfn.XLOOKUP(C117,customers!$A$1:$A$1001,customers!$G$1:$G$1001,,0)</f>
        <v>United States</v>
      </c>
      <c r="I117" t="str">
        <f>INDEX(products!$A$1:$G$49,MATCH(orders!$D189,products!$A$1:$A$49,0),MATCH(orders!I$1,products!$A$1:$G$1,0))</f>
        <v>Cro</v>
      </c>
      <c r="J117" t="str">
        <f>INDEX(products!$A$1:$G$49,MATCH(orders!$D189,products!$A$1:$A$49,0),MATCH(orders!J$1,products!$A$1:$G$1,0))</f>
        <v>M</v>
      </c>
      <c r="K117" s="5">
        <f>INDEX(products!$A$1:$G$49,MATCH(orders!$D189,products!$A$1:$A$49,0),MATCH(orders!K$1,products!$A$1:$G$1,0))</f>
        <v>1</v>
      </c>
      <c r="L117" s="10">
        <f>INDEX(products!$A$1:$G$49,MATCH(orders!$D189,products!$A$1:$A$49,0),MATCH(orders!L$1,products!$A$1:$G$1,0))</f>
        <v>5.4</v>
      </c>
      <c r="M117" s="10">
        <f t="shared" si="3"/>
        <v>27</v>
      </c>
      <c r="N117" t="str">
        <f t="shared" si="4"/>
        <v>Croissant</v>
      </c>
      <c r="O117" t="str">
        <f t="shared" si="5"/>
        <v>Medium</v>
      </c>
      <c r="P117" t="str">
        <f>_xlfn.XLOOKUP(Orders[[#This Row],[Customer ID]],customers!$A$2:$A$1001,customers!$I$2:$I$1001,,0)</f>
        <v>No</v>
      </c>
    </row>
    <row r="118" spans="1:16" x14ac:dyDescent="0.35">
      <c r="A118" s="2" t="s">
        <v>5936</v>
      </c>
      <c r="B118" s="3">
        <v>45197</v>
      </c>
      <c r="C118" s="2" t="s">
        <v>4936</v>
      </c>
      <c r="D118" t="s">
        <v>276</v>
      </c>
      <c r="E118" s="2">
        <v>3</v>
      </c>
      <c r="F118" s="2" t="str">
        <f>_xlfn.XLOOKUP(C118,customers!$A$1:$A$1001,customers!$B$1:$B$1001,,0)</f>
        <v>Brayan Kaiser</v>
      </c>
      <c r="G118" s="2" t="str">
        <f ca="1">IF(_xlfn.XLOOKUP(C118,customers!$A$1:$A$1001,customers!$C$1:$C$1001,,0)=0,"",_xlfn.XLOOKUP(C118,customers!$A$1:$A$1001,customers!$C$1:$C$1001,,0))</f>
        <v>bkaiser0@hotmail.com</v>
      </c>
      <c r="H118" s="2" t="str">
        <f>_xlfn.XLOOKUP(C118,customers!$A$1:$A$1001,customers!$G$1:$G$1001,,0)</f>
        <v>United States</v>
      </c>
      <c r="I118" t="str">
        <f>INDEX(products!$A$1:$G$49,MATCH(orders!$D120,products!$A$1:$A$49,0),MATCH(orders!I$1,products!$A$1:$G$1,0))</f>
        <v>Bag</v>
      </c>
      <c r="J118" t="str">
        <f>INDEX(products!$A$1:$G$49,MATCH(orders!$D120,products!$A$1:$A$49,0),MATCH(orders!J$1,products!$A$1:$G$1,0))</f>
        <v>S</v>
      </c>
      <c r="K118" s="5">
        <f>INDEX(products!$A$1:$G$49,MATCH(orders!$D120,products!$A$1:$A$49,0),MATCH(orders!K$1,products!$A$1:$G$1,0))</f>
        <v>0.5</v>
      </c>
      <c r="L118" s="10">
        <f>INDEX(products!$A$1:$G$49,MATCH(orders!$D120,products!$A$1:$A$49,0),MATCH(orders!L$1,products!$A$1:$G$1,0))</f>
        <v>3</v>
      </c>
      <c r="M118" s="10">
        <f t="shared" si="3"/>
        <v>9</v>
      </c>
      <c r="N118" t="str">
        <f t="shared" si="4"/>
        <v>Baguette</v>
      </c>
      <c r="O118" t="str">
        <f t="shared" si="5"/>
        <v>Soft</v>
      </c>
      <c r="P118" t="str">
        <f>_xlfn.XLOOKUP(Orders[[#This Row],[Customer ID]],customers!$A$2:$A$1001,customers!$I$2:$I$1001,,0)</f>
        <v>No</v>
      </c>
    </row>
    <row r="119" spans="1:16" x14ac:dyDescent="0.35">
      <c r="A119" s="2" t="s">
        <v>6180</v>
      </c>
      <c r="B119" s="3">
        <v>45190</v>
      </c>
      <c r="C119" s="2" t="s">
        <v>5180</v>
      </c>
      <c r="D119" t="s">
        <v>283</v>
      </c>
      <c r="E119" s="2">
        <v>4</v>
      </c>
      <c r="F119" s="2" t="str">
        <f>_xlfn.XLOOKUP(C119,customers!$A$1:$A$1001,customers!$B$1:$B$1001,,0)</f>
        <v>Branden Santos</v>
      </c>
      <c r="G119" s="2" t="str">
        <f ca="1">IF(_xlfn.XLOOKUP(C119,customers!$A$1:$A$1001,customers!$C$1:$C$1001,,0)=0,"",_xlfn.XLOOKUP(C119,customers!$A$1:$A$1001,customers!$C$1:$C$1001,,0))</f>
        <v>bsantos3@hotmail.com</v>
      </c>
      <c r="H119" s="2" t="str">
        <f>_xlfn.XLOOKUP(C119,customers!$A$1:$A$1001,customers!$G$1:$G$1001,,0)</f>
        <v>Canada</v>
      </c>
      <c r="I119" t="str">
        <f>INDEX(products!$A$1:$G$49,MATCH(orders!$D143,products!$A$1:$A$49,0),MATCH(orders!I$1,products!$A$1:$G$1,0))</f>
        <v>Bag</v>
      </c>
      <c r="J119" t="str">
        <f>INDEX(products!$A$1:$G$49,MATCH(orders!$D143,products!$A$1:$A$49,0),MATCH(orders!J$1,products!$A$1:$G$1,0))</f>
        <v>C</v>
      </c>
      <c r="K119" s="5">
        <f>INDEX(products!$A$1:$G$49,MATCH(orders!$D143,products!$A$1:$A$49,0),MATCH(orders!K$1,products!$A$1:$G$1,0))</f>
        <v>0.2</v>
      </c>
      <c r="L119" s="10">
        <f>INDEX(products!$A$1:$G$49,MATCH(orders!$D143,products!$A$1:$A$49,0),MATCH(orders!L$1,products!$A$1:$G$1,0))</f>
        <v>1.32</v>
      </c>
      <c r="M119" s="10">
        <f t="shared" si="3"/>
        <v>5.28</v>
      </c>
      <c r="N119" t="str">
        <f t="shared" si="4"/>
        <v>Baguette</v>
      </c>
      <c r="O119" t="str">
        <f t="shared" si="5"/>
        <v>Crispy</v>
      </c>
      <c r="P119" t="str">
        <f>_xlfn.XLOOKUP(Orders[[#This Row],[Customer ID]],customers!$A$2:$A$1001,customers!$I$2:$I$1001,,0)</f>
        <v>Yes</v>
      </c>
    </row>
    <row r="120" spans="1:16" x14ac:dyDescent="0.35">
      <c r="A120" s="2" t="s">
        <v>6162</v>
      </c>
      <c r="B120" s="3">
        <v>44512</v>
      </c>
      <c r="C120" s="2" t="s">
        <v>5162</v>
      </c>
      <c r="D120" t="s">
        <v>283</v>
      </c>
      <c r="E120" s="2">
        <v>4</v>
      </c>
      <c r="F120" s="2" t="str">
        <f>_xlfn.XLOOKUP(C120,customers!$A$1:$A$1001,customers!$B$1:$B$1001,,0)</f>
        <v>Branson Chandler</v>
      </c>
      <c r="G120" s="2" t="str">
        <f ca="1">IF(_xlfn.XLOOKUP(C120,customers!$A$1:$A$1001,customers!$C$1:$C$1001,,0)=0,"",_xlfn.XLOOKUP(C120,customers!$A$1:$A$1001,customers!$C$1:$C$1001,,0))</f>
        <v>bchandler4@hotmail.com</v>
      </c>
      <c r="H120" s="2" t="str">
        <f>_xlfn.XLOOKUP(C120,customers!$A$1:$A$1001,customers!$G$1:$G$1001,,0)</f>
        <v>France</v>
      </c>
      <c r="I120" t="str">
        <f>INDEX(products!$A$1:$G$49,MATCH(orders!$D947,products!$A$1:$A$49,0),MATCH(orders!I$1,products!$A$1:$G$1,0))</f>
        <v>Cro</v>
      </c>
      <c r="J120" t="str">
        <f>INDEX(products!$A$1:$G$49,MATCH(orders!$D947,products!$A$1:$A$49,0),MATCH(orders!J$1,products!$A$1:$G$1,0))</f>
        <v>C</v>
      </c>
      <c r="K120" s="5">
        <f>INDEX(products!$A$1:$G$49,MATCH(orders!$D947,products!$A$1:$A$49,0),MATCH(orders!K$1,products!$A$1:$G$1,0))</f>
        <v>0.2</v>
      </c>
      <c r="L120" s="10">
        <f>INDEX(products!$A$1:$G$49,MATCH(orders!$D947,products!$A$1:$A$49,0),MATCH(orders!L$1,products!$A$1:$G$1,0))</f>
        <v>0.99</v>
      </c>
      <c r="M120" s="10">
        <f t="shared" si="3"/>
        <v>3.96</v>
      </c>
      <c r="N120" t="str">
        <f t="shared" si="4"/>
        <v>Croissant</v>
      </c>
      <c r="O120" t="str">
        <f t="shared" si="5"/>
        <v>Crispy</v>
      </c>
      <c r="P120" t="str">
        <f>_xlfn.XLOOKUP(Orders[[#This Row],[Customer ID]],customers!$A$2:$A$1001,customers!$I$2:$I$1001,,0)</f>
        <v>Yes</v>
      </c>
    </row>
    <row r="121" spans="1:16" x14ac:dyDescent="0.35">
      <c r="A121" s="2" t="s">
        <v>5929</v>
      </c>
      <c r="B121" s="3">
        <v>44625</v>
      </c>
      <c r="C121" s="2" t="s">
        <v>4929</v>
      </c>
      <c r="D121" t="s">
        <v>258</v>
      </c>
      <c r="E121" s="2">
        <v>6</v>
      </c>
      <c r="F121" s="2" t="str">
        <f>_xlfn.XLOOKUP(C121,customers!$A$1:$A$1001,customers!$B$1:$B$1001,,0)</f>
        <v>Brayden Barron</v>
      </c>
      <c r="G121" s="2" t="str">
        <f ca="1">IF(_xlfn.XLOOKUP(C121,customers!$A$1:$A$1001,customers!$C$1:$C$1001,,0)=0,"",_xlfn.XLOOKUP(C121,customers!$A$1:$A$1001,customers!$C$1:$C$1001,,0))</f>
        <v>bbarron5@outlook.com</v>
      </c>
      <c r="H121" s="2" t="str">
        <f>_xlfn.XLOOKUP(C121,customers!$A$1:$A$1001,customers!$G$1:$G$1001,,0)</f>
        <v>United States</v>
      </c>
      <c r="I121" t="str">
        <f>INDEX(products!$A$1:$G$49,MATCH(orders!$D194,products!$A$1:$A$49,0),MATCH(orders!I$1,products!$A$1:$G$1,0))</f>
        <v>Bag</v>
      </c>
      <c r="J121" t="str">
        <f>INDEX(products!$A$1:$G$49,MATCH(orders!$D194,products!$A$1:$A$49,0),MATCH(orders!J$1,products!$A$1:$G$1,0))</f>
        <v>M</v>
      </c>
      <c r="K121" s="5">
        <f>INDEX(products!$A$1:$G$49,MATCH(orders!$D194,products!$A$1:$A$49,0),MATCH(orders!K$1,products!$A$1:$G$1,0))</f>
        <v>2.5</v>
      </c>
      <c r="L121" s="10">
        <f>INDEX(products!$A$1:$G$49,MATCH(orders!$D194,products!$A$1:$A$49,0),MATCH(orders!L$1,products!$A$1:$G$1,0))</f>
        <v>18</v>
      </c>
      <c r="M121" s="10">
        <f t="shared" si="3"/>
        <v>108</v>
      </c>
      <c r="N121" t="str">
        <f t="shared" si="4"/>
        <v>Baguette</v>
      </c>
      <c r="O121" t="str">
        <f t="shared" si="5"/>
        <v>Medium</v>
      </c>
      <c r="P121" t="str">
        <f>_xlfn.XLOOKUP(Orders[[#This Row],[Customer ID]],customers!$A$2:$A$1001,customers!$I$2:$I$1001,,0)</f>
        <v>No</v>
      </c>
    </row>
    <row r="122" spans="1:16" x14ac:dyDescent="0.35">
      <c r="A122" s="2" t="s">
        <v>5960</v>
      </c>
      <c r="B122" s="3">
        <v>45643</v>
      </c>
      <c r="C122" s="2" t="s">
        <v>4960</v>
      </c>
      <c r="D122" t="s">
        <v>271</v>
      </c>
      <c r="E122" s="2">
        <v>5</v>
      </c>
      <c r="F122" s="2" t="str">
        <f>_xlfn.XLOOKUP(C122,customers!$A$1:$A$1001,customers!$B$1:$B$1001,,0)</f>
        <v>Bradley Preston</v>
      </c>
      <c r="G122" s="2" t="str">
        <f ca="1">IF(_xlfn.XLOOKUP(C122,customers!$A$1:$A$1001,customers!$C$1:$C$1001,,0)=0,"",_xlfn.XLOOKUP(C122,customers!$A$1:$A$1001,customers!$C$1:$C$1001,,0))</f>
        <v>bpreston8@hotmail.com</v>
      </c>
      <c r="H122" s="2" t="str">
        <f>_xlfn.XLOOKUP(C122,customers!$A$1:$A$1001,customers!$G$1:$G$1001,,0)</f>
        <v>Ireland</v>
      </c>
      <c r="I122" t="str">
        <f>INDEX(products!$A$1:$G$49,MATCH(orders!$D459,products!$A$1:$A$49,0),MATCH(orders!I$1,products!$A$1:$G$1,0))</f>
        <v>Bag</v>
      </c>
      <c r="J122" t="str">
        <f>INDEX(products!$A$1:$G$49,MATCH(orders!$D459,products!$A$1:$A$49,0),MATCH(orders!J$1,products!$A$1:$G$1,0))</f>
        <v>C</v>
      </c>
      <c r="K122" s="5">
        <f>INDEX(products!$A$1:$G$49,MATCH(orders!$D459,products!$A$1:$A$49,0),MATCH(orders!K$1,products!$A$1:$G$1,0))</f>
        <v>0.5</v>
      </c>
      <c r="L122" s="10">
        <f>INDEX(products!$A$1:$G$49,MATCH(orders!$D459,products!$A$1:$A$49,0),MATCH(orders!L$1,products!$A$1:$G$1,0))</f>
        <v>3.3</v>
      </c>
      <c r="M122" s="10">
        <f t="shared" si="3"/>
        <v>16.5</v>
      </c>
      <c r="N122" t="str">
        <f t="shared" si="4"/>
        <v>Baguette</v>
      </c>
      <c r="O122" t="str">
        <f t="shared" si="5"/>
        <v>Crispy</v>
      </c>
      <c r="P122" t="str">
        <f>_xlfn.XLOOKUP(Orders[[#This Row],[Customer ID]],customers!$A$2:$A$1001,customers!$I$2:$I$1001,,0)</f>
        <v>Yes</v>
      </c>
    </row>
    <row r="123" spans="1:16" x14ac:dyDescent="0.35">
      <c r="A123" s="2" t="s">
        <v>5327</v>
      </c>
      <c r="B123" s="3">
        <v>44519</v>
      </c>
      <c r="C123" s="2" t="s">
        <v>4327</v>
      </c>
      <c r="D123" t="s">
        <v>261</v>
      </c>
      <c r="E123" s="2">
        <v>3</v>
      </c>
      <c r="F123" s="2" t="str">
        <f>_xlfn.XLOOKUP(C123,customers!$A$1:$A$1001,customers!$B$1:$B$1001,,0)</f>
        <v>Brayden Hebert</v>
      </c>
      <c r="G123" s="2" t="str">
        <f ca="1">IF(_xlfn.XLOOKUP(C123,customers!$A$1:$A$1001,customers!$C$1:$C$1001,,0)=0,"",_xlfn.XLOOKUP(C123,customers!$A$1:$A$1001,customers!$C$1:$C$1001,,0))</f>
        <v>bhebert8@hotmail.com</v>
      </c>
      <c r="H123" s="2" t="str">
        <f>_xlfn.XLOOKUP(C123,customers!$A$1:$A$1001,customers!$G$1:$G$1001,,0)</f>
        <v>France</v>
      </c>
      <c r="I123" t="str">
        <f>INDEX(products!$A$1:$G$49,MATCH(orders!$D881,products!$A$1:$A$49,0),MATCH(orders!I$1,products!$A$1:$G$1,0))</f>
        <v>Bri</v>
      </c>
      <c r="J123" t="str">
        <f>INDEX(products!$A$1:$G$49,MATCH(orders!$D881,products!$A$1:$A$49,0),MATCH(orders!J$1,products!$A$1:$G$1,0))</f>
        <v>M</v>
      </c>
      <c r="K123" s="5">
        <f>INDEX(products!$A$1:$G$49,MATCH(orders!$D881,products!$A$1:$A$49,0),MATCH(orders!K$1,products!$A$1:$G$1,0))</f>
        <v>2.5</v>
      </c>
      <c r="L123" s="10">
        <f>INDEX(products!$A$1:$G$49,MATCH(orders!$D881,products!$A$1:$A$49,0),MATCH(orders!L$1,products!$A$1:$G$1,0))</f>
        <v>12</v>
      </c>
      <c r="M123" s="10">
        <f t="shared" si="3"/>
        <v>36</v>
      </c>
      <c r="N123" t="str">
        <f t="shared" si="4"/>
        <v>Brioche</v>
      </c>
      <c r="O123" t="str">
        <f t="shared" si="5"/>
        <v>Medium</v>
      </c>
      <c r="P123" t="str">
        <f>_xlfn.XLOOKUP(Orders[[#This Row],[Customer ID]],customers!$A$2:$A$1001,customers!$I$2:$I$1001,,0)</f>
        <v>No</v>
      </c>
    </row>
    <row r="124" spans="1:16" x14ac:dyDescent="0.35">
      <c r="A124" s="2" t="s">
        <v>5801</v>
      </c>
      <c r="B124" s="3">
        <v>45590</v>
      </c>
      <c r="C124" s="2" t="s">
        <v>4801</v>
      </c>
      <c r="D124" t="s">
        <v>261</v>
      </c>
      <c r="E124" s="2">
        <v>2</v>
      </c>
      <c r="F124" s="2" t="str">
        <f>_xlfn.XLOOKUP(C124,customers!$A$1:$A$1001,customers!$B$1:$B$1001,,0)</f>
        <v>Breanna Koch</v>
      </c>
      <c r="G124" s="2" t="str">
        <f ca="1">IF(_xlfn.XLOOKUP(C124,customers!$A$1:$A$1001,customers!$C$1:$C$1001,,0)=0,"",_xlfn.XLOOKUP(C124,customers!$A$1:$A$1001,customers!$C$1:$C$1001,,0))</f>
        <v>bkoch0@aol.com</v>
      </c>
      <c r="H124" s="2" t="str">
        <f>_xlfn.XLOOKUP(C124,customers!$A$1:$A$1001,customers!$G$1:$G$1001,,0)</f>
        <v>United States</v>
      </c>
      <c r="I124" t="str">
        <f>INDEX(products!$A$1:$G$49,MATCH(orders!$D149,products!$A$1:$A$49,0),MATCH(orders!I$1,products!$A$1:$G$1,0))</f>
        <v>Cia</v>
      </c>
      <c r="J124" t="str">
        <f>INDEX(products!$A$1:$G$49,MATCH(orders!$D149,products!$A$1:$A$49,0),MATCH(orders!J$1,products!$A$1:$G$1,0))</f>
        <v>C</v>
      </c>
      <c r="K124" s="5">
        <f>INDEX(products!$A$1:$G$49,MATCH(orders!$D149,products!$A$1:$A$49,0),MATCH(orders!K$1,products!$A$1:$G$1,0))</f>
        <v>1</v>
      </c>
      <c r="L124" s="10">
        <f>INDEX(products!$A$1:$G$49,MATCH(orders!$D149,products!$A$1:$A$49,0),MATCH(orders!L$1,products!$A$1:$G$1,0))</f>
        <v>5.5</v>
      </c>
      <c r="M124" s="10">
        <f t="shared" si="3"/>
        <v>11</v>
      </c>
      <c r="N124" t="str">
        <f t="shared" si="4"/>
        <v>Ciabatta</v>
      </c>
      <c r="O124" t="str">
        <f t="shared" si="5"/>
        <v>Crispy</v>
      </c>
      <c r="P124" t="str">
        <f>_xlfn.XLOOKUP(Orders[[#This Row],[Customer ID]],customers!$A$2:$A$1001,customers!$I$2:$I$1001,,0)</f>
        <v>Yes</v>
      </c>
    </row>
    <row r="125" spans="1:16" x14ac:dyDescent="0.35">
      <c r="A125" s="2" t="s">
        <v>5884</v>
      </c>
      <c r="B125" s="3">
        <v>45299</v>
      </c>
      <c r="C125" s="2" t="s">
        <v>4884</v>
      </c>
      <c r="D125" t="s">
        <v>281</v>
      </c>
      <c r="E125" s="2">
        <v>4</v>
      </c>
      <c r="F125" s="2" t="str">
        <f>_xlfn.XLOOKUP(C125,customers!$A$1:$A$1001,customers!$B$1:$B$1001,,0)</f>
        <v>Brenton Skinner</v>
      </c>
      <c r="G125" s="2" t="str">
        <f ca="1">IF(_xlfn.XLOOKUP(C125,customers!$A$1:$A$1001,customers!$C$1:$C$1001,,0)=0,"",_xlfn.XLOOKUP(C125,customers!$A$1:$A$1001,customers!$C$1:$C$1001,,0))</f>
        <v>bskinner2@aol.com</v>
      </c>
      <c r="H125" s="2" t="str">
        <f>_xlfn.XLOOKUP(C125,customers!$A$1:$A$1001,customers!$G$1:$G$1001,,0)</f>
        <v>United States</v>
      </c>
      <c r="I125" t="str">
        <f>INDEX(products!$A$1:$G$49,MATCH(orders!$D175,products!$A$1:$A$49,0),MATCH(orders!I$1,products!$A$1:$G$1,0))</f>
        <v>Bag</v>
      </c>
      <c r="J125" t="str">
        <f>INDEX(products!$A$1:$G$49,MATCH(orders!$D175,products!$A$1:$A$49,0),MATCH(orders!J$1,products!$A$1:$G$1,0))</f>
        <v>S</v>
      </c>
      <c r="K125" s="5">
        <f>INDEX(products!$A$1:$G$49,MATCH(orders!$D175,products!$A$1:$A$49,0),MATCH(orders!K$1,products!$A$1:$G$1,0))</f>
        <v>1</v>
      </c>
      <c r="L125" s="10">
        <f>INDEX(products!$A$1:$G$49,MATCH(orders!$D175,products!$A$1:$A$49,0),MATCH(orders!L$1,products!$A$1:$G$1,0))</f>
        <v>6</v>
      </c>
      <c r="M125" s="10">
        <f t="shared" si="3"/>
        <v>24</v>
      </c>
      <c r="N125" t="str">
        <f t="shared" si="4"/>
        <v>Baguette</v>
      </c>
      <c r="O125" t="str">
        <f t="shared" si="5"/>
        <v>Soft</v>
      </c>
      <c r="P125" t="str">
        <f>_xlfn.XLOOKUP(Orders[[#This Row],[Customer ID]],customers!$A$2:$A$1001,customers!$I$2:$I$1001,,0)</f>
        <v>Yes</v>
      </c>
    </row>
    <row r="126" spans="1:16" x14ac:dyDescent="0.35">
      <c r="A126" s="2" t="s">
        <v>5273</v>
      </c>
      <c r="B126" s="3">
        <v>45203</v>
      </c>
      <c r="C126" s="2" t="s">
        <v>4273</v>
      </c>
      <c r="D126" t="s">
        <v>278</v>
      </c>
      <c r="E126" s="2">
        <v>2</v>
      </c>
      <c r="F126" s="2" t="str">
        <f>_xlfn.XLOOKUP(C126,customers!$A$1:$A$1001,customers!$B$1:$B$1001,,0)</f>
        <v>Brenden Berger</v>
      </c>
      <c r="G126" s="2" t="str">
        <f ca="1">IF(_xlfn.XLOOKUP(C126,customers!$A$1:$A$1001,customers!$C$1:$C$1001,,0)=0,"",_xlfn.XLOOKUP(C126,customers!$A$1:$A$1001,customers!$C$1:$C$1001,,0))</f>
        <v>bberger6@outlook.com</v>
      </c>
      <c r="H126" s="2" t="str">
        <f>_xlfn.XLOOKUP(C126,customers!$A$1:$A$1001,customers!$G$1:$G$1001,,0)</f>
        <v>United States</v>
      </c>
      <c r="I126" t="str">
        <f>INDEX(products!$A$1:$G$49,MATCH(orders!$D710,products!$A$1:$A$49,0),MATCH(orders!I$1,products!$A$1:$G$1,0))</f>
        <v>Bag</v>
      </c>
      <c r="J126" t="str">
        <f>INDEX(products!$A$1:$G$49,MATCH(orders!$D710,products!$A$1:$A$49,0),MATCH(orders!J$1,products!$A$1:$G$1,0))</f>
        <v>S</v>
      </c>
      <c r="K126" s="5">
        <f>INDEX(products!$A$1:$G$49,MATCH(orders!$D710,products!$A$1:$A$49,0),MATCH(orders!K$1,products!$A$1:$G$1,0))</f>
        <v>2.5</v>
      </c>
      <c r="L126" s="10">
        <f>INDEX(products!$A$1:$G$49,MATCH(orders!$D710,products!$A$1:$A$49,0),MATCH(orders!L$1,products!$A$1:$G$1,0))</f>
        <v>15</v>
      </c>
      <c r="M126" s="10">
        <f t="shared" si="3"/>
        <v>30</v>
      </c>
      <c r="N126" t="str">
        <f t="shared" si="4"/>
        <v>Baguette</v>
      </c>
      <c r="O126" t="str">
        <f t="shared" si="5"/>
        <v>Soft</v>
      </c>
      <c r="P126" t="str">
        <f>_xlfn.XLOOKUP(Orders[[#This Row],[Customer ID]],customers!$A$2:$A$1001,customers!$I$2:$I$1001,,0)</f>
        <v>Yes</v>
      </c>
    </row>
    <row r="127" spans="1:16" x14ac:dyDescent="0.35">
      <c r="A127" s="2" t="s">
        <v>5904</v>
      </c>
      <c r="B127" s="3">
        <v>44454</v>
      </c>
      <c r="C127" s="2" t="s">
        <v>4904</v>
      </c>
      <c r="D127" t="s">
        <v>266</v>
      </c>
      <c r="E127" s="2">
        <v>3</v>
      </c>
      <c r="F127" s="2" t="str">
        <f>_xlfn.XLOOKUP(C127,customers!$A$1:$A$1001,customers!$B$1:$B$1001,,0)</f>
        <v>Brenna Ware</v>
      </c>
      <c r="G127" s="2" t="str">
        <f ca="1">IF(_xlfn.XLOOKUP(C127,customers!$A$1:$A$1001,customers!$C$1:$C$1001,,0)=0,"",_xlfn.XLOOKUP(C127,customers!$A$1:$A$1001,customers!$C$1:$C$1001,,0))</f>
        <v>bware5@yahoo.com</v>
      </c>
      <c r="H127" s="2" t="str">
        <f>_xlfn.XLOOKUP(C127,customers!$A$1:$A$1001,customers!$G$1:$G$1001,,0)</f>
        <v>United States</v>
      </c>
      <c r="I127" t="str">
        <f>INDEX(products!$A$1:$G$49,MATCH(orders!$D10,products!$A$1:$A$49,0),MATCH(orders!I$1,products!$A$1:$G$1,0))</f>
        <v>Bag</v>
      </c>
      <c r="J127" t="str">
        <f>INDEX(products!$A$1:$G$49,MATCH(orders!$D10,products!$A$1:$A$49,0),MATCH(orders!J$1,products!$A$1:$G$1,0))</f>
        <v>S</v>
      </c>
      <c r="K127" s="5">
        <f>INDEX(products!$A$1:$G$49,MATCH(orders!$D10,products!$A$1:$A$49,0),MATCH(orders!K$1,products!$A$1:$G$1,0))</f>
        <v>2.5</v>
      </c>
      <c r="L127" s="10">
        <f>INDEX(products!$A$1:$G$49,MATCH(orders!$D10,products!$A$1:$A$49,0),MATCH(orders!L$1,products!$A$1:$G$1,0))</f>
        <v>15</v>
      </c>
      <c r="M127" s="10">
        <f t="shared" si="3"/>
        <v>45</v>
      </c>
      <c r="N127" t="str">
        <f t="shared" si="4"/>
        <v>Baguette</v>
      </c>
      <c r="O127" t="str">
        <f t="shared" si="5"/>
        <v>Soft</v>
      </c>
      <c r="P127" t="str">
        <f>_xlfn.XLOOKUP(Orders[[#This Row],[Customer ID]],customers!$A$2:$A$1001,customers!$I$2:$I$1001,,0)</f>
        <v>No</v>
      </c>
    </row>
    <row r="128" spans="1:16" x14ac:dyDescent="0.35">
      <c r="A128" s="2" t="s">
        <v>5846</v>
      </c>
      <c r="B128" s="3">
        <v>45400</v>
      </c>
      <c r="C128" s="2" t="s">
        <v>4846</v>
      </c>
      <c r="D128" t="s">
        <v>259</v>
      </c>
      <c r="E128" s="2">
        <v>4</v>
      </c>
      <c r="F128" s="2" t="str">
        <f>_xlfn.XLOOKUP(C128,customers!$A$1:$A$1001,customers!$B$1:$B$1001,,0)</f>
        <v>Brenden Rojas</v>
      </c>
      <c r="G128" s="2" t="str">
        <f ca="1">IF(_xlfn.XLOOKUP(C128,customers!$A$1:$A$1001,customers!$C$1:$C$1001,,0)=0,"",_xlfn.XLOOKUP(C128,customers!$A$1:$A$1001,customers!$C$1:$C$1001,,0))</f>
        <v>brojas3@icloud.com</v>
      </c>
      <c r="H128" s="2" t="str">
        <f>_xlfn.XLOOKUP(C128,customers!$A$1:$A$1001,customers!$G$1:$G$1001,,0)</f>
        <v>France</v>
      </c>
      <c r="I128" t="str">
        <f>INDEX(products!$A$1:$G$49,MATCH(orders!$D147,products!$A$1:$A$49,0),MATCH(orders!I$1,products!$A$1:$G$1,0))</f>
        <v>Bag</v>
      </c>
      <c r="J128" t="str">
        <f>INDEX(products!$A$1:$G$49,MATCH(orders!$D147,products!$A$1:$A$49,0),MATCH(orders!J$1,products!$A$1:$G$1,0))</f>
        <v>C</v>
      </c>
      <c r="K128" s="5">
        <f>INDEX(products!$A$1:$G$49,MATCH(orders!$D147,products!$A$1:$A$49,0),MATCH(orders!K$1,products!$A$1:$G$1,0))</f>
        <v>2.5</v>
      </c>
      <c r="L128" s="10">
        <f>INDEX(products!$A$1:$G$49,MATCH(orders!$D147,products!$A$1:$A$49,0),MATCH(orders!L$1,products!$A$1:$G$1,0))</f>
        <v>16.5</v>
      </c>
      <c r="M128" s="10">
        <f t="shared" si="3"/>
        <v>66</v>
      </c>
      <c r="N128" t="str">
        <f t="shared" si="4"/>
        <v>Baguette</v>
      </c>
      <c r="O128" t="str">
        <f t="shared" si="5"/>
        <v>Crispy</v>
      </c>
      <c r="P128" t="str">
        <f>_xlfn.XLOOKUP(Orders[[#This Row],[Customer ID]],customers!$A$2:$A$1001,customers!$I$2:$I$1001,,0)</f>
        <v>Yes</v>
      </c>
    </row>
    <row r="129" spans="1:16" x14ac:dyDescent="0.35">
      <c r="A129" s="2" t="s">
        <v>5955</v>
      </c>
      <c r="B129" s="3">
        <v>45598</v>
      </c>
      <c r="C129" s="2" t="s">
        <v>4955</v>
      </c>
      <c r="D129" t="s">
        <v>279</v>
      </c>
      <c r="E129" s="2">
        <v>3</v>
      </c>
      <c r="F129" s="2" t="str">
        <f>_xlfn.XLOOKUP(C129,customers!$A$1:$A$1001,customers!$B$1:$B$1001,,0)</f>
        <v>Brendan Levy</v>
      </c>
      <c r="G129" s="2" t="str">
        <f ca="1">IF(_xlfn.XLOOKUP(C129,customers!$A$1:$A$1001,customers!$C$1:$C$1001,,0)=0,"",_xlfn.XLOOKUP(C129,customers!$A$1:$A$1001,customers!$C$1:$C$1001,,0))</f>
        <v>blevy1@yahoo.com</v>
      </c>
      <c r="H129" s="2" t="str">
        <f>_xlfn.XLOOKUP(C129,customers!$A$1:$A$1001,customers!$G$1:$G$1001,,0)</f>
        <v>United States</v>
      </c>
      <c r="I129" t="str">
        <f>INDEX(products!$A$1:$G$49,MATCH(orders!$D221,products!$A$1:$A$49,0),MATCH(orders!I$1,products!$A$1:$G$1,0))</f>
        <v>Bag</v>
      </c>
      <c r="J129" t="str">
        <f>INDEX(products!$A$1:$G$49,MATCH(orders!$D221,products!$A$1:$A$49,0),MATCH(orders!J$1,products!$A$1:$G$1,0))</f>
        <v>C</v>
      </c>
      <c r="K129" s="5">
        <f>INDEX(products!$A$1:$G$49,MATCH(orders!$D221,products!$A$1:$A$49,0),MATCH(orders!K$1,products!$A$1:$G$1,0))</f>
        <v>0.5</v>
      </c>
      <c r="L129" s="10">
        <f>INDEX(products!$A$1:$G$49,MATCH(orders!$D221,products!$A$1:$A$49,0),MATCH(orders!L$1,products!$A$1:$G$1,0))</f>
        <v>3.3</v>
      </c>
      <c r="M129" s="10">
        <f t="shared" si="3"/>
        <v>9.8999999999999986</v>
      </c>
      <c r="N129" t="str">
        <f t="shared" si="4"/>
        <v>Baguette</v>
      </c>
      <c r="O129" t="str">
        <f t="shared" si="5"/>
        <v>Crispy</v>
      </c>
      <c r="P129" t="str">
        <f>_xlfn.XLOOKUP(Orders[[#This Row],[Customer ID]],customers!$A$2:$A$1001,customers!$I$2:$I$1001,,0)</f>
        <v>Yes</v>
      </c>
    </row>
    <row r="130" spans="1:16" x14ac:dyDescent="0.35">
      <c r="A130" s="2" t="s">
        <v>6028</v>
      </c>
      <c r="B130" s="3">
        <v>45026</v>
      </c>
      <c r="C130" s="2" t="s">
        <v>5028</v>
      </c>
      <c r="D130" t="s">
        <v>278</v>
      </c>
      <c r="E130" s="2">
        <v>4</v>
      </c>
      <c r="F130" s="2" t="str">
        <f>_xlfn.XLOOKUP(C130,customers!$A$1:$A$1001,customers!$B$1:$B$1001,,0)</f>
        <v>Briana Meza</v>
      </c>
      <c r="G130" s="2" t="str">
        <f ca="1">IF(_xlfn.XLOOKUP(C130,customers!$A$1:$A$1001,customers!$C$1:$C$1001,,0)=0,"",_xlfn.XLOOKUP(C130,customers!$A$1:$A$1001,customers!$C$1:$C$1001,,0))</f>
        <v>bmeza1@icloud.com</v>
      </c>
      <c r="H130" s="2" t="str">
        <f>_xlfn.XLOOKUP(C130,customers!$A$1:$A$1001,customers!$G$1:$G$1001,,0)</f>
        <v>Canada</v>
      </c>
      <c r="I130" t="str">
        <f>INDEX(products!$A$1:$G$49,MATCH(orders!$D554,products!$A$1:$A$49,0),MATCH(orders!I$1,products!$A$1:$G$1,0))</f>
        <v>Cia</v>
      </c>
      <c r="J130" t="str">
        <f>INDEX(products!$A$1:$G$49,MATCH(orders!$D554,products!$A$1:$A$49,0),MATCH(orders!J$1,products!$A$1:$G$1,0))</f>
        <v>S</v>
      </c>
      <c r="K130" s="5">
        <f>INDEX(products!$A$1:$G$49,MATCH(orders!$D554,products!$A$1:$A$49,0),MATCH(orders!K$1,products!$A$1:$G$1,0))</f>
        <v>2.5</v>
      </c>
      <c r="L130" s="10">
        <f>INDEX(products!$A$1:$G$49,MATCH(orders!$D554,products!$A$1:$A$49,0),MATCH(orders!L$1,products!$A$1:$G$1,0))</f>
        <v>12.5</v>
      </c>
      <c r="M130" s="10">
        <f t="shared" ref="M130:M193" si="6">L130*E130</f>
        <v>50</v>
      </c>
      <c r="N130" t="str">
        <f t="shared" ref="N130:N193" si="7">IF(I130="Bag","Baguette",IF(I130="Cro","Croissant",IF(I130="Sou","Sourdough",IF(I130="Bri","Brioche",IF(I130="Cia","Ciabatta","")))))</f>
        <v>Ciabatta</v>
      </c>
      <c r="O130" t="str">
        <f t="shared" ref="O130:O193" si="8">IF(J130="S","Soft",IF(J130="C","Crispy",IF(J130="M","Medium","")))</f>
        <v>Soft</v>
      </c>
      <c r="P130" t="str">
        <f>_xlfn.XLOOKUP(Orders[[#This Row],[Customer ID]],customers!$A$2:$A$1001,customers!$I$2:$I$1001,,0)</f>
        <v>No</v>
      </c>
    </row>
    <row r="131" spans="1:16" x14ac:dyDescent="0.35">
      <c r="A131" s="2" t="s">
        <v>5409</v>
      </c>
      <c r="B131" s="3">
        <v>44342</v>
      </c>
      <c r="C131" s="2" t="s">
        <v>4409</v>
      </c>
      <c r="D131" t="s">
        <v>261</v>
      </c>
      <c r="E131" s="2">
        <v>2</v>
      </c>
      <c r="F131" s="2" t="str">
        <f>_xlfn.XLOOKUP(C131,customers!$A$1:$A$1001,customers!$B$1:$B$1001,,0)</f>
        <v>Brian Dickson</v>
      </c>
      <c r="G131" s="2" t="str">
        <f ca="1">IF(_xlfn.XLOOKUP(C131,customers!$A$1:$A$1001,customers!$C$1:$C$1001,,0)=0,"",_xlfn.XLOOKUP(C131,customers!$A$1:$A$1001,customers!$C$1:$C$1001,,0))</f>
        <v>bdickson0@hotmail.com</v>
      </c>
      <c r="H131" s="2" t="str">
        <f>_xlfn.XLOOKUP(C131,customers!$A$1:$A$1001,customers!$G$1:$G$1001,,0)</f>
        <v>France</v>
      </c>
      <c r="I131" t="str">
        <f>INDEX(products!$A$1:$G$49,MATCH(orders!$D341,products!$A$1:$A$49,0),MATCH(orders!I$1,products!$A$1:$G$1,0))</f>
        <v>Sou</v>
      </c>
      <c r="J131" t="str">
        <f>INDEX(products!$A$1:$G$49,MATCH(orders!$D341,products!$A$1:$A$49,0),MATCH(orders!J$1,products!$A$1:$G$1,0))</f>
        <v>M</v>
      </c>
      <c r="K131" s="5">
        <f>INDEX(products!$A$1:$G$49,MATCH(orders!$D341,products!$A$1:$A$49,0),MATCH(orders!K$1,products!$A$1:$G$1,0))</f>
        <v>0.5</v>
      </c>
      <c r="L131" s="10">
        <f>INDEX(products!$A$1:$G$49,MATCH(orders!$D341,products!$A$1:$A$49,0),MATCH(orders!L$1,products!$A$1:$G$1,0))</f>
        <v>1.8</v>
      </c>
      <c r="M131" s="10">
        <f t="shared" si="6"/>
        <v>3.6</v>
      </c>
      <c r="N131" t="str">
        <f t="shared" si="7"/>
        <v>Sourdough</v>
      </c>
      <c r="O131" t="str">
        <f t="shared" si="8"/>
        <v>Medium</v>
      </c>
      <c r="P131" t="str">
        <f>_xlfn.XLOOKUP(Orders[[#This Row],[Customer ID]],customers!$A$2:$A$1001,customers!$I$2:$I$1001,,0)</f>
        <v>Yes</v>
      </c>
    </row>
    <row r="132" spans="1:16" x14ac:dyDescent="0.35">
      <c r="A132" s="2" t="s">
        <v>5554</v>
      </c>
      <c r="B132" s="3">
        <v>44238</v>
      </c>
      <c r="C132" s="2" t="s">
        <v>4554</v>
      </c>
      <c r="D132" t="s">
        <v>265</v>
      </c>
      <c r="E132" s="2">
        <v>6</v>
      </c>
      <c r="F132" s="2" t="str">
        <f>_xlfn.XLOOKUP(C132,customers!$A$1:$A$1001,customers!$B$1:$B$1001,,0)</f>
        <v>Britney Dodson</v>
      </c>
      <c r="G132" s="2" t="str">
        <f ca="1">IF(_xlfn.XLOOKUP(C132,customers!$A$1:$A$1001,customers!$C$1:$C$1001,,0)=0,"",_xlfn.XLOOKUP(C132,customers!$A$1:$A$1001,customers!$C$1:$C$1001,,0))</f>
        <v>bdodson5@outlook.com</v>
      </c>
      <c r="H132" s="2" t="str">
        <f>_xlfn.XLOOKUP(C132,customers!$A$1:$A$1001,customers!$G$1:$G$1001,,0)</f>
        <v>Canada</v>
      </c>
      <c r="I132" t="str">
        <f>INDEX(products!$A$1:$G$49,MATCH(orders!$D249,products!$A$1:$A$49,0),MATCH(orders!I$1,products!$A$1:$G$1,0))</f>
        <v>Bag</v>
      </c>
      <c r="J132" t="str">
        <f>INDEX(products!$A$1:$G$49,MATCH(orders!$D249,products!$A$1:$A$49,0),MATCH(orders!J$1,products!$A$1:$G$1,0))</f>
        <v>C</v>
      </c>
      <c r="K132" s="5">
        <f>INDEX(products!$A$1:$G$49,MATCH(orders!$D249,products!$A$1:$A$49,0),MATCH(orders!K$1,products!$A$1:$G$1,0))</f>
        <v>2.5</v>
      </c>
      <c r="L132" s="10">
        <f>INDEX(products!$A$1:$G$49,MATCH(orders!$D249,products!$A$1:$A$49,0),MATCH(orders!L$1,products!$A$1:$G$1,0))</f>
        <v>16.5</v>
      </c>
      <c r="M132" s="10">
        <f t="shared" si="6"/>
        <v>99</v>
      </c>
      <c r="N132" t="str">
        <f t="shared" si="7"/>
        <v>Baguette</v>
      </c>
      <c r="O132" t="str">
        <f t="shared" si="8"/>
        <v>Crispy</v>
      </c>
      <c r="P132" t="str">
        <f>_xlfn.XLOOKUP(Orders[[#This Row],[Customer ID]],customers!$A$2:$A$1001,customers!$I$2:$I$1001,,0)</f>
        <v>Yes</v>
      </c>
    </row>
    <row r="133" spans="1:16" x14ac:dyDescent="0.35">
      <c r="A133" s="2" t="s">
        <v>5881</v>
      </c>
      <c r="B133" s="3">
        <v>44745</v>
      </c>
      <c r="C133" s="2" t="s">
        <v>4881</v>
      </c>
      <c r="D133" t="s">
        <v>275</v>
      </c>
      <c r="E133" s="2">
        <v>1</v>
      </c>
      <c r="F133" s="2" t="str">
        <f>_xlfn.XLOOKUP(C133,customers!$A$1:$A$1001,customers!$B$1:$B$1001,,0)</f>
        <v>Briana Wolf</v>
      </c>
      <c r="G133" s="2" t="str">
        <f ca="1">IF(_xlfn.XLOOKUP(C133,customers!$A$1:$A$1001,customers!$C$1:$C$1001,,0)=0,"",_xlfn.XLOOKUP(C133,customers!$A$1:$A$1001,customers!$C$1:$C$1001,,0))</f>
        <v>bwolf4@hotmail.com</v>
      </c>
      <c r="H133" s="2" t="str">
        <f>_xlfn.XLOOKUP(C133,customers!$A$1:$A$1001,customers!$G$1:$G$1001,,0)</f>
        <v>United States</v>
      </c>
      <c r="I133" t="str">
        <f>INDEX(products!$A$1:$G$49,MATCH(orders!$D597,products!$A$1:$A$49,0),MATCH(orders!I$1,products!$A$1:$G$1,0))</f>
        <v>Cro</v>
      </c>
      <c r="J133" t="str">
        <f>INDEX(products!$A$1:$G$49,MATCH(orders!$D597,products!$A$1:$A$49,0),MATCH(orders!J$1,products!$A$1:$G$1,0))</f>
        <v>S</v>
      </c>
      <c r="K133" s="5">
        <f>INDEX(products!$A$1:$G$49,MATCH(orders!$D597,products!$A$1:$A$49,0),MATCH(orders!K$1,products!$A$1:$G$1,0))</f>
        <v>0.2</v>
      </c>
      <c r="L133" s="10">
        <f>INDEX(products!$A$1:$G$49,MATCH(orders!$D597,products!$A$1:$A$49,0),MATCH(orders!L$1,products!$A$1:$G$1,0))</f>
        <v>0.9</v>
      </c>
      <c r="M133" s="10">
        <f t="shared" si="6"/>
        <v>0.9</v>
      </c>
      <c r="N133" t="str">
        <f t="shared" si="7"/>
        <v>Croissant</v>
      </c>
      <c r="O133" t="str">
        <f t="shared" si="8"/>
        <v>Soft</v>
      </c>
      <c r="P133" t="str">
        <f>_xlfn.XLOOKUP(Orders[[#This Row],[Customer ID]],customers!$A$2:$A$1001,customers!$I$2:$I$1001,,0)</f>
        <v>Yes</v>
      </c>
    </row>
    <row r="134" spans="1:16" x14ac:dyDescent="0.35">
      <c r="A134" s="2" t="s">
        <v>5538</v>
      </c>
      <c r="B134" s="3">
        <v>44686</v>
      </c>
      <c r="C134" s="2" t="s">
        <v>4538</v>
      </c>
      <c r="D134" t="s">
        <v>258</v>
      </c>
      <c r="E134" s="2">
        <v>4</v>
      </c>
      <c r="F134" s="2" t="str">
        <f>_xlfn.XLOOKUP(C134,customers!$A$1:$A$1001,customers!$B$1:$B$1001,,0)</f>
        <v>Brooks Berger</v>
      </c>
      <c r="G134" s="2" t="str">
        <f ca="1">IF(_xlfn.XLOOKUP(C134,customers!$A$1:$A$1001,customers!$C$1:$C$1001,,0)=0,"",_xlfn.XLOOKUP(C134,customers!$A$1:$A$1001,customers!$C$1:$C$1001,,0))</f>
        <v>bberger0@yahoo.com</v>
      </c>
      <c r="H134" s="2" t="str">
        <f>_xlfn.XLOOKUP(C134,customers!$A$1:$A$1001,customers!$G$1:$G$1001,,0)</f>
        <v>United States</v>
      </c>
      <c r="I134" t="str">
        <f>INDEX(products!$A$1:$G$49,MATCH(orders!$D386,products!$A$1:$A$49,0),MATCH(orders!I$1,products!$A$1:$G$1,0))</f>
        <v>Cro</v>
      </c>
      <c r="J134" t="str">
        <f>INDEX(products!$A$1:$G$49,MATCH(orders!$D386,products!$A$1:$A$49,0),MATCH(orders!J$1,products!$A$1:$G$1,0))</f>
        <v>M</v>
      </c>
      <c r="K134" s="5">
        <f>INDEX(products!$A$1:$G$49,MATCH(orders!$D386,products!$A$1:$A$49,0),MATCH(orders!K$1,products!$A$1:$G$1,0))</f>
        <v>1</v>
      </c>
      <c r="L134" s="10">
        <f>INDEX(products!$A$1:$G$49,MATCH(orders!$D386,products!$A$1:$A$49,0),MATCH(orders!L$1,products!$A$1:$G$1,0))</f>
        <v>5.4</v>
      </c>
      <c r="M134" s="10">
        <f t="shared" si="6"/>
        <v>21.6</v>
      </c>
      <c r="N134" t="str">
        <f t="shared" si="7"/>
        <v>Croissant</v>
      </c>
      <c r="O134" t="str">
        <f t="shared" si="8"/>
        <v>Medium</v>
      </c>
      <c r="P134" t="str">
        <f>_xlfn.XLOOKUP(Orders[[#This Row],[Customer ID]],customers!$A$2:$A$1001,customers!$I$2:$I$1001,,0)</f>
        <v>Yes</v>
      </c>
    </row>
    <row r="135" spans="1:16" x14ac:dyDescent="0.35">
      <c r="A135" s="2" t="s">
        <v>6094</v>
      </c>
      <c r="B135" s="3">
        <v>44808</v>
      </c>
      <c r="C135" s="2" t="s">
        <v>5094</v>
      </c>
      <c r="D135" t="s">
        <v>267</v>
      </c>
      <c r="E135" s="2">
        <v>6</v>
      </c>
      <c r="F135" s="2" t="str">
        <f>_xlfn.XLOOKUP(C135,customers!$A$1:$A$1001,customers!$B$1:$B$1001,,0)</f>
        <v>Brooklynn Vance</v>
      </c>
      <c r="G135" s="2" t="str">
        <f ca="1">IF(_xlfn.XLOOKUP(C135,customers!$A$1:$A$1001,customers!$C$1:$C$1001,,0)=0,"",_xlfn.XLOOKUP(C135,customers!$A$1:$A$1001,customers!$C$1:$C$1001,,0))</f>
        <v>bvance8@icloud.com</v>
      </c>
      <c r="H135" s="2" t="str">
        <f>_xlfn.XLOOKUP(C135,customers!$A$1:$A$1001,customers!$G$1:$G$1001,,0)</f>
        <v>United States</v>
      </c>
      <c r="I135" t="str">
        <f>INDEX(products!$A$1:$G$49,MATCH(orders!$D983,products!$A$1:$A$49,0),MATCH(orders!I$1,products!$A$1:$G$1,0))</f>
        <v>Cro</v>
      </c>
      <c r="J135" t="str">
        <f>INDEX(products!$A$1:$G$49,MATCH(orders!$D983,products!$A$1:$A$49,0),MATCH(orders!J$1,products!$A$1:$G$1,0))</f>
        <v>C</v>
      </c>
      <c r="K135" s="5">
        <f>INDEX(products!$A$1:$G$49,MATCH(orders!$D983,products!$A$1:$A$49,0),MATCH(orders!K$1,products!$A$1:$G$1,0))</f>
        <v>0.2</v>
      </c>
      <c r="L135" s="10">
        <f>INDEX(products!$A$1:$G$49,MATCH(orders!$D983,products!$A$1:$A$49,0),MATCH(orders!L$1,products!$A$1:$G$1,0))</f>
        <v>0.99</v>
      </c>
      <c r="M135" s="10">
        <f t="shared" si="6"/>
        <v>5.9399999999999995</v>
      </c>
      <c r="N135" t="str">
        <f t="shared" si="7"/>
        <v>Croissant</v>
      </c>
      <c r="O135" t="str">
        <f t="shared" si="8"/>
        <v>Crispy</v>
      </c>
      <c r="P135" t="str">
        <f>_xlfn.XLOOKUP(Orders[[#This Row],[Customer ID]],customers!$A$2:$A$1001,customers!$I$2:$I$1001,,0)</f>
        <v>No</v>
      </c>
    </row>
    <row r="136" spans="1:16" x14ac:dyDescent="0.35">
      <c r="A136" s="2" t="s">
        <v>5352</v>
      </c>
      <c r="B136" s="3">
        <v>45604</v>
      </c>
      <c r="C136" s="2" t="s">
        <v>4352</v>
      </c>
      <c r="D136" t="s">
        <v>280</v>
      </c>
      <c r="E136" s="2">
        <v>1</v>
      </c>
      <c r="F136" s="2" t="str">
        <f>_xlfn.XLOOKUP(C136,customers!$A$1:$A$1001,customers!$B$1:$B$1001,,0)</f>
        <v>Brodie Gonzalez</v>
      </c>
      <c r="G136" s="2" t="str">
        <f ca="1">IF(_xlfn.XLOOKUP(C136,customers!$A$1:$A$1001,customers!$C$1:$C$1001,,0)=0,"",_xlfn.XLOOKUP(C136,customers!$A$1:$A$1001,customers!$C$1:$C$1001,,0))</f>
        <v>bgonzalez4@gmail.com</v>
      </c>
      <c r="H136" s="2" t="str">
        <f>_xlfn.XLOOKUP(C136,customers!$A$1:$A$1001,customers!$G$1:$G$1001,,0)</f>
        <v>United States</v>
      </c>
      <c r="I136" t="str">
        <f>INDEX(products!$A$1:$G$49,MATCH(orders!$D522,products!$A$1:$A$49,0),MATCH(orders!I$1,products!$A$1:$G$1,0))</f>
        <v>Bag</v>
      </c>
      <c r="J136" t="str">
        <f>INDEX(products!$A$1:$G$49,MATCH(orders!$D522,products!$A$1:$A$49,0),MATCH(orders!J$1,products!$A$1:$G$1,0))</f>
        <v>C</v>
      </c>
      <c r="K136" s="5">
        <f>INDEX(products!$A$1:$G$49,MATCH(orders!$D522,products!$A$1:$A$49,0),MATCH(orders!K$1,products!$A$1:$G$1,0))</f>
        <v>0.5</v>
      </c>
      <c r="L136" s="10">
        <f>INDEX(products!$A$1:$G$49,MATCH(orders!$D522,products!$A$1:$A$49,0),MATCH(orders!L$1,products!$A$1:$G$1,0))</f>
        <v>3.3</v>
      </c>
      <c r="M136" s="10">
        <f t="shared" si="6"/>
        <v>3.3</v>
      </c>
      <c r="N136" t="str">
        <f t="shared" si="7"/>
        <v>Baguette</v>
      </c>
      <c r="O136" t="str">
        <f t="shared" si="8"/>
        <v>Crispy</v>
      </c>
      <c r="P136" t="str">
        <f>_xlfn.XLOOKUP(Orders[[#This Row],[Customer ID]],customers!$A$2:$A$1001,customers!$I$2:$I$1001,,0)</f>
        <v>No</v>
      </c>
    </row>
    <row r="137" spans="1:16" x14ac:dyDescent="0.35">
      <c r="A137" s="2" t="s">
        <v>5477</v>
      </c>
      <c r="B137" s="3">
        <v>45238</v>
      </c>
      <c r="C137" s="2" t="s">
        <v>4477</v>
      </c>
      <c r="D137" t="s">
        <v>282</v>
      </c>
      <c r="E137" s="2">
        <v>2</v>
      </c>
      <c r="F137" s="2" t="str">
        <f>_xlfn.XLOOKUP(C137,customers!$A$1:$A$1001,customers!$B$1:$B$1001,,0)</f>
        <v>Bronson Ray</v>
      </c>
      <c r="G137" s="2" t="str">
        <f ca="1">IF(_xlfn.XLOOKUP(C137,customers!$A$1:$A$1001,customers!$C$1:$C$1001,,0)=0,"",_xlfn.XLOOKUP(C137,customers!$A$1:$A$1001,customers!$C$1:$C$1001,,0))</f>
        <v>bray9@aol.com</v>
      </c>
      <c r="H137" s="2" t="str">
        <f>_xlfn.XLOOKUP(C137,customers!$A$1:$A$1001,customers!$G$1:$G$1001,,0)</f>
        <v>Canada</v>
      </c>
      <c r="I137" t="str">
        <f>INDEX(products!$A$1:$G$49,MATCH(orders!$D610,products!$A$1:$A$49,0),MATCH(orders!I$1,products!$A$1:$G$1,0))</f>
        <v>Cro</v>
      </c>
      <c r="J137" t="str">
        <f>INDEX(products!$A$1:$G$49,MATCH(orders!$D610,products!$A$1:$A$49,0),MATCH(orders!J$1,products!$A$1:$G$1,0))</f>
        <v>M</v>
      </c>
      <c r="K137" s="5">
        <f>INDEX(products!$A$1:$G$49,MATCH(orders!$D610,products!$A$1:$A$49,0),MATCH(orders!K$1,products!$A$1:$G$1,0))</f>
        <v>1</v>
      </c>
      <c r="L137" s="10">
        <f>INDEX(products!$A$1:$G$49,MATCH(orders!$D610,products!$A$1:$A$49,0),MATCH(orders!L$1,products!$A$1:$G$1,0))</f>
        <v>5.4</v>
      </c>
      <c r="M137" s="10">
        <f t="shared" si="6"/>
        <v>10.8</v>
      </c>
      <c r="N137" t="str">
        <f t="shared" si="7"/>
        <v>Croissant</v>
      </c>
      <c r="O137" t="str">
        <f t="shared" si="8"/>
        <v>Medium</v>
      </c>
      <c r="P137" t="str">
        <f>_xlfn.XLOOKUP(Orders[[#This Row],[Customer ID]],customers!$A$2:$A$1001,customers!$I$2:$I$1001,,0)</f>
        <v>Yes</v>
      </c>
    </row>
    <row r="138" spans="1:16" x14ac:dyDescent="0.35">
      <c r="A138" s="2" t="s">
        <v>5977</v>
      </c>
      <c r="B138" s="3">
        <v>44964</v>
      </c>
      <c r="C138" s="2" t="s">
        <v>4977</v>
      </c>
      <c r="D138" t="s">
        <v>261</v>
      </c>
      <c r="E138" s="2">
        <v>3</v>
      </c>
      <c r="F138" s="2" t="str">
        <f>_xlfn.XLOOKUP(C138,customers!$A$1:$A$1001,customers!$B$1:$B$1001,,0)</f>
        <v>Brooks Richardson</v>
      </c>
      <c r="G138" s="2" t="str">
        <f ca="1">IF(_xlfn.XLOOKUP(C138,customers!$A$1:$A$1001,customers!$C$1:$C$1001,,0)=0,"",_xlfn.XLOOKUP(C138,customers!$A$1:$A$1001,customers!$C$1:$C$1001,,0))</f>
        <v>brichardson9@aol.com</v>
      </c>
      <c r="H138" s="2" t="str">
        <f>_xlfn.XLOOKUP(C138,customers!$A$1:$A$1001,customers!$G$1:$G$1001,,0)</f>
        <v>United States</v>
      </c>
      <c r="I138" t="str">
        <f>INDEX(products!$A$1:$G$49,MATCH(orders!$D101,products!$A$1:$A$49,0),MATCH(orders!I$1,products!$A$1:$G$1,0))</f>
        <v>Cia</v>
      </c>
      <c r="J138" t="str">
        <f>INDEX(products!$A$1:$G$49,MATCH(orders!$D101,products!$A$1:$A$49,0),MATCH(orders!J$1,products!$A$1:$G$1,0))</f>
        <v>C</v>
      </c>
      <c r="K138" s="5">
        <f>INDEX(products!$A$1:$G$49,MATCH(orders!$D101,products!$A$1:$A$49,0),MATCH(orders!K$1,products!$A$1:$G$1,0))</f>
        <v>1</v>
      </c>
      <c r="L138" s="10">
        <f>INDEX(products!$A$1:$G$49,MATCH(orders!$D101,products!$A$1:$A$49,0),MATCH(orders!L$1,products!$A$1:$G$1,0))</f>
        <v>5.5</v>
      </c>
      <c r="M138" s="10">
        <f t="shared" si="6"/>
        <v>16.5</v>
      </c>
      <c r="N138" t="str">
        <f t="shared" si="7"/>
        <v>Ciabatta</v>
      </c>
      <c r="O138" t="str">
        <f t="shared" si="8"/>
        <v>Crispy</v>
      </c>
      <c r="P138" t="str">
        <f>_xlfn.XLOOKUP(Orders[[#This Row],[Customer ID]],customers!$A$2:$A$1001,customers!$I$2:$I$1001,,0)</f>
        <v>Yes</v>
      </c>
    </row>
    <row r="139" spans="1:16" x14ac:dyDescent="0.35">
      <c r="A139" s="2" t="s">
        <v>5372</v>
      </c>
      <c r="B139" s="3">
        <v>44570</v>
      </c>
      <c r="C139" s="2" t="s">
        <v>4372</v>
      </c>
      <c r="D139" t="s">
        <v>270</v>
      </c>
      <c r="E139" s="2">
        <v>5</v>
      </c>
      <c r="F139" s="2" t="str">
        <f>_xlfn.XLOOKUP(C139,customers!$A$1:$A$1001,customers!$B$1:$B$1001,,0)</f>
        <v>Brooks Harrell</v>
      </c>
      <c r="G139" s="2" t="str">
        <f ca="1">IF(_xlfn.XLOOKUP(C139,customers!$A$1:$A$1001,customers!$C$1:$C$1001,,0)=0,"",_xlfn.XLOOKUP(C139,customers!$A$1:$A$1001,customers!$C$1:$C$1001,,0))</f>
        <v>bharrell6@outlook.com</v>
      </c>
      <c r="H139" s="2" t="str">
        <f>_xlfn.XLOOKUP(C139,customers!$A$1:$A$1001,customers!$G$1:$G$1001,,0)</f>
        <v>United States</v>
      </c>
      <c r="I139" t="str">
        <f>INDEX(products!$A$1:$G$49,MATCH(orders!$D62,products!$A$1:$A$49,0),MATCH(orders!I$1,products!$A$1:$G$1,0))</f>
        <v>Bag</v>
      </c>
      <c r="J139" t="str">
        <f>INDEX(products!$A$1:$G$49,MATCH(orders!$D62,products!$A$1:$A$49,0),MATCH(orders!J$1,products!$A$1:$G$1,0))</f>
        <v>C</v>
      </c>
      <c r="K139" s="5">
        <f>INDEX(products!$A$1:$G$49,MATCH(orders!$D62,products!$A$1:$A$49,0),MATCH(orders!K$1,products!$A$1:$G$1,0))</f>
        <v>0.5</v>
      </c>
      <c r="L139" s="10">
        <f>INDEX(products!$A$1:$G$49,MATCH(orders!$D62,products!$A$1:$A$49,0),MATCH(orders!L$1,products!$A$1:$G$1,0))</f>
        <v>3.3</v>
      </c>
      <c r="M139" s="10">
        <f t="shared" si="6"/>
        <v>16.5</v>
      </c>
      <c r="N139" t="str">
        <f t="shared" si="7"/>
        <v>Baguette</v>
      </c>
      <c r="O139" t="str">
        <f t="shared" si="8"/>
        <v>Crispy</v>
      </c>
      <c r="P139" t="str">
        <f>_xlfn.XLOOKUP(Orders[[#This Row],[Customer ID]],customers!$A$2:$A$1001,customers!$I$2:$I$1001,,0)</f>
        <v>No</v>
      </c>
    </row>
    <row r="140" spans="1:16" x14ac:dyDescent="0.35">
      <c r="A140" s="2" t="s">
        <v>5288</v>
      </c>
      <c r="B140" s="3">
        <v>44312</v>
      </c>
      <c r="C140" s="2" t="s">
        <v>4288</v>
      </c>
      <c r="D140" t="s">
        <v>280</v>
      </c>
      <c r="E140" s="2">
        <v>2</v>
      </c>
      <c r="F140" s="2" t="str">
        <f>_xlfn.XLOOKUP(C140,customers!$A$1:$A$1001,customers!$B$1:$B$1001,,0)</f>
        <v>Bruno Parsons</v>
      </c>
      <c r="G140" s="2" t="str">
        <f ca="1">IF(_xlfn.XLOOKUP(C140,customers!$A$1:$A$1001,customers!$C$1:$C$1001,,0)=0,"",_xlfn.XLOOKUP(C140,customers!$A$1:$A$1001,customers!$C$1:$C$1001,,0))</f>
        <v>bparsons5@icloud.com</v>
      </c>
      <c r="H140" s="2" t="str">
        <f>_xlfn.XLOOKUP(C140,customers!$A$1:$A$1001,customers!$G$1:$G$1001,,0)</f>
        <v>France</v>
      </c>
      <c r="I140" t="str">
        <f>INDEX(products!$A$1:$G$49,MATCH(orders!$D942,products!$A$1:$A$49,0),MATCH(orders!I$1,products!$A$1:$G$1,0))</f>
        <v>Cia</v>
      </c>
      <c r="J140" t="str">
        <f>INDEX(products!$A$1:$G$49,MATCH(orders!$D942,products!$A$1:$A$49,0),MATCH(orders!J$1,products!$A$1:$G$1,0))</f>
        <v>M</v>
      </c>
      <c r="K140" s="5">
        <f>INDEX(products!$A$1:$G$49,MATCH(orders!$D942,products!$A$1:$A$49,0),MATCH(orders!K$1,products!$A$1:$G$1,0))</f>
        <v>2.5</v>
      </c>
      <c r="L140" s="10">
        <f>INDEX(products!$A$1:$G$49,MATCH(orders!$D942,products!$A$1:$A$49,0),MATCH(orders!L$1,products!$A$1:$G$1,0))</f>
        <v>15</v>
      </c>
      <c r="M140" s="10">
        <f t="shared" si="6"/>
        <v>30</v>
      </c>
      <c r="N140" t="str">
        <f t="shared" si="7"/>
        <v>Ciabatta</v>
      </c>
      <c r="O140" t="str">
        <f t="shared" si="8"/>
        <v>Medium</v>
      </c>
      <c r="P140" t="str">
        <f>_xlfn.XLOOKUP(Orders[[#This Row],[Customer ID]],customers!$A$2:$A$1001,customers!$I$2:$I$1001,,0)</f>
        <v>No</v>
      </c>
    </row>
    <row r="141" spans="1:16" x14ac:dyDescent="0.35">
      <c r="A141" s="2" t="s">
        <v>5833</v>
      </c>
      <c r="B141" s="3">
        <v>45221</v>
      </c>
      <c r="C141" s="2" t="s">
        <v>4833</v>
      </c>
      <c r="D141" t="s">
        <v>276</v>
      </c>
      <c r="E141" s="2">
        <v>4</v>
      </c>
      <c r="F141" s="2" t="str">
        <f>_xlfn.XLOOKUP(C141,customers!$A$1:$A$1001,customers!$B$1:$B$1001,,0)</f>
        <v>Bruce Ward</v>
      </c>
      <c r="G141" s="2" t="str">
        <f ca="1">IF(_xlfn.XLOOKUP(C141,customers!$A$1:$A$1001,customers!$C$1:$C$1001,,0)=0,"",_xlfn.XLOOKUP(C141,customers!$A$1:$A$1001,customers!$C$1:$C$1001,,0))</f>
        <v>bward9@gmail.com</v>
      </c>
      <c r="H141" s="2" t="str">
        <f>_xlfn.XLOOKUP(C141,customers!$A$1:$A$1001,customers!$G$1:$G$1001,,0)</f>
        <v>Canada</v>
      </c>
      <c r="I141" t="str">
        <f>INDEX(products!$A$1:$G$49,MATCH(orders!$D744,products!$A$1:$A$49,0),MATCH(orders!I$1,products!$A$1:$G$1,0))</f>
        <v>Cia</v>
      </c>
      <c r="J141" t="str">
        <f>INDEX(products!$A$1:$G$49,MATCH(orders!$D744,products!$A$1:$A$49,0),MATCH(orders!J$1,products!$A$1:$G$1,0))</f>
        <v>C</v>
      </c>
      <c r="K141" s="5">
        <f>INDEX(products!$A$1:$G$49,MATCH(orders!$D744,products!$A$1:$A$49,0),MATCH(orders!K$1,products!$A$1:$G$1,0))</f>
        <v>2.5</v>
      </c>
      <c r="L141" s="10">
        <f>INDEX(products!$A$1:$G$49,MATCH(orders!$D744,products!$A$1:$A$49,0),MATCH(orders!L$1,products!$A$1:$G$1,0))</f>
        <v>13.75</v>
      </c>
      <c r="M141" s="10">
        <f t="shared" si="6"/>
        <v>55</v>
      </c>
      <c r="N141" t="str">
        <f t="shared" si="7"/>
        <v>Ciabatta</v>
      </c>
      <c r="O141" t="str">
        <f t="shared" si="8"/>
        <v>Crispy</v>
      </c>
      <c r="P141" t="str">
        <f>_xlfn.XLOOKUP(Orders[[#This Row],[Customer ID]],customers!$A$2:$A$1001,customers!$I$2:$I$1001,,0)</f>
        <v>No</v>
      </c>
    </row>
    <row r="142" spans="1:16" x14ac:dyDescent="0.35">
      <c r="A142" s="2" t="s">
        <v>5391</v>
      </c>
      <c r="B142" s="3">
        <v>45046</v>
      </c>
      <c r="C142" s="2" t="s">
        <v>4391</v>
      </c>
      <c r="D142" t="s">
        <v>281</v>
      </c>
      <c r="E142" s="2">
        <v>4</v>
      </c>
      <c r="F142" s="2" t="str">
        <f>_xlfn.XLOOKUP(C142,customers!$A$1:$A$1001,customers!$B$1:$B$1001,,0)</f>
        <v>Bruno Delacruz</v>
      </c>
      <c r="G142" s="2" t="str">
        <f ca="1">IF(_xlfn.XLOOKUP(C142,customers!$A$1:$A$1001,customers!$C$1:$C$1001,,0)=0,"",_xlfn.XLOOKUP(C142,customers!$A$1:$A$1001,customers!$C$1:$C$1001,,0))</f>
        <v>bdelacruz9@gmail.com</v>
      </c>
      <c r="H142" s="2" t="str">
        <f>_xlfn.XLOOKUP(C142,customers!$A$1:$A$1001,customers!$G$1:$G$1001,,0)</f>
        <v>France</v>
      </c>
      <c r="I142" t="str">
        <f>INDEX(products!$A$1:$G$49,MATCH(orders!$D559,products!$A$1:$A$49,0),MATCH(orders!I$1,products!$A$1:$G$1,0))</f>
        <v>Bag</v>
      </c>
      <c r="J142" t="str">
        <f>INDEX(products!$A$1:$G$49,MATCH(orders!$D559,products!$A$1:$A$49,0),MATCH(orders!J$1,products!$A$1:$G$1,0))</f>
        <v>M</v>
      </c>
      <c r="K142" s="5">
        <f>INDEX(products!$A$1:$G$49,MATCH(orders!$D559,products!$A$1:$A$49,0),MATCH(orders!K$1,products!$A$1:$G$1,0))</f>
        <v>2.5</v>
      </c>
      <c r="L142" s="10">
        <f>INDEX(products!$A$1:$G$49,MATCH(orders!$D559,products!$A$1:$A$49,0),MATCH(orders!L$1,products!$A$1:$G$1,0))</f>
        <v>18</v>
      </c>
      <c r="M142" s="10">
        <f t="shared" si="6"/>
        <v>72</v>
      </c>
      <c r="N142" t="str">
        <f t="shared" si="7"/>
        <v>Baguette</v>
      </c>
      <c r="O142" t="str">
        <f t="shared" si="8"/>
        <v>Medium</v>
      </c>
      <c r="P142" t="str">
        <f>_xlfn.XLOOKUP(Orders[[#This Row],[Customer ID]],customers!$A$2:$A$1001,customers!$I$2:$I$1001,,0)</f>
        <v>Yes</v>
      </c>
    </row>
    <row r="143" spans="1:16" x14ac:dyDescent="0.35">
      <c r="A143" s="2" t="s">
        <v>5618</v>
      </c>
      <c r="B143" s="3">
        <v>44211</v>
      </c>
      <c r="C143" s="2" t="s">
        <v>4618</v>
      </c>
      <c r="D143" t="s">
        <v>280</v>
      </c>
      <c r="E143" s="2">
        <v>6</v>
      </c>
      <c r="F143" s="2" t="str">
        <f>_xlfn.XLOOKUP(C143,customers!$A$1:$A$1001,customers!$B$1:$B$1001,,0)</f>
        <v>Bruce Johns</v>
      </c>
      <c r="G143" s="2" t="str">
        <f ca="1">IF(_xlfn.XLOOKUP(C143,customers!$A$1:$A$1001,customers!$C$1:$C$1001,,0)=0,"",_xlfn.XLOOKUP(C143,customers!$A$1:$A$1001,customers!$C$1:$C$1001,,0))</f>
        <v>bjohns7@aol.com</v>
      </c>
      <c r="H143" s="2" t="str">
        <f>_xlfn.XLOOKUP(C143,customers!$A$1:$A$1001,customers!$G$1:$G$1001,,0)</f>
        <v>United States</v>
      </c>
      <c r="I143" t="str">
        <f>INDEX(products!$A$1:$G$49,MATCH(orders!$D510,products!$A$1:$A$49,0),MATCH(orders!I$1,products!$A$1:$G$1,0))</f>
        <v>Cro</v>
      </c>
      <c r="J143" t="str">
        <f>INDEX(products!$A$1:$G$49,MATCH(orders!$D510,products!$A$1:$A$49,0),MATCH(orders!J$1,products!$A$1:$G$1,0))</f>
        <v>C</v>
      </c>
      <c r="K143" s="5">
        <f>INDEX(products!$A$1:$G$49,MATCH(orders!$D510,products!$A$1:$A$49,0),MATCH(orders!K$1,products!$A$1:$G$1,0))</f>
        <v>1</v>
      </c>
      <c r="L143" s="10">
        <f>INDEX(products!$A$1:$G$49,MATCH(orders!$D510,products!$A$1:$A$49,0),MATCH(orders!L$1,products!$A$1:$G$1,0))</f>
        <v>4.95</v>
      </c>
      <c r="M143" s="10">
        <f t="shared" si="6"/>
        <v>29.700000000000003</v>
      </c>
      <c r="N143" t="str">
        <f t="shared" si="7"/>
        <v>Croissant</v>
      </c>
      <c r="O143" t="str">
        <f t="shared" si="8"/>
        <v>Crispy</v>
      </c>
      <c r="P143" t="str">
        <f>_xlfn.XLOOKUP(Orders[[#This Row],[Customer ID]],customers!$A$2:$A$1001,customers!$I$2:$I$1001,,0)</f>
        <v>Yes</v>
      </c>
    </row>
    <row r="144" spans="1:16" x14ac:dyDescent="0.35">
      <c r="A144" s="2" t="s">
        <v>5486</v>
      </c>
      <c r="B144" s="3">
        <v>45153</v>
      </c>
      <c r="C144" s="2" t="s">
        <v>4486</v>
      </c>
      <c r="D144" t="s">
        <v>265</v>
      </c>
      <c r="E144" s="2">
        <v>2</v>
      </c>
      <c r="F144" s="2" t="str">
        <f>_xlfn.XLOOKUP(C144,customers!$A$1:$A$1001,customers!$B$1:$B$1001,,0)</f>
        <v>Bryanna Sanchez</v>
      </c>
      <c r="G144" s="2" t="str">
        <f ca="1">IF(_xlfn.XLOOKUP(C144,customers!$A$1:$A$1001,customers!$C$1:$C$1001,,0)=0,"",_xlfn.XLOOKUP(C144,customers!$A$1:$A$1001,customers!$C$1:$C$1001,,0))</f>
        <v>bsanchez4@gmail.com</v>
      </c>
      <c r="H144" s="2" t="str">
        <f>_xlfn.XLOOKUP(C144,customers!$A$1:$A$1001,customers!$G$1:$G$1001,,0)</f>
        <v>United Kingdom</v>
      </c>
      <c r="I144" t="str">
        <f>INDEX(products!$A$1:$G$49,MATCH(orders!$D873,products!$A$1:$A$49,0),MATCH(orders!I$1,products!$A$1:$G$1,0))</f>
        <v>Sou</v>
      </c>
      <c r="J144" t="str">
        <f>INDEX(products!$A$1:$G$49,MATCH(orders!$D873,products!$A$1:$A$49,0),MATCH(orders!J$1,products!$A$1:$G$1,0))</f>
        <v>M</v>
      </c>
      <c r="K144" s="5">
        <f>INDEX(products!$A$1:$G$49,MATCH(orders!$D873,products!$A$1:$A$49,0),MATCH(orders!K$1,products!$A$1:$G$1,0))</f>
        <v>0.5</v>
      </c>
      <c r="L144" s="10">
        <f>INDEX(products!$A$1:$G$49,MATCH(orders!$D873,products!$A$1:$A$49,0),MATCH(orders!L$1,products!$A$1:$G$1,0))</f>
        <v>1.8</v>
      </c>
      <c r="M144" s="10">
        <f t="shared" si="6"/>
        <v>3.6</v>
      </c>
      <c r="N144" t="str">
        <f t="shared" si="7"/>
        <v>Sourdough</v>
      </c>
      <c r="O144" t="str">
        <f t="shared" si="8"/>
        <v>Medium</v>
      </c>
      <c r="P144" t="str">
        <f>_xlfn.XLOOKUP(Orders[[#This Row],[Customer ID]],customers!$A$2:$A$1001,customers!$I$2:$I$1001,,0)</f>
        <v>No</v>
      </c>
    </row>
    <row r="145" spans="1:16" x14ac:dyDescent="0.35">
      <c r="A145" s="2" t="s">
        <v>5456</v>
      </c>
      <c r="B145" s="3">
        <v>44475</v>
      </c>
      <c r="C145" s="2" t="s">
        <v>4456</v>
      </c>
      <c r="D145" t="s">
        <v>276</v>
      </c>
      <c r="E145" s="2">
        <v>5</v>
      </c>
      <c r="F145" s="2" t="str">
        <f>_xlfn.XLOOKUP(C145,customers!$A$1:$A$1001,customers!$B$1:$B$1001,,0)</f>
        <v>Bryce Haynes</v>
      </c>
      <c r="G145" s="2" t="str">
        <f ca="1">IF(_xlfn.XLOOKUP(C145,customers!$A$1:$A$1001,customers!$C$1:$C$1001,,0)=0,"",_xlfn.XLOOKUP(C145,customers!$A$1:$A$1001,customers!$C$1:$C$1001,,0))</f>
        <v>bhaynes4@hotmail.com</v>
      </c>
      <c r="H145" s="2" t="str">
        <f>_xlfn.XLOOKUP(C145,customers!$A$1:$A$1001,customers!$G$1:$G$1001,,0)</f>
        <v>Canada</v>
      </c>
      <c r="I145" t="str">
        <f>INDEX(products!$A$1:$G$49,MATCH(orders!$D936,products!$A$1:$A$49,0),MATCH(orders!I$1,products!$A$1:$G$1,0))</f>
        <v>Bag</v>
      </c>
      <c r="J145" t="str">
        <f>INDEX(products!$A$1:$G$49,MATCH(orders!$D936,products!$A$1:$A$49,0),MATCH(orders!J$1,products!$A$1:$G$1,0))</f>
        <v>S</v>
      </c>
      <c r="K145" s="5">
        <f>INDEX(products!$A$1:$G$49,MATCH(orders!$D936,products!$A$1:$A$49,0),MATCH(orders!K$1,products!$A$1:$G$1,0))</f>
        <v>0.2</v>
      </c>
      <c r="L145" s="10">
        <f>INDEX(products!$A$1:$G$49,MATCH(orders!$D936,products!$A$1:$A$49,0),MATCH(orders!L$1,products!$A$1:$G$1,0))</f>
        <v>0.6</v>
      </c>
      <c r="M145" s="10">
        <f t="shared" si="6"/>
        <v>3</v>
      </c>
      <c r="N145" t="str">
        <f t="shared" si="7"/>
        <v>Baguette</v>
      </c>
      <c r="O145" t="str">
        <f t="shared" si="8"/>
        <v>Soft</v>
      </c>
      <c r="P145" t="str">
        <f>_xlfn.XLOOKUP(Orders[[#This Row],[Customer ID]],customers!$A$2:$A$1001,customers!$I$2:$I$1001,,0)</f>
        <v>Yes</v>
      </c>
    </row>
    <row r="146" spans="1:16" x14ac:dyDescent="0.35">
      <c r="A146" s="2" t="s">
        <v>5699</v>
      </c>
      <c r="B146" s="3">
        <v>44331</v>
      </c>
      <c r="C146" s="2" t="s">
        <v>4699</v>
      </c>
      <c r="D146" t="s">
        <v>264</v>
      </c>
      <c r="E146" s="2">
        <v>5</v>
      </c>
      <c r="F146" s="2" t="str">
        <f>_xlfn.XLOOKUP(C146,customers!$A$1:$A$1001,customers!$B$1:$B$1001,,0)</f>
        <v>Brynlee Hayden</v>
      </c>
      <c r="G146" s="2" t="str">
        <f ca="1">IF(_xlfn.XLOOKUP(C146,customers!$A$1:$A$1001,customers!$C$1:$C$1001,,0)=0,"",_xlfn.XLOOKUP(C146,customers!$A$1:$A$1001,customers!$C$1:$C$1001,,0))</f>
        <v>bhayden5@yahoo.com</v>
      </c>
      <c r="H146" s="2" t="str">
        <f>_xlfn.XLOOKUP(C146,customers!$A$1:$A$1001,customers!$G$1:$G$1001,,0)</f>
        <v>France</v>
      </c>
      <c r="I146" t="str">
        <f>INDEX(products!$A$1:$G$49,MATCH(orders!$D344,products!$A$1:$A$49,0),MATCH(orders!I$1,products!$A$1:$G$1,0))</f>
        <v>Bri</v>
      </c>
      <c r="J146" t="str">
        <f>INDEX(products!$A$1:$G$49,MATCH(orders!$D344,products!$A$1:$A$49,0),MATCH(orders!J$1,products!$A$1:$G$1,0))</f>
        <v>S</v>
      </c>
      <c r="K146" s="5">
        <f>INDEX(products!$A$1:$G$49,MATCH(orders!$D344,products!$A$1:$A$49,0),MATCH(orders!K$1,products!$A$1:$G$1,0))</f>
        <v>1</v>
      </c>
      <c r="L146" s="10">
        <f>INDEX(products!$A$1:$G$49,MATCH(orders!$D344,products!$A$1:$A$49,0),MATCH(orders!L$1,products!$A$1:$G$1,0))</f>
        <v>4</v>
      </c>
      <c r="M146" s="10">
        <f t="shared" si="6"/>
        <v>20</v>
      </c>
      <c r="N146" t="str">
        <f t="shared" si="7"/>
        <v>Brioche</v>
      </c>
      <c r="O146" t="str">
        <f t="shared" si="8"/>
        <v>Soft</v>
      </c>
      <c r="P146" t="str">
        <f>_xlfn.XLOOKUP(Orders[[#This Row],[Customer ID]],customers!$A$2:$A$1001,customers!$I$2:$I$1001,,0)</f>
        <v>No</v>
      </c>
    </row>
    <row r="147" spans="1:16" x14ac:dyDescent="0.35">
      <c r="A147" s="2" t="s">
        <v>5469</v>
      </c>
      <c r="B147" s="3">
        <v>44335</v>
      </c>
      <c r="C147" s="2" t="s">
        <v>4469</v>
      </c>
      <c r="D147" t="s">
        <v>289</v>
      </c>
      <c r="E147" s="2">
        <v>1</v>
      </c>
      <c r="F147" s="2" t="str">
        <f>_xlfn.XLOOKUP(C147,customers!$A$1:$A$1001,customers!$B$1:$B$1001,,0)</f>
        <v>Bryant Powers</v>
      </c>
      <c r="G147" s="2" t="str">
        <f ca="1">IF(_xlfn.XLOOKUP(C147,customers!$A$1:$A$1001,customers!$C$1:$C$1001,,0)=0,"",_xlfn.XLOOKUP(C147,customers!$A$1:$A$1001,customers!$C$1:$C$1001,,0))</f>
        <v>bpowers9@aol.com</v>
      </c>
      <c r="H147" s="2" t="str">
        <f>_xlfn.XLOOKUP(C147,customers!$A$1:$A$1001,customers!$G$1:$G$1001,,0)</f>
        <v>France</v>
      </c>
      <c r="I147" t="str">
        <f>INDEX(products!$A$1:$G$49,MATCH(orders!$D285,products!$A$1:$A$49,0),MATCH(orders!I$1,products!$A$1:$G$1,0))</f>
        <v>Bag</v>
      </c>
      <c r="J147" t="str">
        <f>INDEX(products!$A$1:$G$49,MATCH(orders!$D285,products!$A$1:$A$49,0),MATCH(orders!J$1,products!$A$1:$G$1,0))</f>
        <v>C</v>
      </c>
      <c r="K147" s="5">
        <f>INDEX(products!$A$1:$G$49,MATCH(orders!$D285,products!$A$1:$A$49,0),MATCH(orders!K$1,products!$A$1:$G$1,0))</f>
        <v>0.5</v>
      </c>
      <c r="L147" s="10">
        <f>INDEX(products!$A$1:$G$49,MATCH(orders!$D285,products!$A$1:$A$49,0),MATCH(orders!L$1,products!$A$1:$G$1,0))</f>
        <v>3.3</v>
      </c>
      <c r="M147" s="10">
        <f t="shared" si="6"/>
        <v>3.3</v>
      </c>
      <c r="N147" t="str">
        <f t="shared" si="7"/>
        <v>Baguette</v>
      </c>
      <c r="O147" t="str">
        <f t="shared" si="8"/>
        <v>Crispy</v>
      </c>
      <c r="P147" t="str">
        <f>_xlfn.XLOOKUP(Orders[[#This Row],[Customer ID]],customers!$A$2:$A$1001,customers!$I$2:$I$1001,,0)</f>
        <v>Yes</v>
      </c>
    </row>
    <row r="148" spans="1:16" x14ac:dyDescent="0.35">
      <c r="A148" s="2" t="s">
        <v>5932</v>
      </c>
      <c r="B148" s="3">
        <v>45406</v>
      </c>
      <c r="C148" s="2" t="s">
        <v>4932</v>
      </c>
      <c r="D148" t="s">
        <v>263</v>
      </c>
      <c r="E148" s="2">
        <v>2</v>
      </c>
      <c r="F148" s="2" t="str">
        <f>_xlfn.XLOOKUP(C148,customers!$A$1:$A$1001,customers!$B$1:$B$1001,,0)</f>
        <v>Caden Becker</v>
      </c>
      <c r="G148" s="2" t="str">
        <f ca="1">IF(_xlfn.XLOOKUP(C148,customers!$A$1:$A$1001,customers!$C$1:$C$1001,,0)=0,"",_xlfn.XLOOKUP(C148,customers!$A$1:$A$1001,customers!$C$1:$C$1001,,0))</f>
        <v>cbecker9@hotmail.com</v>
      </c>
      <c r="H148" s="2" t="str">
        <f>_xlfn.XLOOKUP(C148,customers!$A$1:$A$1001,customers!$G$1:$G$1001,,0)</f>
        <v>France</v>
      </c>
      <c r="I148" t="str">
        <f>INDEX(products!$A$1:$G$49,MATCH(orders!$D55,products!$A$1:$A$49,0),MATCH(orders!I$1,products!$A$1:$G$1,0))</f>
        <v>Bri</v>
      </c>
      <c r="J148" t="str">
        <f>INDEX(products!$A$1:$G$49,MATCH(orders!$D55,products!$A$1:$A$49,0),MATCH(orders!J$1,products!$A$1:$G$1,0))</f>
        <v>S</v>
      </c>
      <c r="K148" s="5">
        <f>INDEX(products!$A$1:$G$49,MATCH(orders!$D55,products!$A$1:$A$49,0),MATCH(orders!K$1,products!$A$1:$G$1,0))</f>
        <v>1</v>
      </c>
      <c r="L148" s="10">
        <f>INDEX(products!$A$1:$G$49,MATCH(orders!$D55,products!$A$1:$A$49,0),MATCH(orders!L$1,products!$A$1:$G$1,0))</f>
        <v>4</v>
      </c>
      <c r="M148" s="10">
        <f t="shared" si="6"/>
        <v>8</v>
      </c>
      <c r="N148" t="str">
        <f t="shared" si="7"/>
        <v>Brioche</v>
      </c>
      <c r="O148" t="str">
        <f t="shared" si="8"/>
        <v>Soft</v>
      </c>
      <c r="P148" t="str">
        <f>_xlfn.XLOOKUP(Orders[[#This Row],[Customer ID]],customers!$A$2:$A$1001,customers!$I$2:$I$1001,,0)</f>
        <v>Yes</v>
      </c>
    </row>
    <row r="149" spans="1:16" x14ac:dyDescent="0.35">
      <c r="A149" s="2" t="s">
        <v>5239</v>
      </c>
      <c r="B149" s="3">
        <v>44615</v>
      </c>
      <c r="C149" s="2" t="s">
        <v>4239</v>
      </c>
      <c r="D149" t="s">
        <v>276</v>
      </c>
      <c r="E149" s="2">
        <v>4</v>
      </c>
      <c r="F149" s="2" t="str">
        <f>_xlfn.XLOOKUP(C149,customers!$A$1:$A$1001,customers!$B$1:$B$1001,,0)</f>
        <v>Cailyn Patterson</v>
      </c>
      <c r="G149" s="2" t="str">
        <f ca="1">IF(_xlfn.XLOOKUP(C149,customers!$A$1:$A$1001,customers!$C$1:$C$1001,,0)=0,"",_xlfn.XLOOKUP(C149,customers!$A$1:$A$1001,customers!$C$1:$C$1001,,0))</f>
        <v>cpatterson9@aol.com</v>
      </c>
      <c r="H149" s="2" t="str">
        <f>_xlfn.XLOOKUP(C149,customers!$A$1:$A$1001,customers!$G$1:$G$1001,,0)</f>
        <v>France</v>
      </c>
      <c r="I149" t="str">
        <f>INDEX(products!$A$1:$G$49,MATCH(orders!$D456,products!$A$1:$A$49,0),MATCH(orders!I$1,products!$A$1:$G$1,0))</f>
        <v>Cro</v>
      </c>
      <c r="J149" t="str">
        <f>INDEX(products!$A$1:$G$49,MATCH(orders!$D456,products!$A$1:$A$49,0),MATCH(orders!J$1,products!$A$1:$G$1,0))</f>
        <v>C</v>
      </c>
      <c r="K149" s="5">
        <f>INDEX(products!$A$1:$G$49,MATCH(orders!$D456,products!$A$1:$A$49,0),MATCH(orders!K$1,products!$A$1:$G$1,0))</f>
        <v>2.5</v>
      </c>
      <c r="L149" s="10">
        <f>INDEX(products!$A$1:$G$49,MATCH(orders!$D456,products!$A$1:$A$49,0),MATCH(orders!L$1,products!$A$1:$G$1,0))</f>
        <v>12.375</v>
      </c>
      <c r="M149" s="10">
        <f t="shared" si="6"/>
        <v>49.5</v>
      </c>
      <c r="N149" t="str">
        <f t="shared" si="7"/>
        <v>Croissant</v>
      </c>
      <c r="O149" t="str">
        <f t="shared" si="8"/>
        <v>Crispy</v>
      </c>
      <c r="P149" t="str">
        <f>_xlfn.XLOOKUP(Orders[[#This Row],[Customer ID]],customers!$A$2:$A$1001,customers!$I$2:$I$1001,,0)</f>
        <v>No</v>
      </c>
    </row>
    <row r="150" spans="1:16" x14ac:dyDescent="0.35">
      <c r="A150" s="2" t="s">
        <v>5568</v>
      </c>
      <c r="B150" s="3">
        <v>45155</v>
      </c>
      <c r="C150" s="2" t="s">
        <v>4568</v>
      </c>
      <c r="D150" t="s">
        <v>268</v>
      </c>
      <c r="E150" s="2">
        <v>1</v>
      </c>
      <c r="F150" s="2" t="str">
        <f>_xlfn.XLOOKUP(C150,customers!$A$1:$A$1001,customers!$B$1:$B$1001,,0)</f>
        <v>Callie Norman</v>
      </c>
      <c r="G150" s="2" t="str">
        <f ca="1">IF(_xlfn.XLOOKUP(C150,customers!$A$1:$A$1001,customers!$C$1:$C$1001,,0)=0,"",_xlfn.XLOOKUP(C150,customers!$A$1:$A$1001,customers!$C$1:$C$1001,,0))</f>
        <v>cnorman9@yahoo.com</v>
      </c>
      <c r="H150" s="2" t="str">
        <f>_xlfn.XLOOKUP(C150,customers!$A$1:$A$1001,customers!$G$1:$G$1001,,0)</f>
        <v>France</v>
      </c>
      <c r="I150" t="str">
        <f>INDEX(products!$A$1:$G$49,MATCH(orders!$D252,products!$A$1:$A$49,0),MATCH(orders!I$1,products!$A$1:$G$1,0))</f>
        <v>Bag</v>
      </c>
      <c r="J150" t="str">
        <f>INDEX(products!$A$1:$G$49,MATCH(orders!$D252,products!$A$1:$A$49,0),MATCH(orders!J$1,products!$A$1:$G$1,0))</f>
        <v>S</v>
      </c>
      <c r="K150" s="5">
        <f>INDEX(products!$A$1:$G$49,MATCH(orders!$D252,products!$A$1:$A$49,0),MATCH(orders!K$1,products!$A$1:$G$1,0))</f>
        <v>2.5</v>
      </c>
      <c r="L150" s="10">
        <f>INDEX(products!$A$1:$G$49,MATCH(orders!$D252,products!$A$1:$A$49,0),MATCH(orders!L$1,products!$A$1:$G$1,0))</f>
        <v>15</v>
      </c>
      <c r="M150" s="10">
        <f t="shared" si="6"/>
        <v>15</v>
      </c>
      <c r="N150" t="str">
        <f t="shared" si="7"/>
        <v>Baguette</v>
      </c>
      <c r="O150" t="str">
        <f t="shared" si="8"/>
        <v>Soft</v>
      </c>
      <c r="P150" t="str">
        <f>_xlfn.XLOOKUP(Orders[[#This Row],[Customer ID]],customers!$A$2:$A$1001,customers!$I$2:$I$1001,,0)</f>
        <v>Yes</v>
      </c>
    </row>
    <row r="151" spans="1:16" x14ac:dyDescent="0.35">
      <c r="A151" s="2" t="s">
        <v>6061</v>
      </c>
      <c r="B151" s="3">
        <v>45354</v>
      </c>
      <c r="C151" s="2" t="s">
        <v>5061</v>
      </c>
      <c r="D151" t="s">
        <v>267</v>
      </c>
      <c r="E151" s="2">
        <v>1</v>
      </c>
      <c r="F151" s="2" t="str">
        <f>_xlfn.XLOOKUP(C151,customers!$A$1:$A$1001,customers!$B$1:$B$1001,,0)</f>
        <v>Cali Campos</v>
      </c>
      <c r="G151" s="2" t="str">
        <f ca="1">IF(_xlfn.XLOOKUP(C151,customers!$A$1:$A$1001,customers!$C$1:$C$1001,,0)=0,"",_xlfn.XLOOKUP(C151,customers!$A$1:$A$1001,customers!$C$1:$C$1001,,0))</f>
        <v>ccampos5@hotmail.com</v>
      </c>
      <c r="H151" s="2" t="str">
        <f>_xlfn.XLOOKUP(C151,customers!$A$1:$A$1001,customers!$G$1:$G$1001,,0)</f>
        <v>France</v>
      </c>
      <c r="I151" t="str">
        <f>INDEX(products!$A$1:$G$49,MATCH(orders!$D731,products!$A$1:$A$49,0),MATCH(orders!I$1,products!$A$1:$G$1,0))</f>
        <v>Cro</v>
      </c>
      <c r="J151" t="str">
        <f>INDEX(products!$A$1:$G$49,MATCH(orders!$D731,products!$A$1:$A$49,0),MATCH(orders!J$1,products!$A$1:$G$1,0))</f>
        <v>S</v>
      </c>
      <c r="K151" s="5">
        <f>INDEX(products!$A$1:$G$49,MATCH(orders!$D731,products!$A$1:$A$49,0),MATCH(orders!K$1,products!$A$1:$G$1,0))</f>
        <v>0.5</v>
      </c>
      <c r="L151" s="10">
        <f>INDEX(products!$A$1:$G$49,MATCH(orders!$D731,products!$A$1:$A$49,0),MATCH(orders!L$1,products!$A$1:$G$1,0))</f>
        <v>2.25</v>
      </c>
      <c r="M151" s="10">
        <f t="shared" si="6"/>
        <v>2.25</v>
      </c>
      <c r="N151" t="str">
        <f t="shared" si="7"/>
        <v>Croissant</v>
      </c>
      <c r="O151" t="str">
        <f t="shared" si="8"/>
        <v>Soft</v>
      </c>
      <c r="P151" t="str">
        <f>_xlfn.XLOOKUP(Orders[[#This Row],[Customer ID]],customers!$A$2:$A$1001,customers!$I$2:$I$1001,,0)</f>
        <v>Yes</v>
      </c>
    </row>
    <row r="152" spans="1:16" x14ac:dyDescent="0.35">
      <c r="A152" s="2" t="s">
        <v>5440</v>
      </c>
      <c r="B152" s="3">
        <v>44808</v>
      </c>
      <c r="C152" s="2" t="s">
        <v>4440</v>
      </c>
      <c r="D152" t="s">
        <v>273</v>
      </c>
      <c r="E152" s="2">
        <v>2</v>
      </c>
      <c r="F152" s="2" t="str">
        <f>_xlfn.XLOOKUP(C152,customers!$A$1:$A$1001,customers!$B$1:$B$1001,,0)</f>
        <v>Cali Carlson</v>
      </c>
      <c r="G152" s="2" t="str">
        <f ca="1">IF(_xlfn.XLOOKUP(C152,customers!$A$1:$A$1001,customers!$C$1:$C$1001,,0)=0,"",_xlfn.XLOOKUP(C152,customers!$A$1:$A$1001,customers!$C$1:$C$1001,,0))</f>
        <v>ccarlson9@icloud.com</v>
      </c>
      <c r="H152" s="2" t="str">
        <f>_xlfn.XLOOKUP(C152,customers!$A$1:$A$1001,customers!$G$1:$G$1001,,0)</f>
        <v>France</v>
      </c>
      <c r="I152" t="str">
        <f>INDEX(products!$A$1:$G$49,MATCH(orders!$D451,products!$A$1:$A$49,0),MATCH(orders!I$1,products!$A$1:$G$1,0))</f>
        <v>Cro</v>
      </c>
      <c r="J152" t="str">
        <f>INDEX(products!$A$1:$G$49,MATCH(orders!$D451,products!$A$1:$A$49,0),MATCH(orders!J$1,products!$A$1:$G$1,0))</f>
        <v>S</v>
      </c>
      <c r="K152" s="5">
        <f>INDEX(products!$A$1:$G$49,MATCH(orders!$D451,products!$A$1:$A$49,0),MATCH(orders!K$1,products!$A$1:$G$1,0))</f>
        <v>0.2</v>
      </c>
      <c r="L152" s="10">
        <f>INDEX(products!$A$1:$G$49,MATCH(orders!$D451,products!$A$1:$A$49,0),MATCH(orders!L$1,products!$A$1:$G$1,0))</f>
        <v>0.9</v>
      </c>
      <c r="M152" s="10">
        <f t="shared" si="6"/>
        <v>1.8</v>
      </c>
      <c r="N152" t="str">
        <f t="shared" si="7"/>
        <v>Croissant</v>
      </c>
      <c r="O152" t="str">
        <f t="shared" si="8"/>
        <v>Soft</v>
      </c>
      <c r="P152" t="str">
        <f>_xlfn.XLOOKUP(Orders[[#This Row],[Customer ID]],customers!$A$2:$A$1001,customers!$I$2:$I$1001,,0)</f>
        <v>No</v>
      </c>
    </row>
    <row r="153" spans="1:16" x14ac:dyDescent="0.35">
      <c r="A153" s="2" t="s">
        <v>5581</v>
      </c>
      <c r="B153" s="3">
        <v>45311</v>
      </c>
      <c r="C153" s="2" t="s">
        <v>4581</v>
      </c>
      <c r="D153" t="s">
        <v>279</v>
      </c>
      <c r="E153" s="2">
        <v>6</v>
      </c>
      <c r="F153" s="2" t="str">
        <f>_xlfn.XLOOKUP(C153,customers!$A$1:$A$1001,customers!$B$1:$B$1001,,0)</f>
        <v>Camren Kaiser</v>
      </c>
      <c r="G153" s="2" t="str">
        <f ca="1">IF(_xlfn.XLOOKUP(C153,customers!$A$1:$A$1001,customers!$C$1:$C$1001,,0)=0,"",_xlfn.XLOOKUP(C153,customers!$A$1:$A$1001,customers!$C$1:$C$1001,,0))</f>
        <v>ckaiser0@gmail.com</v>
      </c>
      <c r="H153" s="2" t="str">
        <f>_xlfn.XLOOKUP(C153,customers!$A$1:$A$1001,customers!$G$1:$G$1001,,0)</f>
        <v>United States</v>
      </c>
      <c r="I153" t="str">
        <f>INDEX(products!$A$1:$G$49,MATCH(orders!$D413,products!$A$1:$A$49,0),MATCH(orders!I$1,products!$A$1:$G$1,0))</f>
        <v>Cro</v>
      </c>
      <c r="J153" t="str">
        <f>INDEX(products!$A$1:$G$49,MATCH(orders!$D413,products!$A$1:$A$49,0),MATCH(orders!J$1,products!$A$1:$G$1,0))</f>
        <v>M</v>
      </c>
      <c r="K153" s="5">
        <f>INDEX(products!$A$1:$G$49,MATCH(orders!$D413,products!$A$1:$A$49,0),MATCH(orders!K$1,products!$A$1:$G$1,0))</f>
        <v>0.5</v>
      </c>
      <c r="L153" s="10">
        <f>INDEX(products!$A$1:$G$49,MATCH(orders!$D413,products!$A$1:$A$49,0),MATCH(orders!L$1,products!$A$1:$G$1,0))</f>
        <v>2.7</v>
      </c>
      <c r="M153" s="10">
        <f t="shared" si="6"/>
        <v>16.200000000000003</v>
      </c>
      <c r="N153" t="str">
        <f t="shared" si="7"/>
        <v>Croissant</v>
      </c>
      <c r="O153" t="str">
        <f t="shared" si="8"/>
        <v>Medium</v>
      </c>
      <c r="P153" t="str">
        <f>_xlfn.XLOOKUP(Orders[[#This Row],[Customer ID]],customers!$A$2:$A$1001,customers!$I$2:$I$1001,,0)</f>
        <v>No</v>
      </c>
    </row>
    <row r="154" spans="1:16" x14ac:dyDescent="0.35">
      <c r="A154" s="2" t="s">
        <v>5287</v>
      </c>
      <c r="B154" s="3">
        <v>44595</v>
      </c>
      <c r="C154" s="2" t="s">
        <v>4287</v>
      </c>
      <c r="D154" t="s">
        <v>269</v>
      </c>
      <c r="E154" s="2">
        <v>5</v>
      </c>
      <c r="F154" s="2" t="str">
        <f>_xlfn.XLOOKUP(C154,customers!$A$1:$A$1001,customers!$B$1:$B$1001,,0)</f>
        <v>Camila Sawyer</v>
      </c>
      <c r="G154" s="2" t="str">
        <f ca="1">IF(_xlfn.XLOOKUP(C154,customers!$A$1:$A$1001,customers!$C$1:$C$1001,,0)=0,"",_xlfn.XLOOKUP(C154,customers!$A$1:$A$1001,customers!$C$1:$C$1001,,0))</f>
        <v>csawyer0@yahoo.com</v>
      </c>
      <c r="H154" s="2" t="str">
        <f>_xlfn.XLOOKUP(C154,customers!$A$1:$A$1001,customers!$G$1:$G$1001,,0)</f>
        <v>United States</v>
      </c>
      <c r="I154" t="str">
        <f>INDEX(products!$A$1:$G$49,MATCH(orders!$D13,products!$A$1:$A$49,0),MATCH(orders!I$1,products!$A$1:$G$1,0))</f>
        <v>Cia</v>
      </c>
      <c r="J154" t="str">
        <f>INDEX(products!$A$1:$G$49,MATCH(orders!$D13,products!$A$1:$A$49,0),MATCH(orders!J$1,products!$A$1:$G$1,0))</f>
        <v>M</v>
      </c>
      <c r="K154" s="5">
        <f>INDEX(products!$A$1:$G$49,MATCH(orders!$D13,products!$A$1:$A$49,0),MATCH(orders!K$1,products!$A$1:$G$1,0))</f>
        <v>0.5</v>
      </c>
      <c r="L154" s="10">
        <f>INDEX(products!$A$1:$G$49,MATCH(orders!$D13,products!$A$1:$A$49,0),MATCH(orders!L$1,products!$A$1:$G$1,0))</f>
        <v>3</v>
      </c>
      <c r="M154" s="10">
        <f t="shared" si="6"/>
        <v>15</v>
      </c>
      <c r="N154" t="str">
        <f t="shared" si="7"/>
        <v>Ciabatta</v>
      </c>
      <c r="O154" t="str">
        <f t="shared" si="8"/>
        <v>Medium</v>
      </c>
      <c r="P154" t="str">
        <f>_xlfn.XLOOKUP(Orders[[#This Row],[Customer ID]],customers!$A$2:$A$1001,customers!$I$2:$I$1001,,0)</f>
        <v>No</v>
      </c>
    </row>
    <row r="155" spans="1:16" x14ac:dyDescent="0.35">
      <c r="A155" s="2" t="s">
        <v>5614</v>
      </c>
      <c r="B155" s="3">
        <v>44535</v>
      </c>
      <c r="C155" s="2" t="s">
        <v>4614</v>
      </c>
      <c r="D155" t="s">
        <v>270</v>
      </c>
      <c r="E155" s="2">
        <v>3</v>
      </c>
      <c r="F155" s="2" t="str">
        <f>_xlfn.XLOOKUP(C155,customers!$A$1:$A$1001,customers!$B$1:$B$1001,,0)</f>
        <v>Camron Dyer</v>
      </c>
      <c r="G155" s="2" t="str">
        <f ca="1">IF(_xlfn.XLOOKUP(C155,customers!$A$1:$A$1001,customers!$C$1:$C$1001,,0)=0,"",_xlfn.XLOOKUP(C155,customers!$A$1:$A$1001,customers!$C$1:$C$1001,,0))</f>
        <v>cdyer9@yahoo.com</v>
      </c>
      <c r="H155" s="2" t="str">
        <f>_xlfn.XLOOKUP(C155,customers!$A$1:$A$1001,customers!$G$1:$G$1001,,0)</f>
        <v>France</v>
      </c>
      <c r="I155" t="str">
        <f>INDEX(products!$A$1:$G$49,MATCH(orders!$D926,products!$A$1:$A$49,0),MATCH(orders!I$1,products!$A$1:$G$1,0))</f>
        <v>Sou</v>
      </c>
      <c r="J155" t="str">
        <f>INDEX(products!$A$1:$G$49,MATCH(orders!$D926,products!$A$1:$A$49,0),MATCH(orders!J$1,products!$A$1:$G$1,0))</f>
        <v>M</v>
      </c>
      <c r="K155" s="5">
        <f>INDEX(products!$A$1:$G$49,MATCH(orders!$D926,products!$A$1:$A$49,0),MATCH(orders!K$1,products!$A$1:$G$1,0))</f>
        <v>1</v>
      </c>
      <c r="L155" s="10">
        <f>INDEX(products!$A$1:$G$49,MATCH(orders!$D926,products!$A$1:$A$49,0),MATCH(orders!L$1,products!$A$1:$G$1,0))</f>
        <v>6</v>
      </c>
      <c r="M155" s="10">
        <f t="shared" si="6"/>
        <v>18</v>
      </c>
      <c r="N155" t="str">
        <f t="shared" si="7"/>
        <v>Sourdough</v>
      </c>
      <c r="O155" t="str">
        <f t="shared" si="8"/>
        <v>Medium</v>
      </c>
      <c r="P155" t="str">
        <f>_xlfn.XLOOKUP(Orders[[#This Row],[Customer ID]],customers!$A$2:$A$1001,customers!$I$2:$I$1001,,0)</f>
        <v>No</v>
      </c>
    </row>
    <row r="156" spans="1:16" x14ac:dyDescent="0.35">
      <c r="A156" s="2" t="s">
        <v>6161</v>
      </c>
      <c r="B156" s="3">
        <v>44541</v>
      </c>
      <c r="C156" s="2" t="s">
        <v>5161</v>
      </c>
      <c r="D156" t="s">
        <v>272</v>
      </c>
      <c r="E156" s="2">
        <v>4</v>
      </c>
      <c r="F156" s="2" t="str">
        <f>_xlfn.XLOOKUP(C156,customers!$A$1:$A$1001,customers!$B$1:$B$1001,,0)</f>
        <v>Carlee Gill</v>
      </c>
      <c r="G156" s="2" t="str">
        <f ca="1">IF(_xlfn.XLOOKUP(C156,customers!$A$1:$A$1001,customers!$C$1:$C$1001,,0)=0,"",_xlfn.XLOOKUP(C156,customers!$A$1:$A$1001,customers!$C$1:$C$1001,,0))</f>
        <v>cgill5@yahoo.com</v>
      </c>
      <c r="H156" s="2" t="str">
        <f>_xlfn.XLOOKUP(C156,customers!$A$1:$A$1001,customers!$G$1:$G$1001,,0)</f>
        <v>Ireland</v>
      </c>
      <c r="I156" t="str">
        <f>INDEX(products!$A$1:$G$49,MATCH(orders!$D124,products!$A$1:$A$49,0),MATCH(orders!I$1,products!$A$1:$G$1,0))</f>
        <v>Bag</v>
      </c>
      <c r="J156" t="str">
        <f>INDEX(products!$A$1:$G$49,MATCH(orders!$D124,products!$A$1:$A$49,0),MATCH(orders!J$1,products!$A$1:$G$1,0))</f>
        <v>S</v>
      </c>
      <c r="K156" s="5">
        <f>INDEX(products!$A$1:$G$49,MATCH(orders!$D124,products!$A$1:$A$49,0),MATCH(orders!K$1,products!$A$1:$G$1,0))</f>
        <v>2.5</v>
      </c>
      <c r="L156" s="10">
        <f>INDEX(products!$A$1:$G$49,MATCH(orders!$D124,products!$A$1:$A$49,0),MATCH(orders!L$1,products!$A$1:$G$1,0))</f>
        <v>15</v>
      </c>
      <c r="M156" s="10">
        <f t="shared" si="6"/>
        <v>60</v>
      </c>
      <c r="N156" t="str">
        <f t="shared" si="7"/>
        <v>Baguette</v>
      </c>
      <c r="O156" t="str">
        <f t="shared" si="8"/>
        <v>Soft</v>
      </c>
      <c r="P156" t="str">
        <f>_xlfn.XLOOKUP(Orders[[#This Row],[Customer ID]],customers!$A$2:$A$1001,customers!$I$2:$I$1001,,0)</f>
        <v>Yes</v>
      </c>
    </row>
    <row r="157" spans="1:16" x14ac:dyDescent="0.35">
      <c r="A157" s="2" t="s">
        <v>5468</v>
      </c>
      <c r="B157" s="3">
        <v>45513</v>
      </c>
      <c r="C157" s="2" t="s">
        <v>4468</v>
      </c>
      <c r="D157" t="s">
        <v>277</v>
      </c>
      <c r="E157" s="2">
        <v>6</v>
      </c>
      <c r="F157" s="2" t="str">
        <f>_xlfn.XLOOKUP(C157,customers!$A$1:$A$1001,customers!$B$1:$B$1001,,0)</f>
        <v>Carter Ewing</v>
      </c>
      <c r="G157" s="2" t="str">
        <f ca="1">IF(_xlfn.XLOOKUP(C157,customers!$A$1:$A$1001,customers!$C$1:$C$1001,,0)=0,"",_xlfn.XLOOKUP(C157,customers!$A$1:$A$1001,customers!$C$1:$C$1001,,0))</f>
        <v>cewing7@hotmail.com</v>
      </c>
      <c r="H157" s="2" t="str">
        <f>_xlfn.XLOOKUP(C157,customers!$A$1:$A$1001,customers!$G$1:$G$1001,,0)</f>
        <v>France</v>
      </c>
      <c r="I157" t="str">
        <f>INDEX(products!$A$1:$G$49,MATCH(orders!$D361,products!$A$1:$A$49,0),MATCH(orders!I$1,products!$A$1:$G$1,0))</f>
        <v>Bag</v>
      </c>
      <c r="J157" t="str">
        <f>INDEX(products!$A$1:$G$49,MATCH(orders!$D361,products!$A$1:$A$49,0),MATCH(orders!J$1,products!$A$1:$G$1,0))</f>
        <v>S</v>
      </c>
      <c r="K157" s="5">
        <f>INDEX(products!$A$1:$G$49,MATCH(orders!$D361,products!$A$1:$A$49,0),MATCH(orders!K$1,products!$A$1:$G$1,0))</f>
        <v>1</v>
      </c>
      <c r="L157" s="10">
        <f>INDEX(products!$A$1:$G$49,MATCH(orders!$D361,products!$A$1:$A$49,0),MATCH(orders!L$1,products!$A$1:$G$1,0))</f>
        <v>6</v>
      </c>
      <c r="M157" s="10">
        <f t="shared" si="6"/>
        <v>36</v>
      </c>
      <c r="N157" t="str">
        <f t="shared" si="7"/>
        <v>Baguette</v>
      </c>
      <c r="O157" t="str">
        <f t="shared" si="8"/>
        <v>Soft</v>
      </c>
      <c r="P157" t="str">
        <f>_xlfn.XLOOKUP(Orders[[#This Row],[Customer ID]],customers!$A$2:$A$1001,customers!$I$2:$I$1001,,0)</f>
        <v>No</v>
      </c>
    </row>
    <row r="158" spans="1:16" x14ac:dyDescent="0.35">
      <c r="A158" s="2" t="s">
        <v>6198</v>
      </c>
      <c r="B158" s="3">
        <v>44257</v>
      </c>
      <c r="C158" s="2" t="s">
        <v>5198</v>
      </c>
      <c r="D158" t="s">
        <v>286</v>
      </c>
      <c r="E158" s="2">
        <v>2</v>
      </c>
      <c r="F158" s="2" t="str">
        <f>_xlfn.XLOOKUP(C158,customers!$A$1:$A$1001,customers!$B$1:$B$1001,,0)</f>
        <v>Carley Mueller</v>
      </c>
      <c r="G158" s="2" t="str">
        <f ca="1">IF(_xlfn.XLOOKUP(C158,customers!$A$1:$A$1001,customers!$C$1:$C$1001,,0)=0,"",_xlfn.XLOOKUP(C158,customers!$A$1:$A$1001,customers!$C$1:$C$1001,,0))</f>
        <v>cmueller0@outlook.com</v>
      </c>
      <c r="H158" s="2" t="str">
        <f>_xlfn.XLOOKUP(C158,customers!$A$1:$A$1001,customers!$G$1:$G$1001,,0)</f>
        <v>Ireland</v>
      </c>
      <c r="I158" t="str">
        <f>INDEX(products!$A$1:$G$49,MATCH(orders!$D280,products!$A$1:$A$49,0),MATCH(orders!I$1,products!$A$1:$G$1,0))</f>
        <v>Bag</v>
      </c>
      <c r="J158" t="str">
        <f>INDEX(products!$A$1:$G$49,MATCH(orders!$D280,products!$A$1:$A$49,0),MATCH(orders!J$1,products!$A$1:$G$1,0))</f>
        <v>S</v>
      </c>
      <c r="K158" s="5">
        <f>INDEX(products!$A$1:$G$49,MATCH(orders!$D280,products!$A$1:$A$49,0),MATCH(orders!K$1,products!$A$1:$G$1,0))</f>
        <v>2.5</v>
      </c>
      <c r="L158" s="10">
        <f>INDEX(products!$A$1:$G$49,MATCH(orders!$D280,products!$A$1:$A$49,0),MATCH(orders!L$1,products!$A$1:$G$1,0))</f>
        <v>15</v>
      </c>
      <c r="M158" s="10">
        <f t="shared" si="6"/>
        <v>30</v>
      </c>
      <c r="N158" t="str">
        <f t="shared" si="7"/>
        <v>Baguette</v>
      </c>
      <c r="O158" t="str">
        <f t="shared" si="8"/>
        <v>Soft</v>
      </c>
      <c r="P158" t="str">
        <f>_xlfn.XLOOKUP(Orders[[#This Row],[Customer ID]],customers!$A$2:$A$1001,customers!$I$2:$I$1001,,0)</f>
        <v>Yes</v>
      </c>
    </row>
    <row r="159" spans="1:16" x14ac:dyDescent="0.35">
      <c r="A159" s="2" t="s">
        <v>5400</v>
      </c>
      <c r="B159" s="3">
        <v>45244</v>
      </c>
      <c r="C159" s="2" t="s">
        <v>4400</v>
      </c>
      <c r="D159" t="s">
        <v>279</v>
      </c>
      <c r="E159" s="2">
        <v>1</v>
      </c>
      <c r="F159" s="2" t="str">
        <f>_xlfn.XLOOKUP(C159,customers!$A$1:$A$1001,customers!$B$1:$B$1001,,0)</f>
        <v>Carlo Prince</v>
      </c>
      <c r="G159" s="2" t="str">
        <f ca="1">IF(_xlfn.XLOOKUP(C159,customers!$A$1:$A$1001,customers!$C$1:$C$1001,,0)=0,"",_xlfn.XLOOKUP(C159,customers!$A$1:$A$1001,customers!$C$1:$C$1001,,0))</f>
        <v>cprince0@gmail.com</v>
      </c>
      <c r="H159" s="2" t="str">
        <f>_xlfn.XLOOKUP(C159,customers!$A$1:$A$1001,customers!$G$1:$G$1001,,0)</f>
        <v>Canada</v>
      </c>
      <c r="I159" t="str">
        <f>INDEX(products!$A$1:$G$49,MATCH(orders!$D317,products!$A$1:$A$49,0),MATCH(orders!I$1,products!$A$1:$G$1,0))</f>
        <v>Bag</v>
      </c>
      <c r="J159" t="str">
        <f>INDEX(products!$A$1:$G$49,MATCH(orders!$D317,products!$A$1:$A$49,0),MATCH(orders!J$1,products!$A$1:$G$1,0))</f>
        <v>M</v>
      </c>
      <c r="K159" s="5">
        <f>INDEX(products!$A$1:$G$49,MATCH(orders!$D317,products!$A$1:$A$49,0),MATCH(orders!K$1,products!$A$1:$G$1,0))</f>
        <v>2.5</v>
      </c>
      <c r="L159" s="10">
        <f>INDEX(products!$A$1:$G$49,MATCH(orders!$D317,products!$A$1:$A$49,0),MATCH(orders!L$1,products!$A$1:$G$1,0))</f>
        <v>18</v>
      </c>
      <c r="M159" s="10">
        <f t="shared" si="6"/>
        <v>18</v>
      </c>
      <c r="N159" t="str">
        <f t="shared" si="7"/>
        <v>Baguette</v>
      </c>
      <c r="O159" t="str">
        <f t="shared" si="8"/>
        <v>Medium</v>
      </c>
      <c r="P159" t="str">
        <f>_xlfn.XLOOKUP(Orders[[#This Row],[Customer ID]],customers!$A$2:$A$1001,customers!$I$2:$I$1001,,0)</f>
        <v>No</v>
      </c>
    </row>
    <row r="160" spans="1:16" x14ac:dyDescent="0.35">
      <c r="A160" s="2" t="s">
        <v>6186</v>
      </c>
      <c r="B160" s="3">
        <v>44650</v>
      </c>
      <c r="C160" s="2" t="s">
        <v>5186</v>
      </c>
      <c r="D160" t="s">
        <v>275</v>
      </c>
      <c r="E160" s="2">
        <v>5</v>
      </c>
      <c r="F160" s="2" t="str">
        <f>_xlfn.XLOOKUP(C160,customers!$A$1:$A$1001,customers!$B$1:$B$1001,,0)</f>
        <v>Caroline Shaffer</v>
      </c>
      <c r="G160" s="2" t="str">
        <f ca="1">IF(_xlfn.XLOOKUP(C160,customers!$A$1:$A$1001,customers!$C$1:$C$1001,,0)=0,"",_xlfn.XLOOKUP(C160,customers!$A$1:$A$1001,customers!$C$1:$C$1001,,0))</f>
        <v>cshaffer8@outlook.com</v>
      </c>
      <c r="H160" s="2" t="str">
        <f>_xlfn.XLOOKUP(C160,customers!$A$1:$A$1001,customers!$G$1:$G$1001,,0)</f>
        <v>France</v>
      </c>
      <c r="I160" t="str">
        <f>INDEX(products!$A$1:$G$49,MATCH(orders!$D741,products!$A$1:$A$49,0),MATCH(orders!I$1,products!$A$1:$G$1,0))</f>
        <v>Bag</v>
      </c>
      <c r="J160" t="str">
        <f>INDEX(products!$A$1:$G$49,MATCH(orders!$D741,products!$A$1:$A$49,0),MATCH(orders!J$1,products!$A$1:$G$1,0))</f>
        <v>S</v>
      </c>
      <c r="K160" s="5">
        <f>INDEX(products!$A$1:$G$49,MATCH(orders!$D741,products!$A$1:$A$49,0),MATCH(orders!K$1,products!$A$1:$G$1,0))</f>
        <v>1</v>
      </c>
      <c r="L160" s="10">
        <f>INDEX(products!$A$1:$G$49,MATCH(orders!$D741,products!$A$1:$A$49,0),MATCH(orders!L$1,products!$A$1:$G$1,0))</f>
        <v>6</v>
      </c>
      <c r="M160" s="10">
        <f t="shared" si="6"/>
        <v>30</v>
      </c>
      <c r="N160" t="str">
        <f t="shared" si="7"/>
        <v>Baguette</v>
      </c>
      <c r="O160" t="str">
        <f t="shared" si="8"/>
        <v>Soft</v>
      </c>
      <c r="P160" t="str">
        <f>_xlfn.XLOOKUP(Orders[[#This Row],[Customer ID]],customers!$A$2:$A$1001,customers!$I$2:$I$1001,,0)</f>
        <v>Yes</v>
      </c>
    </row>
    <row r="161" spans="1:16" x14ac:dyDescent="0.35">
      <c r="A161" s="2" t="s">
        <v>5879</v>
      </c>
      <c r="B161" s="3">
        <v>44384</v>
      </c>
      <c r="C161" s="2" t="s">
        <v>4879</v>
      </c>
      <c r="D161" t="s">
        <v>265</v>
      </c>
      <c r="E161" s="2">
        <v>6</v>
      </c>
      <c r="F161" s="2" t="str">
        <f>_xlfn.XLOOKUP(C161,customers!$A$1:$A$1001,customers!$B$1:$B$1001,,0)</f>
        <v>Carolina Blankenship</v>
      </c>
      <c r="G161" s="2" t="str">
        <f ca="1">IF(_xlfn.XLOOKUP(C161,customers!$A$1:$A$1001,customers!$C$1:$C$1001,,0)=0,"",_xlfn.XLOOKUP(C161,customers!$A$1:$A$1001,customers!$C$1:$C$1001,,0))</f>
        <v>cblankenship7@gmail.com</v>
      </c>
      <c r="H161" s="2" t="str">
        <f>_xlfn.XLOOKUP(C161,customers!$A$1:$A$1001,customers!$G$1:$G$1001,,0)</f>
        <v>France</v>
      </c>
      <c r="I161" t="str">
        <f>INDEX(products!$A$1:$G$49,MATCH(orders!$D345,products!$A$1:$A$49,0),MATCH(orders!I$1,products!$A$1:$G$1,0))</f>
        <v>Bag</v>
      </c>
      <c r="J161" t="str">
        <f>INDEX(products!$A$1:$G$49,MATCH(orders!$D345,products!$A$1:$A$49,0),MATCH(orders!J$1,products!$A$1:$G$1,0))</f>
        <v>M</v>
      </c>
      <c r="K161" s="5">
        <f>INDEX(products!$A$1:$G$49,MATCH(orders!$D345,products!$A$1:$A$49,0),MATCH(orders!K$1,products!$A$1:$G$1,0))</f>
        <v>1</v>
      </c>
      <c r="L161" s="10">
        <f>INDEX(products!$A$1:$G$49,MATCH(orders!$D345,products!$A$1:$A$49,0),MATCH(orders!L$1,products!$A$1:$G$1,0))</f>
        <v>7.2</v>
      </c>
      <c r="M161" s="10">
        <f t="shared" si="6"/>
        <v>43.2</v>
      </c>
      <c r="N161" t="str">
        <f t="shared" si="7"/>
        <v>Baguette</v>
      </c>
      <c r="O161" t="str">
        <f t="shared" si="8"/>
        <v>Medium</v>
      </c>
      <c r="P161" t="str">
        <f>_xlfn.XLOOKUP(Orders[[#This Row],[Customer ID]],customers!$A$2:$A$1001,customers!$I$2:$I$1001,,0)</f>
        <v>No</v>
      </c>
    </row>
    <row r="162" spans="1:16" x14ac:dyDescent="0.35">
      <c r="A162" s="2" t="s">
        <v>6130</v>
      </c>
      <c r="B162" s="3">
        <v>44398</v>
      </c>
      <c r="C162" s="2" t="s">
        <v>5130</v>
      </c>
      <c r="D162" t="s">
        <v>266</v>
      </c>
      <c r="E162" s="2">
        <v>3</v>
      </c>
      <c r="F162" s="2" t="str">
        <f>_xlfn.XLOOKUP(C162,customers!$A$1:$A$1001,customers!$B$1:$B$1001,,0)</f>
        <v>Carly Morrison</v>
      </c>
      <c r="G162" s="2" t="str">
        <f ca="1">IF(_xlfn.XLOOKUP(C162,customers!$A$1:$A$1001,customers!$C$1:$C$1001,,0)=0,"",_xlfn.XLOOKUP(C162,customers!$A$1:$A$1001,customers!$C$1:$C$1001,,0))</f>
        <v>cmorrison5@hotmail.com</v>
      </c>
      <c r="H162" s="2" t="str">
        <f>_xlfn.XLOOKUP(C162,customers!$A$1:$A$1001,customers!$G$1:$G$1001,,0)</f>
        <v>United States</v>
      </c>
      <c r="I162" t="str">
        <f>INDEX(products!$A$1:$G$49,MATCH(orders!$D778,products!$A$1:$A$49,0),MATCH(orders!I$1,products!$A$1:$G$1,0))</f>
        <v>Bag</v>
      </c>
      <c r="J162" t="str">
        <f>INDEX(products!$A$1:$G$49,MATCH(orders!$D778,products!$A$1:$A$49,0),MATCH(orders!J$1,products!$A$1:$G$1,0))</f>
        <v>S</v>
      </c>
      <c r="K162" s="5">
        <f>INDEX(products!$A$1:$G$49,MATCH(orders!$D778,products!$A$1:$A$49,0),MATCH(orders!K$1,products!$A$1:$G$1,0))</f>
        <v>1</v>
      </c>
      <c r="L162" s="10">
        <f>INDEX(products!$A$1:$G$49,MATCH(orders!$D778,products!$A$1:$A$49,0),MATCH(orders!L$1,products!$A$1:$G$1,0))</f>
        <v>6</v>
      </c>
      <c r="M162" s="10">
        <f t="shared" si="6"/>
        <v>18</v>
      </c>
      <c r="N162" t="str">
        <f t="shared" si="7"/>
        <v>Baguette</v>
      </c>
      <c r="O162" t="str">
        <f t="shared" si="8"/>
        <v>Soft</v>
      </c>
      <c r="P162" t="str">
        <f>_xlfn.XLOOKUP(Orders[[#This Row],[Customer ID]],customers!$A$2:$A$1001,customers!$I$2:$I$1001,,0)</f>
        <v>Yes</v>
      </c>
    </row>
    <row r="163" spans="1:16" x14ac:dyDescent="0.35">
      <c r="A163" s="2" t="s">
        <v>5394</v>
      </c>
      <c r="B163" s="3">
        <v>45614</v>
      </c>
      <c r="C163" s="2" t="s">
        <v>4394</v>
      </c>
      <c r="D163" t="s">
        <v>264</v>
      </c>
      <c r="E163" s="2">
        <v>6</v>
      </c>
      <c r="F163" s="2" t="str">
        <f>_xlfn.XLOOKUP(C163,customers!$A$1:$A$1001,customers!$B$1:$B$1001,,0)</f>
        <v>Carissa Jarvis</v>
      </c>
      <c r="G163" s="2" t="str">
        <f ca="1">IF(_xlfn.XLOOKUP(C163,customers!$A$1:$A$1001,customers!$C$1:$C$1001,,0)=0,"",_xlfn.XLOOKUP(C163,customers!$A$1:$A$1001,customers!$C$1:$C$1001,,0))</f>
        <v>cjarvis8@icloud.com</v>
      </c>
      <c r="H163" s="2" t="str">
        <f>_xlfn.XLOOKUP(C163,customers!$A$1:$A$1001,customers!$G$1:$G$1001,,0)</f>
        <v>France</v>
      </c>
      <c r="I163" t="str">
        <f>INDEX(products!$A$1:$G$49,MATCH(orders!$D488,products!$A$1:$A$49,0),MATCH(orders!I$1,products!$A$1:$G$1,0))</f>
        <v>Cro</v>
      </c>
      <c r="J163" t="str">
        <f>INDEX(products!$A$1:$G$49,MATCH(orders!$D488,products!$A$1:$A$49,0),MATCH(orders!J$1,products!$A$1:$G$1,0))</f>
        <v>C</v>
      </c>
      <c r="K163" s="5">
        <f>INDEX(products!$A$1:$G$49,MATCH(orders!$D488,products!$A$1:$A$49,0),MATCH(orders!K$1,products!$A$1:$G$1,0))</f>
        <v>0.5</v>
      </c>
      <c r="L163" s="10">
        <f>INDEX(products!$A$1:$G$49,MATCH(orders!$D488,products!$A$1:$A$49,0),MATCH(orders!L$1,products!$A$1:$G$1,0))</f>
        <v>2.2000000000000002</v>
      </c>
      <c r="M163" s="10">
        <f t="shared" si="6"/>
        <v>13.200000000000001</v>
      </c>
      <c r="N163" t="str">
        <f t="shared" si="7"/>
        <v>Croissant</v>
      </c>
      <c r="O163" t="str">
        <f t="shared" si="8"/>
        <v>Crispy</v>
      </c>
      <c r="P163" t="str">
        <f>_xlfn.XLOOKUP(Orders[[#This Row],[Customer ID]],customers!$A$2:$A$1001,customers!$I$2:$I$1001,,0)</f>
        <v>No</v>
      </c>
    </row>
    <row r="164" spans="1:16" x14ac:dyDescent="0.35">
      <c r="A164" s="2" t="s">
        <v>6120</v>
      </c>
      <c r="B164" s="3">
        <v>45147</v>
      </c>
      <c r="C164" s="2" t="s">
        <v>5120</v>
      </c>
      <c r="D164" t="s">
        <v>268</v>
      </c>
      <c r="E164" s="2">
        <v>3</v>
      </c>
      <c r="F164" s="2" t="str">
        <f>_xlfn.XLOOKUP(C164,customers!$A$1:$A$1001,customers!$B$1:$B$1001,,0)</f>
        <v>Carla Burgess</v>
      </c>
      <c r="G164" s="2" t="str">
        <f ca="1">IF(_xlfn.XLOOKUP(C164,customers!$A$1:$A$1001,customers!$C$1:$C$1001,,0)=0,"",_xlfn.XLOOKUP(C164,customers!$A$1:$A$1001,customers!$C$1:$C$1001,,0))</f>
        <v>cburgess1@outlook.com</v>
      </c>
      <c r="H164" s="2" t="str">
        <f>_xlfn.XLOOKUP(C164,customers!$A$1:$A$1001,customers!$G$1:$G$1001,,0)</f>
        <v>United Kingdom</v>
      </c>
      <c r="I164" t="str">
        <f>INDEX(products!$A$1:$G$49,MATCH(orders!$D588,products!$A$1:$A$49,0),MATCH(orders!I$1,products!$A$1:$G$1,0))</f>
        <v>Cro</v>
      </c>
      <c r="J164" t="str">
        <f>INDEX(products!$A$1:$G$49,MATCH(orders!$D588,products!$A$1:$A$49,0),MATCH(orders!J$1,products!$A$1:$G$1,0))</f>
        <v>M</v>
      </c>
      <c r="K164" s="5">
        <f>INDEX(products!$A$1:$G$49,MATCH(orders!$D588,products!$A$1:$A$49,0),MATCH(orders!K$1,products!$A$1:$G$1,0))</f>
        <v>0.5</v>
      </c>
      <c r="L164" s="10">
        <f>INDEX(products!$A$1:$G$49,MATCH(orders!$D588,products!$A$1:$A$49,0),MATCH(orders!L$1,products!$A$1:$G$1,0))</f>
        <v>2.7</v>
      </c>
      <c r="M164" s="10">
        <f t="shared" si="6"/>
        <v>8.1000000000000014</v>
      </c>
      <c r="N164" t="str">
        <f t="shared" si="7"/>
        <v>Croissant</v>
      </c>
      <c r="O164" t="str">
        <f t="shared" si="8"/>
        <v>Medium</v>
      </c>
      <c r="P164" t="str">
        <f>_xlfn.XLOOKUP(Orders[[#This Row],[Customer ID]],customers!$A$2:$A$1001,customers!$I$2:$I$1001,,0)</f>
        <v>No</v>
      </c>
    </row>
    <row r="165" spans="1:16" x14ac:dyDescent="0.35">
      <c r="A165" s="2" t="s">
        <v>5415</v>
      </c>
      <c r="B165" s="3">
        <v>45065</v>
      </c>
      <c r="C165" s="2" t="s">
        <v>4415</v>
      </c>
      <c r="D165" t="s">
        <v>290</v>
      </c>
      <c r="E165" s="2">
        <v>3</v>
      </c>
      <c r="F165" s="2" t="str">
        <f>_xlfn.XLOOKUP(C165,customers!$A$1:$A$1001,customers!$B$1:$B$1001,,0)</f>
        <v>Carlo Bautista</v>
      </c>
      <c r="G165" s="2" t="str">
        <f ca="1">IF(_xlfn.XLOOKUP(C165,customers!$A$1:$A$1001,customers!$C$1:$C$1001,,0)=0,"",_xlfn.XLOOKUP(C165,customers!$A$1:$A$1001,customers!$C$1:$C$1001,,0))</f>
        <v>cbautista4@yahoo.com</v>
      </c>
      <c r="H165" s="2" t="str">
        <f>_xlfn.XLOOKUP(C165,customers!$A$1:$A$1001,customers!$G$1:$G$1001,,0)</f>
        <v>United States</v>
      </c>
      <c r="I165" t="str">
        <f>INDEX(products!$A$1:$G$49,MATCH(orders!$D238,products!$A$1:$A$49,0),MATCH(orders!I$1,products!$A$1:$G$1,0))</f>
        <v>Cro</v>
      </c>
      <c r="J165" t="str">
        <f>INDEX(products!$A$1:$G$49,MATCH(orders!$D238,products!$A$1:$A$49,0),MATCH(orders!J$1,products!$A$1:$G$1,0))</f>
        <v>C</v>
      </c>
      <c r="K165" s="5">
        <f>INDEX(products!$A$1:$G$49,MATCH(orders!$D238,products!$A$1:$A$49,0),MATCH(orders!K$1,products!$A$1:$G$1,0))</f>
        <v>1</v>
      </c>
      <c r="L165" s="10">
        <f>INDEX(products!$A$1:$G$49,MATCH(orders!$D238,products!$A$1:$A$49,0),MATCH(orders!L$1,products!$A$1:$G$1,0))</f>
        <v>4.95</v>
      </c>
      <c r="M165" s="10">
        <f t="shared" si="6"/>
        <v>14.850000000000001</v>
      </c>
      <c r="N165" t="str">
        <f t="shared" si="7"/>
        <v>Croissant</v>
      </c>
      <c r="O165" t="str">
        <f t="shared" si="8"/>
        <v>Crispy</v>
      </c>
      <c r="P165" t="str">
        <f>_xlfn.XLOOKUP(Orders[[#This Row],[Customer ID]],customers!$A$2:$A$1001,customers!$I$2:$I$1001,,0)</f>
        <v>Yes</v>
      </c>
    </row>
    <row r="166" spans="1:16" x14ac:dyDescent="0.35">
      <c r="A166" s="2" t="s">
        <v>5611</v>
      </c>
      <c r="B166" s="3">
        <v>44593</v>
      </c>
      <c r="C166" s="2" t="s">
        <v>4611</v>
      </c>
      <c r="D166" t="s">
        <v>285</v>
      </c>
      <c r="E166" s="2">
        <v>2</v>
      </c>
      <c r="F166" s="2" t="str">
        <f>_xlfn.XLOOKUP(C166,customers!$A$1:$A$1001,customers!$B$1:$B$1001,,0)</f>
        <v>Carley Solis</v>
      </c>
      <c r="G166" s="2" t="str">
        <f ca="1">IF(_xlfn.XLOOKUP(C166,customers!$A$1:$A$1001,customers!$C$1:$C$1001,,0)=0,"",_xlfn.XLOOKUP(C166,customers!$A$1:$A$1001,customers!$C$1:$C$1001,,0))</f>
        <v>csolis6@hotmail.com</v>
      </c>
      <c r="H166" s="2" t="str">
        <f>_xlfn.XLOOKUP(C166,customers!$A$1:$A$1001,customers!$G$1:$G$1001,,0)</f>
        <v>France</v>
      </c>
      <c r="I166" t="str">
        <f>INDEX(products!$A$1:$G$49,MATCH(orders!$D231,products!$A$1:$A$49,0),MATCH(orders!I$1,products!$A$1:$G$1,0))</f>
        <v>Cia</v>
      </c>
      <c r="J166" t="str">
        <f>INDEX(products!$A$1:$G$49,MATCH(orders!$D231,products!$A$1:$A$49,0),MATCH(orders!J$1,products!$A$1:$G$1,0))</f>
        <v>M</v>
      </c>
      <c r="K166" s="5">
        <f>INDEX(products!$A$1:$G$49,MATCH(orders!$D231,products!$A$1:$A$49,0),MATCH(orders!K$1,products!$A$1:$G$1,0))</f>
        <v>0.5</v>
      </c>
      <c r="L166" s="10">
        <f>INDEX(products!$A$1:$G$49,MATCH(orders!$D231,products!$A$1:$A$49,0),MATCH(orders!L$1,products!$A$1:$G$1,0))</f>
        <v>3</v>
      </c>
      <c r="M166" s="10">
        <f t="shared" si="6"/>
        <v>6</v>
      </c>
      <c r="N166" t="str">
        <f t="shared" si="7"/>
        <v>Ciabatta</v>
      </c>
      <c r="O166" t="str">
        <f t="shared" si="8"/>
        <v>Medium</v>
      </c>
      <c r="P166" t="str">
        <f>_xlfn.XLOOKUP(Orders[[#This Row],[Customer ID]],customers!$A$2:$A$1001,customers!$I$2:$I$1001,,0)</f>
        <v>Yes</v>
      </c>
    </row>
    <row r="167" spans="1:16" x14ac:dyDescent="0.35">
      <c r="A167" s="2" t="s">
        <v>5698</v>
      </c>
      <c r="B167" s="3">
        <v>44626</v>
      </c>
      <c r="C167" s="2" t="s">
        <v>4698</v>
      </c>
      <c r="D167" t="s">
        <v>274</v>
      </c>
      <c r="E167" s="2">
        <v>5</v>
      </c>
      <c r="F167" s="2" t="str">
        <f>_xlfn.XLOOKUP(C167,customers!$A$1:$A$1001,customers!$B$1:$B$1001,,0)</f>
        <v>Carolina Irwin</v>
      </c>
      <c r="G167" s="2" t="str">
        <f ca="1">IF(_xlfn.XLOOKUP(C167,customers!$A$1:$A$1001,customers!$C$1:$C$1001,,0)=0,"",_xlfn.XLOOKUP(C167,customers!$A$1:$A$1001,customers!$C$1:$C$1001,,0))</f>
        <v>cirwin2@gmail.com</v>
      </c>
      <c r="H167" s="2" t="str">
        <f>_xlfn.XLOOKUP(C167,customers!$A$1:$A$1001,customers!$G$1:$G$1001,,0)</f>
        <v>France</v>
      </c>
      <c r="I167" t="str">
        <f>INDEX(products!$A$1:$G$49,MATCH(orders!$D32,products!$A$1:$A$49,0),MATCH(orders!I$1,products!$A$1:$G$1,0))</f>
        <v>Cro</v>
      </c>
      <c r="J167" t="str">
        <f>INDEX(products!$A$1:$G$49,MATCH(orders!$D32,products!$A$1:$A$49,0),MATCH(orders!J$1,products!$A$1:$G$1,0))</f>
        <v>M</v>
      </c>
      <c r="K167" s="5">
        <f>INDEX(products!$A$1:$G$49,MATCH(orders!$D32,products!$A$1:$A$49,0),MATCH(orders!K$1,products!$A$1:$G$1,0))</f>
        <v>1</v>
      </c>
      <c r="L167" s="10">
        <f>INDEX(products!$A$1:$G$49,MATCH(orders!$D32,products!$A$1:$A$49,0),MATCH(orders!L$1,products!$A$1:$G$1,0))</f>
        <v>5.4</v>
      </c>
      <c r="M167" s="10">
        <f t="shared" si="6"/>
        <v>27</v>
      </c>
      <c r="N167" t="str">
        <f t="shared" si="7"/>
        <v>Croissant</v>
      </c>
      <c r="O167" t="str">
        <f t="shared" si="8"/>
        <v>Medium</v>
      </c>
      <c r="P167" t="str">
        <f>_xlfn.XLOOKUP(Orders[[#This Row],[Customer ID]],customers!$A$2:$A$1001,customers!$I$2:$I$1001,,0)</f>
        <v>Yes</v>
      </c>
    </row>
    <row r="168" spans="1:16" x14ac:dyDescent="0.35">
      <c r="A168" s="2" t="s">
        <v>5716</v>
      </c>
      <c r="B168" s="3">
        <v>44930</v>
      </c>
      <c r="C168" s="2" t="s">
        <v>4716</v>
      </c>
      <c r="D168" t="s">
        <v>265</v>
      </c>
      <c r="E168" s="2">
        <v>3</v>
      </c>
      <c r="F168" s="2" t="str">
        <f>_xlfn.XLOOKUP(C168,customers!$A$1:$A$1001,customers!$B$1:$B$1001,,0)</f>
        <v>Carlie Wilkins</v>
      </c>
      <c r="G168" s="2" t="str">
        <f ca="1">IF(_xlfn.XLOOKUP(C168,customers!$A$1:$A$1001,customers!$C$1:$C$1001,,0)=0,"",_xlfn.XLOOKUP(C168,customers!$A$1:$A$1001,customers!$C$1:$C$1001,,0))</f>
        <v>cwilkins0@gmail.com</v>
      </c>
      <c r="H168" s="2" t="str">
        <f>_xlfn.XLOOKUP(C168,customers!$A$1:$A$1001,customers!$G$1:$G$1001,,0)</f>
        <v>Canada</v>
      </c>
      <c r="I168" t="str">
        <f>INDEX(products!$A$1:$G$49,MATCH(orders!$D825,products!$A$1:$A$49,0),MATCH(orders!I$1,products!$A$1:$G$1,0))</f>
        <v>Cro</v>
      </c>
      <c r="J168" t="str">
        <f>INDEX(products!$A$1:$G$49,MATCH(orders!$D825,products!$A$1:$A$49,0),MATCH(orders!J$1,products!$A$1:$G$1,0))</f>
        <v>C</v>
      </c>
      <c r="K168" s="5">
        <f>INDEX(products!$A$1:$G$49,MATCH(orders!$D825,products!$A$1:$A$49,0),MATCH(orders!K$1,products!$A$1:$G$1,0))</f>
        <v>1</v>
      </c>
      <c r="L168" s="10">
        <f>INDEX(products!$A$1:$G$49,MATCH(orders!$D825,products!$A$1:$A$49,0),MATCH(orders!L$1,products!$A$1:$G$1,0))</f>
        <v>4.95</v>
      </c>
      <c r="M168" s="10">
        <f t="shared" si="6"/>
        <v>14.850000000000001</v>
      </c>
      <c r="N168" t="str">
        <f t="shared" si="7"/>
        <v>Croissant</v>
      </c>
      <c r="O168" t="str">
        <f t="shared" si="8"/>
        <v>Crispy</v>
      </c>
      <c r="P168" t="str">
        <f>_xlfn.XLOOKUP(Orders[[#This Row],[Customer ID]],customers!$A$2:$A$1001,customers!$I$2:$I$1001,,0)</f>
        <v>No</v>
      </c>
    </row>
    <row r="169" spans="1:16" x14ac:dyDescent="0.35">
      <c r="A169" s="2" t="s">
        <v>5547</v>
      </c>
      <c r="B169" s="3">
        <v>44392</v>
      </c>
      <c r="C169" s="2" t="s">
        <v>4547</v>
      </c>
      <c r="D169" t="s">
        <v>287</v>
      </c>
      <c r="E169" s="2">
        <v>6</v>
      </c>
      <c r="F169" s="2" t="str">
        <f>_xlfn.XLOOKUP(C169,customers!$A$1:$A$1001,customers!$B$1:$B$1001,,0)</f>
        <v>Case Hayden</v>
      </c>
      <c r="G169" s="2" t="str">
        <f ca="1">IF(_xlfn.XLOOKUP(C169,customers!$A$1:$A$1001,customers!$C$1:$C$1001,,0)=0,"",_xlfn.XLOOKUP(C169,customers!$A$1:$A$1001,customers!$C$1:$C$1001,,0))</f>
        <v>chayden1@outlook.com</v>
      </c>
      <c r="H169" s="2" t="str">
        <f>_xlfn.XLOOKUP(C169,customers!$A$1:$A$1001,customers!$G$1:$G$1001,,0)</f>
        <v>United States</v>
      </c>
      <c r="I169" t="str">
        <f>INDEX(products!$A$1:$G$49,MATCH(orders!$D713,products!$A$1:$A$49,0),MATCH(orders!I$1,products!$A$1:$G$1,0))</f>
        <v>Bag</v>
      </c>
      <c r="J169" t="str">
        <f>INDEX(products!$A$1:$G$49,MATCH(orders!$D713,products!$A$1:$A$49,0),MATCH(orders!J$1,products!$A$1:$G$1,0))</f>
        <v>M</v>
      </c>
      <c r="K169" s="5">
        <f>INDEX(products!$A$1:$G$49,MATCH(orders!$D713,products!$A$1:$A$49,0),MATCH(orders!K$1,products!$A$1:$G$1,0))</f>
        <v>0.2</v>
      </c>
      <c r="L169" s="10">
        <f>INDEX(products!$A$1:$G$49,MATCH(orders!$D713,products!$A$1:$A$49,0),MATCH(orders!L$1,products!$A$1:$G$1,0))</f>
        <v>1.44</v>
      </c>
      <c r="M169" s="10">
        <f t="shared" si="6"/>
        <v>8.64</v>
      </c>
      <c r="N169" t="str">
        <f t="shared" si="7"/>
        <v>Baguette</v>
      </c>
      <c r="O169" t="str">
        <f t="shared" si="8"/>
        <v>Medium</v>
      </c>
      <c r="P169" t="str">
        <f>_xlfn.XLOOKUP(Orders[[#This Row],[Customer ID]],customers!$A$2:$A$1001,customers!$I$2:$I$1001,,0)</f>
        <v>No</v>
      </c>
    </row>
    <row r="170" spans="1:16" x14ac:dyDescent="0.35">
      <c r="A170" s="2" t="s">
        <v>5678</v>
      </c>
      <c r="B170" s="3">
        <v>44389</v>
      </c>
      <c r="C170" s="2" t="s">
        <v>4678</v>
      </c>
      <c r="D170" t="s">
        <v>264</v>
      </c>
      <c r="E170" s="2">
        <v>4</v>
      </c>
      <c r="F170" s="2" t="str">
        <f>_xlfn.XLOOKUP(C170,customers!$A$1:$A$1001,customers!$B$1:$B$1001,,0)</f>
        <v>Cassius Kelly</v>
      </c>
      <c r="G170" s="2" t="str">
        <f ca="1">IF(_xlfn.XLOOKUP(C170,customers!$A$1:$A$1001,customers!$C$1:$C$1001,,0)=0,"",_xlfn.XLOOKUP(C170,customers!$A$1:$A$1001,customers!$C$1:$C$1001,,0))</f>
        <v>ckelly8@outlook.com</v>
      </c>
      <c r="H170" s="2" t="str">
        <f>_xlfn.XLOOKUP(C170,customers!$A$1:$A$1001,customers!$G$1:$G$1001,,0)</f>
        <v>France</v>
      </c>
      <c r="I170" t="str">
        <f>INDEX(products!$A$1:$G$49,MATCH(orders!$D824,products!$A$1:$A$49,0),MATCH(orders!I$1,products!$A$1:$G$1,0))</f>
        <v>Bag</v>
      </c>
      <c r="J170" t="str">
        <f>INDEX(products!$A$1:$G$49,MATCH(orders!$D824,products!$A$1:$A$49,0),MATCH(orders!J$1,products!$A$1:$G$1,0))</f>
        <v>S</v>
      </c>
      <c r="K170" s="5">
        <f>INDEX(products!$A$1:$G$49,MATCH(orders!$D824,products!$A$1:$A$49,0),MATCH(orders!K$1,products!$A$1:$G$1,0))</f>
        <v>2.5</v>
      </c>
      <c r="L170" s="10">
        <f>INDEX(products!$A$1:$G$49,MATCH(orders!$D824,products!$A$1:$A$49,0),MATCH(orders!L$1,products!$A$1:$G$1,0))</f>
        <v>15</v>
      </c>
      <c r="M170" s="10">
        <f t="shared" si="6"/>
        <v>60</v>
      </c>
      <c r="N170" t="str">
        <f t="shared" si="7"/>
        <v>Baguette</v>
      </c>
      <c r="O170" t="str">
        <f t="shared" si="8"/>
        <v>Soft</v>
      </c>
      <c r="P170" t="str">
        <f>_xlfn.XLOOKUP(Orders[[#This Row],[Customer ID]],customers!$A$2:$A$1001,customers!$I$2:$I$1001,,0)</f>
        <v>Yes</v>
      </c>
    </row>
    <row r="171" spans="1:16" x14ac:dyDescent="0.35">
      <c r="A171" s="2" t="s">
        <v>5361</v>
      </c>
      <c r="B171" s="3">
        <v>44503</v>
      </c>
      <c r="C171" s="2" t="s">
        <v>4361</v>
      </c>
      <c r="D171" t="s">
        <v>261</v>
      </c>
      <c r="E171" s="2">
        <v>5</v>
      </c>
      <c r="F171" s="2" t="str">
        <f>_xlfn.XLOOKUP(C171,customers!$A$1:$A$1001,customers!$B$1:$B$1001,,0)</f>
        <v>Casey Collins</v>
      </c>
      <c r="G171" s="2" t="str">
        <f ca="1">IF(_xlfn.XLOOKUP(C171,customers!$A$1:$A$1001,customers!$C$1:$C$1001,,0)=0,"",_xlfn.XLOOKUP(C171,customers!$A$1:$A$1001,customers!$C$1:$C$1001,,0))</f>
        <v>ccollins7@icloud.com</v>
      </c>
      <c r="H171" s="2" t="str">
        <f>_xlfn.XLOOKUP(C171,customers!$A$1:$A$1001,customers!$G$1:$G$1001,,0)</f>
        <v>Ireland</v>
      </c>
      <c r="I171" t="str">
        <f>INDEX(products!$A$1:$G$49,MATCH(orders!$D581,products!$A$1:$A$49,0),MATCH(orders!I$1,products!$A$1:$G$1,0))</f>
        <v>Cia</v>
      </c>
      <c r="J171" t="str">
        <f>INDEX(products!$A$1:$G$49,MATCH(orders!$D581,products!$A$1:$A$49,0),MATCH(orders!J$1,products!$A$1:$G$1,0))</f>
        <v>M</v>
      </c>
      <c r="K171" s="5">
        <f>INDEX(products!$A$1:$G$49,MATCH(orders!$D581,products!$A$1:$A$49,0),MATCH(orders!K$1,products!$A$1:$G$1,0))</f>
        <v>0.2</v>
      </c>
      <c r="L171" s="10">
        <f>INDEX(products!$A$1:$G$49,MATCH(orders!$D581,products!$A$1:$A$49,0),MATCH(orders!L$1,products!$A$1:$G$1,0))</f>
        <v>1.2</v>
      </c>
      <c r="M171" s="10">
        <f t="shared" si="6"/>
        <v>6</v>
      </c>
      <c r="N171" t="str">
        <f t="shared" si="7"/>
        <v>Ciabatta</v>
      </c>
      <c r="O171" t="str">
        <f t="shared" si="8"/>
        <v>Medium</v>
      </c>
      <c r="P171" t="str">
        <f>_xlfn.XLOOKUP(Orders[[#This Row],[Customer ID]],customers!$A$2:$A$1001,customers!$I$2:$I$1001,,0)</f>
        <v>Yes</v>
      </c>
    </row>
    <row r="172" spans="1:16" x14ac:dyDescent="0.35">
      <c r="A172" s="2" t="s">
        <v>5686</v>
      </c>
      <c r="B172" s="3">
        <v>44510</v>
      </c>
      <c r="C172" s="2" t="s">
        <v>4686</v>
      </c>
      <c r="D172" t="s">
        <v>290</v>
      </c>
      <c r="E172" s="2">
        <v>3</v>
      </c>
      <c r="F172" s="2" t="str">
        <f>_xlfn.XLOOKUP(C172,customers!$A$1:$A$1001,customers!$B$1:$B$1001,,0)</f>
        <v>Cassidy Shepherd</v>
      </c>
      <c r="G172" s="2" t="str">
        <f ca="1">IF(_xlfn.XLOOKUP(C172,customers!$A$1:$A$1001,customers!$C$1:$C$1001,,0)=0,"",_xlfn.XLOOKUP(C172,customers!$A$1:$A$1001,customers!$C$1:$C$1001,,0))</f>
        <v>cshepherd7@outlook.com</v>
      </c>
      <c r="H172" s="2" t="str">
        <f>_xlfn.XLOOKUP(C172,customers!$A$1:$A$1001,customers!$G$1:$G$1001,,0)</f>
        <v>France</v>
      </c>
      <c r="I172" t="str">
        <f>INDEX(products!$A$1:$G$49,MATCH(orders!$D718,products!$A$1:$A$49,0),MATCH(orders!I$1,products!$A$1:$G$1,0))</f>
        <v>Bag</v>
      </c>
      <c r="J172" t="str">
        <f>INDEX(products!$A$1:$G$49,MATCH(orders!$D718,products!$A$1:$A$49,0),MATCH(orders!J$1,products!$A$1:$G$1,0))</f>
        <v>M</v>
      </c>
      <c r="K172" s="5">
        <f>INDEX(products!$A$1:$G$49,MATCH(orders!$D718,products!$A$1:$A$49,0),MATCH(orders!K$1,products!$A$1:$G$1,0))</f>
        <v>2.5</v>
      </c>
      <c r="L172" s="10">
        <f>INDEX(products!$A$1:$G$49,MATCH(orders!$D718,products!$A$1:$A$49,0),MATCH(orders!L$1,products!$A$1:$G$1,0))</f>
        <v>18</v>
      </c>
      <c r="M172" s="10">
        <f t="shared" si="6"/>
        <v>54</v>
      </c>
      <c r="N172" t="str">
        <f t="shared" si="7"/>
        <v>Baguette</v>
      </c>
      <c r="O172" t="str">
        <f t="shared" si="8"/>
        <v>Medium</v>
      </c>
      <c r="P172" t="str">
        <f>_xlfn.XLOOKUP(Orders[[#This Row],[Customer ID]],customers!$A$2:$A$1001,customers!$I$2:$I$1001,,0)</f>
        <v>No</v>
      </c>
    </row>
    <row r="173" spans="1:16" x14ac:dyDescent="0.35">
      <c r="A173" s="2" t="s">
        <v>5203</v>
      </c>
      <c r="B173" s="3">
        <v>45053</v>
      </c>
      <c r="C173" s="2" t="s">
        <v>4203</v>
      </c>
      <c r="D173" t="s">
        <v>267</v>
      </c>
      <c r="E173" s="2">
        <v>4</v>
      </c>
      <c r="F173" s="2" t="str">
        <f>_xlfn.XLOOKUP(C173,customers!$A$1:$A$1001,customers!$B$1:$B$1001,,0)</f>
        <v>Catalina Nunez</v>
      </c>
      <c r="G173" s="2" t="str">
        <f ca="1">IF(_xlfn.XLOOKUP(C173,customers!$A$1:$A$1001,customers!$C$1:$C$1001,,0)=0,"",_xlfn.XLOOKUP(C173,customers!$A$1:$A$1001,customers!$C$1:$C$1001,,0))</f>
        <v>cnunez2@yahoo.com</v>
      </c>
      <c r="H173" s="2" t="str">
        <f>_xlfn.XLOOKUP(C173,customers!$A$1:$A$1001,customers!$G$1:$G$1001,,0)</f>
        <v>France</v>
      </c>
      <c r="I173" t="str">
        <f>INDEX(products!$A$1:$G$49,MATCH(orders!$D539,products!$A$1:$A$49,0),MATCH(orders!I$1,products!$A$1:$G$1,0))</f>
        <v>Cro</v>
      </c>
      <c r="J173" t="str">
        <f>INDEX(products!$A$1:$G$49,MATCH(orders!$D539,products!$A$1:$A$49,0),MATCH(orders!J$1,products!$A$1:$G$1,0))</f>
        <v>C</v>
      </c>
      <c r="K173" s="5">
        <f>INDEX(products!$A$1:$G$49,MATCH(orders!$D539,products!$A$1:$A$49,0),MATCH(orders!K$1,products!$A$1:$G$1,0))</f>
        <v>0.2</v>
      </c>
      <c r="L173" s="10">
        <f>INDEX(products!$A$1:$G$49,MATCH(orders!$D539,products!$A$1:$A$49,0),MATCH(orders!L$1,products!$A$1:$G$1,0))</f>
        <v>0.99</v>
      </c>
      <c r="M173" s="10">
        <f t="shared" si="6"/>
        <v>3.96</v>
      </c>
      <c r="N173" t="str">
        <f t="shared" si="7"/>
        <v>Croissant</v>
      </c>
      <c r="O173" t="str">
        <f t="shared" si="8"/>
        <v>Crispy</v>
      </c>
      <c r="P173" t="str">
        <f>_xlfn.XLOOKUP(Orders[[#This Row],[Customer ID]],customers!$A$2:$A$1001,customers!$I$2:$I$1001,,0)</f>
        <v>No</v>
      </c>
    </row>
    <row r="174" spans="1:16" x14ac:dyDescent="0.35">
      <c r="A174" s="2" t="s">
        <v>5233</v>
      </c>
      <c r="B174" s="3">
        <v>44577</v>
      </c>
      <c r="C174" s="2" t="s">
        <v>4233</v>
      </c>
      <c r="D174" t="s">
        <v>283</v>
      </c>
      <c r="E174" s="2">
        <v>6</v>
      </c>
      <c r="F174" s="2" t="str">
        <f>_xlfn.XLOOKUP(C174,customers!$A$1:$A$1001,customers!$B$1:$B$1001,,0)</f>
        <v>Catherine Calhoun</v>
      </c>
      <c r="G174" s="2" t="str">
        <f ca="1">IF(_xlfn.XLOOKUP(C174,customers!$A$1:$A$1001,customers!$C$1:$C$1001,,0)=0,"",_xlfn.XLOOKUP(C174,customers!$A$1:$A$1001,customers!$C$1:$C$1001,,0))</f>
        <v>ccalhoun6@icloud.com</v>
      </c>
      <c r="H174" s="2" t="str">
        <f>_xlfn.XLOOKUP(C174,customers!$A$1:$A$1001,customers!$G$1:$G$1001,,0)</f>
        <v>France</v>
      </c>
      <c r="I174" t="str">
        <f>INDEX(products!$A$1:$G$49,MATCH(orders!$D623,products!$A$1:$A$49,0),MATCH(orders!I$1,products!$A$1:$G$1,0))</f>
        <v>Bag</v>
      </c>
      <c r="J174" t="str">
        <f>INDEX(products!$A$1:$G$49,MATCH(orders!$D623,products!$A$1:$A$49,0),MATCH(orders!J$1,products!$A$1:$G$1,0))</f>
        <v>M</v>
      </c>
      <c r="K174" s="5">
        <f>INDEX(products!$A$1:$G$49,MATCH(orders!$D623,products!$A$1:$A$49,0),MATCH(orders!K$1,products!$A$1:$G$1,0))</f>
        <v>2.5</v>
      </c>
      <c r="L174" s="10">
        <f>INDEX(products!$A$1:$G$49,MATCH(orders!$D623,products!$A$1:$A$49,0),MATCH(orders!L$1,products!$A$1:$G$1,0))</f>
        <v>18</v>
      </c>
      <c r="M174" s="10">
        <f t="shared" si="6"/>
        <v>108</v>
      </c>
      <c r="N174" t="str">
        <f t="shared" si="7"/>
        <v>Baguette</v>
      </c>
      <c r="O174" t="str">
        <f t="shared" si="8"/>
        <v>Medium</v>
      </c>
      <c r="P174" t="str">
        <f>_xlfn.XLOOKUP(Orders[[#This Row],[Customer ID]],customers!$A$2:$A$1001,customers!$I$2:$I$1001,,0)</f>
        <v>Yes</v>
      </c>
    </row>
    <row r="175" spans="1:16" x14ac:dyDescent="0.35">
      <c r="A175" s="2" t="s">
        <v>6012</v>
      </c>
      <c r="B175" s="3">
        <v>45624</v>
      </c>
      <c r="C175" s="2" t="s">
        <v>5012</v>
      </c>
      <c r="D175" t="s">
        <v>274</v>
      </c>
      <c r="E175" s="2">
        <v>3</v>
      </c>
      <c r="F175" s="2" t="str">
        <f>_xlfn.XLOOKUP(C175,customers!$A$1:$A$1001,customers!$B$1:$B$1001,,0)</f>
        <v>Cayden Stokes</v>
      </c>
      <c r="G175" s="2" t="str">
        <f ca="1">IF(_xlfn.XLOOKUP(C175,customers!$A$1:$A$1001,customers!$C$1:$C$1001,,0)=0,"",_xlfn.XLOOKUP(C175,customers!$A$1:$A$1001,customers!$C$1:$C$1001,,0))</f>
        <v>cstokes6@icloud.com</v>
      </c>
      <c r="H175" s="2" t="str">
        <f>_xlfn.XLOOKUP(C175,customers!$A$1:$A$1001,customers!$G$1:$G$1001,,0)</f>
        <v>United States</v>
      </c>
      <c r="I175" t="str">
        <f>INDEX(products!$A$1:$G$49,MATCH(orders!$D404,products!$A$1:$A$49,0),MATCH(orders!I$1,products!$A$1:$G$1,0))</f>
        <v>Bag</v>
      </c>
      <c r="J175" t="str">
        <f>INDEX(products!$A$1:$G$49,MATCH(orders!$D404,products!$A$1:$A$49,0),MATCH(orders!J$1,products!$A$1:$G$1,0))</f>
        <v>M</v>
      </c>
      <c r="K175" s="5">
        <f>INDEX(products!$A$1:$G$49,MATCH(orders!$D404,products!$A$1:$A$49,0),MATCH(orders!K$1,products!$A$1:$G$1,0))</f>
        <v>1</v>
      </c>
      <c r="L175" s="10">
        <f>INDEX(products!$A$1:$G$49,MATCH(orders!$D404,products!$A$1:$A$49,0),MATCH(orders!L$1,products!$A$1:$G$1,0))</f>
        <v>7.2</v>
      </c>
      <c r="M175" s="10">
        <f t="shared" si="6"/>
        <v>21.6</v>
      </c>
      <c r="N175" t="str">
        <f t="shared" si="7"/>
        <v>Baguette</v>
      </c>
      <c r="O175" t="str">
        <f t="shared" si="8"/>
        <v>Medium</v>
      </c>
      <c r="P175" t="str">
        <f>_xlfn.XLOOKUP(Orders[[#This Row],[Customer ID]],customers!$A$2:$A$1001,customers!$I$2:$I$1001,,0)</f>
        <v>Yes</v>
      </c>
    </row>
    <row r="176" spans="1:16" x14ac:dyDescent="0.35">
      <c r="A176" s="2" t="s">
        <v>5839</v>
      </c>
      <c r="B176" s="3">
        <v>45480</v>
      </c>
      <c r="C176" s="2" t="s">
        <v>4839</v>
      </c>
      <c r="D176" t="s">
        <v>271</v>
      </c>
      <c r="E176" s="2">
        <v>1</v>
      </c>
      <c r="F176" s="2" t="str">
        <f>_xlfn.XLOOKUP(C176,customers!$A$1:$A$1001,customers!$B$1:$B$1001,,0)</f>
        <v>Cedric Cook</v>
      </c>
      <c r="G176" s="2" t="str">
        <f ca="1">IF(_xlfn.XLOOKUP(C176,customers!$A$1:$A$1001,customers!$C$1:$C$1001,,0)=0,"",_xlfn.XLOOKUP(C176,customers!$A$1:$A$1001,customers!$C$1:$C$1001,,0))</f>
        <v>ccook9@icloud.com</v>
      </c>
      <c r="H176" s="2" t="str">
        <f>_xlfn.XLOOKUP(C176,customers!$A$1:$A$1001,customers!$G$1:$G$1001,,0)</f>
        <v>France</v>
      </c>
      <c r="I176" t="str">
        <f>INDEX(products!$A$1:$G$49,MATCH(orders!$D111,products!$A$1:$A$49,0),MATCH(orders!I$1,products!$A$1:$G$1,0))</f>
        <v>Cia</v>
      </c>
      <c r="J176" t="str">
        <f>INDEX(products!$A$1:$G$49,MATCH(orders!$D111,products!$A$1:$A$49,0),MATCH(orders!J$1,products!$A$1:$G$1,0))</f>
        <v>S</v>
      </c>
      <c r="K176" s="5">
        <f>INDEX(products!$A$1:$G$49,MATCH(orders!$D111,products!$A$1:$A$49,0),MATCH(orders!K$1,products!$A$1:$G$1,0))</f>
        <v>1</v>
      </c>
      <c r="L176" s="10">
        <f>INDEX(products!$A$1:$G$49,MATCH(orders!$D111,products!$A$1:$A$49,0),MATCH(orders!L$1,products!$A$1:$G$1,0))</f>
        <v>5</v>
      </c>
      <c r="M176" s="10">
        <f t="shared" si="6"/>
        <v>5</v>
      </c>
      <c r="N176" t="str">
        <f t="shared" si="7"/>
        <v>Ciabatta</v>
      </c>
      <c r="O176" t="str">
        <f t="shared" si="8"/>
        <v>Soft</v>
      </c>
      <c r="P176" t="str">
        <f>_xlfn.XLOOKUP(Orders[[#This Row],[Customer ID]],customers!$A$2:$A$1001,customers!$I$2:$I$1001,,0)</f>
        <v>No</v>
      </c>
    </row>
    <row r="177" spans="1:16" x14ac:dyDescent="0.35">
      <c r="A177" s="2" t="s">
        <v>5845</v>
      </c>
      <c r="B177" s="3">
        <v>44990</v>
      </c>
      <c r="C177" s="2" t="s">
        <v>4845</v>
      </c>
      <c r="D177" t="s">
        <v>267</v>
      </c>
      <c r="E177" s="2">
        <v>6</v>
      </c>
      <c r="F177" s="2" t="str">
        <f>_xlfn.XLOOKUP(C177,customers!$A$1:$A$1001,customers!$B$1:$B$1001,,0)</f>
        <v>Cedric Craig</v>
      </c>
      <c r="G177" s="2" t="str">
        <f ca="1">IF(_xlfn.XLOOKUP(C177,customers!$A$1:$A$1001,customers!$C$1:$C$1001,,0)=0,"",_xlfn.XLOOKUP(C177,customers!$A$1:$A$1001,customers!$C$1:$C$1001,,0))</f>
        <v>ccraig4@icloud.com</v>
      </c>
      <c r="H177" s="2" t="str">
        <f>_xlfn.XLOOKUP(C177,customers!$A$1:$A$1001,customers!$G$1:$G$1001,,0)</f>
        <v>Canada</v>
      </c>
      <c r="I177" t="str">
        <f>INDEX(products!$A$1:$G$49,MATCH(orders!$D107,products!$A$1:$A$49,0),MATCH(orders!I$1,products!$A$1:$G$1,0))</f>
        <v>Cro</v>
      </c>
      <c r="J177" t="str">
        <f>INDEX(products!$A$1:$G$49,MATCH(orders!$D107,products!$A$1:$A$49,0),MATCH(orders!J$1,products!$A$1:$G$1,0))</f>
        <v>C</v>
      </c>
      <c r="K177" s="5">
        <f>INDEX(products!$A$1:$G$49,MATCH(orders!$D107,products!$A$1:$A$49,0),MATCH(orders!K$1,products!$A$1:$G$1,0))</f>
        <v>0.5</v>
      </c>
      <c r="L177" s="10">
        <f>INDEX(products!$A$1:$G$49,MATCH(orders!$D107,products!$A$1:$A$49,0),MATCH(orders!L$1,products!$A$1:$G$1,0))</f>
        <v>2.2000000000000002</v>
      </c>
      <c r="M177" s="10">
        <f t="shared" si="6"/>
        <v>13.200000000000001</v>
      </c>
      <c r="N177" t="str">
        <f t="shared" si="7"/>
        <v>Croissant</v>
      </c>
      <c r="O177" t="str">
        <f t="shared" si="8"/>
        <v>Crispy</v>
      </c>
      <c r="P177" t="str">
        <f>_xlfn.XLOOKUP(Orders[[#This Row],[Customer ID]],customers!$A$2:$A$1001,customers!$I$2:$I$1001,,0)</f>
        <v>Yes</v>
      </c>
    </row>
    <row r="178" spans="1:16" x14ac:dyDescent="0.35">
      <c r="A178" s="2" t="s">
        <v>5862</v>
      </c>
      <c r="B178" s="3">
        <v>45163</v>
      </c>
      <c r="C178" s="2" t="s">
        <v>4862</v>
      </c>
      <c r="D178" t="s">
        <v>266</v>
      </c>
      <c r="E178" s="2">
        <v>3</v>
      </c>
      <c r="F178" s="2" t="str">
        <f>_xlfn.XLOOKUP(C178,customers!$A$1:$A$1001,customers!$B$1:$B$1001,,0)</f>
        <v>Celeste Williams</v>
      </c>
      <c r="G178" s="2" t="str">
        <f ca="1">IF(_xlfn.XLOOKUP(C178,customers!$A$1:$A$1001,customers!$C$1:$C$1001,,0)=0,"",_xlfn.XLOOKUP(C178,customers!$A$1:$A$1001,customers!$C$1:$C$1001,,0))</f>
        <v>cwilliams6@outlook.com</v>
      </c>
      <c r="H178" s="2" t="str">
        <f>_xlfn.XLOOKUP(C178,customers!$A$1:$A$1001,customers!$G$1:$G$1001,,0)</f>
        <v>United States</v>
      </c>
      <c r="I178" t="str">
        <f>INDEX(products!$A$1:$G$49,MATCH(orders!$D202,products!$A$1:$A$49,0),MATCH(orders!I$1,products!$A$1:$G$1,0))</f>
        <v>Cro</v>
      </c>
      <c r="J178" t="str">
        <f>INDEX(products!$A$1:$G$49,MATCH(orders!$D202,products!$A$1:$A$49,0),MATCH(orders!J$1,products!$A$1:$G$1,0))</f>
        <v>M</v>
      </c>
      <c r="K178" s="5">
        <f>INDEX(products!$A$1:$G$49,MATCH(orders!$D202,products!$A$1:$A$49,0),MATCH(orders!K$1,products!$A$1:$G$1,0))</f>
        <v>0.2</v>
      </c>
      <c r="L178" s="10">
        <f>INDEX(products!$A$1:$G$49,MATCH(orders!$D202,products!$A$1:$A$49,0),MATCH(orders!L$1,products!$A$1:$G$1,0))</f>
        <v>1.08</v>
      </c>
      <c r="M178" s="10">
        <f t="shared" si="6"/>
        <v>3.24</v>
      </c>
      <c r="N178" t="str">
        <f t="shared" si="7"/>
        <v>Croissant</v>
      </c>
      <c r="O178" t="str">
        <f t="shared" si="8"/>
        <v>Medium</v>
      </c>
      <c r="P178" t="str">
        <f>_xlfn.XLOOKUP(Orders[[#This Row],[Customer ID]],customers!$A$2:$A$1001,customers!$I$2:$I$1001,,0)</f>
        <v>No</v>
      </c>
    </row>
    <row r="179" spans="1:16" x14ac:dyDescent="0.35">
      <c r="A179" s="2" t="s">
        <v>5281</v>
      </c>
      <c r="B179" s="3">
        <v>44596</v>
      </c>
      <c r="C179" s="2" t="s">
        <v>4281</v>
      </c>
      <c r="D179" t="s">
        <v>273</v>
      </c>
      <c r="E179" s="2">
        <v>4</v>
      </c>
      <c r="F179" s="2" t="str">
        <f>_xlfn.XLOOKUP(C179,customers!$A$1:$A$1001,customers!$B$1:$B$1001,,0)</f>
        <v>Celeste Bender</v>
      </c>
      <c r="G179" s="2" t="str">
        <f ca="1">IF(_xlfn.XLOOKUP(C179,customers!$A$1:$A$1001,customers!$C$1:$C$1001,,0)=0,"",_xlfn.XLOOKUP(C179,customers!$A$1:$A$1001,customers!$C$1:$C$1001,,0))</f>
        <v>cbender2@hotmail.com</v>
      </c>
      <c r="H179" s="2" t="str">
        <f>_xlfn.XLOOKUP(C179,customers!$A$1:$A$1001,customers!$G$1:$G$1001,,0)</f>
        <v>United States</v>
      </c>
      <c r="I179" t="str">
        <f>INDEX(products!$A$1:$G$49,MATCH(orders!$D499,products!$A$1:$A$49,0),MATCH(orders!I$1,products!$A$1:$G$1,0))</f>
        <v>Cro</v>
      </c>
      <c r="J179" t="str">
        <f>INDEX(products!$A$1:$G$49,MATCH(orders!$D499,products!$A$1:$A$49,0),MATCH(orders!J$1,products!$A$1:$G$1,0))</f>
        <v>S</v>
      </c>
      <c r="K179" s="5">
        <f>INDEX(products!$A$1:$G$49,MATCH(orders!$D499,products!$A$1:$A$49,0),MATCH(orders!K$1,products!$A$1:$G$1,0))</f>
        <v>2.5</v>
      </c>
      <c r="L179" s="10">
        <f>INDEX(products!$A$1:$G$49,MATCH(orders!$D499,products!$A$1:$A$49,0),MATCH(orders!L$1,products!$A$1:$G$1,0))</f>
        <v>11.25</v>
      </c>
      <c r="M179" s="10">
        <f t="shared" si="6"/>
        <v>45</v>
      </c>
      <c r="N179" t="str">
        <f t="shared" si="7"/>
        <v>Croissant</v>
      </c>
      <c r="O179" t="str">
        <f t="shared" si="8"/>
        <v>Soft</v>
      </c>
      <c r="P179" t="str">
        <f>_xlfn.XLOOKUP(Orders[[#This Row],[Customer ID]],customers!$A$2:$A$1001,customers!$I$2:$I$1001,,0)</f>
        <v>Yes</v>
      </c>
    </row>
    <row r="180" spans="1:16" x14ac:dyDescent="0.35">
      <c r="A180" s="2" t="s">
        <v>5434</v>
      </c>
      <c r="B180" s="3">
        <v>45616</v>
      </c>
      <c r="C180" s="2" t="s">
        <v>4434</v>
      </c>
      <c r="D180" t="s">
        <v>266</v>
      </c>
      <c r="E180" s="2">
        <v>1</v>
      </c>
      <c r="F180" s="2" t="str">
        <f>_xlfn.XLOOKUP(C180,customers!$A$1:$A$1001,customers!$B$1:$B$1001,,0)</f>
        <v>Charlize York</v>
      </c>
      <c r="G180" s="2" t="str">
        <f ca="1">IF(_xlfn.XLOOKUP(C180,customers!$A$1:$A$1001,customers!$C$1:$C$1001,,0)=0,"",_xlfn.XLOOKUP(C180,customers!$A$1:$A$1001,customers!$C$1:$C$1001,,0))</f>
        <v>cyork8@outlook.com</v>
      </c>
      <c r="H180" s="2" t="str">
        <f>_xlfn.XLOOKUP(C180,customers!$A$1:$A$1001,customers!$G$1:$G$1001,,0)</f>
        <v>France</v>
      </c>
      <c r="I180" t="str">
        <f>INDEX(products!$A$1:$G$49,MATCH(orders!$D886,products!$A$1:$A$49,0),MATCH(orders!I$1,products!$A$1:$G$1,0))</f>
        <v>Bag</v>
      </c>
      <c r="J180" t="str">
        <f>INDEX(products!$A$1:$G$49,MATCH(orders!$D886,products!$A$1:$A$49,0),MATCH(orders!J$1,products!$A$1:$G$1,0))</f>
        <v>S</v>
      </c>
      <c r="K180" s="5">
        <f>INDEX(products!$A$1:$G$49,MATCH(orders!$D886,products!$A$1:$A$49,0),MATCH(orders!K$1,products!$A$1:$G$1,0))</f>
        <v>0.5</v>
      </c>
      <c r="L180" s="10">
        <f>INDEX(products!$A$1:$G$49,MATCH(orders!$D886,products!$A$1:$A$49,0),MATCH(orders!L$1,products!$A$1:$G$1,0))</f>
        <v>3</v>
      </c>
      <c r="M180" s="10">
        <f t="shared" si="6"/>
        <v>3</v>
      </c>
      <c r="N180" t="str">
        <f t="shared" si="7"/>
        <v>Baguette</v>
      </c>
      <c r="O180" t="str">
        <f t="shared" si="8"/>
        <v>Soft</v>
      </c>
      <c r="P180" t="str">
        <f>_xlfn.XLOOKUP(Orders[[#This Row],[Customer ID]],customers!$A$2:$A$1001,customers!$I$2:$I$1001,,0)</f>
        <v>No</v>
      </c>
    </row>
    <row r="181" spans="1:16" x14ac:dyDescent="0.35">
      <c r="A181" s="2" t="s">
        <v>6087</v>
      </c>
      <c r="B181" s="3">
        <v>44482</v>
      </c>
      <c r="C181" s="2" t="s">
        <v>5087</v>
      </c>
      <c r="D181" t="s">
        <v>275</v>
      </c>
      <c r="E181" s="2">
        <v>2</v>
      </c>
      <c r="F181" s="2" t="str">
        <f>_xlfn.XLOOKUP(C181,customers!$A$1:$A$1001,customers!$B$1:$B$1001,,0)</f>
        <v>Chaya Moreno</v>
      </c>
      <c r="G181" s="2" t="str">
        <f ca="1">IF(_xlfn.XLOOKUP(C181,customers!$A$1:$A$1001,customers!$C$1:$C$1001,,0)=0,"",_xlfn.XLOOKUP(C181,customers!$A$1:$A$1001,customers!$C$1:$C$1001,,0))</f>
        <v>cmoreno6@gmail.com</v>
      </c>
      <c r="H181" s="2" t="str">
        <f>_xlfn.XLOOKUP(C181,customers!$A$1:$A$1001,customers!$G$1:$G$1001,,0)</f>
        <v>France</v>
      </c>
      <c r="I181" t="str">
        <f>INDEX(products!$A$1:$G$49,MATCH(orders!$D693,products!$A$1:$A$49,0),MATCH(orders!I$1,products!$A$1:$G$1,0))</f>
        <v>Cia</v>
      </c>
      <c r="J181" t="str">
        <f>INDEX(products!$A$1:$G$49,MATCH(orders!$D693,products!$A$1:$A$49,0),MATCH(orders!J$1,products!$A$1:$G$1,0))</f>
        <v>S</v>
      </c>
      <c r="K181" s="5">
        <f>INDEX(products!$A$1:$G$49,MATCH(orders!$D693,products!$A$1:$A$49,0),MATCH(orders!K$1,products!$A$1:$G$1,0))</f>
        <v>2.5</v>
      </c>
      <c r="L181" s="10">
        <f>INDEX(products!$A$1:$G$49,MATCH(orders!$D693,products!$A$1:$A$49,0),MATCH(orders!L$1,products!$A$1:$G$1,0))</f>
        <v>12.5</v>
      </c>
      <c r="M181" s="10">
        <f t="shared" si="6"/>
        <v>25</v>
      </c>
      <c r="N181" t="str">
        <f t="shared" si="7"/>
        <v>Ciabatta</v>
      </c>
      <c r="O181" t="str">
        <f t="shared" si="8"/>
        <v>Soft</v>
      </c>
      <c r="P181" t="str">
        <f>_xlfn.XLOOKUP(Orders[[#This Row],[Customer ID]],customers!$A$2:$A$1001,customers!$I$2:$I$1001,,0)</f>
        <v>Yes</v>
      </c>
    </row>
    <row r="182" spans="1:16" x14ac:dyDescent="0.35">
      <c r="A182" s="2" t="s">
        <v>5995</v>
      </c>
      <c r="B182" s="3">
        <v>45322</v>
      </c>
      <c r="C182" s="2" t="s">
        <v>4995</v>
      </c>
      <c r="D182" t="s">
        <v>268</v>
      </c>
      <c r="E182" s="2">
        <v>4</v>
      </c>
      <c r="F182" s="2" t="str">
        <f>_xlfn.XLOOKUP(C182,customers!$A$1:$A$1001,customers!$B$1:$B$1001,,0)</f>
        <v>Chasity Mcdonald</v>
      </c>
      <c r="G182" s="2" t="str">
        <f ca="1">IF(_xlfn.XLOOKUP(C182,customers!$A$1:$A$1001,customers!$C$1:$C$1001,,0)=0,"",_xlfn.XLOOKUP(C182,customers!$A$1:$A$1001,customers!$C$1:$C$1001,,0))</f>
        <v>cmcdonald8@gmail.com</v>
      </c>
      <c r="H182" s="2" t="str">
        <f>_xlfn.XLOOKUP(C182,customers!$A$1:$A$1001,customers!$G$1:$G$1001,,0)</f>
        <v>France</v>
      </c>
      <c r="I182" t="str">
        <f>INDEX(products!$A$1:$G$49,MATCH(orders!$D12,products!$A$1:$A$49,0),MATCH(orders!I$1,products!$A$1:$G$1,0))</f>
        <v>Bag</v>
      </c>
      <c r="J182" t="str">
        <f>INDEX(products!$A$1:$G$49,MATCH(orders!$D12,products!$A$1:$A$49,0),MATCH(orders!J$1,products!$A$1:$G$1,0))</f>
        <v>S</v>
      </c>
      <c r="K182" s="5">
        <f>INDEX(products!$A$1:$G$49,MATCH(orders!$D12,products!$A$1:$A$49,0),MATCH(orders!K$1,products!$A$1:$G$1,0))</f>
        <v>2.5</v>
      </c>
      <c r="L182" s="10">
        <f>INDEX(products!$A$1:$G$49,MATCH(orders!$D12,products!$A$1:$A$49,0),MATCH(orders!L$1,products!$A$1:$G$1,0))</f>
        <v>15</v>
      </c>
      <c r="M182" s="10">
        <f t="shared" si="6"/>
        <v>60</v>
      </c>
      <c r="N182" t="str">
        <f t="shared" si="7"/>
        <v>Baguette</v>
      </c>
      <c r="O182" t="str">
        <f t="shared" si="8"/>
        <v>Soft</v>
      </c>
      <c r="P182" t="str">
        <f>_xlfn.XLOOKUP(Orders[[#This Row],[Customer ID]],customers!$A$2:$A$1001,customers!$I$2:$I$1001,,0)</f>
        <v>No</v>
      </c>
    </row>
    <row r="183" spans="1:16" x14ac:dyDescent="0.35">
      <c r="A183" s="2" t="s">
        <v>5925</v>
      </c>
      <c r="B183" s="3">
        <v>44879</v>
      </c>
      <c r="C183" s="2" t="s">
        <v>4925</v>
      </c>
      <c r="D183" t="s">
        <v>284</v>
      </c>
      <c r="E183" s="2">
        <v>5</v>
      </c>
      <c r="F183" s="2" t="str">
        <f>_xlfn.XLOOKUP(C183,customers!$A$1:$A$1001,customers!$B$1:$B$1001,,0)</f>
        <v>Chase Duran</v>
      </c>
      <c r="G183" s="2" t="str">
        <f ca="1">IF(_xlfn.XLOOKUP(C183,customers!$A$1:$A$1001,customers!$C$1:$C$1001,,0)=0,"",_xlfn.XLOOKUP(C183,customers!$A$1:$A$1001,customers!$C$1:$C$1001,,0))</f>
        <v>cduran7@hotmail.com</v>
      </c>
      <c r="H183" s="2" t="str">
        <f>_xlfn.XLOOKUP(C183,customers!$A$1:$A$1001,customers!$G$1:$G$1001,,0)</f>
        <v>Ireland</v>
      </c>
      <c r="I183" t="str">
        <f>INDEX(products!$A$1:$G$49,MATCH(orders!$D228,products!$A$1:$A$49,0),MATCH(orders!I$1,products!$A$1:$G$1,0))</f>
        <v>Cro</v>
      </c>
      <c r="J183" t="str">
        <f>INDEX(products!$A$1:$G$49,MATCH(orders!$D228,products!$A$1:$A$49,0),MATCH(orders!J$1,products!$A$1:$G$1,0))</f>
        <v>C</v>
      </c>
      <c r="K183" s="5">
        <f>INDEX(products!$A$1:$G$49,MATCH(orders!$D228,products!$A$1:$A$49,0),MATCH(orders!K$1,products!$A$1:$G$1,0))</f>
        <v>0.5</v>
      </c>
      <c r="L183" s="10">
        <f>INDEX(products!$A$1:$G$49,MATCH(orders!$D228,products!$A$1:$A$49,0),MATCH(orders!L$1,products!$A$1:$G$1,0))</f>
        <v>2.2000000000000002</v>
      </c>
      <c r="M183" s="10">
        <f t="shared" si="6"/>
        <v>11</v>
      </c>
      <c r="N183" t="str">
        <f t="shared" si="7"/>
        <v>Croissant</v>
      </c>
      <c r="O183" t="str">
        <f t="shared" si="8"/>
        <v>Crispy</v>
      </c>
      <c r="P183" t="str">
        <f>_xlfn.XLOOKUP(Orders[[#This Row],[Customer ID]],customers!$A$2:$A$1001,customers!$I$2:$I$1001,,0)</f>
        <v>No</v>
      </c>
    </row>
    <row r="184" spans="1:16" x14ac:dyDescent="0.35">
      <c r="A184" s="2" t="s">
        <v>5553</v>
      </c>
      <c r="B184" s="3">
        <v>44224</v>
      </c>
      <c r="C184" s="2" t="s">
        <v>4553</v>
      </c>
      <c r="D184" t="s">
        <v>291</v>
      </c>
      <c r="E184" s="2">
        <v>2</v>
      </c>
      <c r="F184" s="2" t="str">
        <f>_xlfn.XLOOKUP(C184,customers!$A$1:$A$1001,customers!$B$1:$B$1001,,0)</f>
        <v>Chana Estrada</v>
      </c>
      <c r="G184" s="2" t="str">
        <f ca="1">IF(_xlfn.XLOOKUP(C184,customers!$A$1:$A$1001,customers!$C$1:$C$1001,,0)=0,"",_xlfn.XLOOKUP(C184,customers!$A$1:$A$1001,customers!$C$1:$C$1001,,0))</f>
        <v>cestrada8@icloud.com</v>
      </c>
      <c r="H184" s="2" t="str">
        <f>_xlfn.XLOOKUP(C184,customers!$A$1:$A$1001,customers!$G$1:$G$1001,,0)</f>
        <v>Canada</v>
      </c>
      <c r="I184" t="str">
        <f>INDEX(products!$A$1:$G$49,MATCH(orders!$D577,products!$A$1:$A$49,0),MATCH(orders!I$1,products!$A$1:$G$1,0))</f>
        <v>Cia</v>
      </c>
      <c r="J184" t="str">
        <f>INDEX(products!$A$1:$G$49,MATCH(orders!$D577,products!$A$1:$A$49,0),MATCH(orders!J$1,products!$A$1:$G$1,0))</f>
        <v>C</v>
      </c>
      <c r="K184" s="5">
        <f>INDEX(products!$A$1:$G$49,MATCH(orders!$D577,products!$A$1:$A$49,0),MATCH(orders!K$1,products!$A$1:$G$1,0))</f>
        <v>2.5</v>
      </c>
      <c r="L184" s="10">
        <f>INDEX(products!$A$1:$G$49,MATCH(orders!$D577,products!$A$1:$A$49,0),MATCH(orders!L$1,products!$A$1:$G$1,0))</f>
        <v>13.75</v>
      </c>
      <c r="M184" s="10">
        <f t="shared" si="6"/>
        <v>27.5</v>
      </c>
      <c r="N184" t="str">
        <f t="shared" si="7"/>
        <v>Ciabatta</v>
      </c>
      <c r="O184" t="str">
        <f t="shared" si="8"/>
        <v>Crispy</v>
      </c>
      <c r="P184" t="str">
        <f>_xlfn.XLOOKUP(Orders[[#This Row],[Customer ID]],customers!$A$2:$A$1001,customers!$I$2:$I$1001,,0)</f>
        <v>No</v>
      </c>
    </row>
    <row r="185" spans="1:16" x14ac:dyDescent="0.35">
      <c r="A185" s="2" t="s">
        <v>5356</v>
      </c>
      <c r="B185" s="3">
        <v>45610</v>
      </c>
      <c r="C185" s="2" t="s">
        <v>4356</v>
      </c>
      <c r="D185" t="s">
        <v>283</v>
      </c>
      <c r="E185" s="2">
        <v>1</v>
      </c>
      <c r="F185" s="2" t="str">
        <f>_xlfn.XLOOKUP(C185,customers!$A$1:$A$1001,customers!$B$1:$B$1001,,0)</f>
        <v>Charlotte Hunter</v>
      </c>
      <c r="G185" s="2" t="str">
        <f ca="1">IF(_xlfn.XLOOKUP(C185,customers!$A$1:$A$1001,customers!$C$1:$C$1001,,0)=0,"",_xlfn.XLOOKUP(C185,customers!$A$1:$A$1001,customers!$C$1:$C$1001,,0))</f>
        <v>chunter9@outlook.com</v>
      </c>
      <c r="H185" s="2" t="str">
        <f>_xlfn.XLOOKUP(C185,customers!$A$1:$A$1001,customers!$G$1:$G$1001,,0)</f>
        <v>Germany</v>
      </c>
      <c r="I185" t="str">
        <f>INDEX(products!$A$1:$G$49,MATCH(orders!$D959,products!$A$1:$A$49,0),MATCH(orders!I$1,products!$A$1:$G$1,0))</f>
        <v>Cro</v>
      </c>
      <c r="J185" t="str">
        <f>INDEX(products!$A$1:$G$49,MATCH(orders!$D959,products!$A$1:$A$49,0),MATCH(orders!J$1,products!$A$1:$G$1,0))</f>
        <v>M</v>
      </c>
      <c r="K185" s="5">
        <f>INDEX(products!$A$1:$G$49,MATCH(orders!$D959,products!$A$1:$A$49,0),MATCH(orders!K$1,products!$A$1:$G$1,0))</f>
        <v>0.5</v>
      </c>
      <c r="L185" s="10">
        <f>INDEX(products!$A$1:$G$49,MATCH(orders!$D959,products!$A$1:$A$49,0),MATCH(orders!L$1,products!$A$1:$G$1,0))</f>
        <v>2.7</v>
      </c>
      <c r="M185" s="10">
        <f t="shared" si="6"/>
        <v>2.7</v>
      </c>
      <c r="N185" t="str">
        <f t="shared" si="7"/>
        <v>Croissant</v>
      </c>
      <c r="O185" t="str">
        <f t="shared" si="8"/>
        <v>Medium</v>
      </c>
      <c r="P185" t="str">
        <f>_xlfn.XLOOKUP(Orders[[#This Row],[Customer ID]],customers!$A$2:$A$1001,customers!$I$2:$I$1001,,0)</f>
        <v>No</v>
      </c>
    </row>
    <row r="186" spans="1:16" x14ac:dyDescent="0.35">
      <c r="A186" s="2" t="s">
        <v>5667</v>
      </c>
      <c r="B186" s="3">
        <v>44391</v>
      </c>
      <c r="C186" s="2" t="s">
        <v>4667</v>
      </c>
      <c r="D186" t="s">
        <v>269</v>
      </c>
      <c r="E186" s="2">
        <v>4</v>
      </c>
      <c r="F186" s="2" t="str">
        <f>_xlfn.XLOOKUP(C186,customers!$A$1:$A$1001,customers!$B$1:$B$1001,,0)</f>
        <v>Chaz Horn</v>
      </c>
      <c r="G186" s="2" t="str">
        <f ca="1">IF(_xlfn.XLOOKUP(C186,customers!$A$1:$A$1001,customers!$C$1:$C$1001,,0)=0,"",_xlfn.XLOOKUP(C186,customers!$A$1:$A$1001,customers!$C$1:$C$1001,,0))</f>
        <v>chorn7@icloud.com</v>
      </c>
      <c r="H186" s="2" t="str">
        <f>_xlfn.XLOOKUP(C186,customers!$A$1:$A$1001,customers!$G$1:$G$1001,,0)</f>
        <v>France</v>
      </c>
      <c r="I186" t="str">
        <f>INDEX(products!$A$1:$G$49,MATCH(orders!$D733,products!$A$1:$A$49,0),MATCH(orders!I$1,products!$A$1:$G$1,0))</f>
        <v>Cro</v>
      </c>
      <c r="J186" t="str">
        <f>INDEX(products!$A$1:$G$49,MATCH(orders!$D733,products!$A$1:$A$49,0),MATCH(orders!J$1,products!$A$1:$G$1,0))</f>
        <v>C</v>
      </c>
      <c r="K186" s="5">
        <f>INDEX(products!$A$1:$G$49,MATCH(orders!$D733,products!$A$1:$A$49,0),MATCH(orders!K$1,products!$A$1:$G$1,0))</f>
        <v>1</v>
      </c>
      <c r="L186" s="10">
        <f>INDEX(products!$A$1:$G$49,MATCH(orders!$D733,products!$A$1:$A$49,0),MATCH(orders!L$1,products!$A$1:$G$1,0))</f>
        <v>4.95</v>
      </c>
      <c r="M186" s="10">
        <f t="shared" si="6"/>
        <v>19.8</v>
      </c>
      <c r="N186" t="str">
        <f t="shared" si="7"/>
        <v>Croissant</v>
      </c>
      <c r="O186" t="str">
        <f t="shared" si="8"/>
        <v>Crispy</v>
      </c>
      <c r="P186" t="str">
        <f>_xlfn.XLOOKUP(Orders[[#This Row],[Customer ID]],customers!$A$2:$A$1001,customers!$I$2:$I$1001,,0)</f>
        <v>Yes</v>
      </c>
    </row>
    <row r="187" spans="1:16" x14ac:dyDescent="0.35">
      <c r="A187" s="2" t="s">
        <v>6071</v>
      </c>
      <c r="B187" s="3">
        <v>45571</v>
      </c>
      <c r="C187" s="2" t="s">
        <v>5071</v>
      </c>
      <c r="D187" t="s">
        <v>289</v>
      </c>
      <c r="E187" s="2">
        <v>3</v>
      </c>
      <c r="F187" s="2" t="str">
        <f>_xlfn.XLOOKUP(C187,customers!$A$1:$A$1001,customers!$B$1:$B$1001,,0)</f>
        <v>Chana Sexton</v>
      </c>
      <c r="G187" s="2" t="str">
        <f ca="1">IF(_xlfn.XLOOKUP(C187,customers!$A$1:$A$1001,customers!$C$1:$C$1001,,0)=0,"",_xlfn.XLOOKUP(C187,customers!$A$1:$A$1001,customers!$C$1:$C$1001,,0))</f>
        <v>csexton7@hotmail.com</v>
      </c>
      <c r="H187" s="2" t="str">
        <f>_xlfn.XLOOKUP(C187,customers!$A$1:$A$1001,customers!$G$1:$G$1001,,0)</f>
        <v>Canada</v>
      </c>
      <c r="I187" t="str">
        <f>INDEX(products!$A$1:$G$49,MATCH(orders!$D909,products!$A$1:$A$49,0),MATCH(orders!I$1,products!$A$1:$G$1,0))</f>
        <v>Cro</v>
      </c>
      <c r="J187" t="str">
        <f>INDEX(products!$A$1:$G$49,MATCH(orders!$D909,products!$A$1:$A$49,0),MATCH(orders!J$1,products!$A$1:$G$1,0))</f>
        <v>C</v>
      </c>
      <c r="K187" s="5">
        <f>INDEX(products!$A$1:$G$49,MATCH(orders!$D909,products!$A$1:$A$49,0),MATCH(orders!K$1,products!$A$1:$G$1,0))</f>
        <v>0.2</v>
      </c>
      <c r="L187" s="10">
        <f>INDEX(products!$A$1:$G$49,MATCH(orders!$D909,products!$A$1:$A$49,0),MATCH(orders!L$1,products!$A$1:$G$1,0))</f>
        <v>0.99</v>
      </c>
      <c r="M187" s="10">
        <f t="shared" si="6"/>
        <v>2.9699999999999998</v>
      </c>
      <c r="N187" t="str">
        <f t="shared" si="7"/>
        <v>Croissant</v>
      </c>
      <c r="O187" t="str">
        <f t="shared" si="8"/>
        <v>Crispy</v>
      </c>
      <c r="P187" t="str">
        <f>_xlfn.XLOOKUP(Orders[[#This Row],[Customer ID]],customers!$A$2:$A$1001,customers!$I$2:$I$1001,,0)</f>
        <v>No</v>
      </c>
    </row>
    <row r="188" spans="1:16" x14ac:dyDescent="0.35">
      <c r="A188" s="2" t="s">
        <v>5840</v>
      </c>
      <c r="B188" s="3">
        <v>44480</v>
      </c>
      <c r="C188" s="2" t="s">
        <v>4840</v>
      </c>
      <c r="D188" t="s">
        <v>262</v>
      </c>
      <c r="E188" s="2">
        <v>5</v>
      </c>
      <c r="F188" s="2" t="str">
        <f>_xlfn.XLOOKUP(C188,customers!$A$1:$A$1001,customers!$B$1:$B$1001,,0)</f>
        <v>Charles Krause</v>
      </c>
      <c r="G188" s="2" t="str">
        <f ca="1">IF(_xlfn.XLOOKUP(C188,customers!$A$1:$A$1001,customers!$C$1:$C$1001,,0)=0,"",_xlfn.XLOOKUP(C188,customers!$A$1:$A$1001,customers!$C$1:$C$1001,,0))</f>
        <v>ckrause0@gmail.com</v>
      </c>
      <c r="H188" s="2" t="str">
        <f>_xlfn.XLOOKUP(C188,customers!$A$1:$A$1001,customers!$G$1:$G$1001,,0)</f>
        <v>United Kingdom</v>
      </c>
      <c r="I188" t="str">
        <f>INDEX(products!$A$1:$G$49,MATCH(orders!$D54,products!$A$1:$A$49,0),MATCH(orders!I$1,products!$A$1:$G$1,0))</f>
        <v>Cro</v>
      </c>
      <c r="J188" t="str">
        <f>INDEX(products!$A$1:$G$49,MATCH(orders!$D54,products!$A$1:$A$49,0),MATCH(orders!J$1,products!$A$1:$G$1,0))</f>
        <v>S</v>
      </c>
      <c r="K188" s="5">
        <f>INDEX(products!$A$1:$G$49,MATCH(orders!$D54,products!$A$1:$A$49,0),MATCH(orders!K$1,products!$A$1:$G$1,0))</f>
        <v>0.5</v>
      </c>
      <c r="L188" s="10">
        <f>INDEX(products!$A$1:$G$49,MATCH(orders!$D54,products!$A$1:$A$49,0),MATCH(orders!L$1,products!$A$1:$G$1,0))</f>
        <v>2.25</v>
      </c>
      <c r="M188" s="10">
        <f t="shared" si="6"/>
        <v>11.25</v>
      </c>
      <c r="N188" t="str">
        <f t="shared" si="7"/>
        <v>Croissant</v>
      </c>
      <c r="O188" t="str">
        <f t="shared" si="8"/>
        <v>Soft</v>
      </c>
      <c r="P188" t="str">
        <f>_xlfn.XLOOKUP(Orders[[#This Row],[Customer ID]],customers!$A$2:$A$1001,customers!$I$2:$I$1001,,0)</f>
        <v>Yes</v>
      </c>
    </row>
    <row r="189" spans="1:16" x14ac:dyDescent="0.35">
      <c r="A189" s="2" t="s">
        <v>5353</v>
      </c>
      <c r="B189" s="3">
        <v>45165</v>
      </c>
      <c r="C189" s="2" t="s">
        <v>4353</v>
      </c>
      <c r="D189" t="s">
        <v>272</v>
      </c>
      <c r="E189" s="2">
        <v>4</v>
      </c>
      <c r="F189" s="2" t="str">
        <f>_xlfn.XLOOKUP(C189,customers!$A$1:$A$1001,customers!$B$1:$B$1001,,0)</f>
        <v>Chaim Chen</v>
      </c>
      <c r="G189" s="2" t="str">
        <f ca="1">IF(_xlfn.XLOOKUP(C189,customers!$A$1:$A$1001,customers!$C$1:$C$1001,,0)=0,"",_xlfn.XLOOKUP(C189,customers!$A$1:$A$1001,customers!$C$1:$C$1001,,0))</f>
        <v>cchen2@gmail.com</v>
      </c>
      <c r="H189" s="2" t="str">
        <f>_xlfn.XLOOKUP(C189,customers!$A$1:$A$1001,customers!$G$1:$G$1001,,0)</f>
        <v>France</v>
      </c>
      <c r="I189" t="str">
        <f>INDEX(products!$A$1:$G$49,MATCH(orders!$D256,products!$A$1:$A$49,0),MATCH(orders!I$1,products!$A$1:$G$1,0))</f>
        <v>Cro</v>
      </c>
      <c r="J189" t="str">
        <f>INDEX(products!$A$1:$G$49,MATCH(orders!$D256,products!$A$1:$A$49,0),MATCH(orders!J$1,products!$A$1:$G$1,0))</f>
        <v>S</v>
      </c>
      <c r="K189" s="5">
        <f>INDEX(products!$A$1:$G$49,MATCH(orders!$D256,products!$A$1:$A$49,0),MATCH(orders!K$1,products!$A$1:$G$1,0))</f>
        <v>0.2</v>
      </c>
      <c r="L189" s="10">
        <f>INDEX(products!$A$1:$G$49,MATCH(orders!$D256,products!$A$1:$A$49,0),MATCH(orders!L$1,products!$A$1:$G$1,0))</f>
        <v>0.9</v>
      </c>
      <c r="M189" s="10">
        <f t="shared" si="6"/>
        <v>3.6</v>
      </c>
      <c r="N189" t="str">
        <f t="shared" si="7"/>
        <v>Croissant</v>
      </c>
      <c r="O189" t="str">
        <f t="shared" si="8"/>
        <v>Soft</v>
      </c>
      <c r="P189" t="str">
        <f>_xlfn.XLOOKUP(Orders[[#This Row],[Customer ID]],customers!$A$2:$A$1001,customers!$I$2:$I$1001,,0)</f>
        <v>No</v>
      </c>
    </row>
    <row r="190" spans="1:16" x14ac:dyDescent="0.35">
      <c r="A190" s="2" t="s">
        <v>5789</v>
      </c>
      <c r="B190" s="3">
        <v>44434</v>
      </c>
      <c r="C190" s="2" t="s">
        <v>4789</v>
      </c>
      <c r="D190" t="s">
        <v>259</v>
      </c>
      <c r="E190" s="2">
        <v>5</v>
      </c>
      <c r="F190" s="2" t="str">
        <f>_xlfn.XLOOKUP(C190,customers!$A$1:$A$1001,customers!$B$1:$B$1001,,0)</f>
        <v>Cherish Burke</v>
      </c>
      <c r="G190" s="2" t="str">
        <f ca="1">IF(_xlfn.XLOOKUP(C190,customers!$A$1:$A$1001,customers!$C$1:$C$1001,,0)=0,"",_xlfn.XLOOKUP(C190,customers!$A$1:$A$1001,customers!$C$1:$C$1001,,0))</f>
        <v>cburke8@gmail.com</v>
      </c>
      <c r="H190" s="2" t="str">
        <f>_xlfn.XLOOKUP(C190,customers!$A$1:$A$1001,customers!$G$1:$G$1001,,0)</f>
        <v>France</v>
      </c>
      <c r="I190" t="str">
        <f>INDEX(products!$A$1:$G$49,MATCH(orders!$D291,products!$A$1:$A$49,0),MATCH(orders!I$1,products!$A$1:$G$1,0))</f>
        <v>Cro</v>
      </c>
      <c r="J190" t="str">
        <f>INDEX(products!$A$1:$G$49,MATCH(orders!$D291,products!$A$1:$A$49,0),MATCH(orders!J$1,products!$A$1:$G$1,0))</f>
        <v>S</v>
      </c>
      <c r="K190" s="5">
        <f>INDEX(products!$A$1:$G$49,MATCH(orders!$D291,products!$A$1:$A$49,0),MATCH(orders!K$1,products!$A$1:$G$1,0))</f>
        <v>0.5</v>
      </c>
      <c r="L190" s="10">
        <f>INDEX(products!$A$1:$G$49,MATCH(orders!$D291,products!$A$1:$A$49,0),MATCH(orders!L$1,products!$A$1:$G$1,0))</f>
        <v>2.25</v>
      </c>
      <c r="M190" s="10">
        <f t="shared" si="6"/>
        <v>11.25</v>
      </c>
      <c r="N190" t="str">
        <f t="shared" si="7"/>
        <v>Croissant</v>
      </c>
      <c r="O190" t="str">
        <f t="shared" si="8"/>
        <v>Soft</v>
      </c>
      <c r="P190" t="str">
        <f>_xlfn.XLOOKUP(Orders[[#This Row],[Customer ID]],customers!$A$2:$A$1001,customers!$I$2:$I$1001,,0)</f>
        <v>Yes</v>
      </c>
    </row>
    <row r="191" spans="1:16" x14ac:dyDescent="0.35">
      <c r="A191" s="2" t="s">
        <v>5515</v>
      </c>
      <c r="B191" s="3">
        <v>45470</v>
      </c>
      <c r="C191" s="2" t="s">
        <v>4515</v>
      </c>
      <c r="D191" t="s">
        <v>280</v>
      </c>
      <c r="E191" s="2">
        <v>5</v>
      </c>
      <c r="F191" s="2" t="str">
        <f>_xlfn.XLOOKUP(C191,customers!$A$1:$A$1001,customers!$B$1:$B$1001,,0)</f>
        <v>Cherish Page</v>
      </c>
      <c r="G191" s="2" t="str">
        <f ca="1">IF(_xlfn.XLOOKUP(C191,customers!$A$1:$A$1001,customers!$C$1:$C$1001,,0)=0,"",_xlfn.XLOOKUP(C191,customers!$A$1:$A$1001,customers!$C$1:$C$1001,,0))</f>
        <v>cpage2@icloud.com</v>
      </c>
      <c r="H191" s="2" t="str">
        <f>_xlfn.XLOOKUP(C191,customers!$A$1:$A$1001,customers!$G$1:$G$1001,,0)</f>
        <v>United States</v>
      </c>
      <c r="I191" t="str">
        <f>INDEX(products!$A$1:$G$49,MATCH(orders!$D222,products!$A$1:$A$49,0),MATCH(orders!I$1,products!$A$1:$G$1,0))</f>
        <v>Cro</v>
      </c>
      <c r="J191" t="str">
        <f>INDEX(products!$A$1:$G$49,MATCH(orders!$D222,products!$A$1:$A$49,0),MATCH(orders!J$1,products!$A$1:$G$1,0))</f>
        <v>S</v>
      </c>
      <c r="K191" s="5">
        <f>INDEX(products!$A$1:$G$49,MATCH(orders!$D222,products!$A$1:$A$49,0),MATCH(orders!K$1,products!$A$1:$G$1,0))</f>
        <v>0.2</v>
      </c>
      <c r="L191" s="10">
        <f>INDEX(products!$A$1:$G$49,MATCH(orders!$D222,products!$A$1:$A$49,0),MATCH(orders!L$1,products!$A$1:$G$1,0))</f>
        <v>0.9</v>
      </c>
      <c r="M191" s="10">
        <f t="shared" si="6"/>
        <v>4.5</v>
      </c>
      <c r="N191" t="str">
        <f t="shared" si="7"/>
        <v>Croissant</v>
      </c>
      <c r="O191" t="str">
        <f t="shared" si="8"/>
        <v>Soft</v>
      </c>
      <c r="P191" t="str">
        <f>_xlfn.XLOOKUP(Orders[[#This Row],[Customer ID]],customers!$A$2:$A$1001,customers!$I$2:$I$1001,,0)</f>
        <v>No</v>
      </c>
    </row>
    <row r="192" spans="1:16" x14ac:dyDescent="0.35">
      <c r="A192" s="2" t="s">
        <v>6155</v>
      </c>
      <c r="B192" s="3">
        <v>44587</v>
      </c>
      <c r="C192" s="2" t="s">
        <v>5155</v>
      </c>
      <c r="D192" t="s">
        <v>278</v>
      </c>
      <c r="E192" s="2">
        <v>6</v>
      </c>
      <c r="F192" s="2" t="str">
        <f>_xlfn.XLOOKUP(C192,customers!$A$1:$A$1001,customers!$B$1:$B$1001,,0)</f>
        <v>Chloe Rhodes</v>
      </c>
      <c r="G192" s="2" t="str">
        <f ca="1">IF(_xlfn.XLOOKUP(C192,customers!$A$1:$A$1001,customers!$C$1:$C$1001,,0)=0,"",_xlfn.XLOOKUP(C192,customers!$A$1:$A$1001,customers!$C$1:$C$1001,,0))</f>
        <v>crhodes1@outlook.com</v>
      </c>
      <c r="H192" s="2" t="str">
        <f>_xlfn.XLOOKUP(C192,customers!$A$1:$A$1001,customers!$G$1:$G$1001,,0)</f>
        <v>France</v>
      </c>
      <c r="I192" t="str">
        <f>INDEX(products!$A$1:$G$49,MATCH(orders!$D650,products!$A$1:$A$49,0),MATCH(orders!I$1,products!$A$1:$G$1,0))</f>
        <v>Cro</v>
      </c>
      <c r="J192" t="str">
        <f>INDEX(products!$A$1:$G$49,MATCH(orders!$D650,products!$A$1:$A$49,0),MATCH(orders!J$1,products!$A$1:$G$1,0))</f>
        <v>C</v>
      </c>
      <c r="K192" s="5">
        <f>INDEX(products!$A$1:$G$49,MATCH(orders!$D650,products!$A$1:$A$49,0),MATCH(orders!K$1,products!$A$1:$G$1,0))</f>
        <v>2.5</v>
      </c>
      <c r="L192" s="10">
        <f>INDEX(products!$A$1:$G$49,MATCH(orders!$D650,products!$A$1:$A$49,0),MATCH(orders!L$1,products!$A$1:$G$1,0))</f>
        <v>12.375</v>
      </c>
      <c r="M192" s="10">
        <f t="shared" si="6"/>
        <v>74.25</v>
      </c>
      <c r="N192" t="str">
        <f t="shared" si="7"/>
        <v>Croissant</v>
      </c>
      <c r="O192" t="str">
        <f t="shared" si="8"/>
        <v>Crispy</v>
      </c>
      <c r="P192" t="str">
        <f>_xlfn.XLOOKUP(Orders[[#This Row],[Customer ID]],customers!$A$2:$A$1001,customers!$I$2:$I$1001,,0)</f>
        <v>No</v>
      </c>
    </row>
    <row r="193" spans="1:16" x14ac:dyDescent="0.35">
      <c r="A193" s="2" t="s">
        <v>6063</v>
      </c>
      <c r="B193" s="3">
        <v>45613</v>
      </c>
      <c r="C193" s="2" t="s">
        <v>5063</v>
      </c>
      <c r="D193" t="s">
        <v>288</v>
      </c>
      <c r="E193" s="2">
        <v>4</v>
      </c>
      <c r="F193" s="2" t="str">
        <f>_xlfn.XLOOKUP(C193,customers!$A$1:$A$1001,customers!$B$1:$B$1001,,0)</f>
        <v>Cierra Woodard</v>
      </c>
      <c r="G193" s="2" t="str">
        <f ca="1">IF(_xlfn.XLOOKUP(C193,customers!$A$1:$A$1001,customers!$C$1:$C$1001,,0)=0,"",_xlfn.XLOOKUP(C193,customers!$A$1:$A$1001,customers!$C$1:$C$1001,,0))</f>
        <v>cwoodard3@icloud.com</v>
      </c>
      <c r="H193" s="2" t="str">
        <f>_xlfn.XLOOKUP(C193,customers!$A$1:$A$1001,customers!$G$1:$G$1001,,0)</f>
        <v>France</v>
      </c>
      <c r="I193" t="str">
        <f>INDEX(products!$A$1:$G$49,MATCH(orders!$D668,products!$A$1:$A$49,0),MATCH(orders!I$1,products!$A$1:$G$1,0))</f>
        <v>Cia</v>
      </c>
      <c r="J193" t="str">
        <f>INDEX(products!$A$1:$G$49,MATCH(orders!$D668,products!$A$1:$A$49,0),MATCH(orders!J$1,products!$A$1:$G$1,0))</f>
        <v>M</v>
      </c>
      <c r="K193" s="5">
        <f>INDEX(products!$A$1:$G$49,MATCH(orders!$D668,products!$A$1:$A$49,0),MATCH(orders!K$1,products!$A$1:$G$1,0))</f>
        <v>0.2</v>
      </c>
      <c r="L193" s="10">
        <f>INDEX(products!$A$1:$G$49,MATCH(orders!$D668,products!$A$1:$A$49,0),MATCH(orders!L$1,products!$A$1:$G$1,0))</f>
        <v>1.2</v>
      </c>
      <c r="M193" s="10">
        <f t="shared" si="6"/>
        <v>4.8</v>
      </c>
      <c r="N193" t="str">
        <f t="shared" si="7"/>
        <v>Ciabatta</v>
      </c>
      <c r="O193" t="str">
        <f t="shared" si="8"/>
        <v>Medium</v>
      </c>
      <c r="P193" t="str">
        <f>_xlfn.XLOOKUP(Orders[[#This Row],[Customer ID]],customers!$A$2:$A$1001,customers!$I$2:$I$1001,,0)</f>
        <v>No</v>
      </c>
    </row>
    <row r="194" spans="1:16" x14ac:dyDescent="0.35">
      <c r="A194" s="2" t="s">
        <v>5785</v>
      </c>
      <c r="B194" s="3">
        <v>45010</v>
      </c>
      <c r="C194" s="2" t="s">
        <v>4785</v>
      </c>
      <c r="D194" t="s">
        <v>277</v>
      </c>
      <c r="E194" s="2">
        <v>2</v>
      </c>
      <c r="F194" s="2" t="str">
        <f>_xlfn.XLOOKUP(C194,customers!$A$1:$A$1001,customers!$B$1:$B$1001,,0)</f>
        <v>Cindy Beard</v>
      </c>
      <c r="G194" s="2" t="str">
        <f ca="1">IF(_xlfn.XLOOKUP(C194,customers!$A$1:$A$1001,customers!$C$1:$C$1001,,0)=0,"",_xlfn.XLOOKUP(C194,customers!$A$1:$A$1001,customers!$C$1:$C$1001,,0))</f>
        <v>cbeard3@aol.com</v>
      </c>
      <c r="H194" s="2" t="str">
        <f>_xlfn.XLOOKUP(C194,customers!$A$1:$A$1001,customers!$G$1:$G$1001,,0)</f>
        <v>United States</v>
      </c>
      <c r="I194" t="str">
        <f>INDEX(products!$A$1:$G$49,MATCH(orders!$D709,products!$A$1:$A$49,0),MATCH(orders!I$1,products!$A$1:$G$1,0))</f>
        <v>Cro</v>
      </c>
      <c r="J194" t="str">
        <f>INDEX(products!$A$1:$G$49,MATCH(orders!$D709,products!$A$1:$A$49,0),MATCH(orders!J$1,products!$A$1:$G$1,0))</f>
        <v>M</v>
      </c>
      <c r="K194" s="5">
        <f>INDEX(products!$A$1:$G$49,MATCH(orders!$D709,products!$A$1:$A$49,0),MATCH(orders!K$1,products!$A$1:$G$1,0))</f>
        <v>0.5</v>
      </c>
      <c r="L194" s="10">
        <f>INDEX(products!$A$1:$G$49,MATCH(orders!$D709,products!$A$1:$A$49,0),MATCH(orders!L$1,products!$A$1:$G$1,0))</f>
        <v>2.7</v>
      </c>
      <c r="M194" s="10">
        <f t="shared" ref="M194:M257" si="9">L194*E194</f>
        <v>5.4</v>
      </c>
      <c r="N194" t="str">
        <f t="shared" ref="N194:N257" si="10">IF(I194="Bag","Baguette",IF(I194="Cro","Croissant",IF(I194="Sou","Sourdough",IF(I194="Bri","Brioche",IF(I194="Cia","Ciabatta","")))))</f>
        <v>Croissant</v>
      </c>
      <c r="O194" t="str">
        <f t="shared" ref="O194:O257" si="11">IF(J194="S","Soft",IF(J194="C","Crispy",IF(J194="M","Medium","")))</f>
        <v>Medium</v>
      </c>
      <c r="P194" t="str">
        <f>_xlfn.XLOOKUP(Orders[[#This Row],[Customer ID]],customers!$A$2:$A$1001,customers!$I$2:$I$1001,,0)</f>
        <v>No</v>
      </c>
    </row>
    <row r="195" spans="1:16" x14ac:dyDescent="0.35">
      <c r="A195" s="2" t="s">
        <v>5742</v>
      </c>
      <c r="B195" s="3">
        <v>44554</v>
      </c>
      <c r="C195" s="2" t="s">
        <v>4742</v>
      </c>
      <c r="D195" t="s">
        <v>267</v>
      </c>
      <c r="E195" s="2">
        <v>3</v>
      </c>
      <c r="F195" s="2" t="str">
        <f>_xlfn.XLOOKUP(C195,customers!$A$1:$A$1001,customers!$B$1:$B$1001,,0)</f>
        <v>Clay Medina</v>
      </c>
      <c r="G195" s="2" t="str">
        <f ca="1">IF(_xlfn.XLOOKUP(C195,customers!$A$1:$A$1001,customers!$C$1:$C$1001,,0)=0,"",_xlfn.XLOOKUP(C195,customers!$A$1:$A$1001,customers!$C$1:$C$1001,,0))</f>
        <v>cmedina9@aol.com</v>
      </c>
      <c r="H195" s="2" t="str">
        <f>_xlfn.XLOOKUP(C195,customers!$A$1:$A$1001,customers!$G$1:$G$1001,,0)</f>
        <v>France</v>
      </c>
      <c r="I195" t="str">
        <f>INDEX(products!$A$1:$G$49,MATCH(orders!$D407,products!$A$1:$A$49,0),MATCH(orders!I$1,products!$A$1:$G$1,0))</f>
        <v>Bag</v>
      </c>
      <c r="J195" t="str">
        <f>INDEX(products!$A$1:$G$49,MATCH(orders!$D407,products!$A$1:$A$49,0),MATCH(orders!J$1,products!$A$1:$G$1,0))</f>
        <v>S</v>
      </c>
      <c r="K195" s="5">
        <f>INDEX(products!$A$1:$G$49,MATCH(orders!$D407,products!$A$1:$A$49,0),MATCH(orders!K$1,products!$A$1:$G$1,0))</f>
        <v>2.5</v>
      </c>
      <c r="L195" s="10">
        <f>INDEX(products!$A$1:$G$49,MATCH(orders!$D407,products!$A$1:$A$49,0),MATCH(orders!L$1,products!$A$1:$G$1,0))</f>
        <v>15</v>
      </c>
      <c r="M195" s="10">
        <f t="shared" si="9"/>
        <v>45</v>
      </c>
      <c r="N195" t="str">
        <f t="shared" si="10"/>
        <v>Baguette</v>
      </c>
      <c r="O195" t="str">
        <f t="shared" si="11"/>
        <v>Soft</v>
      </c>
      <c r="P195" t="str">
        <f>_xlfn.XLOOKUP(Orders[[#This Row],[Customer ID]],customers!$A$2:$A$1001,customers!$I$2:$I$1001,,0)</f>
        <v>No</v>
      </c>
    </row>
    <row r="196" spans="1:16" x14ac:dyDescent="0.35">
      <c r="A196" s="2" t="s">
        <v>5451</v>
      </c>
      <c r="B196" s="3">
        <v>44800</v>
      </c>
      <c r="C196" s="2" t="s">
        <v>4451</v>
      </c>
      <c r="D196" t="s">
        <v>259</v>
      </c>
      <c r="E196" s="2">
        <v>3</v>
      </c>
      <c r="F196" s="2" t="str">
        <f>_xlfn.XLOOKUP(C196,customers!$A$1:$A$1001,customers!$B$1:$B$1001,,0)</f>
        <v>Clara Bauer</v>
      </c>
      <c r="G196" s="2" t="str">
        <f ca="1">IF(_xlfn.XLOOKUP(C196,customers!$A$1:$A$1001,customers!$C$1:$C$1001,,0)=0,"",_xlfn.XLOOKUP(C196,customers!$A$1:$A$1001,customers!$C$1:$C$1001,,0))</f>
        <v>cbauer8@outlook.com</v>
      </c>
      <c r="H196" s="2" t="str">
        <f>_xlfn.XLOOKUP(C196,customers!$A$1:$A$1001,customers!$G$1:$G$1001,,0)</f>
        <v>United Kingdom</v>
      </c>
      <c r="I196" t="str">
        <f>INDEX(products!$A$1:$G$49,MATCH(orders!$D51,products!$A$1:$A$49,0),MATCH(orders!I$1,products!$A$1:$G$1,0))</f>
        <v>Cro</v>
      </c>
      <c r="J196" t="str">
        <f>INDEX(products!$A$1:$G$49,MATCH(orders!$D51,products!$A$1:$A$49,0),MATCH(orders!J$1,products!$A$1:$G$1,0))</f>
        <v>C</v>
      </c>
      <c r="K196" s="5">
        <f>INDEX(products!$A$1:$G$49,MATCH(orders!$D51,products!$A$1:$A$49,0),MATCH(orders!K$1,products!$A$1:$G$1,0))</f>
        <v>1</v>
      </c>
      <c r="L196" s="10">
        <f>INDEX(products!$A$1:$G$49,MATCH(orders!$D51,products!$A$1:$A$49,0),MATCH(orders!L$1,products!$A$1:$G$1,0))</f>
        <v>4.95</v>
      </c>
      <c r="M196" s="10">
        <f t="shared" si="9"/>
        <v>14.850000000000001</v>
      </c>
      <c r="N196" t="str">
        <f t="shared" si="10"/>
        <v>Croissant</v>
      </c>
      <c r="O196" t="str">
        <f t="shared" si="11"/>
        <v>Crispy</v>
      </c>
      <c r="P196" t="str">
        <f>_xlfn.XLOOKUP(Orders[[#This Row],[Customer ID]],customers!$A$2:$A$1001,customers!$I$2:$I$1001,,0)</f>
        <v>No</v>
      </c>
    </row>
    <row r="197" spans="1:16" x14ac:dyDescent="0.35">
      <c r="A197" s="2" t="s">
        <v>5348</v>
      </c>
      <c r="B197" s="3">
        <v>44449</v>
      </c>
      <c r="C197" s="2" t="s">
        <v>4348</v>
      </c>
      <c r="D197" t="s">
        <v>260</v>
      </c>
      <c r="E197" s="2">
        <v>2</v>
      </c>
      <c r="F197" s="2" t="str">
        <f>_xlfn.XLOOKUP(C197,customers!$A$1:$A$1001,customers!$B$1:$B$1001,,0)</f>
        <v>Clare Hensley</v>
      </c>
      <c r="G197" s="2" t="str">
        <f ca="1">IF(_xlfn.XLOOKUP(C197,customers!$A$1:$A$1001,customers!$C$1:$C$1001,,0)=0,"",_xlfn.XLOOKUP(C197,customers!$A$1:$A$1001,customers!$C$1:$C$1001,,0))</f>
        <v>chensley1@yahoo.com</v>
      </c>
      <c r="H197" s="2" t="str">
        <f>_xlfn.XLOOKUP(C197,customers!$A$1:$A$1001,customers!$G$1:$G$1001,,0)</f>
        <v>United States</v>
      </c>
      <c r="I197" t="str">
        <f>INDEX(products!$A$1:$G$49,MATCH(orders!$D724,products!$A$1:$A$49,0),MATCH(orders!I$1,products!$A$1:$G$1,0))</f>
        <v>Bag</v>
      </c>
      <c r="J197" t="str">
        <f>INDEX(products!$A$1:$G$49,MATCH(orders!$D724,products!$A$1:$A$49,0),MATCH(orders!J$1,products!$A$1:$G$1,0))</f>
        <v>S</v>
      </c>
      <c r="K197" s="5">
        <f>INDEX(products!$A$1:$G$49,MATCH(orders!$D724,products!$A$1:$A$49,0),MATCH(orders!K$1,products!$A$1:$G$1,0))</f>
        <v>1</v>
      </c>
      <c r="L197" s="10">
        <f>INDEX(products!$A$1:$G$49,MATCH(orders!$D724,products!$A$1:$A$49,0),MATCH(orders!L$1,products!$A$1:$G$1,0))</f>
        <v>6</v>
      </c>
      <c r="M197" s="10">
        <f t="shared" si="9"/>
        <v>12</v>
      </c>
      <c r="N197" t="str">
        <f t="shared" si="10"/>
        <v>Baguette</v>
      </c>
      <c r="O197" t="str">
        <f t="shared" si="11"/>
        <v>Soft</v>
      </c>
      <c r="P197" t="str">
        <f>_xlfn.XLOOKUP(Orders[[#This Row],[Customer ID]],customers!$A$2:$A$1001,customers!$I$2:$I$1001,,0)</f>
        <v>Yes</v>
      </c>
    </row>
    <row r="198" spans="1:16" x14ac:dyDescent="0.35">
      <c r="A198" s="2" t="s">
        <v>5514</v>
      </c>
      <c r="B198" s="3">
        <v>45421</v>
      </c>
      <c r="C198" s="2" t="s">
        <v>4514</v>
      </c>
      <c r="D198" t="s">
        <v>274</v>
      </c>
      <c r="E198" s="2">
        <v>2</v>
      </c>
      <c r="F198" s="2" t="str">
        <f>_xlfn.XLOOKUP(C198,customers!$A$1:$A$1001,customers!$B$1:$B$1001,,0)</f>
        <v>Claudia Dixon</v>
      </c>
      <c r="G198" s="2" t="str">
        <f ca="1">IF(_xlfn.XLOOKUP(C198,customers!$A$1:$A$1001,customers!$C$1:$C$1001,,0)=0,"",_xlfn.XLOOKUP(C198,customers!$A$1:$A$1001,customers!$C$1:$C$1001,,0))</f>
        <v>cdixon6@yahoo.com</v>
      </c>
      <c r="H198" s="2" t="str">
        <f>_xlfn.XLOOKUP(C198,customers!$A$1:$A$1001,customers!$G$1:$G$1001,,0)</f>
        <v>France</v>
      </c>
      <c r="I198" t="str">
        <f>INDEX(products!$A$1:$G$49,MATCH(orders!$D644,products!$A$1:$A$49,0),MATCH(orders!I$1,products!$A$1:$G$1,0))</f>
        <v>Cia</v>
      </c>
      <c r="J198" t="str">
        <f>INDEX(products!$A$1:$G$49,MATCH(orders!$D644,products!$A$1:$A$49,0),MATCH(orders!J$1,products!$A$1:$G$1,0))</f>
        <v>S</v>
      </c>
      <c r="K198" s="5">
        <f>INDEX(products!$A$1:$G$49,MATCH(orders!$D644,products!$A$1:$A$49,0),MATCH(orders!K$1,products!$A$1:$G$1,0))</f>
        <v>1</v>
      </c>
      <c r="L198" s="10">
        <f>INDEX(products!$A$1:$G$49,MATCH(orders!$D644,products!$A$1:$A$49,0),MATCH(orders!L$1,products!$A$1:$G$1,0))</f>
        <v>5</v>
      </c>
      <c r="M198" s="10">
        <f t="shared" si="9"/>
        <v>10</v>
      </c>
      <c r="N198" t="str">
        <f t="shared" si="10"/>
        <v>Ciabatta</v>
      </c>
      <c r="O198" t="str">
        <f t="shared" si="11"/>
        <v>Soft</v>
      </c>
      <c r="P198" t="str">
        <f>_xlfn.XLOOKUP(Orders[[#This Row],[Customer ID]],customers!$A$2:$A$1001,customers!$I$2:$I$1001,,0)</f>
        <v>Yes</v>
      </c>
    </row>
    <row r="199" spans="1:16" x14ac:dyDescent="0.35">
      <c r="A199" s="2" t="s">
        <v>5270</v>
      </c>
      <c r="B199" s="3">
        <v>44315</v>
      </c>
      <c r="C199" s="2" t="s">
        <v>4270</v>
      </c>
      <c r="D199" t="s">
        <v>283</v>
      </c>
      <c r="E199" s="2">
        <v>3</v>
      </c>
      <c r="F199" s="2" t="str">
        <f>_xlfn.XLOOKUP(C199,customers!$A$1:$A$1001,customers!$B$1:$B$1001,,0)</f>
        <v>Clarissa Mckinney</v>
      </c>
      <c r="G199" s="2" t="str">
        <f ca="1">IF(_xlfn.XLOOKUP(C199,customers!$A$1:$A$1001,customers!$C$1:$C$1001,,0)=0,"",_xlfn.XLOOKUP(C199,customers!$A$1:$A$1001,customers!$C$1:$C$1001,,0))</f>
        <v>cmckinney5@outlook.com</v>
      </c>
      <c r="H199" s="2" t="str">
        <f>_xlfn.XLOOKUP(C199,customers!$A$1:$A$1001,customers!$G$1:$G$1001,,0)</f>
        <v>United States</v>
      </c>
      <c r="I199" t="str">
        <f>INDEX(products!$A$1:$G$49,MATCH(orders!$D911,products!$A$1:$A$49,0),MATCH(orders!I$1,products!$A$1:$G$1,0))</f>
        <v>Bag</v>
      </c>
      <c r="J199" t="str">
        <f>INDEX(products!$A$1:$G$49,MATCH(orders!$D911,products!$A$1:$A$49,0),MATCH(orders!J$1,products!$A$1:$G$1,0))</f>
        <v>S</v>
      </c>
      <c r="K199" s="5">
        <f>INDEX(products!$A$1:$G$49,MATCH(orders!$D911,products!$A$1:$A$49,0),MATCH(orders!K$1,products!$A$1:$G$1,0))</f>
        <v>0.2</v>
      </c>
      <c r="L199" s="10">
        <f>INDEX(products!$A$1:$G$49,MATCH(orders!$D911,products!$A$1:$A$49,0),MATCH(orders!L$1,products!$A$1:$G$1,0))</f>
        <v>0.6</v>
      </c>
      <c r="M199" s="10">
        <f t="shared" si="9"/>
        <v>1.7999999999999998</v>
      </c>
      <c r="N199" t="str">
        <f t="shared" si="10"/>
        <v>Baguette</v>
      </c>
      <c r="O199" t="str">
        <f t="shared" si="11"/>
        <v>Soft</v>
      </c>
      <c r="P199" t="str">
        <f>_xlfn.XLOOKUP(Orders[[#This Row],[Customer ID]],customers!$A$2:$A$1001,customers!$I$2:$I$1001,,0)</f>
        <v>No</v>
      </c>
    </row>
    <row r="200" spans="1:16" x14ac:dyDescent="0.35">
      <c r="A200" s="2" t="s">
        <v>5915</v>
      </c>
      <c r="B200" s="3">
        <v>45613</v>
      </c>
      <c r="C200" s="2" t="s">
        <v>4915</v>
      </c>
      <c r="D200" t="s">
        <v>283</v>
      </c>
      <c r="E200" s="2">
        <v>3</v>
      </c>
      <c r="F200" s="2" t="str">
        <f>_xlfn.XLOOKUP(C200,customers!$A$1:$A$1001,customers!$B$1:$B$1001,,0)</f>
        <v>Clayton Stone</v>
      </c>
      <c r="G200" s="2" t="str">
        <f ca="1">IF(_xlfn.XLOOKUP(C200,customers!$A$1:$A$1001,customers!$C$1:$C$1001,,0)=0,"",_xlfn.XLOOKUP(C200,customers!$A$1:$A$1001,customers!$C$1:$C$1001,,0))</f>
        <v>cstone8@gmail.com</v>
      </c>
      <c r="H200" s="2" t="str">
        <f>_xlfn.XLOOKUP(C200,customers!$A$1:$A$1001,customers!$G$1:$G$1001,,0)</f>
        <v>United States</v>
      </c>
      <c r="I200" t="str">
        <f>INDEX(products!$A$1:$G$49,MATCH(orders!$D83,products!$A$1:$A$49,0),MATCH(orders!I$1,products!$A$1:$G$1,0))</f>
        <v>Cia</v>
      </c>
      <c r="J200" t="str">
        <f>INDEX(products!$A$1:$G$49,MATCH(orders!$D83,products!$A$1:$A$49,0),MATCH(orders!J$1,products!$A$1:$G$1,0))</f>
        <v>M</v>
      </c>
      <c r="K200" s="5">
        <f>INDEX(products!$A$1:$G$49,MATCH(orders!$D83,products!$A$1:$A$49,0),MATCH(orders!K$1,products!$A$1:$G$1,0))</f>
        <v>0.2</v>
      </c>
      <c r="L200" s="10">
        <f>INDEX(products!$A$1:$G$49,MATCH(orders!$D83,products!$A$1:$A$49,0),MATCH(orders!L$1,products!$A$1:$G$1,0))</f>
        <v>1.2</v>
      </c>
      <c r="M200" s="10">
        <f t="shared" si="9"/>
        <v>3.5999999999999996</v>
      </c>
      <c r="N200" t="str">
        <f t="shared" si="10"/>
        <v>Ciabatta</v>
      </c>
      <c r="O200" t="str">
        <f t="shared" si="11"/>
        <v>Medium</v>
      </c>
      <c r="P200" t="str">
        <f>_xlfn.XLOOKUP(Orders[[#This Row],[Customer ID]],customers!$A$2:$A$1001,customers!$I$2:$I$1001,,0)</f>
        <v>No</v>
      </c>
    </row>
    <row r="201" spans="1:16" x14ac:dyDescent="0.35">
      <c r="A201" s="2" t="s">
        <v>5524</v>
      </c>
      <c r="B201" s="3">
        <v>45598</v>
      </c>
      <c r="C201" s="2" t="s">
        <v>4524</v>
      </c>
      <c r="D201" t="s">
        <v>282</v>
      </c>
      <c r="E201" s="2">
        <v>5</v>
      </c>
      <c r="F201" s="2" t="str">
        <f>_xlfn.XLOOKUP(C201,customers!$A$1:$A$1001,customers!$B$1:$B$1001,,0)</f>
        <v>Cloe Cross</v>
      </c>
      <c r="G201" s="2" t="str">
        <f ca="1">IF(_xlfn.XLOOKUP(C201,customers!$A$1:$A$1001,customers!$C$1:$C$1001,,0)=0,"",_xlfn.XLOOKUP(C201,customers!$A$1:$A$1001,customers!$C$1:$C$1001,,0))</f>
        <v>ccross0@icloud.com</v>
      </c>
      <c r="H201" s="2" t="str">
        <f>_xlfn.XLOOKUP(C201,customers!$A$1:$A$1001,customers!$G$1:$G$1001,,0)</f>
        <v>United States</v>
      </c>
      <c r="I201" t="str">
        <f>INDEX(products!$A$1:$G$49,MATCH(orders!$D322,products!$A$1:$A$49,0),MATCH(orders!I$1,products!$A$1:$G$1,0))</f>
        <v>Cro</v>
      </c>
      <c r="J201" t="str">
        <f>INDEX(products!$A$1:$G$49,MATCH(orders!$D322,products!$A$1:$A$49,0),MATCH(orders!J$1,products!$A$1:$G$1,0))</f>
        <v>M</v>
      </c>
      <c r="K201" s="5">
        <f>INDEX(products!$A$1:$G$49,MATCH(orders!$D322,products!$A$1:$A$49,0),MATCH(orders!K$1,products!$A$1:$G$1,0))</f>
        <v>1</v>
      </c>
      <c r="L201" s="10">
        <f>INDEX(products!$A$1:$G$49,MATCH(orders!$D322,products!$A$1:$A$49,0),MATCH(orders!L$1,products!$A$1:$G$1,0))</f>
        <v>5.4</v>
      </c>
      <c r="M201" s="10">
        <f t="shared" si="9"/>
        <v>27</v>
      </c>
      <c r="N201" t="str">
        <f t="shared" si="10"/>
        <v>Croissant</v>
      </c>
      <c r="O201" t="str">
        <f t="shared" si="11"/>
        <v>Medium</v>
      </c>
      <c r="P201" t="str">
        <f>_xlfn.XLOOKUP(Orders[[#This Row],[Customer ID]],customers!$A$2:$A$1001,customers!$I$2:$I$1001,,0)</f>
        <v>Yes</v>
      </c>
    </row>
    <row r="202" spans="1:16" x14ac:dyDescent="0.35">
      <c r="A202" s="2" t="s">
        <v>5462</v>
      </c>
      <c r="B202" s="3">
        <v>44982</v>
      </c>
      <c r="C202" s="2" t="s">
        <v>4462</v>
      </c>
      <c r="D202" t="s">
        <v>290</v>
      </c>
      <c r="E202" s="2">
        <v>3</v>
      </c>
      <c r="F202" s="2" t="str">
        <f>_xlfn.XLOOKUP(C202,customers!$A$1:$A$1001,customers!$B$1:$B$1001,,0)</f>
        <v>Cody Cummings</v>
      </c>
      <c r="G202" s="2" t="str">
        <f ca="1">IF(_xlfn.XLOOKUP(C202,customers!$A$1:$A$1001,customers!$C$1:$C$1001,,0)=0,"",_xlfn.XLOOKUP(C202,customers!$A$1:$A$1001,customers!$C$1:$C$1001,,0))</f>
        <v>ccummings4@hotmail.com</v>
      </c>
      <c r="H202" s="2" t="str">
        <f>_xlfn.XLOOKUP(C202,customers!$A$1:$A$1001,customers!$G$1:$G$1001,,0)</f>
        <v>United States</v>
      </c>
      <c r="I202" t="str">
        <f>INDEX(products!$A$1:$G$49,MATCH(orders!$D94,products!$A$1:$A$49,0),MATCH(orders!I$1,products!$A$1:$G$1,0))</f>
        <v>Cro</v>
      </c>
      <c r="J202" t="str">
        <f>INDEX(products!$A$1:$G$49,MATCH(orders!$D94,products!$A$1:$A$49,0),MATCH(orders!J$1,products!$A$1:$G$1,0))</f>
        <v>M</v>
      </c>
      <c r="K202" s="5">
        <f>INDEX(products!$A$1:$G$49,MATCH(orders!$D94,products!$A$1:$A$49,0),MATCH(orders!K$1,products!$A$1:$G$1,0))</f>
        <v>0.5</v>
      </c>
      <c r="L202" s="10">
        <f>INDEX(products!$A$1:$G$49,MATCH(orders!$D94,products!$A$1:$A$49,0),MATCH(orders!L$1,products!$A$1:$G$1,0))</f>
        <v>2.7</v>
      </c>
      <c r="M202" s="10">
        <f t="shared" si="9"/>
        <v>8.1000000000000014</v>
      </c>
      <c r="N202" t="str">
        <f t="shared" si="10"/>
        <v>Croissant</v>
      </c>
      <c r="O202" t="str">
        <f t="shared" si="11"/>
        <v>Medium</v>
      </c>
      <c r="P202" t="str">
        <f>_xlfn.XLOOKUP(Orders[[#This Row],[Customer ID]],customers!$A$2:$A$1001,customers!$I$2:$I$1001,,0)</f>
        <v>No</v>
      </c>
    </row>
    <row r="203" spans="1:16" x14ac:dyDescent="0.35">
      <c r="A203" s="2" t="s">
        <v>5494</v>
      </c>
      <c r="B203" s="3">
        <v>45012</v>
      </c>
      <c r="C203" s="2" t="s">
        <v>4494</v>
      </c>
      <c r="D203" t="s">
        <v>278</v>
      </c>
      <c r="E203" s="2">
        <v>2</v>
      </c>
      <c r="F203" s="2" t="str">
        <f>_xlfn.XLOOKUP(C203,customers!$A$1:$A$1001,customers!$B$1:$B$1001,,0)</f>
        <v>Cohen Day</v>
      </c>
      <c r="G203" s="2" t="str">
        <f ca="1">IF(_xlfn.XLOOKUP(C203,customers!$A$1:$A$1001,customers!$C$1:$C$1001,,0)=0,"",_xlfn.XLOOKUP(C203,customers!$A$1:$A$1001,customers!$C$1:$C$1001,,0))</f>
        <v>cday7@hotmail.com</v>
      </c>
      <c r="H203" s="2" t="str">
        <f>_xlfn.XLOOKUP(C203,customers!$A$1:$A$1001,customers!$G$1:$G$1001,,0)</f>
        <v>France</v>
      </c>
      <c r="I203" t="str">
        <f>INDEX(products!$A$1:$G$49,MATCH(orders!$D806,products!$A$1:$A$49,0),MATCH(orders!I$1,products!$A$1:$G$1,0))</f>
        <v>Cro</v>
      </c>
      <c r="J203" t="str">
        <f>INDEX(products!$A$1:$G$49,MATCH(orders!$D806,products!$A$1:$A$49,0),MATCH(orders!J$1,products!$A$1:$G$1,0))</f>
        <v>C</v>
      </c>
      <c r="K203" s="5">
        <f>INDEX(products!$A$1:$G$49,MATCH(orders!$D806,products!$A$1:$A$49,0),MATCH(orders!K$1,products!$A$1:$G$1,0))</f>
        <v>1</v>
      </c>
      <c r="L203" s="10">
        <f>INDEX(products!$A$1:$G$49,MATCH(orders!$D806,products!$A$1:$A$49,0),MATCH(orders!L$1,products!$A$1:$G$1,0))</f>
        <v>4.95</v>
      </c>
      <c r="M203" s="10">
        <f t="shared" si="9"/>
        <v>9.9</v>
      </c>
      <c r="N203" t="str">
        <f t="shared" si="10"/>
        <v>Croissant</v>
      </c>
      <c r="O203" t="str">
        <f t="shared" si="11"/>
        <v>Crispy</v>
      </c>
      <c r="P203" t="str">
        <f>_xlfn.XLOOKUP(Orders[[#This Row],[Customer ID]],customers!$A$2:$A$1001,customers!$I$2:$I$1001,,0)</f>
        <v>No</v>
      </c>
    </row>
    <row r="204" spans="1:16" x14ac:dyDescent="0.35">
      <c r="A204" s="2" t="s">
        <v>5579</v>
      </c>
      <c r="B204" s="3">
        <v>45042</v>
      </c>
      <c r="C204" s="2" t="s">
        <v>4579</v>
      </c>
      <c r="D204" t="s">
        <v>266</v>
      </c>
      <c r="E204" s="2">
        <v>2</v>
      </c>
      <c r="F204" s="2" t="str">
        <f>_xlfn.XLOOKUP(C204,customers!$A$1:$A$1001,customers!$B$1:$B$1001,,0)</f>
        <v>Collin Sanchez</v>
      </c>
      <c r="G204" s="2" t="str">
        <f ca="1">IF(_xlfn.XLOOKUP(C204,customers!$A$1:$A$1001,customers!$C$1:$C$1001,,0)=0,"",_xlfn.XLOOKUP(C204,customers!$A$1:$A$1001,customers!$C$1:$C$1001,,0))</f>
        <v>csanchez6@icloud.com</v>
      </c>
      <c r="H204" s="2" t="str">
        <f>_xlfn.XLOOKUP(C204,customers!$A$1:$A$1001,customers!$G$1:$G$1001,,0)</f>
        <v>United States</v>
      </c>
      <c r="I204" t="str">
        <f>INDEX(products!$A$1:$G$49,MATCH(orders!$D790,products!$A$1:$A$49,0),MATCH(orders!I$1,products!$A$1:$G$1,0))</f>
        <v>Cia</v>
      </c>
      <c r="J204" t="str">
        <f>INDEX(products!$A$1:$G$49,MATCH(orders!$D790,products!$A$1:$A$49,0),MATCH(orders!J$1,products!$A$1:$G$1,0))</f>
        <v>M</v>
      </c>
      <c r="K204" s="5">
        <f>INDEX(products!$A$1:$G$49,MATCH(orders!$D790,products!$A$1:$A$49,0),MATCH(orders!K$1,products!$A$1:$G$1,0))</f>
        <v>2.5</v>
      </c>
      <c r="L204" s="10">
        <f>INDEX(products!$A$1:$G$49,MATCH(orders!$D790,products!$A$1:$A$49,0),MATCH(orders!L$1,products!$A$1:$G$1,0))</f>
        <v>15</v>
      </c>
      <c r="M204" s="10">
        <f t="shared" si="9"/>
        <v>30</v>
      </c>
      <c r="N204" t="str">
        <f t="shared" si="10"/>
        <v>Ciabatta</v>
      </c>
      <c r="O204" t="str">
        <f t="shared" si="11"/>
        <v>Medium</v>
      </c>
      <c r="P204" t="str">
        <f>_xlfn.XLOOKUP(Orders[[#This Row],[Customer ID]],customers!$A$2:$A$1001,customers!$I$2:$I$1001,,0)</f>
        <v>No</v>
      </c>
    </row>
    <row r="205" spans="1:16" x14ac:dyDescent="0.35">
      <c r="A205" s="2" t="s">
        <v>5670</v>
      </c>
      <c r="B205" s="3">
        <v>44269</v>
      </c>
      <c r="C205" s="2" t="s">
        <v>4670</v>
      </c>
      <c r="D205" t="s">
        <v>276</v>
      </c>
      <c r="E205" s="2">
        <v>4</v>
      </c>
      <c r="F205" s="2" t="str">
        <f>_xlfn.XLOOKUP(C205,customers!$A$1:$A$1001,customers!$B$1:$B$1001,,0)</f>
        <v>Colby Vega</v>
      </c>
      <c r="G205" s="2" t="str">
        <f ca="1">IF(_xlfn.XLOOKUP(C205,customers!$A$1:$A$1001,customers!$C$1:$C$1001,,0)=0,"",_xlfn.XLOOKUP(C205,customers!$A$1:$A$1001,customers!$C$1:$C$1001,,0))</f>
        <v>cvega7@aol.com</v>
      </c>
      <c r="H205" s="2" t="str">
        <f>_xlfn.XLOOKUP(C205,customers!$A$1:$A$1001,customers!$G$1:$G$1001,,0)</f>
        <v>France</v>
      </c>
      <c r="I205" t="str">
        <f>INDEX(products!$A$1:$G$49,MATCH(orders!$D600,products!$A$1:$A$49,0),MATCH(orders!I$1,products!$A$1:$G$1,0))</f>
        <v>Sou</v>
      </c>
      <c r="J205" t="str">
        <f>INDEX(products!$A$1:$G$49,MATCH(orders!$D600,products!$A$1:$A$49,0),MATCH(orders!J$1,products!$A$1:$G$1,0))</f>
        <v>M</v>
      </c>
      <c r="K205" s="5">
        <f>INDEX(products!$A$1:$G$49,MATCH(orders!$D600,products!$A$1:$A$49,0),MATCH(orders!K$1,products!$A$1:$G$1,0))</f>
        <v>0.5</v>
      </c>
      <c r="L205" s="10">
        <f>INDEX(products!$A$1:$G$49,MATCH(orders!$D600,products!$A$1:$A$49,0),MATCH(orders!L$1,products!$A$1:$G$1,0))</f>
        <v>1.8</v>
      </c>
      <c r="M205" s="10">
        <f t="shared" si="9"/>
        <v>7.2</v>
      </c>
      <c r="N205" t="str">
        <f t="shared" si="10"/>
        <v>Sourdough</v>
      </c>
      <c r="O205" t="str">
        <f t="shared" si="11"/>
        <v>Medium</v>
      </c>
      <c r="P205" t="str">
        <f>_xlfn.XLOOKUP(Orders[[#This Row],[Customer ID]],customers!$A$2:$A$1001,customers!$I$2:$I$1001,,0)</f>
        <v>Yes</v>
      </c>
    </row>
    <row r="206" spans="1:16" x14ac:dyDescent="0.35">
      <c r="A206" s="2" t="s">
        <v>6008</v>
      </c>
      <c r="B206" s="3">
        <v>45355</v>
      </c>
      <c r="C206" s="2" t="s">
        <v>5008</v>
      </c>
      <c r="D206" t="s">
        <v>271</v>
      </c>
      <c r="E206" s="2">
        <v>3</v>
      </c>
      <c r="F206" s="2" t="str">
        <f>_xlfn.XLOOKUP(C206,customers!$A$1:$A$1001,customers!$B$1:$B$1001,,0)</f>
        <v>Conner Chambers</v>
      </c>
      <c r="G206" s="2" t="str">
        <f ca="1">IF(_xlfn.XLOOKUP(C206,customers!$A$1:$A$1001,customers!$C$1:$C$1001,,0)=0,"",_xlfn.XLOOKUP(C206,customers!$A$1:$A$1001,customers!$C$1:$C$1001,,0))</f>
        <v>cchambers9@gmail.com</v>
      </c>
      <c r="H206" s="2" t="str">
        <f>_xlfn.XLOOKUP(C206,customers!$A$1:$A$1001,customers!$G$1:$G$1001,,0)</f>
        <v>France</v>
      </c>
      <c r="I206" t="str">
        <f>INDEX(products!$A$1:$G$49,MATCH(orders!$D315,products!$A$1:$A$49,0),MATCH(orders!I$1,products!$A$1:$G$1,0))</f>
        <v>Cro</v>
      </c>
      <c r="J206" t="str">
        <f>INDEX(products!$A$1:$G$49,MATCH(orders!$D315,products!$A$1:$A$49,0),MATCH(orders!J$1,products!$A$1:$G$1,0))</f>
        <v>S</v>
      </c>
      <c r="K206" s="5">
        <f>INDEX(products!$A$1:$G$49,MATCH(orders!$D315,products!$A$1:$A$49,0),MATCH(orders!K$1,products!$A$1:$G$1,0))</f>
        <v>0.2</v>
      </c>
      <c r="L206" s="10">
        <f>INDEX(products!$A$1:$G$49,MATCH(orders!$D315,products!$A$1:$A$49,0),MATCH(orders!L$1,products!$A$1:$G$1,0))</f>
        <v>0.9</v>
      </c>
      <c r="M206" s="10">
        <f t="shared" si="9"/>
        <v>2.7</v>
      </c>
      <c r="N206" t="str">
        <f t="shared" si="10"/>
        <v>Croissant</v>
      </c>
      <c r="O206" t="str">
        <f t="shared" si="11"/>
        <v>Soft</v>
      </c>
      <c r="P206" t="str">
        <f>_xlfn.XLOOKUP(Orders[[#This Row],[Customer ID]],customers!$A$2:$A$1001,customers!$I$2:$I$1001,,0)</f>
        <v>Yes</v>
      </c>
    </row>
    <row r="207" spans="1:16" x14ac:dyDescent="0.35">
      <c r="A207" s="2" t="s">
        <v>5425</v>
      </c>
      <c r="B207" s="3">
        <v>44938</v>
      </c>
      <c r="C207" s="2" t="s">
        <v>4425</v>
      </c>
      <c r="D207" t="s">
        <v>290</v>
      </c>
      <c r="E207" s="2">
        <v>2</v>
      </c>
      <c r="F207" s="2" t="str">
        <f>_xlfn.XLOOKUP(C207,customers!$A$1:$A$1001,customers!$B$1:$B$1001,,0)</f>
        <v>Conor Singleton</v>
      </c>
      <c r="G207" s="2" t="str">
        <f ca="1">IF(_xlfn.XLOOKUP(C207,customers!$A$1:$A$1001,customers!$C$1:$C$1001,,0)=0,"",_xlfn.XLOOKUP(C207,customers!$A$1:$A$1001,customers!$C$1:$C$1001,,0))</f>
        <v>csingleton5@yahoo.com</v>
      </c>
      <c r="H207" s="2" t="str">
        <f>_xlfn.XLOOKUP(C207,customers!$A$1:$A$1001,customers!$G$1:$G$1001,,0)</f>
        <v>United States</v>
      </c>
      <c r="I207" t="str">
        <f>INDEX(products!$A$1:$G$49,MATCH(orders!$D46,products!$A$1:$A$49,0),MATCH(orders!I$1,products!$A$1:$G$1,0))</f>
        <v>Cro</v>
      </c>
      <c r="J207" t="str">
        <f>INDEX(products!$A$1:$G$49,MATCH(orders!$D46,products!$A$1:$A$49,0),MATCH(orders!J$1,products!$A$1:$G$1,0))</f>
        <v>S</v>
      </c>
      <c r="K207" s="5">
        <f>INDEX(products!$A$1:$G$49,MATCH(orders!$D46,products!$A$1:$A$49,0),MATCH(orders!K$1,products!$A$1:$G$1,0))</f>
        <v>0.5</v>
      </c>
      <c r="L207" s="10">
        <f>INDEX(products!$A$1:$G$49,MATCH(orders!$D46,products!$A$1:$A$49,0),MATCH(orders!L$1,products!$A$1:$G$1,0))</f>
        <v>2.25</v>
      </c>
      <c r="M207" s="10">
        <f t="shared" si="9"/>
        <v>4.5</v>
      </c>
      <c r="N207" t="str">
        <f t="shared" si="10"/>
        <v>Croissant</v>
      </c>
      <c r="O207" t="str">
        <f t="shared" si="11"/>
        <v>Soft</v>
      </c>
      <c r="P207" t="str">
        <f>_xlfn.XLOOKUP(Orders[[#This Row],[Customer ID]],customers!$A$2:$A$1001,customers!$I$2:$I$1001,,0)</f>
        <v>No</v>
      </c>
    </row>
    <row r="208" spans="1:16" x14ac:dyDescent="0.35">
      <c r="A208" s="2" t="s">
        <v>5753</v>
      </c>
      <c r="B208" s="3">
        <v>45256</v>
      </c>
      <c r="C208" s="2" t="s">
        <v>4753</v>
      </c>
      <c r="D208" t="s">
        <v>270</v>
      </c>
      <c r="E208" s="2">
        <v>1</v>
      </c>
      <c r="F208" s="2" t="str">
        <f>_xlfn.XLOOKUP(C208,customers!$A$1:$A$1001,customers!$B$1:$B$1001,,0)</f>
        <v>Cooper Orozco</v>
      </c>
      <c r="G208" s="2" t="str">
        <f ca="1">IF(_xlfn.XLOOKUP(C208,customers!$A$1:$A$1001,customers!$C$1:$C$1001,,0)=0,"",_xlfn.XLOOKUP(C208,customers!$A$1:$A$1001,customers!$C$1:$C$1001,,0))</f>
        <v>corozco8@yahoo.com</v>
      </c>
      <c r="H208" s="2" t="str">
        <f>_xlfn.XLOOKUP(C208,customers!$A$1:$A$1001,customers!$G$1:$G$1001,,0)</f>
        <v>Canada</v>
      </c>
      <c r="I208" t="str">
        <f>INDEX(products!$A$1:$G$49,MATCH(orders!$D494,products!$A$1:$A$49,0),MATCH(orders!I$1,products!$A$1:$G$1,0))</f>
        <v>Cro</v>
      </c>
      <c r="J208" t="str">
        <f>INDEX(products!$A$1:$G$49,MATCH(orders!$D494,products!$A$1:$A$49,0),MATCH(orders!J$1,products!$A$1:$G$1,0))</f>
        <v>C</v>
      </c>
      <c r="K208" s="5">
        <f>INDEX(products!$A$1:$G$49,MATCH(orders!$D494,products!$A$1:$A$49,0),MATCH(orders!K$1,products!$A$1:$G$1,0))</f>
        <v>0.5</v>
      </c>
      <c r="L208" s="10">
        <f>INDEX(products!$A$1:$G$49,MATCH(orders!$D494,products!$A$1:$A$49,0),MATCH(orders!L$1,products!$A$1:$G$1,0))</f>
        <v>2.2000000000000002</v>
      </c>
      <c r="M208" s="10">
        <f t="shared" si="9"/>
        <v>2.2000000000000002</v>
      </c>
      <c r="N208" t="str">
        <f t="shared" si="10"/>
        <v>Croissant</v>
      </c>
      <c r="O208" t="str">
        <f t="shared" si="11"/>
        <v>Crispy</v>
      </c>
      <c r="P208" t="str">
        <f>_xlfn.XLOOKUP(Orders[[#This Row],[Customer ID]],customers!$A$2:$A$1001,customers!$I$2:$I$1001,,0)</f>
        <v>Yes</v>
      </c>
    </row>
    <row r="209" spans="1:16" x14ac:dyDescent="0.35">
      <c r="A209" s="2" t="s">
        <v>5909</v>
      </c>
      <c r="B209" s="3">
        <v>45510</v>
      </c>
      <c r="C209" s="2" t="s">
        <v>4909</v>
      </c>
      <c r="D209" t="s">
        <v>268</v>
      </c>
      <c r="E209" s="2">
        <v>2</v>
      </c>
      <c r="F209" s="2" t="str">
        <f>_xlfn.XLOOKUP(C209,customers!$A$1:$A$1001,customers!$B$1:$B$1001,,0)</f>
        <v>Cooper Daugherty</v>
      </c>
      <c r="G209" s="2" t="str">
        <f ca="1">IF(_xlfn.XLOOKUP(C209,customers!$A$1:$A$1001,customers!$C$1:$C$1001,,0)=0,"",_xlfn.XLOOKUP(C209,customers!$A$1:$A$1001,customers!$C$1:$C$1001,,0))</f>
        <v>cdaugherty8@aol.com</v>
      </c>
      <c r="H209" s="2" t="str">
        <f>_xlfn.XLOOKUP(C209,customers!$A$1:$A$1001,customers!$G$1:$G$1001,,0)</f>
        <v>Canada</v>
      </c>
      <c r="I209" t="str">
        <f>INDEX(products!$A$1:$G$49,MATCH(orders!$D108,products!$A$1:$A$49,0),MATCH(orders!I$1,products!$A$1:$G$1,0))</f>
        <v>Sou</v>
      </c>
      <c r="J209" t="str">
        <f>INDEX(products!$A$1:$G$49,MATCH(orders!$D108,products!$A$1:$A$49,0),MATCH(orders!J$1,products!$A$1:$G$1,0))</f>
        <v>M</v>
      </c>
      <c r="K209" s="5">
        <f>INDEX(products!$A$1:$G$49,MATCH(orders!$D108,products!$A$1:$A$49,0),MATCH(orders!K$1,products!$A$1:$G$1,0))</f>
        <v>0.5</v>
      </c>
      <c r="L209" s="10">
        <f>INDEX(products!$A$1:$G$49,MATCH(orders!$D108,products!$A$1:$A$49,0),MATCH(orders!L$1,products!$A$1:$G$1,0))</f>
        <v>1.8</v>
      </c>
      <c r="M209" s="10">
        <f t="shared" si="9"/>
        <v>3.6</v>
      </c>
      <c r="N209" t="str">
        <f t="shared" si="10"/>
        <v>Sourdough</v>
      </c>
      <c r="O209" t="str">
        <f t="shared" si="11"/>
        <v>Medium</v>
      </c>
      <c r="P209" t="str">
        <f>_xlfn.XLOOKUP(Orders[[#This Row],[Customer ID]],customers!$A$2:$A$1001,customers!$I$2:$I$1001,,0)</f>
        <v>No</v>
      </c>
    </row>
    <row r="210" spans="1:16" x14ac:dyDescent="0.35">
      <c r="A210" s="2" t="s">
        <v>6000</v>
      </c>
      <c r="B210" s="3">
        <v>45648</v>
      </c>
      <c r="C210" s="2" t="s">
        <v>5000</v>
      </c>
      <c r="D210" t="s">
        <v>265</v>
      </c>
      <c r="E210" s="2">
        <v>5</v>
      </c>
      <c r="F210" s="2" t="str">
        <f>_xlfn.XLOOKUP(C210,customers!$A$1:$A$1001,customers!$B$1:$B$1001,,0)</f>
        <v>Cortez Barrett</v>
      </c>
      <c r="G210" s="2" t="str">
        <f ca="1">IF(_xlfn.XLOOKUP(C210,customers!$A$1:$A$1001,customers!$C$1:$C$1001,,0)=0,"",_xlfn.XLOOKUP(C210,customers!$A$1:$A$1001,customers!$C$1:$C$1001,,0))</f>
        <v>cbarrett4@outlook.com</v>
      </c>
      <c r="H210" s="2" t="str">
        <f>_xlfn.XLOOKUP(C210,customers!$A$1:$A$1001,customers!$G$1:$G$1001,,0)</f>
        <v>France</v>
      </c>
      <c r="I210" t="str">
        <f>INDEX(products!$A$1:$G$49,MATCH(orders!$D633,products!$A$1:$A$49,0),MATCH(orders!I$1,products!$A$1:$G$1,0))</f>
        <v>Cro</v>
      </c>
      <c r="J210" t="str">
        <f>INDEX(products!$A$1:$G$49,MATCH(orders!$D633,products!$A$1:$A$49,0),MATCH(orders!J$1,products!$A$1:$G$1,0))</f>
        <v>S</v>
      </c>
      <c r="K210" s="5">
        <f>INDEX(products!$A$1:$G$49,MATCH(orders!$D633,products!$A$1:$A$49,0),MATCH(orders!K$1,products!$A$1:$G$1,0))</f>
        <v>0.2</v>
      </c>
      <c r="L210" s="10">
        <f>INDEX(products!$A$1:$G$49,MATCH(orders!$D633,products!$A$1:$A$49,0),MATCH(orders!L$1,products!$A$1:$G$1,0))</f>
        <v>0.9</v>
      </c>
      <c r="M210" s="10">
        <f t="shared" si="9"/>
        <v>4.5</v>
      </c>
      <c r="N210" t="str">
        <f t="shared" si="10"/>
        <v>Croissant</v>
      </c>
      <c r="O210" t="str">
        <f t="shared" si="11"/>
        <v>Soft</v>
      </c>
      <c r="P210" t="str">
        <f>_xlfn.XLOOKUP(Orders[[#This Row],[Customer ID]],customers!$A$2:$A$1001,customers!$I$2:$I$1001,,0)</f>
        <v>Yes</v>
      </c>
    </row>
    <row r="211" spans="1:16" x14ac:dyDescent="0.35">
      <c r="A211" s="2" t="s">
        <v>5323</v>
      </c>
      <c r="B211" s="3">
        <v>45564</v>
      </c>
      <c r="C211" s="2" t="s">
        <v>4323</v>
      </c>
      <c r="D211" t="s">
        <v>280</v>
      </c>
      <c r="E211" s="2">
        <v>2</v>
      </c>
      <c r="F211" s="2" t="str">
        <f>_xlfn.XLOOKUP(C211,customers!$A$1:$A$1001,customers!$B$1:$B$1001,,0)</f>
        <v>Corey Campbell</v>
      </c>
      <c r="G211" s="2" t="str">
        <f ca="1">IF(_xlfn.XLOOKUP(C211,customers!$A$1:$A$1001,customers!$C$1:$C$1001,,0)=0,"",_xlfn.XLOOKUP(C211,customers!$A$1:$A$1001,customers!$C$1:$C$1001,,0))</f>
        <v>ccampbell5@hotmail.com</v>
      </c>
      <c r="H211" s="2" t="str">
        <f>_xlfn.XLOOKUP(C211,customers!$A$1:$A$1001,customers!$G$1:$G$1001,,0)</f>
        <v>United States</v>
      </c>
      <c r="I211" t="str">
        <f>INDEX(products!$A$1:$G$49,MATCH(orders!$D714,products!$A$1:$A$49,0),MATCH(orders!I$1,products!$A$1:$G$1,0))</f>
        <v>Cro</v>
      </c>
      <c r="J211" t="str">
        <f>INDEX(products!$A$1:$G$49,MATCH(orders!$D714,products!$A$1:$A$49,0),MATCH(orders!J$1,products!$A$1:$G$1,0))</f>
        <v>M</v>
      </c>
      <c r="K211" s="5">
        <f>INDEX(products!$A$1:$G$49,MATCH(orders!$D714,products!$A$1:$A$49,0),MATCH(orders!K$1,products!$A$1:$G$1,0))</f>
        <v>0.2</v>
      </c>
      <c r="L211" s="10">
        <f>INDEX(products!$A$1:$G$49,MATCH(orders!$D714,products!$A$1:$A$49,0),MATCH(orders!L$1,products!$A$1:$G$1,0))</f>
        <v>1.08</v>
      </c>
      <c r="M211" s="10">
        <f t="shared" si="9"/>
        <v>2.16</v>
      </c>
      <c r="N211" t="str">
        <f t="shared" si="10"/>
        <v>Croissant</v>
      </c>
      <c r="O211" t="str">
        <f t="shared" si="11"/>
        <v>Medium</v>
      </c>
      <c r="P211" t="str">
        <f>_xlfn.XLOOKUP(Orders[[#This Row],[Customer ID]],customers!$A$2:$A$1001,customers!$I$2:$I$1001,,0)</f>
        <v>Yes</v>
      </c>
    </row>
    <row r="212" spans="1:16" x14ac:dyDescent="0.35">
      <c r="A212" s="2" t="s">
        <v>5325</v>
      </c>
      <c r="B212" s="3">
        <v>45656</v>
      </c>
      <c r="C212" s="2" t="s">
        <v>4325</v>
      </c>
      <c r="D212" t="s">
        <v>280</v>
      </c>
      <c r="E212" s="2">
        <v>3</v>
      </c>
      <c r="F212" s="2" t="str">
        <f>_xlfn.XLOOKUP(C212,customers!$A$1:$A$1001,customers!$B$1:$B$1001,,0)</f>
        <v>Cory Moore</v>
      </c>
      <c r="G212" s="2" t="str">
        <f ca="1">IF(_xlfn.XLOOKUP(C212,customers!$A$1:$A$1001,customers!$C$1:$C$1001,,0)=0,"",_xlfn.XLOOKUP(C212,customers!$A$1:$A$1001,customers!$C$1:$C$1001,,0))</f>
        <v>cmoore0@aol.com</v>
      </c>
      <c r="H212" s="2" t="str">
        <f>_xlfn.XLOOKUP(C212,customers!$A$1:$A$1001,customers!$G$1:$G$1001,,0)</f>
        <v>Canada</v>
      </c>
      <c r="I212" t="str">
        <f>INDEX(products!$A$1:$G$49,MATCH(orders!$D90,products!$A$1:$A$49,0),MATCH(orders!I$1,products!$A$1:$G$1,0))</f>
        <v>Bag</v>
      </c>
      <c r="J212" t="str">
        <f>INDEX(products!$A$1:$G$49,MATCH(orders!$D90,products!$A$1:$A$49,0),MATCH(orders!J$1,products!$A$1:$G$1,0))</f>
        <v>M</v>
      </c>
      <c r="K212" s="5">
        <f>INDEX(products!$A$1:$G$49,MATCH(orders!$D90,products!$A$1:$A$49,0),MATCH(orders!K$1,products!$A$1:$G$1,0))</f>
        <v>0.2</v>
      </c>
      <c r="L212" s="10">
        <f>INDEX(products!$A$1:$G$49,MATCH(orders!$D90,products!$A$1:$A$49,0),MATCH(orders!L$1,products!$A$1:$G$1,0))</f>
        <v>1.44</v>
      </c>
      <c r="M212" s="10">
        <f t="shared" si="9"/>
        <v>4.32</v>
      </c>
      <c r="N212" t="str">
        <f t="shared" si="10"/>
        <v>Baguette</v>
      </c>
      <c r="O212" t="str">
        <f t="shared" si="11"/>
        <v>Medium</v>
      </c>
      <c r="P212" t="str">
        <f>_xlfn.XLOOKUP(Orders[[#This Row],[Customer ID]],customers!$A$2:$A$1001,customers!$I$2:$I$1001,,0)</f>
        <v>No</v>
      </c>
    </row>
    <row r="213" spans="1:16" x14ac:dyDescent="0.35">
      <c r="A213" s="2" t="s">
        <v>5600</v>
      </c>
      <c r="B213" s="3">
        <v>44327</v>
      </c>
      <c r="C213" s="2" t="s">
        <v>4600</v>
      </c>
      <c r="D213" t="s">
        <v>291</v>
      </c>
      <c r="E213" s="2">
        <v>2</v>
      </c>
      <c r="F213" s="2" t="str">
        <f>_xlfn.XLOOKUP(C213,customers!$A$1:$A$1001,customers!$B$1:$B$1001,,0)</f>
        <v>Cordell Galloway</v>
      </c>
      <c r="G213" s="2" t="str">
        <f ca="1">IF(_xlfn.XLOOKUP(C213,customers!$A$1:$A$1001,customers!$C$1:$C$1001,,0)=0,"",_xlfn.XLOOKUP(C213,customers!$A$1:$A$1001,customers!$C$1:$C$1001,,0))</f>
        <v>cgalloway9@hotmail.com</v>
      </c>
      <c r="H213" s="2" t="str">
        <f>_xlfn.XLOOKUP(C213,customers!$A$1:$A$1001,customers!$G$1:$G$1001,,0)</f>
        <v>Canada</v>
      </c>
      <c r="I213" t="str">
        <f>INDEX(products!$A$1:$G$49,MATCH(orders!$D865,products!$A$1:$A$49,0),MATCH(orders!I$1,products!$A$1:$G$1,0))</f>
        <v>Cro</v>
      </c>
      <c r="J213" t="str">
        <f>INDEX(products!$A$1:$G$49,MATCH(orders!$D865,products!$A$1:$A$49,0),MATCH(orders!J$1,products!$A$1:$G$1,0))</f>
        <v>M</v>
      </c>
      <c r="K213" s="5">
        <f>INDEX(products!$A$1:$G$49,MATCH(orders!$D865,products!$A$1:$A$49,0),MATCH(orders!K$1,products!$A$1:$G$1,0))</f>
        <v>0.5</v>
      </c>
      <c r="L213" s="10">
        <f>INDEX(products!$A$1:$G$49,MATCH(orders!$D865,products!$A$1:$A$49,0),MATCH(orders!L$1,products!$A$1:$G$1,0))</f>
        <v>2.7</v>
      </c>
      <c r="M213" s="10">
        <f t="shared" si="9"/>
        <v>5.4</v>
      </c>
      <c r="N213" t="str">
        <f t="shared" si="10"/>
        <v>Croissant</v>
      </c>
      <c r="O213" t="str">
        <f t="shared" si="11"/>
        <v>Medium</v>
      </c>
      <c r="P213" t="str">
        <f>_xlfn.XLOOKUP(Orders[[#This Row],[Customer ID]],customers!$A$2:$A$1001,customers!$I$2:$I$1001,,0)</f>
        <v>Yes</v>
      </c>
    </row>
    <row r="214" spans="1:16" x14ac:dyDescent="0.35">
      <c r="A214" s="2" t="s">
        <v>6014</v>
      </c>
      <c r="B214" s="3">
        <v>44400</v>
      </c>
      <c r="C214" s="2" t="s">
        <v>5014</v>
      </c>
      <c r="D214" t="s">
        <v>284</v>
      </c>
      <c r="E214" s="2">
        <v>2</v>
      </c>
      <c r="F214" s="2" t="str">
        <f>_xlfn.XLOOKUP(C214,customers!$A$1:$A$1001,customers!$B$1:$B$1001,,0)</f>
        <v>Craig Bruce</v>
      </c>
      <c r="G214" s="2" t="str">
        <f ca="1">IF(_xlfn.XLOOKUP(C214,customers!$A$1:$A$1001,customers!$C$1:$C$1001,,0)=0,"",_xlfn.XLOOKUP(C214,customers!$A$1:$A$1001,customers!$C$1:$C$1001,,0))</f>
        <v>cbruce2@outlook.com</v>
      </c>
      <c r="H214" s="2" t="str">
        <f>_xlfn.XLOOKUP(C214,customers!$A$1:$A$1001,customers!$G$1:$G$1001,,0)</f>
        <v>United States</v>
      </c>
      <c r="I214" t="str">
        <f>INDEX(products!$A$1:$G$49,MATCH(orders!$D432,products!$A$1:$A$49,0),MATCH(orders!I$1,products!$A$1:$G$1,0))</f>
        <v>Cro</v>
      </c>
      <c r="J214" t="str">
        <f>INDEX(products!$A$1:$G$49,MATCH(orders!$D432,products!$A$1:$A$49,0),MATCH(orders!J$1,products!$A$1:$G$1,0))</f>
        <v>C</v>
      </c>
      <c r="K214" s="5">
        <f>INDEX(products!$A$1:$G$49,MATCH(orders!$D432,products!$A$1:$A$49,0),MATCH(orders!K$1,products!$A$1:$G$1,0))</f>
        <v>0.2</v>
      </c>
      <c r="L214" s="10">
        <f>INDEX(products!$A$1:$G$49,MATCH(orders!$D432,products!$A$1:$A$49,0),MATCH(orders!L$1,products!$A$1:$G$1,0))</f>
        <v>0.99</v>
      </c>
      <c r="M214" s="10">
        <f t="shared" si="9"/>
        <v>1.98</v>
      </c>
      <c r="N214" t="str">
        <f t="shared" si="10"/>
        <v>Croissant</v>
      </c>
      <c r="O214" t="str">
        <f t="shared" si="11"/>
        <v>Crispy</v>
      </c>
      <c r="P214" t="str">
        <f>_xlfn.XLOOKUP(Orders[[#This Row],[Customer ID]],customers!$A$2:$A$1001,customers!$I$2:$I$1001,,0)</f>
        <v>No</v>
      </c>
    </row>
    <row r="215" spans="1:16" x14ac:dyDescent="0.35">
      <c r="A215" s="2" t="s">
        <v>5905</v>
      </c>
      <c r="B215" s="3">
        <v>44716</v>
      </c>
      <c r="C215" s="2" t="s">
        <v>4905</v>
      </c>
      <c r="D215" t="s">
        <v>272</v>
      </c>
      <c r="E215" s="2">
        <v>2</v>
      </c>
      <c r="F215" s="2" t="str">
        <f>_xlfn.XLOOKUP(C215,customers!$A$1:$A$1001,customers!$B$1:$B$1001,,0)</f>
        <v>Cristal Jarvis</v>
      </c>
      <c r="G215" s="2" t="str">
        <f ca="1">IF(_xlfn.XLOOKUP(C215,customers!$A$1:$A$1001,customers!$C$1:$C$1001,,0)=0,"",_xlfn.XLOOKUP(C215,customers!$A$1:$A$1001,customers!$C$1:$C$1001,,0))</f>
        <v>cjarvis4@gmail.com</v>
      </c>
      <c r="H215" s="2" t="str">
        <f>_xlfn.XLOOKUP(C215,customers!$A$1:$A$1001,customers!$G$1:$G$1001,,0)</f>
        <v>United States</v>
      </c>
      <c r="I215" t="str">
        <f>INDEX(products!$A$1:$G$49,MATCH(orders!$D556,products!$A$1:$A$49,0),MATCH(orders!I$1,products!$A$1:$G$1,0))</f>
        <v>Cro</v>
      </c>
      <c r="J215" t="str">
        <f>INDEX(products!$A$1:$G$49,MATCH(orders!$D556,products!$A$1:$A$49,0),MATCH(orders!J$1,products!$A$1:$G$1,0))</f>
        <v>M</v>
      </c>
      <c r="K215" s="5">
        <f>INDEX(products!$A$1:$G$49,MATCH(orders!$D556,products!$A$1:$A$49,0),MATCH(orders!K$1,products!$A$1:$G$1,0))</f>
        <v>1</v>
      </c>
      <c r="L215" s="10">
        <f>INDEX(products!$A$1:$G$49,MATCH(orders!$D556,products!$A$1:$A$49,0),MATCH(orders!L$1,products!$A$1:$G$1,0))</f>
        <v>5.4</v>
      </c>
      <c r="M215" s="10">
        <f t="shared" si="9"/>
        <v>10.8</v>
      </c>
      <c r="N215" t="str">
        <f t="shared" si="10"/>
        <v>Croissant</v>
      </c>
      <c r="O215" t="str">
        <f t="shared" si="11"/>
        <v>Medium</v>
      </c>
      <c r="P215" t="str">
        <f>_xlfn.XLOOKUP(Orders[[#This Row],[Customer ID]],customers!$A$2:$A$1001,customers!$I$2:$I$1001,,0)</f>
        <v>No</v>
      </c>
    </row>
    <row r="216" spans="1:16" x14ac:dyDescent="0.35">
      <c r="A216" s="2" t="s">
        <v>6027</v>
      </c>
      <c r="B216" s="3">
        <v>44244</v>
      </c>
      <c r="C216" s="2" t="s">
        <v>5027</v>
      </c>
      <c r="D216" t="s">
        <v>279</v>
      </c>
      <c r="E216" s="2">
        <v>3</v>
      </c>
      <c r="F216" s="2" t="str">
        <f>_xlfn.XLOOKUP(C216,customers!$A$1:$A$1001,customers!$B$1:$B$1001,,0)</f>
        <v>Cristofer Sullivan</v>
      </c>
      <c r="G216" s="2" t="str">
        <f ca="1">IF(_xlfn.XLOOKUP(C216,customers!$A$1:$A$1001,customers!$C$1:$C$1001,,0)=0,"",_xlfn.XLOOKUP(C216,customers!$A$1:$A$1001,customers!$C$1:$C$1001,,0))</f>
        <v>csullivan5@icloud.com</v>
      </c>
      <c r="H216" s="2" t="str">
        <f>_xlfn.XLOOKUP(C216,customers!$A$1:$A$1001,customers!$G$1:$G$1001,,0)</f>
        <v>United States</v>
      </c>
      <c r="I216" t="str">
        <f>INDEX(products!$A$1:$G$49,MATCH(orders!$D509,products!$A$1:$A$49,0),MATCH(orders!I$1,products!$A$1:$G$1,0))</f>
        <v>Cro</v>
      </c>
      <c r="J216" t="str">
        <f>INDEX(products!$A$1:$G$49,MATCH(orders!$D509,products!$A$1:$A$49,0),MATCH(orders!J$1,products!$A$1:$G$1,0))</f>
        <v>M</v>
      </c>
      <c r="K216" s="5">
        <f>INDEX(products!$A$1:$G$49,MATCH(orders!$D509,products!$A$1:$A$49,0),MATCH(orders!K$1,products!$A$1:$G$1,0))</f>
        <v>0.2</v>
      </c>
      <c r="L216" s="10">
        <f>INDEX(products!$A$1:$G$49,MATCH(orders!$D509,products!$A$1:$A$49,0),MATCH(orders!L$1,products!$A$1:$G$1,0))</f>
        <v>1.08</v>
      </c>
      <c r="M216" s="10">
        <f t="shared" si="9"/>
        <v>3.24</v>
      </c>
      <c r="N216" t="str">
        <f t="shared" si="10"/>
        <v>Croissant</v>
      </c>
      <c r="O216" t="str">
        <f t="shared" si="11"/>
        <v>Medium</v>
      </c>
      <c r="P216" t="str">
        <f>_xlfn.XLOOKUP(Orders[[#This Row],[Customer ID]],customers!$A$2:$A$1001,customers!$I$2:$I$1001,,0)</f>
        <v>Yes</v>
      </c>
    </row>
    <row r="217" spans="1:16" x14ac:dyDescent="0.35">
      <c r="A217" s="2" t="s">
        <v>5294</v>
      </c>
      <c r="B217" s="3">
        <v>44421</v>
      </c>
      <c r="C217" s="2" t="s">
        <v>4294</v>
      </c>
      <c r="D217" t="s">
        <v>270</v>
      </c>
      <c r="E217" s="2">
        <v>3</v>
      </c>
      <c r="F217" s="2" t="str">
        <f>_xlfn.XLOOKUP(C217,customers!$A$1:$A$1001,customers!$B$1:$B$1001,,0)</f>
        <v>Cristofer Hull</v>
      </c>
      <c r="G217" s="2" t="str">
        <f ca="1">IF(_xlfn.XLOOKUP(C217,customers!$A$1:$A$1001,customers!$C$1:$C$1001,,0)=0,"",_xlfn.XLOOKUP(C217,customers!$A$1:$A$1001,customers!$C$1:$C$1001,,0))</f>
        <v>chull9@gmail.com</v>
      </c>
      <c r="H217" s="2" t="str">
        <f>_xlfn.XLOOKUP(C217,customers!$A$1:$A$1001,customers!$G$1:$G$1001,,0)</f>
        <v>France</v>
      </c>
      <c r="I217" t="str">
        <f>INDEX(products!$A$1:$G$49,MATCH(orders!$D782,products!$A$1:$A$49,0),MATCH(orders!I$1,products!$A$1:$G$1,0))</f>
        <v>Cro</v>
      </c>
      <c r="J217" t="str">
        <f>INDEX(products!$A$1:$G$49,MATCH(orders!$D782,products!$A$1:$A$49,0),MATCH(orders!J$1,products!$A$1:$G$1,0))</f>
        <v>C</v>
      </c>
      <c r="K217" s="5">
        <f>INDEX(products!$A$1:$G$49,MATCH(orders!$D782,products!$A$1:$A$49,0),MATCH(orders!K$1,products!$A$1:$G$1,0))</f>
        <v>0.2</v>
      </c>
      <c r="L217" s="10">
        <f>INDEX(products!$A$1:$G$49,MATCH(orders!$D782,products!$A$1:$A$49,0),MATCH(orders!L$1,products!$A$1:$G$1,0))</f>
        <v>0.99</v>
      </c>
      <c r="M217" s="10">
        <f t="shared" si="9"/>
        <v>2.9699999999999998</v>
      </c>
      <c r="N217" t="str">
        <f t="shared" si="10"/>
        <v>Croissant</v>
      </c>
      <c r="O217" t="str">
        <f t="shared" si="11"/>
        <v>Crispy</v>
      </c>
      <c r="P217" t="str">
        <f>_xlfn.XLOOKUP(Orders[[#This Row],[Customer ID]],customers!$A$2:$A$1001,customers!$I$2:$I$1001,,0)</f>
        <v>No</v>
      </c>
    </row>
    <row r="218" spans="1:16" x14ac:dyDescent="0.35">
      <c r="A218" s="2" t="s">
        <v>6048</v>
      </c>
      <c r="B218" s="3">
        <v>45059</v>
      </c>
      <c r="C218" s="2" t="s">
        <v>5048</v>
      </c>
      <c r="D218" t="s">
        <v>289</v>
      </c>
      <c r="E218" s="2">
        <v>1</v>
      </c>
      <c r="F218" s="2" t="str">
        <f>_xlfn.XLOOKUP(C218,customers!$A$1:$A$1001,customers!$B$1:$B$1001,,0)</f>
        <v>Cruz Cherry</v>
      </c>
      <c r="G218" s="2" t="str">
        <f ca="1">IF(_xlfn.XLOOKUP(C218,customers!$A$1:$A$1001,customers!$C$1:$C$1001,,0)=0,"",_xlfn.XLOOKUP(C218,customers!$A$1:$A$1001,customers!$C$1:$C$1001,,0))</f>
        <v>ccherry3@outlook.com</v>
      </c>
      <c r="H218" s="2" t="str">
        <f>_xlfn.XLOOKUP(C218,customers!$A$1:$A$1001,customers!$G$1:$G$1001,,0)</f>
        <v>France</v>
      </c>
      <c r="I218" t="str">
        <f>INDEX(products!$A$1:$G$49,MATCH(orders!$D333,products!$A$1:$A$49,0),MATCH(orders!I$1,products!$A$1:$G$1,0))</f>
        <v>Bri</v>
      </c>
      <c r="J218" t="str">
        <f>INDEX(products!$A$1:$G$49,MATCH(orders!$D333,products!$A$1:$A$49,0),MATCH(orders!J$1,products!$A$1:$G$1,0))</f>
        <v>M</v>
      </c>
      <c r="K218" s="5">
        <f>INDEX(products!$A$1:$G$49,MATCH(orders!$D333,products!$A$1:$A$49,0),MATCH(orders!K$1,products!$A$1:$G$1,0))</f>
        <v>2.5</v>
      </c>
      <c r="L218" s="10">
        <f>INDEX(products!$A$1:$G$49,MATCH(orders!$D333,products!$A$1:$A$49,0),MATCH(orders!L$1,products!$A$1:$G$1,0))</f>
        <v>12</v>
      </c>
      <c r="M218" s="10">
        <f t="shared" si="9"/>
        <v>12</v>
      </c>
      <c r="N218" t="str">
        <f t="shared" si="10"/>
        <v>Brioche</v>
      </c>
      <c r="O218" t="str">
        <f t="shared" si="11"/>
        <v>Medium</v>
      </c>
      <c r="P218" t="str">
        <f>_xlfn.XLOOKUP(Orders[[#This Row],[Customer ID]],customers!$A$2:$A$1001,customers!$I$2:$I$1001,,0)</f>
        <v>Yes</v>
      </c>
    </row>
    <row r="219" spans="1:16" x14ac:dyDescent="0.35">
      <c r="A219" s="2" t="s">
        <v>5649</v>
      </c>
      <c r="B219" s="3">
        <v>44467</v>
      </c>
      <c r="C219" s="2" t="s">
        <v>4649</v>
      </c>
      <c r="D219" t="s">
        <v>277</v>
      </c>
      <c r="E219" s="2">
        <v>1</v>
      </c>
      <c r="F219" s="2" t="str">
        <f>_xlfn.XLOOKUP(C219,customers!$A$1:$A$1001,customers!$B$1:$B$1001,,0)</f>
        <v>Cullen Caldwell</v>
      </c>
      <c r="G219" s="2" t="str">
        <f ca="1">IF(_xlfn.XLOOKUP(C219,customers!$A$1:$A$1001,customers!$C$1:$C$1001,,0)=0,"",_xlfn.XLOOKUP(C219,customers!$A$1:$A$1001,customers!$C$1:$C$1001,,0))</f>
        <v>ccaldwell5@gmail.com</v>
      </c>
      <c r="H219" s="2" t="str">
        <f>_xlfn.XLOOKUP(C219,customers!$A$1:$A$1001,customers!$G$1:$G$1001,,0)</f>
        <v>France</v>
      </c>
      <c r="I219" t="str">
        <f>INDEX(products!$A$1:$G$49,MATCH(orders!$D181,products!$A$1:$A$49,0),MATCH(orders!I$1,products!$A$1:$G$1,0))</f>
        <v>Cro</v>
      </c>
      <c r="J219" t="str">
        <f>INDEX(products!$A$1:$G$49,MATCH(orders!$D181,products!$A$1:$A$49,0),MATCH(orders!J$1,products!$A$1:$G$1,0))</f>
        <v>C</v>
      </c>
      <c r="K219" s="5">
        <f>INDEX(products!$A$1:$G$49,MATCH(orders!$D181,products!$A$1:$A$49,0),MATCH(orders!K$1,products!$A$1:$G$1,0))</f>
        <v>2.5</v>
      </c>
      <c r="L219" s="10">
        <f>INDEX(products!$A$1:$G$49,MATCH(orders!$D181,products!$A$1:$A$49,0),MATCH(orders!L$1,products!$A$1:$G$1,0))</f>
        <v>12.375</v>
      </c>
      <c r="M219" s="10">
        <f t="shared" si="9"/>
        <v>12.375</v>
      </c>
      <c r="N219" t="str">
        <f t="shared" si="10"/>
        <v>Croissant</v>
      </c>
      <c r="O219" t="str">
        <f t="shared" si="11"/>
        <v>Crispy</v>
      </c>
      <c r="P219" t="str">
        <f>_xlfn.XLOOKUP(Orders[[#This Row],[Customer ID]],customers!$A$2:$A$1001,customers!$I$2:$I$1001,,0)</f>
        <v>No</v>
      </c>
    </row>
    <row r="220" spans="1:16" x14ac:dyDescent="0.35">
      <c r="A220" s="2" t="s">
        <v>5283</v>
      </c>
      <c r="B220" s="3">
        <v>44853</v>
      </c>
      <c r="C220" s="2" t="s">
        <v>4283</v>
      </c>
      <c r="D220" t="s">
        <v>281</v>
      </c>
      <c r="E220" s="2">
        <v>6</v>
      </c>
      <c r="F220" s="2" t="str">
        <f>_xlfn.XLOOKUP(C220,customers!$A$1:$A$1001,customers!$B$1:$B$1001,,0)</f>
        <v>Cynthia Greer</v>
      </c>
      <c r="G220" s="2" t="str">
        <f ca="1">IF(_xlfn.XLOOKUP(C220,customers!$A$1:$A$1001,customers!$C$1:$C$1001,,0)=0,"",_xlfn.XLOOKUP(C220,customers!$A$1:$A$1001,customers!$C$1:$C$1001,,0))</f>
        <v>cgreer0@hotmail.com</v>
      </c>
      <c r="H220" s="2" t="str">
        <f>_xlfn.XLOOKUP(C220,customers!$A$1:$A$1001,customers!$G$1:$G$1001,,0)</f>
        <v>France</v>
      </c>
      <c r="I220" t="str">
        <f>INDEX(products!$A$1:$G$49,MATCH(orders!$D91,products!$A$1:$A$49,0),MATCH(orders!I$1,products!$A$1:$G$1,0))</f>
        <v>Bag</v>
      </c>
      <c r="J220" t="str">
        <f>INDEX(products!$A$1:$G$49,MATCH(orders!$D91,products!$A$1:$A$49,0),MATCH(orders!J$1,products!$A$1:$G$1,0))</f>
        <v>S</v>
      </c>
      <c r="K220" s="5">
        <f>INDEX(products!$A$1:$G$49,MATCH(orders!$D91,products!$A$1:$A$49,0),MATCH(orders!K$1,products!$A$1:$G$1,0))</f>
        <v>2.5</v>
      </c>
      <c r="L220" s="10">
        <f>INDEX(products!$A$1:$G$49,MATCH(orders!$D91,products!$A$1:$A$49,0),MATCH(orders!L$1,products!$A$1:$G$1,0))</f>
        <v>15</v>
      </c>
      <c r="M220" s="10">
        <f t="shared" si="9"/>
        <v>90</v>
      </c>
      <c r="N220" t="str">
        <f t="shared" si="10"/>
        <v>Baguette</v>
      </c>
      <c r="O220" t="str">
        <f t="shared" si="11"/>
        <v>Soft</v>
      </c>
      <c r="P220" t="str">
        <f>_xlfn.XLOOKUP(Orders[[#This Row],[Customer ID]],customers!$A$2:$A$1001,customers!$I$2:$I$1001,,0)</f>
        <v>No</v>
      </c>
    </row>
    <row r="221" spans="1:16" x14ac:dyDescent="0.35">
      <c r="A221" s="2" t="s">
        <v>5265</v>
      </c>
      <c r="B221" s="3">
        <v>44950</v>
      </c>
      <c r="C221" s="2" t="s">
        <v>4265</v>
      </c>
      <c r="D221" t="s">
        <v>271</v>
      </c>
      <c r="E221" s="2">
        <v>5</v>
      </c>
      <c r="F221" s="2" t="str">
        <f>_xlfn.XLOOKUP(C221,customers!$A$1:$A$1001,customers!$B$1:$B$1001,,0)</f>
        <v>Cynthia Rich</v>
      </c>
      <c r="G221" s="2" t="str">
        <f ca="1">IF(_xlfn.XLOOKUP(C221,customers!$A$1:$A$1001,customers!$C$1:$C$1001,,0)=0,"",_xlfn.XLOOKUP(C221,customers!$A$1:$A$1001,customers!$C$1:$C$1001,,0))</f>
        <v>crich5@outlook.com</v>
      </c>
      <c r="H221" s="2" t="str">
        <f>_xlfn.XLOOKUP(C221,customers!$A$1:$A$1001,customers!$G$1:$G$1001,,0)</f>
        <v>United States</v>
      </c>
      <c r="I221" t="str">
        <f>INDEX(products!$A$1:$G$49,MATCH(orders!$D75,products!$A$1:$A$49,0),MATCH(orders!I$1,products!$A$1:$G$1,0))</f>
        <v>Bag</v>
      </c>
      <c r="J221" t="str">
        <f>INDEX(products!$A$1:$G$49,MATCH(orders!$D75,products!$A$1:$A$49,0),MATCH(orders!J$1,products!$A$1:$G$1,0))</f>
        <v>M</v>
      </c>
      <c r="K221" s="5">
        <f>INDEX(products!$A$1:$G$49,MATCH(orders!$D75,products!$A$1:$A$49,0),MATCH(orders!K$1,products!$A$1:$G$1,0))</f>
        <v>0.2</v>
      </c>
      <c r="L221" s="10">
        <f>INDEX(products!$A$1:$G$49,MATCH(orders!$D75,products!$A$1:$A$49,0),MATCH(orders!L$1,products!$A$1:$G$1,0))</f>
        <v>1.44</v>
      </c>
      <c r="M221" s="10">
        <f t="shared" si="9"/>
        <v>7.1999999999999993</v>
      </c>
      <c r="N221" t="str">
        <f t="shared" si="10"/>
        <v>Baguette</v>
      </c>
      <c r="O221" t="str">
        <f t="shared" si="11"/>
        <v>Medium</v>
      </c>
      <c r="P221" t="str">
        <f>_xlfn.XLOOKUP(Orders[[#This Row],[Customer ID]],customers!$A$2:$A$1001,customers!$I$2:$I$1001,,0)</f>
        <v>Yes</v>
      </c>
    </row>
    <row r="222" spans="1:16" x14ac:dyDescent="0.35">
      <c r="A222" s="2" t="s">
        <v>5318</v>
      </c>
      <c r="B222" s="3">
        <v>45409</v>
      </c>
      <c r="C222" s="2" t="s">
        <v>4318</v>
      </c>
      <c r="D222" t="s">
        <v>278</v>
      </c>
      <c r="E222" s="2">
        <v>4</v>
      </c>
      <c r="F222" s="2" t="str">
        <f>_xlfn.XLOOKUP(C222,customers!$A$1:$A$1001,customers!$B$1:$B$1001,,0)</f>
        <v>Dahlia Bryant</v>
      </c>
      <c r="G222" s="2" t="str">
        <f ca="1">IF(_xlfn.XLOOKUP(C222,customers!$A$1:$A$1001,customers!$C$1:$C$1001,,0)=0,"",_xlfn.XLOOKUP(C222,customers!$A$1:$A$1001,customers!$C$1:$C$1001,,0))</f>
        <v>dbryant6@gmail.com</v>
      </c>
      <c r="H222" s="2" t="str">
        <f>_xlfn.XLOOKUP(C222,customers!$A$1:$A$1001,customers!$G$1:$G$1001,,0)</f>
        <v>France</v>
      </c>
      <c r="I222" t="str">
        <f>INDEX(products!$A$1:$G$49,MATCH(orders!$D422,products!$A$1:$A$49,0),MATCH(orders!I$1,products!$A$1:$G$1,0))</f>
        <v>Cia</v>
      </c>
      <c r="J222" t="str">
        <f>INDEX(products!$A$1:$G$49,MATCH(orders!$D422,products!$A$1:$A$49,0),MATCH(orders!J$1,products!$A$1:$G$1,0))</f>
        <v>M</v>
      </c>
      <c r="K222" s="5">
        <f>INDEX(products!$A$1:$G$49,MATCH(orders!$D422,products!$A$1:$A$49,0),MATCH(orders!K$1,products!$A$1:$G$1,0))</f>
        <v>0.5</v>
      </c>
      <c r="L222" s="10">
        <f>INDEX(products!$A$1:$G$49,MATCH(orders!$D422,products!$A$1:$A$49,0),MATCH(orders!L$1,products!$A$1:$G$1,0))</f>
        <v>3</v>
      </c>
      <c r="M222" s="10">
        <f t="shared" si="9"/>
        <v>12</v>
      </c>
      <c r="N222" t="str">
        <f t="shared" si="10"/>
        <v>Ciabatta</v>
      </c>
      <c r="O222" t="str">
        <f t="shared" si="11"/>
        <v>Medium</v>
      </c>
      <c r="P222" t="str">
        <f>_xlfn.XLOOKUP(Orders[[#This Row],[Customer ID]],customers!$A$2:$A$1001,customers!$I$2:$I$1001,,0)</f>
        <v>No</v>
      </c>
    </row>
    <row r="223" spans="1:16" x14ac:dyDescent="0.35">
      <c r="A223" s="2" t="s">
        <v>5622</v>
      </c>
      <c r="B223" s="3">
        <v>45406</v>
      </c>
      <c r="C223" s="2" t="s">
        <v>4622</v>
      </c>
      <c r="D223" t="s">
        <v>263</v>
      </c>
      <c r="E223" s="2">
        <v>5</v>
      </c>
      <c r="F223" s="2" t="str">
        <f>_xlfn.XLOOKUP(C223,customers!$A$1:$A$1001,customers!$B$1:$B$1001,,0)</f>
        <v>Dakota Chapman</v>
      </c>
      <c r="G223" s="2" t="str">
        <f ca="1">IF(_xlfn.XLOOKUP(C223,customers!$A$1:$A$1001,customers!$C$1:$C$1001,,0)=0,"",_xlfn.XLOOKUP(C223,customers!$A$1:$A$1001,customers!$C$1:$C$1001,,0))</f>
        <v>dchapman8@aol.com</v>
      </c>
      <c r="H223" s="2" t="str">
        <f>_xlfn.XLOOKUP(C223,customers!$A$1:$A$1001,customers!$G$1:$G$1001,,0)</f>
        <v>France</v>
      </c>
      <c r="I223" t="str">
        <f>INDEX(products!$A$1:$G$49,MATCH(orders!$D583,products!$A$1:$A$49,0),MATCH(orders!I$1,products!$A$1:$G$1,0))</f>
        <v>Bag</v>
      </c>
      <c r="J223" t="str">
        <f>INDEX(products!$A$1:$G$49,MATCH(orders!$D583,products!$A$1:$A$49,0),MATCH(orders!J$1,products!$A$1:$G$1,0))</f>
        <v>S</v>
      </c>
      <c r="K223" s="5">
        <f>INDEX(products!$A$1:$G$49,MATCH(orders!$D583,products!$A$1:$A$49,0),MATCH(orders!K$1,products!$A$1:$G$1,0))</f>
        <v>0.5</v>
      </c>
      <c r="L223" s="10">
        <f>INDEX(products!$A$1:$G$49,MATCH(orders!$D583,products!$A$1:$A$49,0),MATCH(orders!L$1,products!$A$1:$G$1,0))</f>
        <v>3</v>
      </c>
      <c r="M223" s="10">
        <f t="shared" si="9"/>
        <v>15</v>
      </c>
      <c r="N223" t="str">
        <f t="shared" si="10"/>
        <v>Baguette</v>
      </c>
      <c r="O223" t="str">
        <f t="shared" si="11"/>
        <v>Soft</v>
      </c>
      <c r="P223" t="str">
        <f>_xlfn.XLOOKUP(Orders[[#This Row],[Customer ID]],customers!$A$2:$A$1001,customers!$I$2:$I$1001,,0)</f>
        <v>No</v>
      </c>
    </row>
    <row r="224" spans="1:16" x14ac:dyDescent="0.35">
      <c r="A224" s="2" t="s">
        <v>5421</v>
      </c>
      <c r="B224" s="3">
        <v>45392</v>
      </c>
      <c r="C224" s="2" t="s">
        <v>4421</v>
      </c>
      <c r="D224" t="s">
        <v>262</v>
      </c>
      <c r="E224" s="2">
        <v>4</v>
      </c>
      <c r="F224" s="2" t="str">
        <f>_xlfn.XLOOKUP(C224,customers!$A$1:$A$1001,customers!$B$1:$B$1001,,0)</f>
        <v>Damaris Navarro</v>
      </c>
      <c r="G224" s="2" t="str">
        <f ca="1">IF(_xlfn.XLOOKUP(C224,customers!$A$1:$A$1001,customers!$C$1:$C$1001,,0)=0,"",_xlfn.XLOOKUP(C224,customers!$A$1:$A$1001,customers!$C$1:$C$1001,,0))</f>
        <v>dnavarro9@outlook.com</v>
      </c>
      <c r="H224" s="2" t="str">
        <f>_xlfn.XLOOKUP(C224,customers!$A$1:$A$1001,customers!$G$1:$G$1001,,0)</f>
        <v>Ireland</v>
      </c>
      <c r="I224" t="str">
        <f>INDEX(products!$A$1:$G$49,MATCH(orders!$D162,products!$A$1:$A$49,0),MATCH(orders!I$1,products!$A$1:$G$1,0))</f>
        <v>Bag</v>
      </c>
      <c r="J224" t="str">
        <f>INDEX(products!$A$1:$G$49,MATCH(orders!$D162,products!$A$1:$A$49,0),MATCH(orders!J$1,products!$A$1:$G$1,0))</f>
        <v>M</v>
      </c>
      <c r="K224" s="5">
        <f>INDEX(products!$A$1:$G$49,MATCH(orders!$D162,products!$A$1:$A$49,0),MATCH(orders!K$1,products!$A$1:$G$1,0))</f>
        <v>0.2</v>
      </c>
      <c r="L224" s="10">
        <f>INDEX(products!$A$1:$G$49,MATCH(orders!$D162,products!$A$1:$A$49,0),MATCH(orders!L$1,products!$A$1:$G$1,0))</f>
        <v>1.44</v>
      </c>
      <c r="M224" s="10">
        <f t="shared" si="9"/>
        <v>5.76</v>
      </c>
      <c r="N224" t="str">
        <f t="shared" si="10"/>
        <v>Baguette</v>
      </c>
      <c r="O224" t="str">
        <f t="shared" si="11"/>
        <v>Medium</v>
      </c>
      <c r="P224" t="str">
        <f>_xlfn.XLOOKUP(Orders[[#This Row],[Customer ID]],customers!$A$2:$A$1001,customers!$I$2:$I$1001,,0)</f>
        <v>No</v>
      </c>
    </row>
    <row r="225" spans="1:16" x14ac:dyDescent="0.35">
      <c r="A225" s="2" t="s">
        <v>5482</v>
      </c>
      <c r="B225" s="3">
        <v>44636</v>
      </c>
      <c r="C225" s="2" t="s">
        <v>4482</v>
      </c>
      <c r="D225" t="s">
        <v>262</v>
      </c>
      <c r="E225" s="2">
        <v>1</v>
      </c>
      <c r="F225" s="2" t="str">
        <f>_xlfn.XLOOKUP(C225,customers!$A$1:$A$1001,customers!$B$1:$B$1001,,0)</f>
        <v>Damari Copeland</v>
      </c>
      <c r="G225" s="2" t="str">
        <f ca="1">IF(_xlfn.XLOOKUP(C225,customers!$A$1:$A$1001,customers!$C$1:$C$1001,,0)=0,"",_xlfn.XLOOKUP(C225,customers!$A$1:$A$1001,customers!$C$1:$C$1001,,0))</f>
        <v>dcopeland9@yahoo.com</v>
      </c>
      <c r="H225" s="2" t="str">
        <f>_xlfn.XLOOKUP(C225,customers!$A$1:$A$1001,customers!$G$1:$G$1001,,0)</f>
        <v>France</v>
      </c>
      <c r="I225" t="str">
        <f>INDEX(products!$A$1:$G$49,MATCH(orders!$D450,products!$A$1:$A$49,0),MATCH(orders!I$1,products!$A$1:$G$1,0))</f>
        <v>Cia</v>
      </c>
      <c r="J225" t="str">
        <f>INDEX(products!$A$1:$G$49,MATCH(orders!$D450,products!$A$1:$A$49,0),MATCH(orders!J$1,products!$A$1:$G$1,0))</f>
        <v>S</v>
      </c>
      <c r="K225" s="5">
        <f>INDEX(products!$A$1:$G$49,MATCH(orders!$D450,products!$A$1:$A$49,0),MATCH(orders!K$1,products!$A$1:$G$1,0))</f>
        <v>0.2</v>
      </c>
      <c r="L225" s="10">
        <f>INDEX(products!$A$1:$G$49,MATCH(orders!$D450,products!$A$1:$A$49,0),MATCH(orders!L$1,products!$A$1:$G$1,0))</f>
        <v>1</v>
      </c>
      <c r="M225" s="10">
        <f t="shared" si="9"/>
        <v>1</v>
      </c>
      <c r="N225" t="str">
        <f t="shared" si="10"/>
        <v>Ciabatta</v>
      </c>
      <c r="O225" t="str">
        <f t="shared" si="11"/>
        <v>Soft</v>
      </c>
      <c r="P225" t="str">
        <f>_xlfn.XLOOKUP(Orders[[#This Row],[Customer ID]],customers!$A$2:$A$1001,customers!$I$2:$I$1001,,0)</f>
        <v>Yes</v>
      </c>
    </row>
    <row r="226" spans="1:16" x14ac:dyDescent="0.35">
      <c r="A226" s="2" t="s">
        <v>5947</v>
      </c>
      <c r="B226" s="3">
        <v>45461</v>
      </c>
      <c r="C226" s="2" t="s">
        <v>4947</v>
      </c>
      <c r="D226" t="s">
        <v>274</v>
      </c>
      <c r="E226" s="2">
        <v>1</v>
      </c>
      <c r="F226" s="2" t="str">
        <f>_xlfn.XLOOKUP(C226,customers!$A$1:$A$1001,customers!$B$1:$B$1001,,0)</f>
        <v>Damian Sharp</v>
      </c>
      <c r="G226" s="2" t="str">
        <f ca="1">IF(_xlfn.XLOOKUP(C226,customers!$A$1:$A$1001,customers!$C$1:$C$1001,,0)=0,"",_xlfn.XLOOKUP(C226,customers!$A$1:$A$1001,customers!$C$1:$C$1001,,0))</f>
        <v>dsharp9@icloud.com</v>
      </c>
      <c r="H226" s="2" t="str">
        <f>_xlfn.XLOOKUP(C226,customers!$A$1:$A$1001,customers!$G$1:$G$1001,,0)</f>
        <v>United States</v>
      </c>
      <c r="I226" t="str">
        <f>INDEX(products!$A$1:$G$49,MATCH(orders!$D836,products!$A$1:$A$49,0),MATCH(orders!I$1,products!$A$1:$G$1,0))</f>
        <v>Cia</v>
      </c>
      <c r="J226" t="str">
        <f>INDEX(products!$A$1:$G$49,MATCH(orders!$D836,products!$A$1:$A$49,0),MATCH(orders!J$1,products!$A$1:$G$1,0))</f>
        <v>C</v>
      </c>
      <c r="K226" s="5">
        <f>INDEX(products!$A$1:$G$49,MATCH(orders!$D836,products!$A$1:$A$49,0),MATCH(orders!K$1,products!$A$1:$G$1,0))</f>
        <v>0.5</v>
      </c>
      <c r="L226" s="10">
        <f>INDEX(products!$A$1:$G$49,MATCH(orders!$D836,products!$A$1:$A$49,0),MATCH(orders!L$1,products!$A$1:$G$1,0))</f>
        <v>2.75</v>
      </c>
      <c r="M226" s="10">
        <f t="shared" si="9"/>
        <v>2.75</v>
      </c>
      <c r="N226" t="str">
        <f t="shared" si="10"/>
        <v>Ciabatta</v>
      </c>
      <c r="O226" t="str">
        <f t="shared" si="11"/>
        <v>Crispy</v>
      </c>
      <c r="P226" t="str">
        <f>_xlfn.XLOOKUP(Orders[[#This Row],[Customer ID]],customers!$A$2:$A$1001,customers!$I$2:$I$1001,,0)</f>
        <v>No</v>
      </c>
    </row>
    <row r="227" spans="1:16" x14ac:dyDescent="0.35">
      <c r="A227" s="2" t="s">
        <v>5438</v>
      </c>
      <c r="B227" s="3">
        <v>45456</v>
      </c>
      <c r="C227" s="2" t="s">
        <v>4438</v>
      </c>
      <c r="D227" t="s">
        <v>261</v>
      </c>
      <c r="E227" s="2">
        <v>5</v>
      </c>
      <c r="F227" s="2" t="str">
        <f>_xlfn.XLOOKUP(C227,customers!$A$1:$A$1001,customers!$B$1:$B$1001,,0)</f>
        <v>Damion Wilkinson</v>
      </c>
      <c r="G227" s="2" t="str">
        <f ca="1">IF(_xlfn.XLOOKUP(C227,customers!$A$1:$A$1001,customers!$C$1:$C$1001,,0)=0,"",_xlfn.XLOOKUP(C227,customers!$A$1:$A$1001,customers!$C$1:$C$1001,,0))</f>
        <v>dwilkinson7@gmail.com</v>
      </c>
      <c r="H227" s="2" t="str">
        <f>_xlfn.XLOOKUP(C227,customers!$A$1:$A$1001,customers!$G$1:$G$1001,,0)</f>
        <v>United States</v>
      </c>
      <c r="I227" t="str">
        <f>INDEX(products!$A$1:$G$49,MATCH(orders!$D389,products!$A$1:$A$49,0),MATCH(orders!I$1,products!$A$1:$G$1,0))</f>
        <v>Cia</v>
      </c>
      <c r="J227" t="str">
        <f>INDEX(products!$A$1:$G$49,MATCH(orders!$D389,products!$A$1:$A$49,0),MATCH(orders!J$1,products!$A$1:$G$1,0))</f>
        <v>S</v>
      </c>
      <c r="K227" s="5">
        <f>INDEX(products!$A$1:$G$49,MATCH(orders!$D389,products!$A$1:$A$49,0),MATCH(orders!K$1,products!$A$1:$G$1,0))</f>
        <v>2.5</v>
      </c>
      <c r="L227" s="10">
        <f>INDEX(products!$A$1:$G$49,MATCH(orders!$D389,products!$A$1:$A$49,0),MATCH(orders!L$1,products!$A$1:$G$1,0))</f>
        <v>12.5</v>
      </c>
      <c r="M227" s="10">
        <f t="shared" si="9"/>
        <v>62.5</v>
      </c>
      <c r="N227" t="str">
        <f t="shared" si="10"/>
        <v>Ciabatta</v>
      </c>
      <c r="O227" t="str">
        <f t="shared" si="11"/>
        <v>Soft</v>
      </c>
      <c r="P227" t="str">
        <f>_xlfn.XLOOKUP(Orders[[#This Row],[Customer ID]],customers!$A$2:$A$1001,customers!$I$2:$I$1001,,0)</f>
        <v>No</v>
      </c>
    </row>
    <row r="228" spans="1:16" x14ac:dyDescent="0.35">
      <c r="A228" s="2" t="s">
        <v>5900</v>
      </c>
      <c r="B228" s="3">
        <v>44758</v>
      </c>
      <c r="C228" s="2" t="s">
        <v>4900</v>
      </c>
      <c r="D228" t="s">
        <v>259</v>
      </c>
      <c r="E228" s="2">
        <v>5</v>
      </c>
      <c r="F228" s="2" t="str">
        <f>_xlfn.XLOOKUP(C228,customers!$A$1:$A$1001,customers!$B$1:$B$1001,,0)</f>
        <v>Damion Bradley</v>
      </c>
      <c r="G228" s="2" t="str">
        <f ca="1">IF(_xlfn.XLOOKUP(C228,customers!$A$1:$A$1001,customers!$C$1:$C$1001,,0)=0,"",_xlfn.XLOOKUP(C228,customers!$A$1:$A$1001,customers!$C$1:$C$1001,,0))</f>
        <v>dbradley9@aol.com</v>
      </c>
      <c r="H228" s="2" t="str">
        <f>_xlfn.XLOOKUP(C228,customers!$A$1:$A$1001,customers!$G$1:$G$1001,,0)</f>
        <v>United States</v>
      </c>
      <c r="I228" t="str">
        <f>INDEX(products!$A$1:$G$49,MATCH(orders!$D3,products!$A$1:$A$49,0),MATCH(orders!I$1,products!$A$1:$G$1,0))</f>
        <v>Bag</v>
      </c>
      <c r="J228" t="str">
        <f>INDEX(products!$A$1:$G$49,MATCH(orders!$D3,products!$A$1:$A$49,0),MATCH(orders!J$1,products!$A$1:$G$1,0))</f>
        <v>S</v>
      </c>
      <c r="K228" s="5">
        <f>INDEX(products!$A$1:$G$49,MATCH(orders!$D3,products!$A$1:$A$49,0),MATCH(orders!K$1,products!$A$1:$G$1,0))</f>
        <v>1</v>
      </c>
      <c r="L228" s="10">
        <f>INDEX(products!$A$1:$G$49,MATCH(orders!$D3,products!$A$1:$A$49,0),MATCH(orders!L$1,products!$A$1:$G$1,0))</f>
        <v>6</v>
      </c>
      <c r="M228" s="10">
        <f t="shared" si="9"/>
        <v>30</v>
      </c>
      <c r="N228" t="str">
        <f t="shared" si="10"/>
        <v>Baguette</v>
      </c>
      <c r="O228" t="str">
        <f t="shared" si="11"/>
        <v>Soft</v>
      </c>
      <c r="P228" t="str">
        <f>_xlfn.XLOOKUP(Orders[[#This Row],[Customer ID]],customers!$A$2:$A$1001,customers!$I$2:$I$1001,,0)</f>
        <v>Yes</v>
      </c>
    </row>
    <row r="229" spans="1:16" x14ac:dyDescent="0.35">
      <c r="A229" s="2" t="s">
        <v>6110</v>
      </c>
      <c r="B229" s="3">
        <v>45290</v>
      </c>
      <c r="C229" s="2" t="s">
        <v>5110</v>
      </c>
      <c r="D229" t="s">
        <v>271</v>
      </c>
      <c r="E229" s="2">
        <v>5</v>
      </c>
      <c r="F229" s="2" t="str">
        <f>_xlfn.XLOOKUP(C229,customers!$A$1:$A$1001,customers!$B$1:$B$1001,,0)</f>
        <v>Damari Stuart</v>
      </c>
      <c r="G229" s="2" t="str">
        <f ca="1">IF(_xlfn.XLOOKUP(C229,customers!$A$1:$A$1001,customers!$C$1:$C$1001,,0)=0,"",_xlfn.XLOOKUP(C229,customers!$A$1:$A$1001,customers!$C$1:$C$1001,,0))</f>
        <v>dstuart3@icloud.com</v>
      </c>
      <c r="H229" s="2" t="str">
        <f>_xlfn.XLOOKUP(C229,customers!$A$1:$A$1001,customers!$G$1:$G$1001,,0)</f>
        <v>United States</v>
      </c>
      <c r="I229" t="str">
        <f>INDEX(products!$A$1:$G$49,MATCH(orders!$D63,products!$A$1:$A$49,0),MATCH(orders!I$1,products!$A$1:$G$1,0))</f>
        <v>Bag</v>
      </c>
      <c r="J229" t="str">
        <f>INDEX(products!$A$1:$G$49,MATCH(orders!$D63,products!$A$1:$A$49,0),MATCH(orders!J$1,products!$A$1:$G$1,0))</f>
        <v>C</v>
      </c>
      <c r="K229" s="5">
        <f>INDEX(products!$A$1:$G$49,MATCH(orders!$D63,products!$A$1:$A$49,0),MATCH(orders!K$1,products!$A$1:$G$1,0))</f>
        <v>0.5</v>
      </c>
      <c r="L229" s="10">
        <f>INDEX(products!$A$1:$G$49,MATCH(orders!$D63,products!$A$1:$A$49,0),MATCH(orders!L$1,products!$A$1:$G$1,0))</f>
        <v>3.3</v>
      </c>
      <c r="M229" s="10">
        <f t="shared" si="9"/>
        <v>16.5</v>
      </c>
      <c r="N229" t="str">
        <f t="shared" si="10"/>
        <v>Baguette</v>
      </c>
      <c r="O229" t="str">
        <f t="shared" si="11"/>
        <v>Crispy</v>
      </c>
      <c r="P229" t="str">
        <f>_xlfn.XLOOKUP(Orders[[#This Row],[Customer ID]],customers!$A$2:$A$1001,customers!$I$2:$I$1001,,0)</f>
        <v>Yes</v>
      </c>
    </row>
    <row r="230" spans="1:16" x14ac:dyDescent="0.35">
      <c r="A230" s="2" t="s">
        <v>5223</v>
      </c>
      <c r="B230" s="3">
        <v>44368</v>
      </c>
      <c r="C230" s="2" t="s">
        <v>4223</v>
      </c>
      <c r="D230" t="s">
        <v>274</v>
      </c>
      <c r="E230" s="2">
        <v>6</v>
      </c>
      <c r="F230" s="2" t="str">
        <f>_xlfn.XLOOKUP(C230,customers!$A$1:$A$1001,customers!$B$1:$B$1001,,0)</f>
        <v>Danny Terry</v>
      </c>
      <c r="G230" s="2" t="str">
        <f ca="1">IF(_xlfn.XLOOKUP(C230,customers!$A$1:$A$1001,customers!$C$1:$C$1001,,0)=0,"",_xlfn.XLOOKUP(C230,customers!$A$1:$A$1001,customers!$C$1:$C$1001,,0))</f>
        <v>dterry4@outlook.com</v>
      </c>
      <c r="H230" s="2" t="str">
        <f>_xlfn.XLOOKUP(C230,customers!$A$1:$A$1001,customers!$G$1:$G$1001,,0)</f>
        <v>France</v>
      </c>
      <c r="I230" t="str">
        <f>INDEX(products!$A$1:$G$49,MATCH(orders!$D368,products!$A$1:$A$49,0),MATCH(orders!I$1,products!$A$1:$G$1,0))</f>
        <v>Bag</v>
      </c>
      <c r="J230" t="str">
        <f>INDEX(products!$A$1:$G$49,MATCH(orders!$D368,products!$A$1:$A$49,0),MATCH(orders!J$1,products!$A$1:$G$1,0))</f>
        <v>M</v>
      </c>
      <c r="K230" s="5">
        <f>INDEX(products!$A$1:$G$49,MATCH(orders!$D368,products!$A$1:$A$49,0),MATCH(orders!K$1,products!$A$1:$G$1,0))</f>
        <v>0.2</v>
      </c>
      <c r="L230" s="10">
        <f>INDEX(products!$A$1:$G$49,MATCH(orders!$D368,products!$A$1:$A$49,0),MATCH(orders!L$1,products!$A$1:$G$1,0))</f>
        <v>1.44</v>
      </c>
      <c r="M230" s="10">
        <f t="shared" si="9"/>
        <v>8.64</v>
      </c>
      <c r="N230" t="str">
        <f t="shared" si="10"/>
        <v>Baguette</v>
      </c>
      <c r="O230" t="str">
        <f t="shared" si="11"/>
        <v>Medium</v>
      </c>
      <c r="P230" t="str">
        <f>_xlfn.XLOOKUP(Orders[[#This Row],[Customer ID]],customers!$A$2:$A$1001,customers!$I$2:$I$1001,,0)</f>
        <v>No</v>
      </c>
    </row>
    <row r="231" spans="1:16" x14ac:dyDescent="0.35">
      <c r="A231" s="2" t="s">
        <v>5342</v>
      </c>
      <c r="B231" s="3">
        <v>45209</v>
      </c>
      <c r="C231" s="2" t="s">
        <v>4342</v>
      </c>
      <c r="D231" t="s">
        <v>273</v>
      </c>
      <c r="E231" s="2">
        <v>2</v>
      </c>
      <c r="F231" s="2" t="str">
        <f>_xlfn.XLOOKUP(C231,customers!$A$1:$A$1001,customers!$B$1:$B$1001,,0)</f>
        <v>Danielle Madden</v>
      </c>
      <c r="G231" s="2" t="str">
        <f ca="1">IF(_xlfn.XLOOKUP(C231,customers!$A$1:$A$1001,customers!$C$1:$C$1001,,0)=0,"",_xlfn.XLOOKUP(C231,customers!$A$1:$A$1001,customers!$C$1:$C$1001,,0))</f>
        <v>dmadden1@hotmail.com</v>
      </c>
      <c r="H231" s="2" t="str">
        <f>_xlfn.XLOOKUP(C231,customers!$A$1:$A$1001,customers!$G$1:$G$1001,,0)</f>
        <v>France</v>
      </c>
      <c r="I231" t="str">
        <f>INDEX(products!$A$1:$G$49,MATCH(orders!$D403,products!$A$1:$A$49,0),MATCH(orders!I$1,products!$A$1:$G$1,0))</f>
        <v>Sou</v>
      </c>
      <c r="J231" t="str">
        <f>INDEX(products!$A$1:$G$49,MATCH(orders!$D403,products!$A$1:$A$49,0),MATCH(orders!J$1,products!$A$1:$G$1,0))</f>
        <v>M</v>
      </c>
      <c r="K231" s="5">
        <f>INDEX(products!$A$1:$G$49,MATCH(orders!$D403,products!$A$1:$A$49,0),MATCH(orders!K$1,products!$A$1:$G$1,0))</f>
        <v>0.5</v>
      </c>
      <c r="L231" s="10">
        <f>INDEX(products!$A$1:$G$49,MATCH(orders!$D403,products!$A$1:$A$49,0),MATCH(orders!L$1,products!$A$1:$G$1,0))</f>
        <v>1.8</v>
      </c>
      <c r="M231" s="10">
        <f t="shared" si="9"/>
        <v>3.6</v>
      </c>
      <c r="N231" t="str">
        <f t="shared" si="10"/>
        <v>Sourdough</v>
      </c>
      <c r="O231" t="str">
        <f t="shared" si="11"/>
        <v>Medium</v>
      </c>
      <c r="P231" t="str">
        <f>_xlfn.XLOOKUP(Orders[[#This Row],[Customer ID]],customers!$A$2:$A$1001,customers!$I$2:$I$1001,,0)</f>
        <v>No</v>
      </c>
    </row>
    <row r="232" spans="1:16" x14ac:dyDescent="0.35">
      <c r="A232" s="2" t="s">
        <v>5219</v>
      </c>
      <c r="B232" s="3">
        <v>45042</v>
      </c>
      <c r="C232" s="2" t="s">
        <v>4219</v>
      </c>
      <c r="D232" t="s">
        <v>259</v>
      </c>
      <c r="E232" s="2">
        <v>1</v>
      </c>
      <c r="F232" s="2" t="str">
        <f>_xlfn.XLOOKUP(C232,customers!$A$1:$A$1001,customers!$B$1:$B$1001,,0)</f>
        <v>Danny Kent</v>
      </c>
      <c r="G232" s="2" t="str">
        <f ca="1">IF(_xlfn.XLOOKUP(C232,customers!$A$1:$A$1001,customers!$C$1:$C$1001,,0)=0,"",_xlfn.XLOOKUP(C232,customers!$A$1:$A$1001,customers!$C$1:$C$1001,,0))</f>
        <v>dkent8@hotmail.com</v>
      </c>
      <c r="H232" s="2" t="str">
        <f>_xlfn.XLOOKUP(C232,customers!$A$1:$A$1001,customers!$G$1:$G$1001,,0)</f>
        <v>Germany</v>
      </c>
      <c r="I232" t="str">
        <f>INDEX(products!$A$1:$G$49,MATCH(orders!$D867,products!$A$1:$A$49,0),MATCH(orders!I$1,products!$A$1:$G$1,0))</f>
        <v>Cro</v>
      </c>
      <c r="J232" t="str">
        <f>INDEX(products!$A$1:$G$49,MATCH(orders!$D867,products!$A$1:$A$49,0),MATCH(orders!J$1,products!$A$1:$G$1,0))</f>
        <v>M</v>
      </c>
      <c r="K232" s="5">
        <f>INDEX(products!$A$1:$G$49,MATCH(orders!$D867,products!$A$1:$A$49,0),MATCH(orders!K$1,products!$A$1:$G$1,0))</f>
        <v>1</v>
      </c>
      <c r="L232" s="10">
        <f>INDEX(products!$A$1:$G$49,MATCH(orders!$D867,products!$A$1:$A$49,0),MATCH(orders!L$1,products!$A$1:$G$1,0))</f>
        <v>5.4</v>
      </c>
      <c r="M232" s="10">
        <f t="shared" si="9"/>
        <v>5.4</v>
      </c>
      <c r="N232" t="str">
        <f t="shared" si="10"/>
        <v>Croissant</v>
      </c>
      <c r="O232" t="str">
        <f t="shared" si="11"/>
        <v>Medium</v>
      </c>
      <c r="P232" t="str">
        <f>_xlfn.XLOOKUP(Orders[[#This Row],[Customer ID]],customers!$A$2:$A$1001,customers!$I$2:$I$1001,,0)</f>
        <v>Yes</v>
      </c>
    </row>
    <row r="233" spans="1:16" x14ac:dyDescent="0.35">
      <c r="A233" s="2" t="s">
        <v>6065</v>
      </c>
      <c r="B233" s="3">
        <v>45439</v>
      </c>
      <c r="C233" s="2" t="s">
        <v>5065</v>
      </c>
      <c r="D233" t="s">
        <v>280</v>
      </c>
      <c r="E233" s="2">
        <v>5</v>
      </c>
      <c r="F233" s="2" t="str">
        <f>_xlfn.XLOOKUP(C233,customers!$A$1:$A$1001,customers!$B$1:$B$1001,,0)</f>
        <v>Dangelo Stuart</v>
      </c>
      <c r="G233" s="2" t="str">
        <f ca="1">IF(_xlfn.XLOOKUP(C233,customers!$A$1:$A$1001,customers!$C$1:$C$1001,,0)=0,"",_xlfn.XLOOKUP(C233,customers!$A$1:$A$1001,customers!$C$1:$C$1001,,0))</f>
        <v>dstuart2@hotmail.com</v>
      </c>
      <c r="H233" s="2" t="str">
        <f>_xlfn.XLOOKUP(C233,customers!$A$1:$A$1001,customers!$G$1:$G$1001,,0)</f>
        <v>France</v>
      </c>
      <c r="I233" t="str">
        <f>INDEX(products!$A$1:$G$49,MATCH(orders!$D126,products!$A$1:$A$49,0),MATCH(orders!I$1,products!$A$1:$G$1,0))</f>
        <v>Cro</v>
      </c>
      <c r="J233" t="str">
        <f>INDEX(products!$A$1:$G$49,MATCH(orders!$D126,products!$A$1:$A$49,0),MATCH(orders!J$1,products!$A$1:$G$1,0))</f>
        <v>S</v>
      </c>
      <c r="K233" s="5">
        <f>INDEX(products!$A$1:$G$49,MATCH(orders!$D126,products!$A$1:$A$49,0),MATCH(orders!K$1,products!$A$1:$G$1,0))</f>
        <v>0.2</v>
      </c>
      <c r="L233" s="10">
        <f>INDEX(products!$A$1:$G$49,MATCH(orders!$D126,products!$A$1:$A$49,0),MATCH(orders!L$1,products!$A$1:$G$1,0))</f>
        <v>0.9</v>
      </c>
      <c r="M233" s="10">
        <f t="shared" si="9"/>
        <v>4.5</v>
      </c>
      <c r="N233" t="str">
        <f t="shared" si="10"/>
        <v>Croissant</v>
      </c>
      <c r="O233" t="str">
        <f t="shared" si="11"/>
        <v>Soft</v>
      </c>
      <c r="P233" t="str">
        <f>_xlfn.XLOOKUP(Orders[[#This Row],[Customer ID]],customers!$A$2:$A$1001,customers!$I$2:$I$1001,,0)</f>
        <v>No</v>
      </c>
    </row>
    <row r="234" spans="1:16" x14ac:dyDescent="0.35">
      <c r="A234" s="2" t="s">
        <v>6118</v>
      </c>
      <c r="B234" s="3">
        <v>45096</v>
      </c>
      <c r="C234" s="2" t="s">
        <v>5118</v>
      </c>
      <c r="D234" t="s">
        <v>260</v>
      </c>
      <c r="E234" s="2">
        <v>5</v>
      </c>
      <c r="F234" s="2" t="str">
        <f>_xlfn.XLOOKUP(C234,customers!$A$1:$A$1001,customers!$B$1:$B$1001,,0)</f>
        <v>Dana Thompson</v>
      </c>
      <c r="G234" s="2" t="str">
        <f ca="1">IF(_xlfn.XLOOKUP(C234,customers!$A$1:$A$1001,customers!$C$1:$C$1001,,0)=0,"",_xlfn.XLOOKUP(C234,customers!$A$1:$A$1001,customers!$C$1:$C$1001,,0))</f>
        <v>dthompson3@icloud.com</v>
      </c>
      <c r="H234" s="2" t="str">
        <f>_xlfn.XLOOKUP(C234,customers!$A$1:$A$1001,customers!$G$1:$G$1001,,0)</f>
        <v>United States</v>
      </c>
      <c r="I234" t="str">
        <f>INDEX(products!$A$1:$G$49,MATCH(orders!$D820,products!$A$1:$A$49,0),MATCH(orders!I$1,products!$A$1:$G$1,0))</f>
        <v>Cro</v>
      </c>
      <c r="J234" t="str">
        <f>INDEX(products!$A$1:$G$49,MATCH(orders!$D820,products!$A$1:$A$49,0),MATCH(orders!J$1,products!$A$1:$G$1,0))</f>
        <v>C</v>
      </c>
      <c r="K234" s="5">
        <f>INDEX(products!$A$1:$G$49,MATCH(orders!$D820,products!$A$1:$A$49,0),MATCH(orders!K$1,products!$A$1:$G$1,0))</f>
        <v>2.5</v>
      </c>
      <c r="L234" s="10">
        <f>INDEX(products!$A$1:$G$49,MATCH(orders!$D820,products!$A$1:$A$49,0),MATCH(orders!L$1,products!$A$1:$G$1,0))</f>
        <v>12.375</v>
      </c>
      <c r="M234" s="10">
        <f t="shared" si="9"/>
        <v>61.875</v>
      </c>
      <c r="N234" t="str">
        <f t="shared" si="10"/>
        <v>Croissant</v>
      </c>
      <c r="O234" t="str">
        <f t="shared" si="11"/>
        <v>Crispy</v>
      </c>
      <c r="P234" t="str">
        <f>_xlfn.XLOOKUP(Orders[[#This Row],[Customer ID]],customers!$A$2:$A$1001,customers!$I$2:$I$1001,,0)</f>
        <v>Yes</v>
      </c>
    </row>
    <row r="235" spans="1:16" x14ac:dyDescent="0.35">
      <c r="A235" s="2" t="s">
        <v>5472</v>
      </c>
      <c r="B235" s="3">
        <v>45239</v>
      </c>
      <c r="C235" s="2" t="s">
        <v>4472</v>
      </c>
      <c r="D235" t="s">
        <v>289</v>
      </c>
      <c r="E235" s="2">
        <v>3</v>
      </c>
      <c r="F235" s="2" t="str">
        <f>_xlfn.XLOOKUP(C235,customers!$A$1:$A$1001,customers!$B$1:$B$1001,,0)</f>
        <v>Dane Lopez</v>
      </c>
      <c r="G235" s="2" t="str">
        <f ca="1">IF(_xlfn.XLOOKUP(C235,customers!$A$1:$A$1001,customers!$C$1:$C$1001,,0)=0,"",_xlfn.XLOOKUP(C235,customers!$A$1:$A$1001,customers!$C$1:$C$1001,,0))</f>
        <v>dlopez1@yahoo.com</v>
      </c>
      <c r="H235" s="2" t="str">
        <f>_xlfn.XLOOKUP(C235,customers!$A$1:$A$1001,customers!$G$1:$G$1001,,0)</f>
        <v>United States</v>
      </c>
      <c r="I235" t="str">
        <f>INDEX(products!$A$1:$G$49,MATCH(orders!$D765,products!$A$1:$A$49,0),MATCH(orders!I$1,products!$A$1:$G$1,0))</f>
        <v>Cro</v>
      </c>
      <c r="J235" t="str">
        <f>INDEX(products!$A$1:$G$49,MATCH(orders!$D765,products!$A$1:$A$49,0),MATCH(orders!J$1,products!$A$1:$G$1,0))</f>
        <v>S</v>
      </c>
      <c r="K235" s="5">
        <f>INDEX(products!$A$1:$G$49,MATCH(orders!$D765,products!$A$1:$A$49,0),MATCH(orders!K$1,products!$A$1:$G$1,0))</f>
        <v>0.5</v>
      </c>
      <c r="L235" s="10">
        <f>INDEX(products!$A$1:$G$49,MATCH(orders!$D765,products!$A$1:$A$49,0),MATCH(orders!L$1,products!$A$1:$G$1,0))</f>
        <v>2.25</v>
      </c>
      <c r="M235" s="10">
        <f t="shared" si="9"/>
        <v>6.75</v>
      </c>
      <c r="N235" t="str">
        <f t="shared" si="10"/>
        <v>Croissant</v>
      </c>
      <c r="O235" t="str">
        <f t="shared" si="11"/>
        <v>Soft</v>
      </c>
      <c r="P235" t="str">
        <f>_xlfn.XLOOKUP(Orders[[#This Row],[Customer ID]],customers!$A$2:$A$1001,customers!$I$2:$I$1001,,0)</f>
        <v>No</v>
      </c>
    </row>
    <row r="236" spans="1:16" x14ac:dyDescent="0.35">
      <c r="A236" s="2" t="s">
        <v>5349</v>
      </c>
      <c r="B236" s="3">
        <v>44698</v>
      </c>
      <c r="C236" s="2" t="s">
        <v>4349</v>
      </c>
      <c r="D236" t="s">
        <v>260</v>
      </c>
      <c r="E236" s="2">
        <v>1</v>
      </c>
      <c r="F236" s="2" t="str">
        <f>_xlfn.XLOOKUP(C236,customers!$A$1:$A$1001,customers!$B$1:$B$1001,,0)</f>
        <v>Danielle Cox</v>
      </c>
      <c r="G236" s="2" t="str">
        <f ca="1">IF(_xlfn.XLOOKUP(C236,customers!$A$1:$A$1001,customers!$C$1:$C$1001,,0)=0,"",_xlfn.XLOOKUP(C236,customers!$A$1:$A$1001,customers!$C$1:$C$1001,,0))</f>
        <v>dcox8@gmail.com</v>
      </c>
      <c r="H236" s="2" t="str">
        <f>_xlfn.XLOOKUP(C236,customers!$A$1:$A$1001,customers!$G$1:$G$1001,,0)</f>
        <v>Canada</v>
      </c>
      <c r="I236" t="str">
        <f>INDEX(products!$A$1:$G$49,MATCH(orders!$D100,products!$A$1:$A$49,0),MATCH(orders!I$1,products!$A$1:$G$1,0))</f>
        <v>Bag</v>
      </c>
      <c r="J236" t="str">
        <f>INDEX(products!$A$1:$G$49,MATCH(orders!$D100,products!$A$1:$A$49,0),MATCH(orders!J$1,products!$A$1:$G$1,0))</f>
        <v>M</v>
      </c>
      <c r="K236" s="5">
        <f>INDEX(products!$A$1:$G$49,MATCH(orders!$D100,products!$A$1:$A$49,0),MATCH(orders!K$1,products!$A$1:$G$1,0))</f>
        <v>2.5</v>
      </c>
      <c r="L236" s="10">
        <f>INDEX(products!$A$1:$G$49,MATCH(orders!$D100,products!$A$1:$A$49,0),MATCH(orders!L$1,products!$A$1:$G$1,0))</f>
        <v>18</v>
      </c>
      <c r="M236" s="10">
        <f t="shared" si="9"/>
        <v>18</v>
      </c>
      <c r="N236" t="str">
        <f t="shared" si="10"/>
        <v>Baguette</v>
      </c>
      <c r="O236" t="str">
        <f t="shared" si="11"/>
        <v>Medium</v>
      </c>
      <c r="P236" t="str">
        <f>_xlfn.XLOOKUP(Orders[[#This Row],[Customer ID]],customers!$A$2:$A$1001,customers!$I$2:$I$1001,,0)</f>
        <v>Yes</v>
      </c>
    </row>
    <row r="237" spans="1:16" x14ac:dyDescent="0.35">
      <c r="A237" s="2" t="s">
        <v>6169</v>
      </c>
      <c r="B237" s="3">
        <v>44496</v>
      </c>
      <c r="C237" s="2" t="s">
        <v>5169</v>
      </c>
      <c r="D237" t="s">
        <v>288</v>
      </c>
      <c r="E237" s="2">
        <v>4</v>
      </c>
      <c r="F237" s="2" t="str">
        <f>_xlfn.XLOOKUP(C237,customers!$A$1:$A$1001,customers!$B$1:$B$1001,,0)</f>
        <v>Danika Castillo</v>
      </c>
      <c r="G237" s="2" t="str">
        <f ca="1">IF(_xlfn.XLOOKUP(C237,customers!$A$1:$A$1001,customers!$C$1:$C$1001,,0)=0,"",_xlfn.XLOOKUP(C237,customers!$A$1:$A$1001,customers!$C$1:$C$1001,,0))</f>
        <v>dcastillo7@outlook.com</v>
      </c>
      <c r="H237" s="2" t="str">
        <f>_xlfn.XLOOKUP(C237,customers!$A$1:$A$1001,customers!$G$1:$G$1001,,0)</f>
        <v>France</v>
      </c>
      <c r="I237" t="str">
        <f>INDEX(products!$A$1:$G$49,MATCH(orders!$D140,products!$A$1:$A$49,0),MATCH(orders!I$1,products!$A$1:$G$1,0))</f>
        <v>Bag</v>
      </c>
      <c r="J237" t="str">
        <f>INDEX(products!$A$1:$G$49,MATCH(orders!$D140,products!$A$1:$A$49,0),MATCH(orders!J$1,products!$A$1:$G$1,0))</f>
        <v>C</v>
      </c>
      <c r="K237" s="5">
        <f>INDEX(products!$A$1:$G$49,MATCH(orders!$D140,products!$A$1:$A$49,0),MATCH(orders!K$1,products!$A$1:$G$1,0))</f>
        <v>0.2</v>
      </c>
      <c r="L237" s="10">
        <f>INDEX(products!$A$1:$G$49,MATCH(orders!$D140,products!$A$1:$A$49,0),MATCH(orders!L$1,products!$A$1:$G$1,0))</f>
        <v>1.32</v>
      </c>
      <c r="M237" s="10">
        <f t="shared" si="9"/>
        <v>5.28</v>
      </c>
      <c r="N237" t="str">
        <f t="shared" si="10"/>
        <v>Baguette</v>
      </c>
      <c r="O237" t="str">
        <f t="shared" si="11"/>
        <v>Crispy</v>
      </c>
      <c r="P237" t="str">
        <f>_xlfn.XLOOKUP(Orders[[#This Row],[Customer ID]],customers!$A$2:$A$1001,customers!$I$2:$I$1001,,0)</f>
        <v>No</v>
      </c>
    </row>
    <row r="238" spans="1:16" x14ac:dyDescent="0.35">
      <c r="A238" s="2" t="s">
        <v>6033</v>
      </c>
      <c r="B238" s="3">
        <v>44700</v>
      </c>
      <c r="C238" s="2" t="s">
        <v>5033</v>
      </c>
      <c r="D238" t="s">
        <v>284</v>
      </c>
      <c r="E238" s="2">
        <v>3</v>
      </c>
      <c r="F238" s="2" t="str">
        <f>_xlfn.XLOOKUP(C238,customers!$A$1:$A$1001,customers!$B$1:$B$1001,,0)</f>
        <v>Danika Martin</v>
      </c>
      <c r="G238" s="2" t="str">
        <f ca="1">IF(_xlfn.XLOOKUP(C238,customers!$A$1:$A$1001,customers!$C$1:$C$1001,,0)=0,"",_xlfn.XLOOKUP(C238,customers!$A$1:$A$1001,customers!$C$1:$C$1001,,0))</f>
        <v>dmartin4@gmail.com</v>
      </c>
      <c r="H238" s="2" t="str">
        <f>_xlfn.XLOOKUP(C238,customers!$A$1:$A$1001,customers!$G$1:$G$1001,,0)</f>
        <v>Canada</v>
      </c>
      <c r="I238" t="str">
        <f>INDEX(products!$A$1:$G$49,MATCH(orders!$D468,products!$A$1:$A$49,0),MATCH(orders!I$1,products!$A$1:$G$1,0))</f>
        <v>Cro</v>
      </c>
      <c r="J238" t="str">
        <f>INDEX(products!$A$1:$G$49,MATCH(orders!$D468,products!$A$1:$A$49,0),MATCH(orders!J$1,products!$A$1:$G$1,0))</f>
        <v>M</v>
      </c>
      <c r="K238" s="5">
        <f>INDEX(products!$A$1:$G$49,MATCH(orders!$D468,products!$A$1:$A$49,0),MATCH(orders!K$1,products!$A$1:$G$1,0))</f>
        <v>0.5</v>
      </c>
      <c r="L238" s="10">
        <f>INDEX(products!$A$1:$G$49,MATCH(orders!$D468,products!$A$1:$A$49,0),MATCH(orders!L$1,products!$A$1:$G$1,0))</f>
        <v>2.7</v>
      </c>
      <c r="M238" s="10">
        <f t="shared" si="9"/>
        <v>8.1000000000000014</v>
      </c>
      <c r="N238" t="str">
        <f t="shared" si="10"/>
        <v>Croissant</v>
      </c>
      <c r="O238" t="str">
        <f t="shared" si="11"/>
        <v>Medium</v>
      </c>
      <c r="P238" t="str">
        <f>_xlfn.XLOOKUP(Orders[[#This Row],[Customer ID]],customers!$A$2:$A$1001,customers!$I$2:$I$1001,,0)</f>
        <v>No</v>
      </c>
    </row>
    <row r="239" spans="1:16" x14ac:dyDescent="0.35">
      <c r="A239" s="2" t="s">
        <v>5674</v>
      </c>
      <c r="B239" s="3">
        <v>45241</v>
      </c>
      <c r="C239" s="2" t="s">
        <v>4674</v>
      </c>
      <c r="D239" t="s">
        <v>258</v>
      </c>
      <c r="E239" s="2">
        <v>1</v>
      </c>
      <c r="F239" s="2" t="str">
        <f>_xlfn.XLOOKUP(C239,customers!$A$1:$A$1001,customers!$B$1:$B$1001,,0)</f>
        <v>Danna Sheppard</v>
      </c>
      <c r="G239" s="2" t="str">
        <f ca="1">IF(_xlfn.XLOOKUP(C239,customers!$A$1:$A$1001,customers!$C$1:$C$1001,,0)=0,"",_xlfn.XLOOKUP(C239,customers!$A$1:$A$1001,customers!$C$1:$C$1001,,0))</f>
        <v>dsheppard6@outlook.com</v>
      </c>
      <c r="H239" s="2" t="str">
        <f>_xlfn.XLOOKUP(C239,customers!$A$1:$A$1001,customers!$G$1:$G$1001,,0)</f>
        <v>United States</v>
      </c>
      <c r="I239" t="str">
        <f>INDEX(products!$A$1:$G$49,MATCH(orders!$D482,products!$A$1:$A$49,0),MATCH(orders!I$1,products!$A$1:$G$1,0))</f>
        <v>Bri</v>
      </c>
      <c r="J239" t="str">
        <f>INDEX(products!$A$1:$G$49,MATCH(orders!$D482,products!$A$1:$A$49,0),MATCH(orders!J$1,products!$A$1:$G$1,0))</f>
        <v>M</v>
      </c>
      <c r="K239" s="5">
        <f>INDEX(products!$A$1:$G$49,MATCH(orders!$D482,products!$A$1:$A$49,0),MATCH(orders!K$1,products!$A$1:$G$1,0))</f>
        <v>2.5</v>
      </c>
      <c r="L239" s="10">
        <f>INDEX(products!$A$1:$G$49,MATCH(orders!$D482,products!$A$1:$A$49,0),MATCH(orders!L$1,products!$A$1:$G$1,0))</f>
        <v>12</v>
      </c>
      <c r="M239" s="10">
        <f t="shared" si="9"/>
        <v>12</v>
      </c>
      <c r="N239" t="str">
        <f t="shared" si="10"/>
        <v>Brioche</v>
      </c>
      <c r="O239" t="str">
        <f t="shared" si="11"/>
        <v>Medium</v>
      </c>
      <c r="P239" t="str">
        <f>_xlfn.XLOOKUP(Orders[[#This Row],[Customer ID]],customers!$A$2:$A$1001,customers!$I$2:$I$1001,,0)</f>
        <v>No</v>
      </c>
    </row>
    <row r="240" spans="1:16" x14ac:dyDescent="0.35">
      <c r="A240" s="2" t="s">
        <v>5546</v>
      </c>
      <c r="B240" s="3">
        <v>44394</v>
      </c>
      <c r="C240" s="2" t="s">
        <v>4546</v>
      </c>
      <c r="D240" t="s">
        <v>284</v>
      </c>
      <c r="E240" s="2">
        <v>5</v>
      </c>
      <c r="F240" s="2" t="str">
        <f>_xlfn.XLOOKUP(C240,customers!$A$1:$A$1001,customers!$B$1:$B$1001,,0)</f>
        <v>Dante Farley</v>
      </c>
      <c r="G240" s="2" t="str">
        <f ca="1">IF(_xlfn.XLOOKUP(C240,customers!$A$1:$A$1001,customers!$C$1:$C$1001,,0)=0,"",_xlfn.XLOOKUP(C240,customers!$A$1:$A$1001,customers!$C$1:$C$1001,,0))</f>
        <v>dfarley9@outlook.com</v>
      </c>
      <c r="H240" s="2" t="str">
        <f>_xlfn.XLOOKUP(C240,customers!$A$1:$A$1001,customers!$G$1:$G$1001,,0)</f>
        <v>United States</v>
      </c>
      <c r="I240" t="str">
        <f>INDEX(products!$A$1:$G$49,MATCH(orders!$D900,products!$A$1:$A$49,0),MATCH(orders!I$1,products!$A$1:$G$1,0))</f>
        <v>Cro</v>
      </c>
      <c r="J240" t="str">
        <f>INDEX(products!$A$1:$G$49,MATCH(orders!$D900,products!$A$1:$A$49,0),MATCH(orders!J$1,products!$A$1:$G$1,0))</f>
        <v>S</v>
      </c>
      <c r="K240" s="5">
        <f>INDEX(products!$A$1:$G$49,MATCH(orders!$D900,products!$A$1:$A$49,0),MATCH(orders!K$1,products!$A$1:$G$1,0))</f>
        <v>2.5</v>
      </c>
      <c r="L240" s="10">
        <f>INDEX(products!$A$1:$G$49,MATCH(orders!$D900,products!$A$1:$A$49,0),MATCH(orders!L$1,products!$A$1:$G$1,0))</f>
        <v>11.25</v>
      </c>
      <c r="M240" s="10">
        <f t="shared" si="9"/>
        <v>56.25</v>
      </c>
      <c r="N240" t="str">
        <f t="shared" si="10"/>
        <v>Croissant</v>
      </c>
      <c r="O240" t="str">
        <f t="shared" si="11"/>
        <v>Soft</v>
      </c>
      <c r="P240" t="str">
        <f>_xlfn.XLOOKUP(Orders[[#This Row],[Customer ID]],customers!$A$2:$A$1001,customers!$I$2:$I$1001,,0)</f>
        <v>No</v>
      </c>
    </row>
    <row r="241" spans="1:16" x14ac:dyDescent="0.35">
      <c r="A241" s="2" t="s">
        <v>5289</v>
      </c>
      <c r="B241" s="3">
        <v>44954</v>
      </c>
      <c r="C241" s="2" t="s">
        <v>4289</v>
      </c>
      <c r="D241" t="s">
        <v>266</v>
      </c>
      <c r="E241" s="2">
        <v>4</v>
      </c>
      <c r="F241" s="2" t="str">
        <f>_xlfn.XLOOKUP(C241,customers!$A$1:$A$1001,customers!$B$1:$B$1001,,0)</f>
        <v>Danielle Hanson</v>
      </c>
      <c r="G241" s="2" t="str">
        <f ca="1">IF(_xlfn.XLOOKUP(C241,customers!$A$1:$A$1001,customers!$C$1:$C$1001,,0)=0,"",_xlfn.XLOOKUP(C241,customers!$A$1:$A$1001,customers!$C$1:$C$1001,,0))</f>
        <v>dhanson2@aol.com</v>
      </c>
      <c r="H241" s="2" t="str">
        <f>_xlfn.XLOOKUP(C241,customers!$A$1:$A$1001,customers!$G$1:$G$1001,,0)</f>
        <v>United States</v>
      </c>
      <c r="I241" t="str">
        <f>INDEX(products!$A$1:$G$49,MATCH(orders!$D214,products!$A$1:$A$49,0),MATCH(orders!I$1,products!$A$1:$G$1,0))</f>
        <v>Cro</v>
      </c>
      <c r="J241" t="str">
        <f>INDEX(products!$A$1:$G$49,MATCH(orders!$D214,products!$A$1:$A$49,0),MATCH(orders!J$1,products!$A$1:$G$1,0))</f>
        <v>C</v>
      </c>
      <c r="K241" s="5">
        <f>INDEX(products!$A$1:$G$49,MATCH(orders!$D214,products!$A$1:$A$49,0),MATCH(orders!K$1,products!$A$1:$G$1,0))</f>
        <v>1</v>
      </c>
      <c r="L241" s="10">
        <f>INDEX(products!$A$1:$G$49,MATCH(orders!$D214,products!$A$1:$A$49,0),MATCH(orders!L$1,products!$A$1:$G$1,0))</f>
        <v>4.95</v>
      </c>
      <c r="M241" s="10">
        <f t="shared" si="9"/>
        <v>19.8</v>
      </c>
      <c r="N241" t="str">
        <f t="shared" si="10"/>
        <v>Croissant</v>
      </c>
      <c r="O241" t="str">
        <f t="shared" si="11"/>
        <v>Crispy</v>
      </c>
      <c r="P241" t="str">
        <f>_xlfn.XLOOKUP(Orders[[#This Row],[Customer ID]],customers!$A$2:$A$1001,customers!$I$2:$I$1001,,0)</f>
        <v>Yes</v>
      </c>
    </row>
    <row r="242" spans="1:16" x14ac:dyDescent="0.35">
      <c r="A242" s="2" t="s">
        <v>5725</v>
      </c>
      <c r="B242" s="3">
        <v>45098</v>
      </c>
      <c r="C242" s="2" t="s">
        <v>4725</v>
      </c>
      <c r="D242" t="s">
        <v>265</v>
      </c>
      <c r="E242" s="2">
        <v>2</v>
      </c>
      <c r="F242" s="2" t="str">
        <f>_xlfn.XLOOKUP(C242,customers!$A$1:$A$1001,customers!$B$1:$B$1001,,0)</f>
        <v>Danny Spencer</v>
      </c>
      <c r="G242" s="2" t="str">
        <f ca="1">IF(_xlfn.XLOOKUP(C242,customers!$A$1:$A$1001,customers!$C$1:$C$1001,,0)=0,"",_xlfn.XLOOKUP(C242,customers!$A$1:$A$1001,customers!$C$1:$C$1001,,0))</f>
        <v>dspencer7@yahoo.com</v>
      </c>
      <c r="H242" s="2" t="str">
        <f>_xlfn.XLOOKUP(C242,customers!$A$1:$A$1001,customers!$G$1:$G$1001,,0)</f>
        <v>Canada</v>
      </c>
      <c r="I242" t="str">
        <f>INDEX(products!$A$1:$G$49,MATCH(orders!$D537,products!$A$1:$A$49,0),MATCH(orders!I$1,products!$A$1:$G$1,0))</f>
        <v>Sou</v>
      </c>
      <c r="J242" t="str">
        <f>INDEX(products!$A$1:$G$49,MATCH(orders!$D537,products!$A$1:$A$49,0),MATCH(orders!J$1,products!$A$1:$G$1,0))</f>
        <v>M</v>
      </c>
      <c r="K242" s="5">
        <f>INDEX(products!$A$1:$G$49,MATCH(orders!$D537,products!$A$1:$A$49,0),MATCH(orders!K$1,products!$A$1:$G$1,0))</f>
        <v>1</v>
      </c>
      <c r="L242" s="10">
        <f>INDEX(products!$A$1:$G$49,MATCH(orders!$D537,products!$A$1:$A$49,0),MATCH(orders!L$1,products!$A$1:$G$1,0))</f>
        <v>6</v>
      </c>
      <c r="M242" s="10">
        <f t="shared" si="9"/>
        <v>12</v>
      </c>
      <c r="N242" t="str">
        <f t="shared" si="10"/>
        <v>Sourdough</v>
      </c>
      <c r="O242" t="str">
        <f t="shared" si="11"/>
        <v>Medium</v>
      </c>
      <c r="P242" t="str">
        <f>_xlfn.XLOOKUP(Orders[[#This Row],[Customer ID]],customers!$A$2:$A$1001,customers!$I$2:$I$1001,,0)</f>
        <v>Yes</v>
      </c>
    </row>
    <row r="243" spans="1:16" x14ac:dyDescent="0.35">
      <c r="A243" s="2" t="s">
        <v>6091</v>
      </c>
      <c r="B243" s="3">
        <v>44832</v>
      </c>
      <c r="C243" s="2" t="s">
        <v>5091</v>
      </c>
      <c r="D243" t="s">
        <v>266</v>
      </c>
      <c r="E243" s="2">
        <v>6</v>
      </c>
      <c r="F243" s="2" t="str">
        <f>_xlfn.XLOOKUP(C243,customers!$A$1:$A$1001,customers!$B$1:$B$1001,,0)</f>
        <v>Dario Roberts</v>
      </c>
      <c r="G243" s="2" t="str">
        <f ca="1">IF(_xlfn.XLOOKUP(C243,customers!$A$1:$A$1001,customers!$C$1:$C$1001,,0)=0,"",_xlfn.XLOOKUP(C243,customers!$A$1:$A$1001,customers!$C$1:$C$1001,,0))</f>
        <v>droberts6@hotmail.com</v>
      </c>
      <c r="H243" s="2" t="str">
        <f>_xlfn.XLOOKUP(C243,customers!$A$1:$A$1001,customers!$G$1:$G$1001,,0)</f>
        <v>Canada</v>
      </c>
      <c r="I243" t="str">
        <f>INDEX(products!$A$1:$G$49,MATCH(orders!$D394,products!$A$1:$A$49,0),MATCH(orders!I$1,products!$A$1:$G$1,0))</f>
        <v>Bri</v>
      </c>
      <c r="J243" t="str">
        <f>INDEX(products!$A$1:$G$49,MATCH(orders!$D394,products!$A$1:$A$49,0),MATCH(orders!J$1,products!$A$1:$G$1,0))</f>
        <v>M</v>
      </c>
      <c r="K243" s="5">
        <f>INDEX(products!$A$1:$G$49,MATCH(orders!$D394,products!$A$1:$A$49,0),MATCH(orders!K$1,products!$A$1:$G$1,0))</f>
        <v>2.5</v>
      </c>
      <c r="L243" s="10">
        <f>INDEX(products!$A$1:$G$49,MATCH(orders!$D394,products!$A$1:$A$49,0),MATCH(orders!L$1,products!$A$1:$G$1,0))</f>
        <v>12</v>
      </c>
      <c r="M243" s="10">
        <f t="shared" si="9"/>
        <v>72</v>
      </c>
      <c r="N243" t="str">
        <f t="shared" si="10"/>
        <v>Brioche</v>
      </c>
      <c r="O243" t="str">
        <f t="shared" si="11"/>
        <v>Medium</v>
      </c>
      <c r="P243" t="str">
        <f>_xlfn.XLOOKUP(Orders[[#This Row],[Customer ID]],customers!$A$2:$A$1001,customers!$I$2:$I$1001,,0)</f>
        <v>No</v>
      </c>
    </row>
    <row r="244" spans="1:16" x14ac:dyDescent="0.35">
      <c r="A244" s="2" t="s">
        <v>5630</v>
      </c>
      <c r="B244" s="3">
        <v>44439</v>
      </c>
      <c r="C244" s="2" t="s">
        <v>4630</v>
      </c>
      <c r="D244" t="s">
        <v>272</v>
      </c>
      <c r="E244" s="2">
        <v>2</v>
      </c>
      <c r="F244" s="2" t="str">
        <f>_xlfn.XLOOKUP(C244,customers!$A$1:$A$1001,customers!$B$1:$B$1001,,0)</f>
        <v>Dario Cochran</v>
      </c>
      <c r="G244" s="2" t="str">
        <f ca="1">IF(_xlfn.XLOOKUP(C244,customers!$A$1:$A$1001,customers!$C$1:$C$1001,,0)=0,"",_xlfn.XLOOKUP(C244,customers!$A$1:$A$1001,customers!$C$1:$C$1001,,0))</f>
        <v>dcochran6@hotmail.com</v>
      </c>
      <c r="H244" s="2" t="str">
        <f>_xlfn.XLOOKUP(C244,customers!$A$1:$A$1001,customers!$G$1:$G$1001,,0)</f>
        <v>France</v>
      </c>
      <c r="I244" t="str">
        <f>INDEX(products!$A$1:$G$49,MATCH(orders!$D208,products!$A$1:$A$49,0),MATCH(orders!I$1,products!$A$1:$G$1,0))</f>
        <v>Cia</v>
      </c>
      <c r="J244" t="str">
        <f>INDEX(products!$A$1:$G$49,MATCH(orders!$D208,products!$A$1:$A$49,0),MATCH(orders!J$1,products!$A$1:$G$1,0))</f>
        <v>S</v>
      </c>
      <c r="K244" s="5">
        <f>INDEX(products!$A$1:$G$49,MATCH(orders!$D208,products!$A$1:$A$49,0),MATCH(orders!K$1,products!$A$1:$G$1,0))</f>
        <v>0.2</v>
      </c>
      <c r="L244" s="10">
        <f>INDEX(products!$A$1:$G$49,MATCH(orders!$D208,products!$A$1:$A$49,0),MATCH(orders!L$1,products!$A$1:$G$1,0))</f>
        <v>1</v>
      </c>
      <c r="M244" s="10">
        <f t="shared" si="9"/>
        <v>2</v>
      </c>
      <c r="N244" t="str">
        <f t="shared" si="10"/>
        <v>Ciabatta</v>
      </c>
      <c r="O244" t="str">
        <f t="shared" si="11"/>
        <v>Soft</v>
      </c>
      <c r="P244" t="str">
        <f>_xlfn.XLOOKUP(Orders[[#This Row],[Customer ID]],customers!$A$2:$A$1001,customers!$I$2:$I$1001,,0)</f>
        <v>Yes</v>
      </c>
    </row>
    <row r="245" spans="1:16" x14ac:dyDescent="0.35">
      <c r="A245" s="2" t="s">
        <v>5291</v>
      </c>
      <c r="B245" s="3">
        <v>45428</v>
      </c>
      <c r="C245" s="2" t="s">
        <v>4291</v>
      </c>
      <c r="D245" t="s">
        <v>261</v>
      </c>
      <c r="E245" s="2">
        <v>5</v>
      </c>
      <c r="F245" s="2" t="str">
        <f>_xlfn.XLOOKUP(C245,customers!$A$1:$A$1001,customers!$B$1:$B$1001,,0)</f>
        <v>Darryl Cisneros</v>
      </c>
      <c r="G245" s="2" t="str">
        <f ca="1">IF(_xlfn.XLOOKUP(C245,customers!$A$1:$A$1001,customers!$C$1:$C$1001,,0)=0,"",_xlfn.XLOOKUP(C245,customers!$A$1:$A$1001,customers!$C$1:$C$1001,,0))</f>
        <v>dcisneros6@yahoo.com</v>
      </c>
      <c r="H245" s="2" t="str">
        <f>_xlfn.XLOOKUP(C245,customers!$A$1:$A$1001,customers!$G$1:$G$1001,,0)</f>
        <v>Canada</v>
      </c>
      <c r="I245" t="str">
        <f>INDEX(products!$A$1:$G$49,MATCH(orders!$D17,products!$A$1:$A$49,0),MATCH(orders!I$1,products!$A$1:$G$1,0))</f>
        <v>Bag</v>
      </c>
      <c r="J245" t="str">
        <f>INDEX(products!$A$1:$G$49,MATCH(orders!$D17,products!$A$1:$A$49,0),MATCH(orders!J$1,products!$A$1:$G$1,0))</f>
        <v>C</v>
      </c>
      <c r="K245" s="5">
        <f>INDEX(products!$A$1:$G$49,MATCH(orders!$D17,products!$A$1:$A$49,0),MATCH(orders!K$1,products!$A$1:$G$1,0))</f>
        <v>0.5</v>
      </c>
      <c r="L245" s="10">
        <f>INDEX(products!$A$1:$G$49,MATCH(orders!$D17,products!$A$1:$A$49,0),MATCH(orders!L$1,products!$A$1:$G$1,0))</f>
        <v>3.3</v>
      </c>
      <c r="M245" s="10">
        <f t="shared" si="9"/>
        <v>16.5</v>
      </c>
      <c r="N245" t="str">
        <f t="shared" si="10"/>
        <v>Baguette</v>
      </c>
      <c r="O245" t="str">
        <f t="shared" si="11"/>
        <v>Crispy</v>
      </c>
      <c r="P245" t="str">
        <f>_xlfn.XLOOKUP(Orders[[#This Row],[Customer ID]],customers!$A$2:$A$1001,customers!$I$2:$I$1001,,0)</f>
        <v>Yes</v>
      </c>
    </row>
    <row r="246" spans="1:16" x14ac:dyDescent="0.35">
      <c r="A246" s="2" t="s">
        <v>6042</v>
      </c>
      <c r="B246" s="3">
        <v>45326</v>
      </c>
      <c r="C246" s="2" t="s">
        <v>5042</v>
      </c>
      <c r="D246" t="s">
        <v>261</v>
      </c>
      <c r="E246" s="2">
        <v>2</v>
      </c>
      <c r="F246" s="2" t="str">
        <f>_xlfn.XLOOKUP(C246,customers!$A$1:$A$1001,customers!$B$1:$B$1001,,0)</f>
        <v>Darius Love</v>
      </c>
      <c r="G246" s="2" t="str">
        <f ca="1">IF(_xlfn.XLOOKUP(C246,customers!$A$1:$A$1001,customers!$C$1:$C$1001,,0)=0,"",_xlfn.XLOOKUP(C246,customers!$A$1:$A$1001,customers!$C$1:$C$1001,,0))</f>
        <v>dlove8@outlook.com</v>
      </c>
      <c r="H246" s="2" t="str">
        <f>_xlfn.XLOOKUP(C246,customers!$A$1:$A$1001,customers!$G$1:$G$1001,,0)</f>
        <v>France</v>
      </c>
      <c r="I246" t="str">
        <f>INDEX(products!$A$1:$G$49,MATCH(orders!$D293,products!$A$1:$A$49,0),MATCH(orders!I$1,products!$A$1:$G$1,0))</f>
        <v>Cro</v>
      </c>
      <c r="J246" t="str">
        <f>INDEX(products!$A$1:$G$49,MATCH(orders!$D293,products!$A$1:$A$49,0),MATCH(orders!J$1,products!$A$1:$G$1,0))</f>
        <v>S</v>
      </c>
      <c r="K246" s="5">
        <f>INDEX(products!$A$1:$G$49,MATCH(orders!$D293,products!$A$1:$A$49,0),MATCH(orders!K$1,products!$A$1:$G$1,0))</f>
        <v>2.5</v>
      </c>
      <c r="L246" s="10">
        <f>INDEX(products!$A$1:$G$49,MATCH(orders!$D293,products!$A$1:$A$49,0),MATCH(orders!L$1,products!$A$1:$G$1,0))</f>
        <v>11.25</v>
      </c>
      <c r="M246" s="10">
        <f t="shared" si="9"/>
        <v>22.5</v>
      </c>
      <c r="N246" t="str">
        <f t="shared" si="10"/>
        <v>Croissant</v>
      </c>
      <c r="O246" t="str">
        <f t="shared" si="11"/>
        <v>Soft</v>
      </c>
      <c r="P246" t="str">
        <f>_xlfn.XLOOKUP(Orders[[#This Row],[Customer ID]],customers!$A$2:$A$1001,customers!$I$2:$I$1001,,0)</f>
        <v>Yes</v>
      </c>
    </row>
    <row r="247" spans="1:16" x14ac:dyDescent="0.35">
      <c r="A247" s="2" t="s">
        <v>6114</v>
      </c>
      <c r="B247" s="3">
        <v>44939</v>
      </c>
      <c r="C247" s="2" t="s">
        <v>5114</v>
      </c>
      <c r="D247" t="s">
        <v>274</v>
      </c>
      <c r="E247" s="2">
        <v>1</v>
      </c>
      <c r="F247" s="2" t="str">
        <f>_xlfn.XLOOKUP(C247,customers!$A$1:$A$1001,customers!$B$1:$B$1001,,0)</f>
        <v>Dario Dickerson</v>
      </c>
      <c r="G247" s="2" t="str">
        <f ca="1">IF(_xlfn.XLOOKUP(C247,customers!$A$1:$A$1001,customers!$C$1:$C$1001,,0)=0,"",_xlfn.XLOOKUP(C247,customers!$A$1:$A$1001,customers!$C$1:$C$1001,,0))</f>
        <v>ddickerson8@gmail.com</v>
      </c>
      <c r="H247" s="2" t="str">
        <f>_xlfn.XLOOKUP(C247,customers!$A$1:$A$1001,customers!$G$1:$G$1001,,0)</f>
        <v>United Kingdom</v>
      </c>
      <c r="I247" t="str">
        <f>INDEX(products!$A$1:$G$49,MATCH(orders!$D68,products!$A$1:$A$49,0),MATCH(orders!I$1,products!$A$1:$G$1,0))</f>
        <v>Bag</v>
      </c>
      <c r="J247" t="str">
        <f>INDEX(products!$A$1:$G$49,MATCH(orders!$D68,products!$A$1:$A$49,0),MATCH(orders!J$1,products!$A$1:$G$1,0))</f>
        <v>S</v>
      </c>
      <c r="K247" s="5">
        <f>INDEX(products!$A$1:$G$49,MATCH(orders!$D68,products!$A$1:$A$49,0),MATCH(orders!K$1,products!$A$1:$G$1,0))</f>
        <v>1</v>
      </c>
      <c r="L247" s="10">
        <f>INDEX(products!$A$1:$G$49,MATCH(orders!$D68,products!$A$1:$A$49,0),MATCH(orders!L$1,products!$A$1:$G$1,0))</f>
        <v>6</v>
      </c>
      <c r="M247" s="10">
        <f t="shared" si="9"/>
        <v>6</v>
      </c>
      <c r="N247" t="str">
        <f t="shared" si="10"/>
        <v>Baguette</v>
      </c>
      <c r="O247" t="str">
        <f t="shared" si="11"/>
        <v>Soft</v>
      </c>
      <c r="P247" t="str">
        <f>_xlfn.XLOOKUP(Orders[[#This Row],[Customer ID]],customers!$A$2:$A$1001,customers!$I$2:$I$1001,,0)</f>
        <v>Yes</v>
      </c>
    </row>
    <row r="248" spans="1:16" x14ac:dyDescent="0.35">
      <c r="A248" s="2" t="s">
        <v>5702</v>
      </c>
      <c r="B248" s="3">
        <v>44253</v>
      </c>
      <c r="C248" s="2" t="s">
        <v>4702</v>
      </c>
      <c r="D248" t="s">
        <v>271</v>
      </c>
      <c r="E248" s="2">
        <v>4</v>
      </c>
      <c r="F248" s="2" t="str">
        <f>_xlfn.XLOOKUP(C248,customers!$A$1:$A$1001,customers!$B$1:$B$1001,,0)</f>
        <v>Darnell Trujillo</v>
      </c>
      <c r="G248" s="2" t="str">
        <f ca="1">IF(_xlfn.XLOOKUP(C248,customers!$A$1:$A$1001,customers!$C$1:$C$1001,,0)=0,"",_xlfn.XLOOKUP(C248,customers!$A$1:$A$1001,customers!$C$1:$C$1001,,0))</f>
        <v>dtrujillo0@outlook.com</v>
      </c>
      <c r="H248" s="2" t="str">
        <f>_xlfn.XLOOKUP(C248,customers!$A$1:$A$1001,customers!$G$1:$G$1001,,0)</f>
        <v>France</v>
      </c>
      <c r="I248" t="str">
        <f>INDEX(products!$A$1:$G$49,MATCH(orders!$D255,products!$A$1:$A$49,0),MATCH(orders!I$1,products!$A$1:$G$1,0))</f>
        <v>Bag</v>
      </c>
      <c r="J248" t="str">
        <f>INDEX(products!$A$1:$G$49,MATCH(orders!$D255,products!$A$1:$A$49,0),MATCH(orders!J$1,products!$A$1:$G$1,0))</f>
        <v>S</v>
      </c>
      <c r="K248" s="5">
        <f>INDEX(products!$A$1:$G$49,MATCH(orders!$D255,products!$A$1:$A$49,0),MATCH(orders!K$1,products!$A$1:$G$1,0))</f>
        <v>1</v>
      </c>
      <c r="L248" s="10">
        <f>INDEX(products!$A$1:$G$49,MATCH(orders!$D255,products!$A$1:$A$49,0),MATCH(orders!L$1,products!$A$1:$G$1,0))</f>
        <v>6</v>
      </c>
      <c r="M248" s="10">
        <f t="shared" si="9"/>
        <v>24</v>
      </c>
      <c r="N248" t="str">
        <f t="shared" si="10"/>
        <v>Baguette</v>
      </c>
      <c r="O248" t="str">
        <f t="shared" si="11"/>
        <v>Soft</v>
      </c>
      <c r="P248" t="str">
        <f>_xlfn.XLOOKUP(Orders[[#This Row],[Customer ID]],customers!$A$2:$A$1001,customers!$I$2:$I$1001,,0)</f>
        <v>No</v>
      </c>
    </row>
    <row r="249" spans="1:16" x14ac:dyDescent="0.35">
      <c r="A249" s="2" t="s">
        <v>5206</v>
      </c>
      <c r="B249" s="3">
        <v>45012</v>
      </c>
      <c r="C249" s="2" t="s">
        <v>4206</v>
      </c>
      <c r="D249" t="s">
        <v>289</v>
      </c>
      <c r="E249" s="2">
        <v>4</v>
      </c>
      <c r="F249" s="2" t="str">
        <f>_xlfn.XLOOKUP(C249,customers!$A$1:$A$1001,customers!$B$1:$B$1001,,0)</f>
        <v>Darius Castillo</v>
      </c>
      <c r="G249" s="2" t="str">
        <f ca="1">IF(_xlfn.XLOOKUP(C249,customers!$A$1:$A$1001,customers!$C$1:$C$1001,,0)=0,"",_xlfn.XLOOKUP(C249,customers!$A$1:$A$1001,customers!$C$1:$C$1001,,0))</f>
        <v>dcastillo4@aol.com</v>
      </c>
      <c r="H249" s="2" t="str">
        <f>_xlfn.XLOOKUP(C249,customers!$A$1:$A$1001,customers!$G$1:$G$1001,,0)</f>
        <v>United States</v>
      </c>
      <c r="I249" t="str">
        <f>INDEX(products!$A$1:$G$49,MATCH(orders!$D573,products!$A$1:$A$49,0),MATCH(orders!I$1,products!$A$1:$G$1,0))</f>
        <v>Bag</v>
      </c>
      <c r="J249" t="str">
        <f>INDEX(products!$A$1:$G$49,MATCH(orders!$D573,products!$A$1:$A$49,0),MATCH(orders!J$1,products!$A$1:$G$1,0))</f>
        <v>M</v>
      </c>
      <c r="K249" s="5">
        <f>INDEX(products!$A$1:$G$49,MATCH(orders!$D573,products!$A$1:$A$49,0),MATCH(orders!K$1,products!$A$1:$G$1,0))</f>
        <v>0.2</v>
      </c>
      <c r="L249" s="10">
        <f>INDEX(products!$A$1:$G$49,MATCH(orders!$D573,products!$A$1:$A$49,0),MATCH(orders!L$1,products!$A$1:$G$1,0))</f>
        <v>1.44</v>
      </c>
      <c r="M249" s="10">
        <f t="shared" si="9"/>
        <v>5.76</v>
      </c>
      <c r="N249" t="str">
        <f t="shared" si="10"/>
        <v>Baguette</v>
      </c>
      <c r="O249" t="str">
        <f t="shared" si="11"/>
        <v>Medium</v>
      </c>
      <c r="P249" t="str">
        <f>_xlfn.XLOOKUP(Orders[[#This Row],[Customer ID]],customers!$A$2:$A$1001,customers!$I$2:$I$1001,,0)</f>
        <v>Yes</v>
      </c>
    </row>
    <row r="250" spans="1:16" x14ac:dyDescent="0.35">
      <c r="A250" s="2" t="s">
        <v>6127</v>
      </c>
      <c r="B250" s="3">
        <v>44339</v>
      </c>
      <c r="C250" s="2" t="s">
        <v>5127</v>
      </c>
      <c r="D250" t="s">
        <v>274</v>
      </c>
      <c r="E250" s="2">
        <v>3</v>
      </c>
      <c r="F250" s="2" t="str">
        <f>_xlfn.XLOOKUP(C250,customers!$A$1:$A$1001,customers!$B$1:$B$1001,,0)</f>
        <v>Davis Nguyen</v>
      </c>
      <c r="G250" s="2" t="str">
        <f ca="1">IF(_xlfn.XLOOKUP(C250,customers!$A$1:$A$1001,customers!$C$1:$C$1001,,0)=0,"",_xlfn.XLOOKUP(C250,customers!$A$1:$A$1001,customers!$C$1:$C$1001,,0))</f>
        <v>dnguyen1@aol.com</v>
      </c>
      <c r="H250" s="2" t="str">
        <f>_xlfn.XLOOKUP(C250,customers!$A$1:$A$1001,customers!$G$1:$G$1001,,0)</f>
        <v>United States</v>
      </c>
      <c r="I250" t="str">
        <f>INDEX(products!$A$1:$G$49,MATCH(orders!$D944,products!$A$1:$A$49,0),MATCH(orders!I$1,products!$A$1:$G$1,0))</f>
        <v>Cia</v>
      </c>
      <c r="J250" t="str">
        <f>INDEX(products!$A$1:$G$49,MATCH(orders!$D944,products!$A$1:$A$49,0),MATCH(orders!J$1,products!$A$1:$G$1,0))</f>
        <v>M</v>
      </c>
      <c r="K250" s="5">
        <f>INDEX(products!$A$1:$G$49,MATCH(orders!$D944,products!$A$1:$A$49,0),MATCH(orders!K$1,products!$A$1:$G$1,0))</f>
        <v>0.5</v>
      </c>
      <c r="L250" s="10">
        <f>INDEX(products!$A$1:$G$49,MATCH(orders!$D944,products!$A$1:$A$49,0),MATCH(orders!L$1,products!$A$1:$G$1,0))</f>
        <v>3</v>
      </c>
      <c r="M250" s="10">
        <f t="shared" si="9"/>
        <v>9</v>
      </c>
      <c r="N250" t="str">
        <f t="shared" si="10"/>
        <v>Ciabatta</v>
      </c>
      <c r="O250" t="str">
        <f t="shared" si="11"/>
        <v>Medium</v>
      </c>
      <c r="P250" t="str">
        <f>_xlfn.XLOOKUP(Orders[[#This Row],[Customer ID]],customers!$A$2:$A$1001,customers!$I$2:$I$1001,,0)</f>
        <v>Yes</v>
      </c>
    </row>
    <row r="251" spans="1:16" x14ac:dyDescent="0.35">
      <c r="A251" s="2" t="s">
        <v>5934</v>
      </c>
      <c r="B251" s="3">
        <v>44335</v>
      </c>
      <c r="C251" s="2" t="s">
        <v>4934</v>
      </c>
      <c r="D251" t="s">
        <v>285</v>
      </c>
      <c r="E251" s="2">
        <v>6</v>
      </c>
      <c r="F251" s="2" t="str">
        <f>_xlfn.XLOOKUP(C251,customers!$A$1:$A$1001,customers!$B$1:$B$1001,,0)</f>
        <v>Davon Chang</v>
      </c>
      <c r="G251" s="2" t="str">
        <f ca="1">IF(_xlfn.XLOOKUP(C251,customers!$A$1:$A$1001,customers!$C$1:$C$1001,,0)=0,"",_xlfn.XLOOKUP(C251,customers!$A$1:$A$1001,customers!$C$1:$C$1001,,0))</f>
        <v>dchang5@yahoo.com</v>
      </c>
      <c r="H251" s="2" t="str">
        <f>_xlfn.XLOOKUP(C251,customers!$A$1:$A$1001,customers!$G$1:$G$1001,,0)</f>
        <v>Ireland</v>
      </c>
      <c r="I251" t="str">
        <f>INDEX(products!$A$1:$G$49,MATCH(orders!$D423,products!$A$1:$A$49,0),MATCH(orders!I$1,products!$A$1:$G$1,0))</f>
        <v>Bag</v>
      </c>
      <c r="J251" t="str">
        <f>INDEX(products!$A$1:$G$49,MATCH(orders!$D423,products!$A$1:$A$49,0),MATCH(orders!J$1,products!$A$1:$G$1,0))</f>
        <v>C</v>
      </c>
      <c r="K251" s="5">
        <f>INDEX(products!$A$1:$G$49,MATCH(orders!$D423,products!$A$1:$A$49,0),MATCH(orders!K$1,products!$A$1:$G$1,0))</f>
        <v>0.2</v>
      </c>
      <c r="L251" s="10">
        <f>INDEX(products!$A$1:$G$49,MATCH(orders!$D423,products!$A$1:$A$49,0),MATCH(orders!L$1,products!$A$1:$G$1,0))</f>
        <v>1.32</v>
      </c>
      <c r="M251" s="10">
        <f t="shared" si="9"/>
        <v>7.92</v>
      </c>
      <c r="N251" t="str">
        <f t="shared" si="10"/>
        <v>Baguette</v>
      </c>
      <c r="O251" t="str">
        <f t="shared" si="11"/>
        <v>Crispy</v>
      </c>
      <c r="P251" t="str">
        <f>_xlfn.XLOOKUP(Orders[[#This Row],[Customer ID]],customers!$A$2:$A$1001,customers!$I$2:$I$1001,,0)</f>
        <v>No</v>
      </c>
    </row>
    <row r="252" spans="1:16" x14ac:dyDescent="0.35">
      <c r="A252" s="2" t="s">
        <v>5540</v>
      </c>
      <c r="B252" s="3">
        <v>44904</v>
      </c>
      <c r="C252" s="2" t="s">
        <v>4540</v>
      </c>
      <c r="D252" t="s">
        <v>261</v>
      </c>
      <c r="E252" s="2">
        <v>3</v>
      </c>
      <c r="F252" s="2" t="str">
        <f>_xlfn.XLOOKUP(C252,customers!$A$1:$A$1001,customers!$B$1:$B$1001,,0)</f>
        <v>Dax Sandoval</v>
      </c>
      <c r="G252" s="2" t="str">
        <f ca="1">IF(_xlfn.XLOOKUP(C252,customers!$A$1:$A$1001,customers!$C$1:$C$1001,,0)=0,"",_xlfn.XLOOKUP(C252,customers!$A$1:$A$1001,customers!$C$1:$C$1001,,0))</f>
        <v>dsandoval3@outlook.com</v>
      </c>
      <c r="H252" s="2" t="str">
        <f>_xlfn.XLOOKUP(C252,customers!$A$1:$A$1001,customers!$G$1:$G$1001,,0)</f>
        <v>France</v>
      </c>
      <c r="I252" t="str">
        <f>INDEX(products!$A$1:$G$49,MATCH(orders!$D197,products!$A$1:$A$49,0),MATCH(orders!I$1,products!$A$1:$G$1,0))</f>
        <v>Sou</v>
      </c>
      <c r="J252" t="str">
        <f>INDEX(products!$A$1:$G$49,MATCH(orders!$D197,products!$A$1:$A$49,0),MATCH(orders!J$1,products!$A$1:$G$1,0))</f>
        <v>M</v>
      </c>
      <c r="K252" s="5">
        <f>INDEX(products!$A$1:$G$49,MATCH(orders!$D197,products!$A$1:$A$49,0),MATCH(orders!K$1,products!$A$1:$G$1,0))</f>
        <v>1</v>
      </c>
      <c r="L252" s="10">
        <f>INDEX(products!$A$1:$G$49,MATCH(orders!$D197,products!$A$1:$A$49,0),MATCH(orders!L$1,products!$A$1:$G$1,0))</f>
        <v>6</v>
      </c>
      <c r="M252" s="10">
        <f t="shared" si="9"/>
        <v>18</v>
      </c>
      <c r="N252" t="str">
        <f t="shared" si="10"/>
        <v>Sourdough</v>
      </c>
      <c r="O252" t="str">
        <f t="shared" si="11"/>
        <v>Medium</v>
      </c>
      <c r="P252" t="str">
        <f>_xlfn.XLOOKUP(Orders[[#This Row],[Customer ID]],customers!$A$2:$A$1001,customers!$I$2:$I$1001,,0)</f>
        <v>No</v>
      </c>
    </row>
    <row r="253" spans="1:16" x14ac:dyDescent="0.35">
      <c r="A253" s="2" t="s">
        <v>5886</v>
      </c>
      <c r="B253" s="3">
        <v>45150</v>
      </c>
      <c r="C253" s="2" t="s">
        <v>4886</v>
      </c>
      <c r="D253" t="s">
        <v>259</v>
      </c>
      <c r="E253" s="2">
        <v>5</v>
      </c>
      <c r="F253" s="2" t="str">
        <f>_xlfn.XLOOKUP(C253,customers!$A$1:$A$1001,customers!$B$1:$B$1001,,0)</f>
        <v>Dayami Kidd</v>
      </c>
      <c r="G253" s="2" t="str">
        <f ca="1">IF(_xlfn.XLOOKUP(C253,customers!$A$1:$A$1001,customers!$C$1:$C$1001,,0)=0,"",_xlfn.XLOOKUP(C253,customers!$A$1:$A$1001,customers!$C$1:$C$1001,,0))</f>
        <v>dkidd8@yahoo.com</v>
      </c>
      <c r="H253" s="2" t="str">
        <f>_xlfn.XLOOKUP(C253,customers!$A$1:$A$1001,customers!$G$1:$G$1001,,0)</f>
        <v>United Kingdom</v>
      </c>
      <c r="I253" t="str">
        <f>INDEX(products!$A$1:$G$49,MATCH(orders!$D627,products!$A$1:$A$49,0),MATCH(orders!I$1,products!$A$1:$G$1,0))</f>
        <v>Cia</v>
      </c>
      <c r="J253" t="str">
        <f>INDEX(products!$A$1:$G$49,MATCH(orders!$D627,products!$A$1:$A$49,0),MATCH(orders!J$1,products!$A$1:$G$1,0))</f>
        <v>C</v>
      </c>
      <c r="K253" s="5">
        <f>INDEX(products!$A$1:$G$49,MATCH(orders!$D627,products!$A$1:$A$49,0),MATCH(orders!K$1,products!$A$1:$G$1,0))</f>
        <v>0.5</v>
      </c>
      <c r="L253" s="10">
        <f>INDEX(products!$A$1:$G$49,MATCH(orders!$D627,products!$A$1:$A$49,0),MATCH(orders!L$1,products!$A$1:$G$1,0))</f>
        <v>2.75</v>
      </c>
      <c r="M253" s="10">
        <f t="shared" si="9"/>
        <v>13.75</v>
      </c>
      <c r="N253" t="str">
        <f t="shared" si="10"/>
        <v>Ciabatta</v>
      </c>
      <c r="O253" t="str">
        <f t="shared" si="11"/>
        <v>Crispy</v>
      </c>
      <c r="P253" t="str">
        <f>_xlfn.XLOOKUP(Orders[[#This Row],[Customer ID]],customers!$A$2:$A$1001,customers!$I$2:$I$1001,,0)</f>
        <v>No</v>
      </c>
    </row>
    <row r="254" spans="1:16" x14ac:dyDescent="0.35">
      <c r="A254" s="2" t="s">
        <v>5769</v>
      </c>
      <c r="B254" s="3">
        <v>45558</v>
      </c>
      <c r="C254" s="2" t="s">
        <v>4769</v>
      </c>
      <c r="D254" t="s">
        <v>275</v>
      </c>
      <c r="E254" s="2">
        <v>6</v>
      </c>
      <c r="F254" s="2" t="str">
        <f>_xlfn.XLOOKUP(C254,customers!$A$1:$A$1001,customers!$B$1:$B$1001,,0)</f>
        <v>Dayton Castro</v>
      </c>
      <c r="G254" s="2" t="str">
        <f ca="1">IF(_xlfn.XLOOKUP(C254,customers!$A$1:$A$1001,customers!$C$1:$C$1001,,0)=0,"",_xlfn.XLOOKUP(C254,customers!$A$1:$A$1001,customers!$C$1:$C$1001,,0))</f>
        <v>dcastro8@outlook.com</v>
      </c>
      <c r="H254" s="2" t="str">
        <f>_xlfn.XLOOKUP(C254,customers!$A$1:$A$1001,customers!$G$1:$G$1001,,0)</f>
        <v>United States</v>
      </c>
      <c r="I254" t="str">
        <f>INDEX(products!$A$1:$G$49,MATCH(orders!$D945,products!$A$1:$A$49,0),MATCH(orders!I$1,products!$A$1:$G$1,0))</f>
        <v>Bag</v>
      </c>
      <c r="J254" t="str">
        <f>INDEX(products!$A$1:$G$49,MATCH(orders!$D945,products!$A$1:$A$49,0),MATCH(orders!J$1,products!$A$1:$G$1,0))</f>
        <v>C</v>
      </c>
      <c r="K254" s="5">
        <f>INDEX(products!$A$1:$G$49,MATCH(orders!$D945,products!$A$1:$A$49,0),MATCH(orders!K$1,products!$A$1:$G$1,0))</f>
        <v>0.2</v>
      </c>
      <c r="L254" s="10">
        <f>INDEX(products!$A$1:$G$49,MATCH(orders!$D945,products!$A$1:$A$49,0),MATCH(orders!L$1,products!$A$1:$G$1,0))</f>
        <v>1.32</v>
      </c>
      <c r="M254" s="10">
        <f t="shared" si="9"/>
        <v>7.92</v>
      </c>
      <c r="N254" t="str">
        <f t="shared" si="10"/>
        <v>Baguette</v>
      </c>
      <c r="O254" t="str">
        <f t="shared" si="11"/>
        <v>Crispy</v>
      </c>
      <c r="P254" t="str">
        <f>_xlfn.XLOOKUP(Orders[[#This Row],[Customer ID]],customers!$A$2:$A$1001,customers!$I$2:$I$1001,,0)</f>
        <v>No</v>
      </c>
    </row>
    <row r="255" spans="1:16" x14ac:dyDescent="0.35">
      <c r="A255" s="2" t="s">
        <v>6024</v>
      </c>
      <c r="B255" s="3">
        <v>44289</v>
      </c>
      <c r="C255" s="2" t="s">
        <v>5024</v>
      </c>
      <c r="D255" t="s">
        <v>274</v>
      </c>
      <c r="E255" s="2">
        <v>3</v>
      </c>
      <c r="F255" s="2" t="str">
        <f>_xlfn.XLOOKUP(C255,customers!$A$1:$A$1001,customers!$B$1:$B$1001,,0)</f>
        <v>Dayana Walter</v>
      </c>
      <c r="G255" s="2" t="str">
        <f ca="1">IF(_xlfn.XLOOKUP(C255,customers!$A$1:$A$1001,customers!$C$1:$C$1001,,0)=0,"",_xlfn.XLOOKUP(C255,customers!$A$1:$A$1001,customers!$C$1:$C$1001,,0))</f>
        <v>dwalter8@yahoo.com</v>
      </c>
      <c r="H255" s="2" t="str">
        <f>_xlfn.XLOOKUP(C255,customers!$A$1:$A$1001,customers!$G$1:$G$1001,,0)</f>
        <v>France</v>
      </c>
      <c r="I255" t="str">
        <f>INDEX(products!$A$1:$G$49,MATCH(orders!$D416,products!$A$1:$A$49,0),MATCH(orders!I$1,products!$A$1:$G$1,0))</f>
        <v>Bag</v>
      </c>
      <c r="J255" t="str">
        <f>INDEX(products!$A$1:$G$49,MATCH(orders!$D416,products!$A$1:$A$49,0),MATCH(orders!J$1,products!$A$1:$G$1,0))</f>
        <v>S</v>
      </c>
      <c r="K255" s="5">
        <f>INDEX(products!$A$1:$G$49,MATCH(orders!$D416,products!$A$1:$A$49,0),MATCH(orders!K$1,products!$A$1:$G$1,0))</f>
        <v>1</v>
      </c>
      <c r="L255" s="10">
        <f>INDEX(products!$A$1:$G$49,MATCH(orders!$D416,products!$A$1:$A$49,0),MATCH(orders!L$1,products!$A$1:$G$1,0))</f>
        <v>6</v>
      </c>
      <c r="M255" s="10">
        <f t="shared" si="9"/>
        <v>18</v>
      </c>
      <c r="N255" t="str">
        <f t="shared" si="10"/>
        <v>Baguette</v>
      </c>
      <c r="O255" t="str">
        <f t="shared" si="11"/>
        <v>Soft</v>
      </c>
      <c r="P255" t="str">
        <f>_xlfn.XLOOKUP(Orders[[#This Row],[Customer ID]],customers!$A$2:$A$1001,customers!$I$2:$I$1001,,0)</f>
        <v>Yes</v>
      </c>
    </row>
    <row r="256" spans="1:16" x14ac:dyDescent="0.35">
      <c r="A256" s="2" t="s">
        <v>5882</v>
      </c>
      <c r="B256" s="3">
        <v>45601</v>
      </c>
      <c r="C256" s="2" t="s">
        <v>4882</v>
      </c>
      <c r="D256" t="s">
        <v>278</v>
      </c>
      <c r="E256" s="2">
        <v>4</v>
      </c>
      <c r="F256" s="2" t="str">
        <f>_xlfn.XLOOKUP(C256,customers!$A$1:$A$1001,customers!$B$1:$B$1001,,0)</f>
        <v>Deangelo Ho</v>
      </c>
      <c r="G256" s="2" t="str">
        <f ca="1">IF(_xlfn.XLOOKUP(C256,customers!$A$1:$A$1001,customers!$C$1:$C$1001,,0)=0,"",_xlfn.XLOOKUP(C256,customers!$A$1:$A$1001,customers!$C$1:$C$1001,,0))</f>
        <v>dho3@yahoo.com</v>
      </c>
      <c r="H256" s="2" t="str">
        <f>_xlfn.XLOOKUP(C256,customers!$A$1:$A$1001,customers!$G$1:$G$1001,,0)</f>
        <v>France</v>
      </c>
      <c r="I256" t="str">
        <f>INDEX(products!$A$1:$G$49,MATCH(orders!$D278,products!$A$1:$A$49,0),MATCH(orders!I$1,products!$A$1:$G$1,0))</f>
        <v>Cia</v>
      </c>
      <c r="J256" t="str">
        <f>INDEX(products!$A$1:$G$49,MATCH(orders!$D278,products!$A$1:$A$49,0),MATCH(orders!J$1,products!$A$1:$G$1,0))</f>
        <v>M</v>
      </c>
      <c r="K256" s="5">
        <f>INDEX(products!$A$1:$G$49,MATCH(orders!$D278,products!$A$1:$A$49,0),MATCH(orders!K$1,products!$A$1:$G$1,0))</f>
        <v>2.5</v>
      </c>
      <c r="L256" s="10">
        <f>INDEX(products!$A$1:$G$49,MATCH(orders!$D278,products!$A$1:$A$49,0),MATCH(orders!L$1,products!$A$1:$G$1,0))</f>
        <v>15</v>
      </c>
      <c r="M256" s="10">
        <f t="shared" si="9"/>
        <v>60</v>
      </c>
      <c r="N256" t="str">
        <f t="shared" si="10"/>
        <v>Ciabatta</v>
      </c>
      <c r="O256" t="str">
        <f t="shared" si="11"/>
        <v>Medium</v>
      </c>
      <c r="P256" t="str">
        <f>_xlfn.XLOOKUP(Orders[[#This Row],[Customer ID]],customers!$A$2:$A$1001,customers!$I$2:$I$1001,,0)</f>
        <v>No</v>
      </c>
    </row>
    <row r="257" spans="1:16" x14ac:dyDescent="0.35">
      <c r="A257" s="2" t="s">
        <v>5621</v>
      </c>
      <c r="B257" s="3">
        <v>44522</v>
      </c>
      <c r="C257" s="2" t="s">
        <v>4621</v>
      </c>
      <c r="D257" t="s">
        <v>270</v>
      </c>
      <c r="E257" s="2">
        <v>5</v>
      </c>
      <c r="F257" s="2" t="str">
        <f>_xlfn.XLOOKUP(C257,customers!$A$1:$A$1001,customers!$B$1:$B$1001,,0)</f>
        <v>Dean Caldwell</v>
      </c>
      <c r="G257" s="2" t="str">
        <f ca="1">IF(_xlfn.XLOOKUP(C257,customers!$A$1:$A$1001,customers!$C$1:$C$1001,,0)=0,"",_xlfn.XLOOKUP(C257,customers!$A$1:$A$1001,customers!$C$1:$C$1001,,0))</f>
        <v>dcaldwell9@gmail.com</v>
      </c>
      <c r="H257" s="2" t="str">
        <f>_xlfn.XLOOKUP(C257,customers!$A$1:$A$1001,customers!$G$1:$G$1001,,0)</f>
        <v>United States</v>
      </c>
      <c r="I257" t="str">
        <f>INDEX(products!$A$1:$G$49,MATCH(orders!$D14,products!$A$1:$A$49,0),MATCH(orders!I$1,products!$A$1:$G$1,0))</f>
        <v>Bag</v>
      </c>
      <c r="J257" t="str">
        <f>INDEX(products!$A$1:$G$49,MATCH(orders!$D14,products!$A$1:$A$49,0),MATCH(orders!J$1,products!$A$1:$G$1,0))</f>
        <v>C</v>
      </c>
      <c r="K257" s="5">
        <f>INDEX(products!$A$1:$G$49,MATCH(orders!$D14,products!$A$1:$A$49,0),MATCH(orders!K$1,products!$A$1:$G$1,0))</f>
        <v>0.2</v>
      </c>
      <c r="L257" s="10">
        <f>INDEX(products!$A$1:$G$49,MATCH(orders!$D14,products!$A$1:$A$49,0),MATCH(orders!L$1,products!$A$1:$G$1,0))</f>
        <v>1.32</v>
      </c>
      <c r="M257" s="10">
        <f t="shared" si="9"/>
        <v>6.6000000000000005</v>
      </c>
      <c r="N257" t="str">
        <f t="shared" si="10"/>
        <v>Baguette</v>
      </c>
      <c r="O257" t="str">
        <f t="shared" si="11"/>
        <v>Crispy</v>
      </c>
      <c r="P257" t="str">
        <f>_xlfn.XLOOKUP(Orders[[#This Row],[Customer ID]],customers!$A$2:$A$1001,customers!$I$2:$I$1001,,0)</f>
        <v>No</v>
      </c>
    </row>
    <row r="258" spans="1:16" x14ac:dyDescent="0.35">
      <c r="A258" s="2" t="s">
        <v>6044</v>
      </c>
      <c r="B258" s="3">
        <v>44660</v>
      </c>
      <c r="C258" s="2" t="s">
        <v>5044</v>
      </c>
      <c r="D258" t="s">
        <v>288</v>
      </c>
      <c r="E258" s="2">
        <v>1</v>
      </c>
      <c r="F258" s="2" t="str">
        <f>_xlfn.XLOOKUP(C258,customers!$A$1:$A$1001,customers!$B$1:$B$1001,,0)</f>
        <v>Dean Lewis</v>
      </c>
      <c r="G258" s="2" t="str">
        <f ca="1">IF(_xlfn.XLOOKUP(C258,customers!$A$1:$A$1001,customers!$C$1:$C$1001,,0)=0,"",_xlfn.XLOOKUP(C258,customers!$A$1:$A$1001,customers!$C$1:$C$1001,,0))</f>
        <v>dlewis5@hotmail.com</v>
      </c>
      <c r="H258" s="2" t="str">
        <f>_xlfn.XLOOKUP(C258,customers!$A$1:$A$1001,customers!$G$1:$G$1001,,0)</f>
        <v>Ireland</v>
      </c>
      <c r="I258" t="str">
        <f>INDEX(products!$A$1:$G$49,MATCH(orders!$D236,products!$A$1:$A$49,0),MATCH(orders!I$1,products!$A$1:$G$1,0))</f>
        <v>Sou</v>
      </c>
      <c r="J258" t="str">
        <f>INDEX(products!$A$1:$G$49,MATCH(orders!$D236,products!$A$1:$A$49,0),MATCH(orders!J$1,products!$A$1:$G$1,0))</f>
        <v>M</v>
      </c>
      <c r="K258" s="5">
        <f>INDEX(products!$A$1:$G$49,MATCH(orders!$D236,products!$A$1:$A$49,0),MATCH(orders!K$1,products!$A$1:$G$1,0))</f>
        <v>1</v>
      </c>
      <c r="L258" s="10">
        <f>INDEX(products!$A$1:$G$49,MATCH(orders!$D236,products!$A$1:$A$49,0),MATCH(orders!L$1,products!$A$1:$G$1,0))</f>
        <v>6</v>
      </c>
      <c r="M258" s="10">
        <f t="shared" ref="M258:M321" si="12">L258*E258</f>
        <v>6</v>
      </c>
      <c r="N258" t="str">
        <f t="shared" ref="N258:N321" si="13">IF(I258="Bag","Baguette",IF(I258="Cro","Croissant",IF(I258="Sou","Sourdough",IF(I258="Bri","Brioche",IF(I258="Cia","Ciabatta","")))))</f>
        <v>Sourdough</v>
      </c>
      <c r="O258" t="str">
        <f t="shared" ref="O258:O321" si="14">IF(J258="S","Soft",IF(J258="C","Crispy",IF(J258="M","Medium","")))</f>
        <v>Medium</v>
      </c>
      <c r="P258" t="str">
        <f>_xlfn.XLOOKUP(Orders[[#This Row],[Customer ID]],customers!$A$2:$A$1001,customers!$I$2:$I$1001,,0)</f>
        <v>No</v>
      </c>
    </row>
    <row r="259" spans="1:16" x14ac:dyDescent="0.35">
      <c r="A259" s="2" t="s">
        <v>5652</v>
      </c>
      <c r="B259" s="3">
        <v>44663</v>
      </c>
      <c r="C259" s="2" t="s">
        <v>4652</v>
      </c>
      <c r="D259" t="s">
        <v>284</v>
      </c>
      <c r="E259" s="2">
        <v>2</v>
      </c>
      <c r="F259" s="2" t="str">
        <f>_xlfn.XLOOKUP(C259,customers!$A$1:$A$1001,customers!$B$1:$B$1001,,0)</f>
        <v>Deanna Murphy</v>
      </c>
      <c r="G259" s="2" t="str">
        <f ca="1">IF(_xlfn.XLOOKUP(C259,customers!$A$1:$A$1001,customers!$C$1:$C$1001,,0)=0,"",_xlfn.XLOOKUP(C259,customers!$A$1:$A$1001,customers!$C$1:$C$1001,,0))</f>
        <v>dmurphy5@gmail.com</v>
      </c>
      <c r="H259" s="2" t="str">
        <f>_xlfn.XLOOKUP(C259,customers!$A$1:$A$1001,customers!$G$1:$G$1001,,0)</f>
        <v>Canada</v>
      </c>
      <c r="I259" t="str">
        <f>INDEX(products!$A$1:$G$49,MATCH(orders!$D816,products!$A$1:$A$49,0),MATCH(orders!I$1,products!$A$1:$G$1,0))</f>
        <v>Bri</v>
      </c>
      <c r="J259" t="str">
        <f>INDEX(products!$A$1:$G$49,MATCH(orders!$D816,products!$A$1:$A$49,0),MATCH(orders!J$1,products!$A$1:$G$1,0))</f>
        <v>M</v>
      </c>
      <c r="K259" s="5">
        <f>INDEX(products!$A$1:$G$49,MATCH(orders!$D816,products!$A$1:$A$49,0),MATCH(orders!K$1,products!$A$1:$G$1,0))</f>
        <v>2.5</v>
      </c>
      <c r="L259" s="10">
        <f>INDEX(products!$A$1:$G$49,MATCH(orders!$D816,products!$A$1:$A$49,0),MATCH(orders!L$1,products!$A$1:$G$1,0))</f>
        <v>12</v>
      </c>
      <c r="M259" s="10">
        <f t="shared" si="12"/>
        <v>24</v>
      </c>
      <c r="N259" t="str">
        <f t="shared" si="13"/>
        <v>Brioche</v>
      </c>
      <c r="O259" t="str">
        <f t="shared" si="14"/>
        <v>Medium</v>
      </c>
      <c r="P259" t="str">
        <f>_xlfn.XLOOKUP(Orders[[#This Row],[Customer ID]],customers!$A$2:$A$1001,customers!$I$2:$I$1001,,0)</f>
        <v>No</v>
      </c>
    </row>
    <row r="260" spans="1:16" x14ac:dyDescent="0.35">
      <c r="A260" s="2" t="s">
        <v>6174</v>
      </c>
      <c r="B260" s="3">
        <v>45313</v>
      </c>
      <c r="C260" s="2" t="s">
        <v>5174</v>
      </c>
      <c r="D260" t="s">
        <v>281</v>
      </c>
      <c r="E260" s="2">
        <v>2</v>
      </c>
      <c r="F260" s="2" t="str">
        <f>_xlfn.XLOOKUP(C260,customers!$A$1:$A$1001,customers!$B$1:$B$1001,,0)</f>
        <v>Deangelo Barnes</v>
      </c>
      <c r="G260" s="2" t="str">
        <f ca="1">IF(_xlfn.XLOOKUP(C260,customers!$A$1:$A$1001,customers!$C$1:$C$1001,,0)=0,"",_xlfn.XLOOKUP(C260,customers!$A$1:$A$1001,customers!$C$1:$C$1001,,0))</f>
        <v>dbarnes2@icloud.com</v>
      </c>
      <c r="H260" s="2" t="str">
        <f>_xlfn.XLOOKUP(C260,customers!$A$1:$A$1001,customers!$G$1:$G$1001,,0)</f>
        <v>France</v>
      </c>
      <c r="I260" t="str">
        <f>INDEX(products!$A$1:$G$49,MATCH(orders!$D79,products!$A$1:$A$49,0),MATCH(orders!I$1,products!$A$1:$G$1,0))</f>
        <v>Bag</v>
      </c>
      <c r="J260" t="str">
        <f>INDEX(products!$A$1:$G$49,MATCH(orders!$D79,products!$A$1:$A$49,0),MATCH(orders!J$1,products!$A$1:$G$1,0))</f>
        <v>M</v>
      </c>
      <c r="K260" s="5">
        <f>INDEX(products!$A$1:$G$49,MATCH(orders!$D79,products!$A$1:$A$49,0),MATCH(orders!K$1,products!$A$1:$G$1,0))</f>
        <v>0.2</v>
      </c>
      <c r="L260" s="10">
        <f>INDEX(products!$A$1:$G$49,MATCH(orders!$D79,products!$A$1:$A$49,0),MATCH(orders!L$1,products!$A$1:$G$1,0))</f>
        <v>1.44</v>
      </c>
      <c r="M260" s="10">
        <f t="shared" si="12"/>
        <v>2.88</v>
      </c>
      <c r="N260" t="str">
        <f t="shared" si="13"/>
        <v>Baguette</v>
      </c>
      <c r="O260" t="str">
        <f t="shared" si="14"/>
        <v>Medium</v>
      </c>
      <c r="P260" t="str">
        <f>_xlfn.XLOOKUP(Orders[[#This Row],[Customer ID]],customers!$A$2:$A$1001,customers!$I$2:$I$1001,,0)</f>
        <v>Yes</v>
      </c>
    </row>
    <row r="261" spans="1:16" x14ac:dyDescent="0.35">
      <c r="A261" s="2" t="s">
        <v>5949</v>
      </c>
      <c r="B261" s="3">
        <v>45556</v>
      </c>
      <c r="C261" s="2" t="s">
        <v>4949</v>
      </c>
      <c r="D261" t="s">
        <v>279</v>
      </c>
      <c r="E261" s="2">
        <v>4</v>
      </c>
      <c r="F261" s="2" t="str">
        <f>_xlfn.XLOOKUP(C261,customers!$A$1:$A$1001,customers!$B$1:$B$1001,,0)</f>
        <v>Declan Tapia</v>
      </c>
      <c r="G261" s="2" t="str">
        <f ca="1">IF(_xlfn.XLOOKUP(C261,customers!$A$1:$A$1001,customers!$C$1:$C$1001,,0)=0,"",_xlfn.XLOOKUP(C261,customers!$A$1:$A$1001,customers!$C$1:$C$1001,,0))</f>
        <v>dtapia2@hotmail.com</v>
      </c>
      <c r="H261" s="2" t="str">
        <f>_xlfn.XLOOKUP(C261,customers!$A$1:$A$1001,customers!$G$1:$G$1001,,0)</f>
        <v>Canada</v>
      </c>
      <c r="I261" t="str">
        <f>INDEX(products!$A$1:$G$49,MATCH(orders!$D125,products!$A$1:$A$49,0),MATCH(orders!I$1,products!$A$1:$G$1,0))</f>
        <v>Cro</v>
      </c>
      <c r="J261" t="str">
        <f>INDEX(products!$A$1:$G$49,MATCH(orders!$D125,products!$A$1:$A$49,0),MATCH(orders!J$1,products!$A$1:$G$1,0))</f>
        <v>M</v>
      </c>
      <c r="K261" s="5">
        <f>INDEX(products!$A$1:$G$49,MATCH(orders!$D125,products!$A$1:$A$49,0),MATCH(orders!K$1,products!$A$1:$G$1,0))</f>
        <v>0.5</v>
      </c>
      <c r="L261" s="10">
        <f>INDEX(products!$A$1:$G$49,MATCH(orders!$D125,products!$A$1:$A$49,0),MATCH(orders!L$1,products!$A$1:$G$1,0))</f>
        <v>2.7</v>
      </c>
      <c r="M261" s="10">
        <f t="shared" si="12"/>
        <v>10.8</v>
      </c>
      <c r="N261" t="str">
        <f t="shared" si="13"/>
        <v>Croissant</v>
      </c>
      <c r="O261" t="str">
        <f t="shared" si="14"/>
        <v>Medium</v>
      </c>
      <c r="P261" t="str">
        <f>_xlfn.XLOOKUP(Orders[[#This Row],[Customer ID]],customers!$A$2:$A$1001,customers!$I$2:$I$1001,,0)</f>
        <v>Yes</v>
      </c>
    </row>
    <row r="262" spans="1:16" x14ac:dyDescent="0.35">
      <c r="A262" s="2" t="s">
        <v>5784</v>
      </c>
      <c r="B262" s="3">
        <v>44502</v>
      </c>
      <c r="C262" s="2" t="s">
        <v>4784</v>
      </c>
      <c r="D262" t="s">
        <v>277</v>
      </c>
      <c r="E262" s="2">
        <v>5</v>
      </c>
      <c r="F262" s="2" t="str">
        <f>_xlfn.XLOOKUP(C262,customers!$A$1:$A$1001,customers!$B$1:$B$1001,,0)</f>
        <v>Declan Black</v>
      </c>
      <c r="G262" s="2" t="str">
        <f ca="1">IF(_xlfn.XLOOKUP(C262,customers!$A$1:$A$1001,customers!$C$1:$C$1001,,0)=0,"",_xlfn.XLOOKUP(C262,customers!$A$1:$A$1001,customers!$C$1:$C$1001,,0))</f>
        <v>dblack5@outlook.com</v>
      </c>
      <c r="H262" s="2" t="str">
        <f>_xlfn.XLOOKUP(C262,customers!$A$1:$A$1001,customers!$G$1:$G$1001,,0)</f>
        <v>France</v>
      </c>
      <c r="I262" t="str">
        <f>INDEX(products!$A$1:$G$49,MATCH(orders!$D325,products!$A$1:$A$49,0),MATCH(orders!I$1,products!$A$1:$G$1,0))</f>
        <v>Bag</v>
      </c>
      <c r="J262" t="str">
        <f>INDEX(products!$A$1:$G$49,MATCH(orders!$D325,products!$A$1:$A$49,0),MATCH(orders!J$1,products!$A$1:$G$1,0))</f>
        <v>C</v>
      </c>
      <c r="K262" s="5">
        <f>INDEX(products!$A$1:$G$49,MATCH(orders!$D325,products!$A$1:$A$49,0),MATCH(orders!K$1,products!$A$1:$G$1,0))</f>
        <v>0.2</v>
      </c>
      <c r="L262" s="10">
        <f>INDEX(products!$A$1:$G$49,MATCH(orders!$D325,products!$A$1:$A$49,0),MATCH(orders!L$1,products!$A$1:$G$1,0))</f>
        <v>1.32</v>
      </c>
      <c r="M262" s="10">
        <f t="shared" si="12"/>
        <v>6.6000000000000005</v>
      </c>
      <c r="N262" t="str">
        <f t="shared" si="13"/>
        <v>Baguette</v>
      </c>
      <c r="O262" t="str">
        <f t="shared" si="14"/>
        <v>Crispy</v>
      </c>
      <c r="P262" t="str">
        <f>_xlfn.XLOOKUP(Orders[[#This Row],[Customer ID]],customers!$A$2:$A$1001,customers!$I$2:$I$1001,,0)</f>
        <v>Yes</v>
      </c>
    </row>
    <row r="263" spans="1:16" x14ac:dyDescent="0.35">
      <c r="A263" s="2" t="s">
        <v>5714</v>
      </c>
      <c r="B263" s="3">
        <v>45432</v>
      </c>
      <c r="C263" s="2" t="s">
        <v>4714</v>
      </c>
      <c r="D263" t="s">
        <v>285</v>
      </c>
      <c r="E263" s="2">
        <v>3</v>
      </c>
      <c r="F263" s="2" t="str">
        <f>_xlfn.XLOOKUP(C263,customers!$A$1:$A$1001,customers!$B$1:$B$1001,,0)</f>
        <v>Deon Duke</v>
      </c>
      <c r="G263" s="2" t="str">
        <f ca="1">IF(_xlfn.XLOOKUP(C263,customers!$A$1:$A$1001,customers!$C$1:$C$1001,,0)=0,"",_xlfn.XLOOKUP(C263,customers!$A$1:$A$1001,customers!$C$1:$C$1001,,0))</f>
        <v>dduke1@icloud.com</v>
      </c>
      <c r="H263" s="2" t="str">
        <f>_xlfn.XLOOKUP(C263,customers!$A$1:$A$1001,customers!$G$1:$G$1001,,0)</f>
        <v>France</v>
      </c>
      <c r="I263" t="str">
        <f>INDEX(products!$A$1:$G$49,MATCH(orders!$D39,products!$A$1:$A$49,0),MATCH(orders!I$1,products!$A$1:$G$1,0))</f>
        <v>Cia</v>
      </c>
      <c r="J263" t="str">
        <f>INDEX(products!$A$1:$G$49,MATCH(orders!$D39,products!$A$1:$A$49,0),MATCH(orders!J$1,products!$A$1:$G$1,0))</f>
        <v>C</v>
      </c>
      <c r="K263" s="5">
        <f>INDEX(products!$A$1:$G$49,MATCH(orders!$D39,products!$A$1:$A$49,0),MATCH(orders!K$1,products!$A$1:$G$1,0))</f>
        <v>2.5</v>
      </c>
      <c r="L263" s="10">
        <f>INDEX(products!$A$1:$G$49,MATCH(orders!$D39,products!$A$1:$A$49,0),MATCH(orders!L$1,products!$A$1:$G$1,0))</f>
        <v>13.75</v>
      </c>
      <c r="M263" s="10">
        <f t="shared" si="12"/>
        <v>41.25</v>
      </c>
      <c r="N263" t="str">
        <f t="shared" si="13"/>
        <v>Ciabatta</v>
      </c>
      <c r="O263" t="str">
        <f t="shared" si="14"/>
        <v>Crispy</v>
      </c>
      <c r="P263" t="str">
        <f>_xlfn.XLOOKUP(Orders[[#This Row],[Customer ID]],customers!$A$2:$A$1001,customers!$I$2:$I$1001,,0)</f>
        <v>No</v>
      </c>
    </row>
    <row r="264" spans="1:16" x14ac:dyDescent="0.35">
      <c r="A264" s="2" t="s">
        <v>5420</v>
      </c>
      <c r="B264" s="3">
        <v>45268</v>
      </c>
      <c r="C264" s="2" t="s">
        <v>4420</v>
      </c>
      <c r="D264" t="s">
        <v>274</v>
      </c>
      <c r="E264" s="2">
        <v>5</v>
      </c>
      <c r="F264" s="2" t="str">
        <f>_xlfn.XLOOKUP(C264,customers!$A$1:$A$1001,customers!$B$1:$B$1001,,0)</f>
        <v>Derrick Thornton</v>
      </c>
      <c r="G264" s="2" t="str">
        <f ca="1">IF(_xlfn.XLOOKUP(C264,customers!$A$1:$A$1001,customers!$C$1:$C$1001,,0)=0,"",_xlfn.XLOOKUP(C264,customers!$A$1:$A$1001,customers!$C$1:$C$1001,,0))</f>
        <v>dthornton2@yahoo.com</v>
      </c>
      <c r="H264" s="2" t="str">
        <f>_xlfn.XLOOKUP(C264,customers!$A$1:$A$1001,customers!$G$1:$G$1001,,0)</f>
        <v>Canada</v>
      </c>
      <c r="I264" t="str">
        <f>INDEX(products!$A$1:$G$49,MATCH(orders!$D884,products!$A$1:$A$49,0),MATCH(orders!I$1,products!$A$1:$G$1,0))</f>
        <v>Bag</v>
      </c>
      <c r="J264" t="str">
        <f>INDEX(products!$A$1:$G$49,MATCH(orders!$D884,products!$A$1:$A$49,0),MATCH(orders!J$1,products!$A$1:$G$1,0))</f>
        <v>M</v>
      </c>
      <c r="K264" s="5">
        <f>INDEX(products!$A$1:$G$49,MATCH(orders!$D884,products!$A$1:$A$49,0),MATCH(orders!K$1,products!$A$1:$G$1,0))</f>
        <v>0.2</v>
      </c>
      <c r="L264" s="10">
        <f>INDEX(products!$A$1:$G$49,MATCH(orders!$D884,products!$A$1:$A$49,0),MATCH(orders!L$1,products!$A$1:$G$1,0))</f>
        <v>1.44</v>
      </c>
      <c r="M264" s="10">
        <f t="shared" si="12"/>
        <v>7.1999999999999993</v>
      </c>
      <c r="N264" t="str">
        <f t="shared" si="13"/>
        <v>Baguette</v>
      </c>
      <c r="O264" t="str">
        <f t="shared" si="14"/>
        <v>Medium</v>
      </c>
      <c r="P264" t="str">
        <f>_xlfn.XLOOKUP(Orders[[#This Row],[Customer ID]],customers!$A$2:$A$1001,customers!$I$2:$I$1001,,0)</f>
        <v>Yes</v>
      </c>
    </row>
    <row r="265" spans="1:16" x14ac:dyDescent="0.35">
      <c r="A265" s="2" t="s">
        <v>5718</v>
      </c>
      <c r="B265" s="3">
        <v>44891</v>
      </c>
      <c r="C265" s="2" t="s">
        <v>4718</v>
      </c>
      <c r="D265" t="s">
        <v>290</v>
      </c>
      <c r="E265" s="2">
        <v>2</v>
      </c>
      <c r="F265" s="2" t="str">
        <f>_xlfn.XLOOKUP(C265,customers!$A$1:$A$1001,customers!$B$1:$B$1001,,0)</f>
        <v>Derick Mathis</v>
      </c>
      <c r="G265" s="2" t="str">
        <f ca="1">IF(_xlfn.XLOOKUP(C265,customers!$A$1:$A$1001,customers!$C$1:$C$1001,,0)=0,"",_xlfn.XLOOKUP(C265,customers!$A$1:$A$1001,customers!$C$1:$C$1001,,0))</f>
        <v>dmathis3@yahoo.com</v>
      </c>
      <c r="H265" s="2" t="str">
        <f>_xlfn.XLOOKUP(C265,customers!$A$1:$A$1001,customers!$G$1:$G$1001,,0)</f>
        <v>France</v>
      </c>
      <c r="I265" t="str">
        <f>INDEX(products!$A$1:$G$49,MATCH(orders!$D574,products!$A$1:$A$49,0),MATCH(orders!I$1,products!$A$1:$G$1,0))</f>
        <v>Cro</v>
      </c>
      <c r="J265" t="str">
        <f>INDEX(products!$A$1:$G$49,MATCH(orders!$D574,products!$A$1:$A$49,0),MATCH(orders!J$1,products!$A$1:$G$1,0))</f>
        <v>S</v>
      </c>
      <c r="K265" s="5">
        <f>INDEX(products!$A$1:$G$49,MATCH(orders!$D574,products!$A$1:$A$49,0),MATCH(orders!K$1,products!$A$1:$G$1,0))</f>
        <v>0.2</v>
      </c>
      <c r="L265" s="10">
        <f>INDEX(products!$A$1:$G$49,MATCH(orders!$D574,products!$A$1:$A$49,0),MATCH(orders!L$1,products!$A$1:$G$1,0))</f>
        <v>0.9</v>
      </c>
      <c r="M265" s="10">
        <f t="shared" si="12"/>
        <v>1.8</v>
      </c>
      <c r="N265" t="str">
        <f t="shared" si="13"/>
        <v>Croissant</v>
      </c>
      <c r="O265" t="str">
        <f t="shared" si="14"/>
        <v>Soft</v>
      </c>
      <c r="P265" t="str">
        <f>_xlfn.XLOOKUP(Orders[[#This Row],[Customer ID]],customers!$A$2:$A$1001,customers!$I$2:$I$1001,,0)</f>
        <v>No</v>
      </c>
    </row>
    <row r="266" spans="1:16" x14ac:dyDescent="0.35">
      <c r="A266" s="2" t="s">
        <v>5940</v>
      </c>
      <c r="B266" s="3">
        <v>45514</v>
      </c>
      <c r="C266" s="2" t="s">
        <v>4940</v>
      </c>
      <c r="D266" t="s">
        <v>291</v>
      </c>
      <c r="E266" s="2">
        <v>5</v>
      </c>
      <c r="F266" s="2" t="str">
        <f>_xlfn.XLOOKUP(C266,customers!$A$1:$A$1001,customers!$B$1:$B$1001,,0)</f>
        <v>Derick Potter</v>
      </c>
      <c r="G266" s="2" t="str">
        <f ca="1">IF(_xlfn.XLOOKUP(C266,customers!$A$1:$A$1001,customers!$C$1:$C$1001,,0)=0,"",_xlfn.XLOOKUP(C266,customers!$A$1:$A$1001,customers!$C$1:$C$1001,,0))</f>
        <v>dpotter3@outlook.com</v>
      </c>
      <c r="H266" s="2" t="str">
        <f>_xlfn.XLOOKUP(C266,customers!$A$1:$A$1001,customers!$G$1:$G$1001,,0)</f>
        <v>France</v>
      </c>
      <c r="I266" t="str">
        <f>INDEX(products!$A$1:$G$49,MATCH(orders!$D961,products!$A$1:$A$49,0),MATCH(orders!I$1,products!$A$1:$G$1,0))</f>
        <v>Cro</v>
      </c>
      <c r="J266" t="str">
        <f>INDEX(products!$A$1:$G$49,MATCH(orders!$D961,products!$A$1:$A$49,0),MATCH(orders!J$1,products!$A$1:$G$1,0))</f>
        <v>C</v>
      </c>
      <c r="K266" s="5">
        <f>INDEX(products!$A$1:$G$49,MATCH(orders!$D961,products!$A$1:$A$49,0),MATCH(orders!K$1,products!$A$1:$G$1,0))</f>
        <v>1</v>
      </c>
      <c r="L266" s="10">
        <f>INDEX(products!$A$1:$G$49,MATCH(orders!$D961,products!$A$1:$A$49,0),MATCH(orders!L$1,products!$A$1:$G$1,0))</f>
        <v>4.95</v>
      </c>
      <c r="M266" s="10">
        <f t="shared" si="12"/>
        <v>24.75</v>
      </c>
      <c r="N266" t="str">
        <f t="shared" si="13"/>
        <v>Croissant</v>
      </c>
      <c r="O266" t="str">
        <f t="shared" si="14"/>
        <v>Crispy</v>
      </c>
      <c r="P266" t="str">
        <f>_xlfn.XLOOKUP(Orders[[#This Row],[Customer ID]],customers!$A$2:$A$1001,customers!$I$2:$I$1001,,0)</f>
        <v>No</v>
      </c>
    </row>
    <row r="267" spans="1:16" x14ac:dyDescent="0.35">
      <c r="A267" s="2" t="s">
        <v>5636</v>
      </c>
      <c r="B267" s="3">
        <v>44997</v>
      </c>
      <c r="C267" s="2" t="s">
        <v>4636</v>
      </c>
      <c r="D267" t="s">
        <v>291</v>
      </c>
      <c r="E267" s="2">
        <v>3</v>
      </c>
      <c r="F267" s="2" t="str">
        <f>_xlfn.XLOOKUP(C267,customers!$A$1:$A$1001,customers!$B$1:$B$1001,,0)</f>
        <v>Dereon Thornton</v>
      </c>
      <c r="G267" s="2" t="str">
        <f ca="1">IF(_xlfn.XLOOKUP(C267,customers!$A$1:$A$1001,customers!$C$1:$C$1001,,0)=0,"",_xlfn.XLOOKUP(C267,customers!$A$1:$A$1001,customers!$C$1:$C$1001,,0))</f>
        <v>dthornton3@outlook.com</v>
      </c>
      <c r="H267" s="2" t="str">
        <f>_xlfn.XLOOKUP(C267,customers!$A$1:$A$1001,customers!$G$1:$G$1001,,0)</f>
        <v>United States</v>
      </c>
      <c r="I267" t="str">
        <f>INDEX(products!$A$1:$G$49,MATCH(orders!$D769,products!$A$1:$A$49,0),MATCH(orders!I$1,products!$A$1:$G$1,0))</f>
        <v>Cro</v>
      </c>
      <c r="J267" t="str">
        <f>INDEX(products!$A$1:$G$49,MATCH(orders!$D769,products!$A$1:$A$49,0),MATCH(orders!J$1,products!$A$1:$G$1,0))</f>
        <v>C</v>
      </c>
      <c r="K267" s="5">
        <f>INDEX(products!$A$1:$G$49,MATCH(orders!$D769,products!$A$1:$A$49,0),MATCH(orders!K$1,products!$A$1:$G$1,0))</f>
        <v>1</v>
      </c>
      <c r="L267" s="10">
        <f>INDEX(products!$A$1:$G$49,MATCH(orders!$D769,products!$A$1:$A$49,0),MATCH(orders!L$1,products!$A$1:$G$1,0))</f>
        <v>4.95</v>
      </c>
      <c r="M267" s="10">
        <f t="shared" si="12"/>
        <v>14.850000000000001</v>
      </c>
      <c r="N267" t="str">
        <f t="shared" si="13"/>
        <v>Croissant</v>
      </c>
      <c r="O267" t="str">
        <f t="shared" si="14"/>
        <v>Crispy</v>
      </c>
      <c r="P267" t="str">
        <f>_xlfn.XLOOKUP(Orders[[#This Row],[Customer ID]],customers!$A$2:$A$1001,customers!$I$2:$I$1001,,0)</f>
        <v>No</v>
      </c>
    </row>
    <row r="268" spans="1:16" x14ac:dyDescent="0.35">
      <c r="A268" s="2" t="s">
        <v>5509</v>
      </c>
      <c r="B268" s="3">
        <v>44406</v>
      </c>
      <c r="C268" s="2" t="s">
        <v>4509</v>
      </c>
      <c r="D268" t="s">
        <v>261</v>
      </c>
      <c r="E268" s="2">
        <v>1</v>
      </c>
      <c r="F268" s="2" t="str">
        <f>_xlfn.XLOOKUP(C268,customers!$A$1:$A$1001,customers!$B$1:$B$1001,,0)</f>
        <v>Deshawn Adams</v>
      </c>
      <c r="G268" s="2" t="str">
        <f ca="1">IF(_xlfn.XLOOKUP(C268,customers!$A$1:$A$1001,customers!$C$1:$C$1001,,0)=0,"",_xlfn.XLOOKUP(C268,customers!$A$1:$A$1001,customers!$C$1:$C$1001,,0))</f>
        <v>dadams3@outlook.com</v>
      </c>
      <c r="H268" s="2" t="str">
        <f>_xlfn.XLOOKUP(C268,customers!$A$1:$A$1001,customers!$G$1:$G$1001,,0)</f>
        <v>United States</v>
      </c>
      <c r="I268" t="str">
        <f>INDEX(products!$A$1:$G$49,MATCH(orders!$D65,products!$A$1:$A$49,0),MATCH(orders!I$1,products!$A$1:$G$1,0))</f>
        <v>Cro</v>
      </c>
      <c r="J268" t="str">
        <f>INDEX(products!$A$1:$G$49,MATCH(orders!$D65,products!$A$1:$A$49,0),MATCH(orders!J$1,products!$A$1:$G$1,0))</f>
        <v>M</v>
      </c>
      <c r="K268" s="5">
        <f>INDEX(products!$A$1:$G$49,MATCH(orders!$D65,products!$A$1:$A$49,0),MATCH(orders!K$1,products!$A$1:$G$1,0))</f>
        <v>0.5</v>
      </c>
      <c r="L268" s="10">
        <f>INDEX(products!$A$1:$G$49,MATCH(orders!$D65,products!$A$1:$A$49,0),MATCH(orders!L$1,products!$A$1:$G$1,0))</f>
        <v>2.7</v>
      </c>
      <c r="M268" s="10">
        <f t="shared" si="12"/>
        <v>2.7</v>
      </c>
      <c r="N268" t="str">
        <f t="shared" si="13"/>
        <v>Croissant</v>
      </c>
      <c r="O268" t="str">
        <f t="shared" si="14"/>
        <v>Medium</v>
      </c>
      <c r="P268" t="str">
        <f>_xlfn.XLOOKUP(Orders[[#This Row],[Customer ID]],customers!$A$2:$A$1001,customers!$I$2:$I$1001,,0)</f>
        <v>No</v>
      </c>
    </row>
    <row r="269" spans="1:16" x14ac:dyDescent="0.35">
      <c r="A269" s="2" t="s">
        <v>5555</v>
      </c>
      <c r="B269" s="3">
        <v>45351</v>
      </c>
      <c r="C269" s="2" t="s">
        <v>4555</v>
      </c>
      <c r="D269" t="s">
        <v>270</v>
      </c>
      <c r="E269" s="2">
        <v>4</v>
      </c>
      <c r="F269" s="2" t="str">
        <f>_xlfn.XLOOKUP(C269,customers!$A$1:$A$1001,customers!$B$1:$B$1001,,0)</f>
        <v>Desmond Weber</v>
      </c>
      <c r="G269" s="2" t="str">
        <f ca="1">IF(_xlfn.XLOOKUP(C269,customers!$A$1:$A$1001,customers!$C$1:$C$1001,,0)=0,"",_xlfn.XLOOKUP(C269,customers!$A$1:$A$1001,customers!$C$1:$C$1001,,0))</f>
        <v>dweber4@hotmail.com</v>
      </c>
      <c r="H269" s="2" t="str">
        <f>_xlfn.XLOOKUP(C269,customers!$A$1:$A$1001,customers!$G$1:$G$1001,,0)</f>
        <v>France</v>
      </c>
      <c r="I269" t="str">
        <f>INDEX(products!$A$1:$G$49,MATCH(orders!$D542,products!$A$1:$A$49,0),MATCH(orders!I$1,products!$A$1:$G$1,0))</f>
        <v>Cro</v>
      </c>
      <c r="J269" t="str">
        <f>INDEX(products!$A$1:$G$49,MATCH(orders!$D542,products!$A$1:$A$49,0),MATCH(orders!J$1,products!$A$1:$G$1,0))</f>
        <v>S</v>
      </c>
      <c r="K269" s="5">
        <f>INDEX(products!$A$1:$G$49,MATCH(orders!$D542,products!$A$1:$A$49,0),MATCH(orders!K$1,products!$A$1:$G$1,0))</f>
        <v>0.5</v>
      </c>
      <c r="L269" s="10">
        <f>INDEX(products!$A$1:$G$49,MATCH(orders!$D542,products!$A$1:$A$49,0),MATCH(orders!L$1,products!$A$1:$G$1,0))</f>
        <v>2.25</v>
      </c>
      <c r="M269" s="10">
        <f t="shared" si="12"/>
        <v>9</v>
      </c>
      <c r="N269" t="str">
        <f t="shared" si="13"/>
        <v>Croissant</v>
      </c>
      <c r="O269" t="str">
        <f t="shared" si="14"/>
        <v>Soft</v>
      </c>
      <c r="P269" t="str">
        <f>_xlfn.XLOOKUP(Orders[[#This Row],[Customer ID]],customers!$A$2:$A$1001,customers!$I$2:$I$1001,,0)</f>
        <v>Yes</v>
      </c>
    </row>
    <row r="270" spans="1:16" x14ac:dyDescent="0.35">
      <c r="A270" s="2" t="s">
        <v>5464</v>
      </c>
      <c r="B270" s="3">
        <v>44613</v>
      </c>
      <c r="C270" s="2" t="s">
        <v>4464</v>
      </c>
      <c r="D270" t="s">
        <v>271</v>
      </c>
      <c r="E270" s="2">
        <v>6</v>
      </c>
      <c r="F270" s="2" t="str">
        <f>_xlfn.XLOOKUP(C270,customers!$A$1:$A$1001,customers!$B$1:$B$1001,,0)</f>
        <v>Deven Berg</v>
      </c>
      <c r="G270" s="2" t="str">
        <f ca="1">IF(_xlfn.XLOOKUP(C270,customers!$A$1:$A$1001,customers!$C$1:$C$1001,,0)=0,"",_xlfn.XLOOKUP(C270,customers!$A$1:$A$1001,customers!$C$1:$C$1001,,0))</f>
        <v>dberg5@gmail.com</v>
      </c>
      <c r="H270" s="2" t="str">
        <f>_xlfn.XLOOKUP(C270,customers!$A$1:$A$1001,customers!$G$1:$G$1001,,0)</f>
        <v>France</v>
      </c>
      <c r="I270" t="str">
        <f>INDEX(products!$A$1:$G$49,MATCH(orders!$D495,products!$A$1:$A$49,0),MATCH(orders!I$1,products!$A$1:$G$1,0))</f>
        <v>Bag</v>
      </c>
      <c r="J270" t="str">
        <f>INDEX(products!$A$1:$G$49,MATCH(orders!$D495,products!$A$1:$A$49,0),MATCH(orders!J$1,products!$A$1:$G$1,0))</f>
        <v>C</v>
      </c>
      <c r="K270" s="5">
        <f>INDEX(products!$A$1:$G$49,MATCH(orders!$D495,products!$A$1:$A$49,0),MATCH(orders!K$1,products!$A$1:$G$1,0))</f>
        <v>0.5</v>
      </c>
      <c r="L270" s="10">
        <f>INDEX(products!$A$1:$G$49,MATCH(orders!$D495,products!$A$1:$A$49,0),MATCH(orders!L$1,products!$A$1:$G$1,0))</f>
        <v>3.3</v>
      </c>
      <c r="M270" s="10">
        <f t="shared" si="12"/>
        <v>19.799999999999997</v>
      </c>
      <c r="N270" t="str">
        <f t="shared" si="13"/>
        <v>Baguette</v>
      </c>
      <c r="O270" t="str">
        <f t="shared" si="14"/>
        <v>Crispy</v>
      </c>
      <c r="P270" t="str">
        <f>_xlfn.XLOOKUP(Orders[[#This Row],[Customer ID]],customers!$A$2:$A$1001,customers!$I$2:$I$1001,,0)</f>
        <v>Yes</v>
      </c>
    </row>
    <row r="271" spans="1:16" x14ac:dyDescent="0.35">
      <c r="A271" s="2" t="s">
        <v>5824</v>
      </c>
      <c r="B271" s="3">
        <v>44754</v>
      </c>
      <c r="C271" s="2" t="s">
        <v>4824</v>
      </c>
      <c r="D271" t="s">
        <v>281</v>
      </c>
      <c r="E271" s="2">
        <v>3</v>
      </c>
      <c r="F271" s="2" t="str">
        <f>_xlfn.XLOOKUP(C271,customers!$A$1:$A$1001,customers!$B$1:$B$1001,,0)</f>
        <v>Devin Hernandez</v>
      </c>
      <c r="G271" s="2" t="str">
        <f ca="1">IF(_xlfn.XLOOKUP(C271,customers!$A$1:$A$1001,customers!$C$1:$C$1001,,0)=0,"",_xlfn.XLOOKUP(C271,customers!$A$1:$A$1001,customers!$C$1:$C$1001,,0))</f>
        <v>dhernandez6@hotmail.com</v>
      </c>
      <c r="H271" s="2" t="str">
        <f>_xlfn.XLOOKUP(C271,customers!$A$1:$A$1001,customers!$G$1:$G$1001,,0)</f>
        <v>France</v>
      </c>
      <c r="I271" t="str">
        <f>INDEX(products!$A$1:$G$49,MATCH(orders!$D379,products!$A$1:$A$49,0),MATCH(orders!I$1,products!$A$1:$G$1,0))</f>
        <v>Bag</v>
      </c>
      <c r="J271" t="str">
        <f>INDEX(products!$A$1:$G$49,MATCH(orders!$D379,products!$A$1:$A$49,0),MATCH(orders!J$1,products!$A$1:$G$1,0))</f>
        <v>S</v>
      </c>
      <c r="K271" s="5">
        <f>INDEX(products!$A$1:$G$49,MATCH(orders!$D379,products!$A$1:$A$49,0),MATCH(orders!K$1,products!$A$1:$G$1,0))</f>
        <v>0.5</v>
      </c>
      <c r="L271" s="10">
        <f>INDEX(products!$A$1:$G$49,MATCH(orders!$D379,products!$A$1:$A$49,0),MATCH(orders!L$1,products!$A$1:$G$1,0))</f>
        <v>3</v>
      </c>
      <c r="M271" s="10">
        <f t="shared" si="12"/>
        <v>9</v>
      </c>
      <c r="N271" t="str">
        <f t="shared" si="13"/>
        <v>Baguette</v>
      </c>
      <c r="O271" t="str">
        <f t="shared" si="14"/>
        <v>Soft</v>
      </c>
      <c r="P271" t="str">
        <f>_xlfn.XLOOKUP(Orders[[#This Row],[Customer ID]],customers!$A$2:$A$1001,customers!$I$2:$I$1001,,0)</f>
        <v>No</v>
      </c>
    </row>
    <row r="272" spans="1:16" x14ac:dyDescent="0.35">
      <c r="A272" s="2" t="s">
        <v>5759</v>
      </c>
      <c r="B272" s="3">
        <v>45317</v>
      </c>
      <c r="C272" s="2" t="s">
        <v>4759</v>
      </c>
      <c r="D272" t="s">
        <v>278</v>
      </c>
      <c r="E272" s="2">
        <v>1</v>
      </c>
      <c r="F272" s="2" t="str">
        <f>_xlfn.XLOOKUP(C272,customers!$A$1:$A$1001,customers!$B$1:$B$1001,,0)</f>
        <v>Dexter Reyes</v>
      </c>
      <c r="G272" s="2" t="str">
        <f ca="1">IF(_xlfn.XLOOKUP(C272,customers!$A$1:$A$1001,customers!$C$1:$C$1001,,0)=0,"",_xlfn.XLOOKUP(C272,customers!$A$1:$A$1001,customers!$C$1:$C$1001,,0))</f>
        <v>dreyes9@gmail.com</v>
      </c>
      <c r="H272" s="2" t="str">
        <f>_xlfn.XLOOKUP(C272,customers!$A$1:$A$1001,customers!$G$1:$G$1001,,0)</f>
        <v>France</v>
      </c>
      <c r="I272" t="str">
        <f>INDEX(products!$A$1:$G$49,MATCH(orders!$D326,products!$A$1:$A$49,0),MATCH(orders!I$1,products!$A$1:$G$1,0))</f>
        <v>Cia</v>
      </c>
      <c r="J272" t="str">
        <f>INDEX(products!$A$1:$G$49,MATCH(orders!$D326,products!$A$1:$A$49,0),MATCH(orders!J$1,products!$A$1:$G$1,0))</f>
        <v>C</v>
      </c>
      <c r="K272" s="5">
        <f>INDEX(products!$A$1:$G$49,MATCH(orders!$D326,products!$A$1:$A$49,0),MATCH(orders!K$1,products!$A$1:$G$1,0))</f>
        <v>2.5</v>
      </c>
      <c r="L272" s="10">
        <f>INDEX(products!$A$1:$G$49,MATCH(orders!$D326,products!$A$1:$A$49,0),MATCH(orders!L$1,products!$A$1:$G$1,0))</f>
        <v>13.75</v>
      </c>
      <c r="M272" s="10">
        <f t="shared" si="12"/>
        <v>13.75</v>
      </c>
      <c r="N272" t="str">
        <f t="shared" si="13"/>
        <v>Ciabatta</v>
      </c>
      <c r="O272" t="str">
        <f t="shared" si="14"/>
        <v>Crispy</v>
      </c>
      <c r="P272" t="str">
        <f>_xlfn.XLOOKUP(Orders[[#This Row],[Customer ID]],customers!$A$2:$A$1001,customers!$I$2:$I$1001,,0)</f>
        <v>Yes</v>
      </c>
    </row>
    <row r="273" spans="1:16" x14ac:dyDescent="0.35">
      <c r="A273" s="2" t="s">
        <v>6157</v>
      </c>
      <c r="B273" s="3">
        <v>45004</v>
      </c>
      <c r="C273" s="2" t="s">
        <v>5157</v>
      </c>
      <c r="D273" t="s">
        <v>273</v>
      </c>
      <c r="E273" s="2">
        <v>2</v>
      </c>
      <c r="F273" s="2" t="str">
        <f>_xlfn.XLOOKUP(C273,customers!$A$1:$A$1001,customers!$B$1:$B$1001,,0)</f>
        <v>Diamond Brock</v>
      </c>
      <c r="G273" s="2" t="str">
        <f ca="1">IF(_xlfn.XLOOKUP(C273,customers!$A$1:$A$1001,customers!$C$1:$C$1001,,0)=0,"",_xlfn.XLOOKUP(C273,customers!$A$1:$A$1001,customers!$C$1:$C$1001,,0))</f>
        <v>dbrock8@aol.com</v>
      </c>
      <c r="H273" s="2" t="str">
        <f>_xlfn.XLOOKUP(C273,customers!$A$1:$A$1001,customers!$G$1:$G$1001,,0)</f>
        <v>United States</v>
      </c>
      <c r="I273" t="str">
        <f>INDEX(products!$A$1:$G$49,MATCH(orders!$D931,products!$A$1:$A$49,0),MATCH(orders!I$1,products!$A$1:$G$1,0))</f>
        <v>Bag</v>
      </c>
      <c r="J273" t="str">
        <f>INDEX(products!$A$1:$G$49,MATCH(orders!$D931,products!$A$1:$A$49,0),MATCH(orders!J$1,products!$A$1:$G$1,0))</f>
        <v>M</v>
      </c>
      <c r="K273" s="5">
        <f>INDEX(products!$A$1:$G$49,MATCH(orders!$D931,products!$A$1:$A$49,0),MATCH(orders!K$1,products!$A$1:$G$1,0))</f>
        <v>1</v>
      </c>
      <c r="L273" s="10">
        <f>INDEX(products!$A$1:$G$49,MATCH(orders!$D931,products!$A$1:$A$49,0),MATCH(orders!L$1,products!$A$1:$G$1,0))</f>
        <v>7.2</v>
      </c>
      <c r="M273" s="10">
        <f t="shared" si="12"/>
        <v>14.4</v>
      </c>
      <c r="N273" t="str">
        <f t="shared" si="13"/>
        <v>Baguette</v>
      </c>
      <c r="O273" t="str">
        <f t="shared" si="14"/>
        <v>Medium</v>
      </c>
      <c r="P273" t="str">
        <f>_xlfn.XLOOKUP(Orders[[#This Row],[Customer ID]],customers!$A$2:$A$1001,customers!$I$2:$I$1001,,0)</f>
        <v>Yes</v>
      </c>
    </row>
    <row r="274" spans="1:16" x14ac:dyDescent="0.35">
      <c r="A274" s="2" t="s">
        <v>5250</v>
      </c>
      <c r="B274" s="3">
        <v>45372</v>
      </c>
      <c r="C274" s="2" t="s">
        <v>4250</v>
      </c>
      <c r="D274" t="s">
        <v>267</v>
      </c>
      <c r="E274" s="2">
        <v>2</v>
      </c>
      <c r="F274" s="2" t="str">
        <f>_xlfn.XLOOKUP(C274,customers!$A$1:$A$1001,customers!$B$1:$B$1001,,0)</f>
        <v>Dominique Petty</v>
      </c>
      <c r="G274" s="2" t="str">
        <f ca="1">IF(_xlfn.XLOOKUP(C274,customers!$A$1:$A$1001,customers!$C$1:$C$1001,,0)=0,"",_xlfn.XLOOKUP(C274,customers!$A$1:$A$1001,customers!$C$1:$C$1001,,0))</f>
        <v>dpetty9@icloud.com</v>
      </c>
      <c r="H274" s="2" t="str">
        <f>_xlfn.XLOOKUP(C274,customers!$A$1:$A$1001,customers!$G$1:$G$1001,,0)</f>
        <v>United States</v>
      </c>
      <c r="I274" t="str">
        <f>INDEX(products!$A$1:$G$49,MATCH(orders!$D923,products!$A$1:$A$49,0),MATCH(orders!I$1,products!$A$1:$G$1,0))</f>
        <v>Bag</v>
      </c>
      <c r="J274" t="str">
        <f>INDEX(products!$A$1:$G$49,MATCH(orders!$D923,products!$A$1:$A$49,0),MATCH(orders!J$1,products!$A$1:$G$1,0))</f>
        <v>S</v>
      </c>
      <c r="K274" s="5">
        <f>INDEX(products!$A$1:$G$49,MATCH(orders!$D923,products!$A$1:$A$49,0),MATCH(orders!K$1,products!$A$1:$G$1,0))</f>
        <v>0.5</v>
      </c>
      <c r="L274" s="10">
        <f>INDEX(products!$A$1:$G$49,MATCH(orders!$D923,products!$A$1:$A$49,0),MATCH(orders!L$1,products!$A$1:$G$1,0))</f>
        <v>3</v>
      </c>
      <c r="M274" s="10">
        <f t="shared" si="12"/>
        <v>6</v>
      </c>
      <c r="N274" t="str">
        <f t="shared" si="13"/>
        <v>Baguette</v>
      </c>
      <c r="O274" t="str">
        <f t="shared" si="14"/>
        <v>Soft</v>
      </c>
      <c r="P274" t="str">
        <f>_xlfn.XLOOKUP(Orders[[#This Row],[Customer ID]],customers!$A$2:$A$1001,customers!$I$2:$I$1001,,0)</f>
        <v>Yes</v>
      </c>
    </row>
    <row r="275" spans="1:16" x14ac:dyDescent="0.35">
      <c r="A275" s="2" t="s">
        <v>5230</v>
      </c>
      <c r="B275" s="3">
        <v>45505</v>
      </c>
      <c r="C275" s="2" t="s">
        <v>4230</v>
      </c>
      <c r="D275" t="s">
        <v>277</v>
      </c>
      <c r="E275" s="2">
        <v>3</v>
      </c>
      <c r="F275" s="2" t="str">
        <f>_xlfn.XLOOKUP(C275,customers!$A$1:$A$1001,customers!$B$1:$B$1001,,0)</f>
        <v>Dominik George</v>
      </c>
      <c r="G275" s="2" t="str">
        <f ca="1">IF(_xlfn.XLOOKUP(C275,customers!$A$1:$A$1001,customers!$C$1:$C$1001,,0)=0,"",_xlfn.XLOOKUP(C275,customers!$A$1:$A$1001,customers!$C$1:$C$1001,,0))</f>
        <v>dgeorge1@hotmail.com</v>
      </c>
      <c r="H275" s="2" t="str">
        <f>_xlfn.XLOOKUP(C275,customers!$A$1:$A$1001,customers!$G$1:$G$1001,,0)</f>
        <v>Ireland</v>
      </c>
      <c r="I275" t="str">
        <f>INDEX(products!$A$1:$G$49,MATCH(orders!$D889,products!$A$1:$A$49,0),MATCH(orders!I$1,products!$A$1:$G$1,0))</f>
        <v>Bag</v>
      </c>
      <c r="J275" t="str">
        <f>INDEX(products!$A$1:$G$49,MATCH(orders!$D889,products!$A$1:$A$49,0),MATCH(orders!J$1,products!$A$1:$G$1,0))</f>
        <v>S</v>
      </c>
      <c r="K275" s="5">
        <f>INDEX(products!$A$1:$G$49,MATCH(orders!$D889,products!$A$1:$A$49,0),MATCH(orders!K$1,products!$A$1:$G$1,0))</f>
        <v>2.5</v>
      </c>
      <c r="L275" s="10">
        <f>INDEX(products!$A$1:$G$49,MATCH(orders!$D889,products!$A$1:$A$49,0),MATCH(orders!L$1,products!$A$1:$G$1,0))</f>
        <v>15</v>
      </c>
      <c r="M275" s="10">
        <f t="shared" si="12"/>
        <v>45</v>
      </c>
      <c r="N275" t="str">
        <f t="shared" si="13"/>
        <v>Baguette</v>
      </c>
      <c r="O275" t="str">
        <f t="shared" si="14"/>
        <v>Soft</v>
      </c>
      <c r="P275" t="str">
        <f>_xlfn.XLOOKUP(Orders[[#This Row],[Customer ID]],customers!$A$2:$A$1001,customers!$I$2:$I$1001,,0)</f>
        <v>No</v>
      </c>
    </row>
    <row r="276" spans="1:16" x14ac:dyDescent="0.35">
      <c r="A276" s="2" t="s">
        <v>5603</v>
      </c>
      <c r="B276" s="3">
        <v>44206</v>
      </c>
      <c r="C276" s="2" t="s">
        <v>4603</v>
      </c>
      <c r="D276" t="s">
        <v>291</v>
      </c>
      <c r="E276" s="2">
        <v>3</v>
      </c>
      <c r="F276" s="2" t="str">
        <f>_xlfn.XLOOKUP(C276,customers!$A$1:$A$1001,customers!$B$1:$B$1001,,0)</f>
        <v>Dominic Bryant</v>
      </c>
      <c r="G276" s="2" t="str">
        <f ca="1">IF(_xlfn.XLOOKUP(C276,customers!$A$1:$A$1001,customers!$C$1:$C$1001,,0)=0,"",_xlfn.XLOOKUP(C276,customers!$A$1:$A$1001,customers!$C$1:$C$1001,,0))</f>
        <v>dbryant0@aol.com</v>
      </c>
      <c r="H276" s="2" t="str">
        <f>_xlfn.XLOOKUP(C276,customers!$A$1:$A$1001,customers!$G$1:$G$1001,,0)</f>
        <v>France</v>
      </c>
      <c r="I276" t="str">
        <f>INDEX(products!$A$1:$G$49,MATCH(orders!$D433,products!$A$1:$A$49,0),MATCH(orders!I$1,products!$A$1:$G$1,0))</f>
        <v>Cia</v>
      </c>
      <c r="J276" t="str">
        <f>INDEX(products!$A$1:$G$49,MATCH(orders!$D433,products!$A$1:$A$49,0),MATCH(orders!J$1,products!$A$1:$G$1,0))</f>
        <v>C</v>
      </c>
      <c r="K276" s="5">
        <f>INDEX(products!$A$1:$G$49,MATCH(orders!$D433,products!$A$1:$A$49,0),MATCH(orders!K$1,products!$A$1:$G$1,0))</f>
        <v>1</v>
      </c>
      <c r="L276" s="10">
        <f>INDEX(products!$A$1:$G$49,MATCH(orders!$D433,products!$A$1:$A$49,0),MATCH(orders!L$1,products!$A$1:$G$1,0))</f>
        <v>5.5</v>
      </c>
      <c r="M276" s="10">
        <f t="shared" si="12"/>
        <v>16.5</v>
      </c>
      <c r="N276" t="str">
        <f t="shared" si="13"/>
        <v>Ciabatta</v>
      </c>
      <c r="O276" t="str">
        <f t="shared" si="14"/>
        <v>Crispy</v>
      </c>
      <c r="P276" t="str">
        <f>_xlfn.XLOOKUP(Orders[[#This Row],[Customer ID]],customers!$A$2:$A$1001,customers!$I$2:$I$1001,,0)</f>
        <v>No</v>
      </c>
    </row>
    <row r="277" spans="1:16" x14ac:dyDescent="0.35">
      <c r="A277" s="2" t="s">
        <v>6160</v>
      </c>
      <c r="B277" s="3">
        <v>44877</v>
      </c>
      <c r="C277" s="2" t="s">
        <v>5160</v>
      </c>
      <c r="D277" t="s">
        <v>285</v>
      </c>
      <c r="E277" s="2">
        <v>6</v>
      </c>
      <c r="F277" s="2" t="str">
        <f>_xlfn.XLOOKUP(C277,customers!$A$1:$A$1001,customers!$B$1:$B$1001,,0)</f>
        <v>Dominic Todd</v>
      </c>
      <c r="G277" s="2" t="str">
        <f ca="1">IF(_xlfn.XLOOKUP(C277,customers!$A$1:$A$1001,customers!$C$1:$C$1001,,0)=0,"",_xlfn.XLOOKUP(C277,customers!$A$1:$A$1001,customers!$C$1:$C$1001,,0))</f>
        <v>dtodd3@icloud.com</v>
      </c>
      <c r="H277" s="2" t="str">
        <f>_xlfn.XLOOKUP(C277,customers!$A$1:$A$1001,customers!$G$1:$G$1001,,0)</f>
        <v>France</v>
      </c>
      <c r="I277" t="str">
        <f>INDEX(products!$A$1:$G$49,MATCH(orders!$D663,products!$A$1:$A$49,0),MATCH(orders!I$1,products!$A$1:$G$1,0))</f>
        <v>Cia</v>
      </c>
      <c r="J277" t="str">
        <f>INDEX(products!$A$1:$G$49,MATCH(orders!$D663,products!$A$1:$A$49,0),MATCH(orders!J$1,products!$A$1:$G$1,0))</f>
        <v>S</v>
      </c>
      <c r="K277" s="5">
        <f>INDEX(products!$A$1:$G$49,MATCH(orders!$D663,products!$A$1:$A$49,0),MATCH(orders!K$1,products!$A$1:$G$1,0))</f>
        <v>1</v>
      </c>
      <c r="L277" s="10">
        <f>INDEX(products!$A$1:$G$49,MATCH(orders!$D663,products!$A$1:$A$49,0),MATCH(orders!L$1,products!$A$1:$G$1,0))</f>
        <v>5</v>
      </c>
      <c r="M277" s="10">
        <f t="shared" si="12"/>
        <v>30</v>
      </c>
      <c r="N277" t="str">
        <f t="shared" si="13"/>
        <v>Ciabatta</v>
      </c>
      <c r="O277" t="str">
        <f t="shared" si="14"/>
        <v>Soft</v>
      </c>
      <c r="P277" t="str">
        <f>_xlfn.XLOOKUP(Orders[[#This Row],[Customer ID]],customers!$A$2:$A$1001,customers!$I$2:$I$1001,,0)</f>
        <v>Yes</v>
      </c>
    </row>
    <row r="278" spans="1:16" x14ac:dyDescent="0.35">
      <c r="A278" s="2" t="s">
        <v>5966</v>
      </c>
      <c r="B278" s="3">
        <v>44542</v>
      </c>
      <c r="C278" s="2" t="s">
        <v>4966</v>
      </c>
      <c r="D278" t="s">
        <v>291</v>
      </c>
      <c r="E278" s="2">
        <v>2</v>
      </c>
      <c r="F278" s="2" t="str">
        <f>_xlfn.XLOOKUP(C278,customers!$A$1:$A$1001,customers!$B$1:$B$1001,,0)</f>
        <v>Donte Mcclain</v>
      </c>
      <c r="G278" s="2" t="str">
        <f ca="1">IF(_xlfn.XLOOKUP(C278,customers!$A$1:$A$1001,customers!$C$1:$C$1001,,0)=0,"",_xlfn.XLOOKUP(C278,customers!$A$1:$A$1001,customers!$C$1:$C$1001,,0))</f>
        <v>dmcclain3@gmail.com</v>
      </c>
      <c r="H278" s="2" t="str">
        <f>_xlfn.XLOOKUP(C278,customers!$A$1:$A$1001,customers!$G$1:$G$1001,,0)</f>
        <v>Ireland</v>
      </c>
      <c r="I278" t="str">
        <f>INDEX(products!$A$1:$G$49,MATCH(orders!$D145,products!$A$1:$A$49,0),MATCH(orders!I$1,products!$A$1:$G$1,0))</f>
        <v>Cia</v>
      </c>
      <c r="J278" t="str">
        <f>INDEX(products!$A$1:$G$49,MATCH(orders!$D145,products!$A$1:$A$49,0),MATCH(orders!J$1,products!$A$1:$G$1,0))</f>
        <v>C</v>
      </c>
      <c r="K278" s="5">
        <f>INDEX(products!$A$1:$G$49,MATCH(orders!$D145,products!$A$1:$A$49,0),MATCH(orders!K$1,products!$A$1:$G$1,0))</f>
        <v>1</v>
      </c>
      <c r="L278" s="10">
        <f>INDEX(products!$A$1:$G$49,MATCH(orders!$D145,products!$A$1:$A$49,0),MATCH(orders!L$1,products!$A$1:$G$1,0))</f>
        <v>5.5</v>
      </c>
      <c r="M278" s="10">
        <f t="shared" si="12"/>
        <v>11</v>
      </c>
      <c r="N278" t="str">
        <f t="shared" si="13"/>
        <v>Ciabatta</v>
      </c>
      <c r="O278" t="str">
        <f t="shared" si="14"/>
        <v>Crispy</v>
      </c>
      <c r="P278" t="str">
        <f>_xlfn.XLOOKUP(Orders[[#This Row],[Customer ID]],customers!$A$2:$A$1001,customers!$I$2:$I$1001,,0)</f>
        <v>No</v>
      </c>
    </row>
    <row r="279" spans="1:16" x14ac:dyDescent="0.35">
      <c r="A279" s="2" t="s">
        <v>5448</v>
      </c>
      <c r="B279" s="3">
        <v>45400</v>
      </c>
      <c r="C279" s="2" t="s">
        <v>4448</v>
      </c>
      <c r="D279" t="s">
        <v>277</v>
      </c>
      <c r="E279" s="2">
        <v>4</v>
      </c>
      <c r="F279" s="2" t="str">
        <f>_xlfn.XLOOKUP(C279,customers!$A$1:$A$1001,customers!$B$1:$B$1001,,0)</f>
        <v>Donavan Graves</v>
      </c>
      <c r="G279" s="2" t="str">
        <f ca="1">IF(_xlfn.XLOOKUP(C279,customers!$A$1:$A$1001,customers!$C$1:$C$1001,,0)=0,"",_xlfn.XLOOKUP(C279,customers!$A$1:$A$1001,customers!$C$1:$C$1001,,0))</f>
        <v>dgraves2@hotmail.com</v>
      </c>
      <c r="H279" s="2" t="str">
        <f>_xlfn.XLOOKUP(C279,customers!$A$1:$A$1001,customers!$G$1:$G$1001,,0)</f>
        <v>France</v>
      </c>
      <c r="I279" t="str">
        <f>INDEX(products!$A$1:$G$49,MATCH(orders!$D25,products!$A$1:$A$49,0),MATCH(orders!I$1,products!$A$1:$G$1,0))</f>
        <v>Cia</v>
      </c>
      <c r="J279" t="str">
        <f>INDEX(products!$A$1:$G$49,MATCH(orders!$D25,products!$A$1:$A$49,0),MATCH(orders!J$1,products!$A$1:$G$1,0))</f>
        <v>C</v>
      </c>
      <c r="K279" s="5">
        <f>INDEX(products!$A$1:$G$49,MATCH(orders!$D25,products!$A$1:$A$49,0),MATCH(orders!K$1,products!$A$1:$G$1,0))</f>
        <v>2.5</v>
      </c>
      <c r="L279" s="10">
        <f>INDEX(products!$A$1:$G$49,MATCH(orders!$D25,products!$A$1:$A$49,0),MATCH(orders!L$1,products!$A$1:$G$1,0))</f>
        <v>13.75</v>
      </c>
      <c r="M279" s="10">
        <f t="shared" si="12"/>
        <v>55</v>
      </c>
      <c r="N279" t="str">
        <f t="shared" si="13"/>
        <v>Ciabatta</v>
      </c>
      <c r="O279" t="str">
        <f t="shared" si="14"/>
        <v>Crispy</v>
      </c>
      <c r="P279" t="str">
        <f>_xlfn.XLOOKUP(Orders[[#This Row],[Customer ID]],customers!$A$2:$A$1001,customers!$I$2:$I$1001,,0)</f>
        <v>No</v>
      </c>
    </row>
    <row r="280" spans="1:16" x14ac:dyDescent="0.35">
      <c r="A280" s="2" t="s">
        <v>5337</v>
      </c>
      <c r="B280" s="3">
        <v>44952</v>
      </c>
      <c r="C280" s="2" t="s">
        <v>4337</v>
      </c>
      <c r="D280" t="s">
        <v>261</v>
      </c>
      <c r="E280" s="2">
        <v>2</v>
      </c>
      <c r="F280" s="2" t="str">
        <f>_xlfn.XLOOKUP(C280,customers!$A$1:$A$1001,customers!$B$1:$B$1001,,0)</f>
        <v>Donna Hebert</v>
      </c>
      <c r="G280" s="2" t="str">
        <f ca="1">IF(_xlfn.XLOOKUP(C280,customers!$A$1:$A$1001,customers!$C$1:$C$1001,,0)=0,"",_xlfn.XLOOKUP(C280,customers!$A$1:$A$1001,customers!$C$1:$C$1001,,0))</f>
        <v>dhebert8@aol.com</v>
      </c>
      <c r="H280" s="2" t="str">
        <f>_xlfn.XLOOKUP(C280,customers!$A$1:$A$1001,customers!$G$1:$G$1001,,0)</f>
        <v>United States</v>
      </c>
      <c r="I280" t="str">
        <f>INDEX(products!$A$1:$G$49,MATCH(orders!$D689,products!$A$1:$A$49,0),MATCH(orders!I$1,products!$A$1:$G$1,0))</f>
        <v>Bag</v>
      </c>
      <c r="J280" t="str">
        <f>INDEX(products!$A$1:$G$49,MATCH(orders!$D689,products!$A$1:$A$49,0),MATCH(orders!J$1,products!$A$1:$G$1,0))</f>
        <v>C</v>
      </c>
      <c r="K280" s="5">
        <f>INDEX(products!$A$1:$G$49,MATCH(orders!$D689,products!$A$1:$A$49,0),MATCH(orders!K$1,products!$A$1:$G$1,0))</f>
        <v>0.2</v>
      </c>
      <c r="L280" s="10">
        <f>INDEX(products!$A$1:$G$49,MATCH(orders!$D689,products!$A$1:$A$49,0),MATCH(orders!L$1,products!$A$1:$G$1,0))</f>
        <v>1.32</v>
      </c>
      <c r="M280" s="10">
        <f t="shared" si="12"/>
        <v>2.64</v>
      </c>
      <c r="N280" t="str">
        <f t="shared" si="13"/>
        <v>Baguette</v>
      </c>
      <c r="O280" t="str">
        <f t="shared" si="14"/>
        <v>Crispy</v>
      </c>
      <c r="P280" t="str">
        <f>_xlfn.XLOOKUP(Orders[[#This Row],[Customer ID]],customers!$A$2:$A$1001,customers!$I$2:$I$1001,,0)</f>
        <v>No</v>
      </c>
    </row>
    <row r="281" spans="1:16" x14ac:dyDescent="0.35">
      <c r="A281" s="2" t="s">
        <v>6190</v>
      </c>
      <c r="B281" s="3">
        <v>44243</v>
      </c>
      <c r="C281" s="2" t="s">
        <v>5190</v>
      </c>
      <c r="D281" t="s">
        <v>286</v>
      </c>
      <c r="E281" s="2">
        <v>2</v>
      </c>
      <c r="F281" s="2" t="str">
        <f>_xlfn.XLOOKUP(C281,customers!$A$1:$A$1001,customers!$B$1:$B$1001,,0)</f>
        <v>Donna Oconnell</v>
      </c>
      <c r="G281" s="2" t="str">
        <f ca="1">IF(_xlfn.XLOOKUP(C281,customers!$A$1:$A$1001,customers!$C$1:$C$1001,,0)=0,"",_xlfn.XLOOKUP(C281,customers!$A$1:$A$1001,customers!$C$1:$C$1001,,0))</f>
        <v>doconnell9@aol.com</v>
      </c>
      <c r="H281" s="2" t="str">
        <f>_xlfn.XLOOKUP(C281,customers!$A$1:$A$1001,customers!$G$1:$G$1001,,0)</f>
        <v>United States</v>
      </c>
      <c r="I281" t="str">
        <f>INDEX(products!$A$1:$G$49,MATCH(orders!$D808,products!$A$1:$A$49,0),MATCH(orders!I$1,products!$A$1:$G$1,0))</f>
        <v>Bag</v>
      </c>
      <c r="J281" t="str">
        <f>INDEX(products!$A$1:$G$49,MATCH(orders!$D808,products!$A$1:$A$49,0),MATCH(orders!J$1,products!$A$1:$G$1,0))</f>
        <v>S</v>
      </c>
      <c r="K281" s="5">
        <f>INDEX(products!$A$1:$G$49,MATCH(orders!$D808,products!$A$1:$A$49,0),MATCH(orders!K$1,products!$A$1:$G$1,0))</f>
        <v>0.2</v>
      </c>
      <c r="L281" s="10">
        <f>INDEX(products!$A$1:$G$49,MATCH(orders!$D808,products!$A$1:$A$49,0),MATCH(orders!L$1,products!$A$1:$G$1,0))</f>
        <v>0.6</v>
      </c>
      <c r="M281" s="10">
        <f t="shared" si="12"/>
        <v>1.2</v>
      </c>
      <c r="N281" t="str">
        <f t="shared" si="13"/>
        <v>Baguette</v>
      </c>
      <c r="O281" t="str">
        <f t="shared" si="14"/>
        <v>Soft</v>
      </c>
      <c r="P281" t="str">
        <f>_xlfn.XLOOKUP(Orders[[#This Row],[Customer ID]],customers!$A$2:$A$1001,customers!$I$2:$I$1001,,0)</f>
        <v>Yes</v>
      </c>
    </row>
    <row r="282" spans="1:16" x14ac:dyDescent="0.35">
      <c r="A282" s="2" t="s">
        <v>5868</v>
      </c>
      <c r="B282" s="3">
        <v>44643</v>
      </c>
      <c r="C282" s="2" t="s">
        <v>4868</v>
      </c>
      <c r="D282" t="s">
        <v>268</v>
      </c>
      <c r="E282" s="2">
        <v>2</v>
      </c>
      <c r="F282" s="2" t="str">
        <f>_xlfn.XLOOKUP(C282,customers!$A$1:$A$1001,customers!$B$1:$B$1001,,0)</f>
        <v>Donna Harvey</v>
      </c>
      <c r="G282" s="2" t="str">
        <f ca="1">IF(_xlfn.XLOOKUP(C282,customers!$A$1:$A$1001,customers!$C$1:$C$1001,,0)=0,"",_xlfn.XLOOKUP(C282,customers!$A$1:$A$1001,customers!$C$1:$C$1001,,0))</f>
        <v>dharvey0@icloud.com</v>
      </c>
      <c r="H282" s="2" t="str">
        <f>_xlfn.XLOOKUP(C282,customers!$A$1:$A$1001,customers!$G$1:$G$1001,,0)</f>
        <v>France</v>
      </c>
      <c r="I282" t="str">
        <f>INDEX(products!$A$1:$G$49,MATCH(orders!$D780,products!$A$1:$A$49,0),MATCH(orders!I$1,products!$A$1:$G$1,0))</f>
        <v>Bag</v>
      </c>
      <c r="J282" t="str">
        <f>INDEX(products!$A$1:$G$49,MATCH(orders!$D780,products!$A$1:$A$49,0),MATCH(orders!J$1,products!$A$1:$G$1,0))</f>
        <v>S</v>
      </c>
      <c r="K282" s="5">
        <f>INDEX(products!$A$1:$G$49,MATCH(orders!$D780,products!$A$1:$A$49,0),MATCH(orders!K$1,products!$A$1:$G$1,0))</f>
        <v>2.5</v>
      </c>
      <c r="L282" s="10">
        <f>INDEX(products!$A$1:$G$49,MATCH(orders!$D780,products!$A$1:$A$49,0),MATCH(orders!L$1,products!$A$1:$G$1,0))</f>
        <v>15</v>
      </c>
      <c r="M282" s="10">
        <f t="shared" si="12"/>
        <v>30</v>
      </c>
      <c r="N282" t="str">
        <f t="shared" si="13"/>
        <v>Baguette</v>
      </c>
      <c r="O282" t="str">
        <f t="shared" si="14"/>
        <v>Soft</v>
      </c>
      <c r="P282" t="str">
        <f>_xlfn.XLOOKUP(Orders[[#This Row],[Customer ID]],customers!$A$2:$A$1001,customers!$I$2:$I$1001,,0)</f>
        <v>No</v>
      </c>
    </row>
    <row r="283" spans="1:16" x14ac:dyDescent="0.35">
      <c r="A283" s="2" t="s">
        <v>5637</v>
      </c>
      <c r="B283" s="3">
        <v>45324</v>
      </c>
      <c r="C283" s="2" t="s">
        <v>4637</v>
      </c>
      <c r="D283" t="s">
        <v>258</v>
      </c>
      <c r="E283" s="2">
        <v>6</v>
      </c>
      <c r="F283" s="2" t="str">
        <f>_xlfn.XLOOKUP(C283,customers!$A$1:$A$1001,customers!$B$1:$B$1001,,0)</f>
        <v>Dorian Spears</v>
      </c>
      <c r="G283" s="2" t="str">
        <f ca="1">IF(_xlfn.XLOOKUP(C283,customers!$A$1:$A$1001,customers!$C$1:$C$1001,,0)=0,"",_xlfn.XLOOKUP(C283,customers!$A$1:$A$1001,customers!$C$1:$C$1001,,0))</f>
        <v>dspears6@icloud.com</v>
      </c>
      <c r="H283" s="2" t="str">
        <f>_xlfn.XLOOKUP(C283,customers!$A$1:$A$1001,customers!$G$1:$G$1001,,0)</f>
        <v>Canada</v>
      </c>
      <c r="I283" t="str">
        <f>INDEX(products!$A$1:$G$49,MATCH(orders!$D578,products!$A$1:$A$49,0),MATCH(orders!I$1,products!$A$1:$G$1,0))</f>
        <v>Bag</v>
      </c>
      <c r="J283" t="str">
        <f>INDEX(products!$A$1:$G$49,MATCH(orders!$D578,products!$A$1:$A$49,0),MATCH(orders!J$1,products!$A$1:$G$1,0))</f>
        <v>C</v>
      </c>
      <c r="K283" s="5">
        <f>INDEX(products!$A$1:$G$49,MATCH(orders!$D578,products!$A$1:$A$49,0),MATCH(orders!K$1,products!$A$1:$G$1,0))</f>
        <v>0.5</v>
      </c>
      <c r="L283" s="10">
        <f>INDEX(products!$A$1:$G$49,MATCH(orders!$D578,products!$A$1:$A$49,0),MATCH(orders!L$1,products!$A$1:$G$1,0))</f>
        <v>3.3</v>
      </c>
      <c r="M283" s="10">
        <f t="shared" si="12"/>
        <v>19.799999999999997</v>
      </c>
      <c r="N283" t="str">
        <f t="shared" si="13"/>
        <v>Baguette</v>
      </c>
      <c r="O283" t="str">
        <f t="shared" si="14"/>
        <v>Crispy</v>
      </c>
      <c r="P283" t="str">
        <f>_xlfn.XLOOKUP(Orders[[#This Row],[Customer ID]],customers!$A$2:$A$1001,customers!$I$2:$I$1001,,0)</f>
        <v>No</v>
      </c>
    </row>
    <row r="284" spans="1:16" x14ac:dyDescent="0.35">
      <c r="A284" s="2" t="s">
        <v>5632</v>
      </c>
      <c r="B284" s="3">
        <v>44825</v>
      </c>
      <c r="C284" s="2" t="s">
        <v>4632</v>
      </c>
      <c r="D284" t="s">
        <v>264</v>
      </c>
      <c r="E284" s="2">
        <v>3</v>
      </c>
      <c r="F284" s="2" t="str">
        <f>_xlfn.XLOOKUP(C284,customers!$A$1:$A$1001,customers!$B$1:$B$1001,,0)</f>
        <v>Duncan Davies</v>
      </c>
      <c r="G284" s="2" t="str">
        <f ca="1">IF(_xlfn.XLOOKUP(C284,customers!$A$1:$A$1001,customers!$C$1:$C$1001,,0)=0,"",_xlfn.XLOOKUP(C284,customers!$A$1:$A$1001,customers!$C$1:$C$1001,,0))</f>
        <v>ddavies5@aol.com</v>
      </c>
      <c r="H284" s="2" t="str">
        <f>_xlfn.XLOOKUP(C284,customers!$A$1:$A$1001,customers!$G$1:$G$1001,,0)</f>
        <v>France</v>
      </c>
      <c r="I284" t="str">
        <f>INDEX(products!$A$1:$G$49,MATCH(orders!$D200,products!$A$1:$A$49,0),MATCH(orders!I$1,products!$A$1:$G$1,0))</f>
        <v>Bag</v>
      </c>
      <c r="J284" t="str">
        <f>INDEX(products!$A$1:$G$49,MATCH(orders!$D200,products!$A$1:$A$49,0),MATCH(orders!J$1,products!$A$1:$G$1,0))</f>
        <v>S</v>
      </c>
      <c r="K284" s="5">
        <f>INDEX(products!$A$1:$G$49,MATCH(orders!$D200,products!$A$1:$A$49,0),MATCH(orders!K$1,products!$A$1:$G$1,0))</f>
        <v>0.5</v>
      </c>
      <c r="L284" s="10">
        <f>INDEX(products!$A$1:$G$49,MATCH(orders!$D200,products!$A$1:$A$49,0),MATCH(orders!L$1,products!$A$1:$G$1,0))</f>
        <v>3</v>
      </c>
      <c r="M284" s="10">
        <f t="shared" si="12"/>
        <v>9</v>
      </c>
      <c r="N284" t="str">
        <f t="shared" si="13"/>
        <v>Baguette</v>
      </c>
      <c r="O284" t="str">
        <f t="shared" si="14"/>
        <v>Soft</v>
      </c>
      <c r="P284" t="str">
        <f>_xlfn.XLOOKUP(Orders[[#This Row],[Customer ID]],customers!$A$2:$A$1001,customers!$I$2:$I$1001,,0)</f>
        <v>Yes</v>
      </c>
    </row>
    <row r="285" spans="1:16" x14ac:dyDescent="0.35">
      <c r="A285" s="2" t="s">
        <v>5525</v>
      </c>
      <c r="B285" s="3">
        <v>44822</v>
      </c>
      <c r="C285" s="2" t="s">
        <v>4525</v>
      </c>
      <c r="D285" t="s">
        <v>271</v>
      </c>
      <c r="E285" s="2">
        <v>1</v>
      </c>
      <c r="F285" s="2" t="str">
        <f>_xlfn.XLOOKUP(C285,customers!$A$1:$A$1001,customers!$B$1:$B$1001,,0)</f>
        <v>Dustin Mcknight</v>
      </c>
      <c r="G285" s="2" t="str">
        <f ca="1">IF(_xlfn.XLOOKUP(C285,customers!$A$1:$A$1001,customers!$C$1:$C$1001,,0)=0,"",_xlfn.XLOOKUP(C285,customers!$A$1:$A$1001,customers!$C$1:$C$1001,,0))</f>
        <v>dmcknight5@gmail.com</v>
      </c>
      <c r="H285" s="2" t="str">
        <f>_xlfn.XLOOKUP(C285,customers!$A$1:$A$1001,customers!$G$1:$G$1001,,0)</f>
        <v>France</v>
      </c>
      <c r="I285" t="str">
        <f>INDEX(products!$A$1:$G$49,MATCH(orders!$D543,products!$A$1:$A$49,0),MATCH(orders!I$1,products!$A$1:$G$1,0))</f>
        <v>Bag</v>
      </c>
      <c r="J285" t="str">
        <f>INDEX(products!$A$1:$G$49,MATCH(orders!$D543,products!$A$1:$A$49,0),MATCH(orders!J$1,products!$A$1:$G$1,0))</f>
        <v>C</v>
      </c>
      <c r="K285" s="5">
        <f>INDEX(products!$A$1:$G$49,MATCH(orders!$D543,products!$A$1:$A$49,0),MATCH(orders!K$1,products!$A$1:$G$1,0))</f>
        <v>0.5</v>
      </c>
      <c r="L285" s="10">
        <f>INDEX(products!$A$1:$G$49,MATCH(orders!$D543,products!$A$1:$A$49,0),MATCH(orders!L$1,products!$A$1:$G$1,0))</f>
        <v>3.3</v>
      </c>
      <c r="M285" s="10">
        <f t="shared" si="12"/>
        <v>3.3</v>
      </c>
      <c r="N285" t="str">
        <f t="shared" si="13"/>
        <v>Baguette</v>
      </c>
      <c r="O285" t="str">
        <f t="shared" si="14"/>
        <v>Crispy</v>
      </c>
      <c r="P285" t="str">
        <f>_xlfn.XLOOKUP(Orders[[#This Row],[Customer ID]],customers!$A$2:$A$1001,customers!$I$2:$I$1001,,0)</f>
        <v>No</v>
      </c>
    </row>
    <row r="286" spans="1:16" x14ac:dyDescent="0.35">
      <c r="A286" s="2" t="s">
        <v>5896</v>
      </c>
      <c r="B286" s="3">
        <v>45628</v>
      </c>
      <c r="C286" s="2" t="s">
        <v>4896</v>
      </c>
      <c r="D286" t="s">
        <v>260</v>
      </c>
      <c r="E286" s="2">
        <v>3</v>
      </c>
      <c r="F286" s="2" t="str">
        <f>_xlfn.XLOOKUP(C286,customers!$A$1:$A$1001,customers!$B$1:$B$1001,,0)</f>
        <v>Dustin Sanchez</v>
      </c>
      <c r="G286" s="2" t="str">
        <f ca="1">IF(_xlfn.XLOOKUP(C286,customers!$A$1:$A$1001,customers!$C$1:$C$1001,,0)=0,"",_xlfn.XLOOKUP(C286,customers!$A$1:$A$1001,customers!$C$1:$C$1001,,0))</f>
        <v>dsanchez6@aol.com</v>
      </c>
      <c r="H286" s="2" t="str">
        <f>_xlfn.XLOOKUP(C286,customers!$A$1:$A$1001,customers!$G$1:$G$1001,,0)</f>
        <v>France</v>
      </c>
      <c r="I286" t="str">
        <f>INDEX(products!$A$1:$G$49,MATCH(orders!$D580,products!$A$1:$A$49,0),MATCH(orders!I$1,products!$A$1:$G$1,0))</f>
        <v>Cro</v>
      </c>
      <c r="J286" t="str">
        <f>INDEX(products!$A$1:$G$49,MATCH(orders!$D580,products!$A$1:$A$49,0),MATCH(orders!J$1,products!$A$1:$G$1,0))</f>
        <v>S</v>
      </c>
      <c r="K286" s="5">
        <f>INDEX(products!$A$1:$G$49,MATCH(orders!$D580,products!$A$1:$A$49,0),MATCH(orders!K$1,products!$A$1:$G$1,0))</f>
        <v>0.5</v>
      </c>
      <c r="L286" s="10">
        <f>INDEX(products!$A$1:$G$49,MATCH(orders!$D580,products!$A$1:$A$49,0),MATCH(orders!L$1,products!$A$1:$G$1,0))</f>
        <v>2.25</v>
      </c>
      <c r="M286" s="10">
        <f t="shared" si="12"/>
        <v>6.75</v>
      </c>
      <c r="N286" t="str">
        <f t="shared" si="13"/>
        <v>Croissant</v>
      </c>
      <c r="O286" t="str">
        <f t="shared" si="14"/>
        <v>Soft</v>
      </c>
      <c r="P286" t="str">
        <f>_xlfn.XLOOKUP(Orders[[#This Row],[Customer ID]],customers!$A$2:$A$1001,customers!$I$2:$I$1001,,0)</f>
        <v>No</v>
      </c>
    </row>
    <row r="287" spans="1:16" x14ac:dyDescent="0.35">
      <c r="A287" s="2" t="s">
        <v>5506</v>
      </c>
      <c r="B287" s="3">
        <v>45187</v>
      </c>
      <c r="C287" s="2" t="s">
        <v>4506</v>
      </c>
      <c r="D287" t="s">
        <v>283</v>
      </c>
      <c r="E287" s="2">
        <v>4</v>
      </c>
      <c r="F287" s="2" t="str">
        <f>_xlfn.XLOOKUP(C287,customers!$A$1:$A$1001,customers!$B$1:$B$1001,,0)</f>
        <v>Dwayne Booker</v>
      </c>
      <c r="G287" s="2" t="str">
        <f ca="1">IF(_xlfn.XLOOKUP(C287,customers!$A$1:$A$1001,customers!$C$1:$C$1001,,0)=0,"",_xlfn.XLOOKUP(C287,customers!$A$1:$A$1001,customers!$C$1:$C$1001,,0))</f>
        <v>dbooker9@hotmail.com</v>
      </c>
      <c r="H287" s="2" t="str">
        <f>_xlfn.XLOOKUP(C287,customers!$A$1:$A$1001,customers!$G$1:$G$1001,,0)</f>
        <v>France</v>
      </c>
      <c r="I287" t="str">
        <f>INDEX(products!$A$1:$G$49,MATCH(orders!$D335,products!$A$1:$A$49,0),MATCH(orders!I$1,products!$A$1:$G$1,0))</f>
        <v>Bag</v>
      </c>
      <c r="J287" t="str">
        <f>INDEX(products!$A$1:$G$49,MATCH(orders!$D335,products!$A$1:$A$49,0),MATCH(orders!J$1,products!$A$1:$G$1,0))</f>
        <v>M</v>
      </c>
      <c r="K287" s="5">
        <f>INDEX(products!$A$1:$G$49,MATCH(orders!$D335,products!$A$1:$A$49,0),MATCH(orders!K$1,products!$A$1:$G$1,0))</f>
        <v>2.5</v>
      </c>
      <c r="L287" s="10">
        <f>INDEX(products!$A$1:$G$49,MATCH(orders!$D335,products!$A$1:$A$49,0),MATCH(orders!L$1,products!$A$1:$G$1,0))</f>
        <v>18</v>
      </c>
      <c r="M287" s="10">
        <f t="shared" si="12"/>
        <v>72</v>
      </c>
      <c r="N287" t="str">
        <f t="shared" si="13"/>
        <v>Baguette</v>
      </c>
      <c r="O287" t="str">
        <f t="shared" si="14"/>
        <v>Medium</v>
      </c>
      <c r="P287" t="str">
        <f>_xlfn.XLOOKUP(Orders[[#This Row],[Customer ID]],customers!$A$2:$A$1001,customers!$I$2:$I$1001,,0)</f>
        <v>Yes</v>
      </c>
    </row>
    <row r="288" spans="1:16" x14ac:dyDescent="0.35">
      <c r="A288" s="2" t="s">
        <v>5848</v>
      </c>
      <c r="B288" s="3">
        <v>45070</v>
      </c>
      <c r="C288" s="2" t="s">
        <v>4848</v>
      </c>
      <c r="D288" t="s">
        <v>277</v>
      </c>
      <c r="E288" s="2">
        <v>6</v>
      </c>
      <c r="F288" s="2" t="str">
        <f>_xlfn.XLOOKUP(C288,customers!$A$1:$A$1001,customers!$B$1:$B$1001,,0)</f>
        <v>Dylan Edwards</v>
      </c>
      <c r="G288" s="2" t="str">
        <f ca="1">IF(_xlfn.XLOOKUP(C288,customers!$A$1:$A$1001,customers!$C$1:$C$1001,,0)=0,"",_xlfn.XLOOKUP(C288,customers!$A$1:$A$1001,customers!$C$1:$C$1001,,0))</f>
        <v>dedwards5@aol.com</v>
      </c>
      <c r="H288" s="2" t="str">
        <f>_xlfn.XLOOKUP(C288,customers!$A$1:$A$1001,customers!$G$1:$G$1001,,0)</f>
        <v>Ireland</v>
      </c>
      <c r="I288" t="str">
        <f>INDEX(products!$A$1:$G$49,MATCH(orders!$D937,products!$A$1:$A$49,0),MATCH(orders!I$1,products!$A$1:$G$1,0))</f>
        <v>Cro</v>
      </c>
      <c r="J288" t="str">
        <f>INDEX(products!$A$1:$G$49,MATCH(orders!$D937,products!$A$1:$A$49,0),MATCH(orders!J$1,products!$A$1:$G$1,0))</f>
        <v>M</v>
      </c>
      <c r="K288" s="5">
        <f>INDEX(products!$A$1:$G$49,MATCH(orders!$D937,products!$A$1:$A$49,0),MATCH(orders!K$1,products!$A$1:$G$1,0))</f>
        <v>0.2</v>
      </c>
      <c r="L288" s="10">
        <f>INDEX(products!$A$1:$G$49,MATCH(orders!$D937,products!$A$1:$A$49,0),MATCH(orders!L$1,products!$A$1:$G$1,0))</f>
        <v>1.08</v>
      </c>
      <c r="M288" s="10">
        <f t="shared" si="12"/>
        <v>6.48</v>
      </c>
      <c r="N288" t="str">
        <f t="shared" si="13"/>
        <v>Croissant</v>
      </c>
      <c r="O288" t="str">
        <f t="shared" si="14"/>
        <v>Medium</v>
      </c>
      <c r="P288" t="str">
        <f>_xlfn.XLOOKUP(Orders[[#This Row],[Customer ID]],customers!$A$2:$A$1001,customers!$I$2:$I$1001,,0)</f>
        <v>No</v>
      </c>
    </row>
    <row r="289" spans="1:16" x14ac:dyDescent="0.35">
      <c r="A289" s="2" t="s">
        <v>5404</v>
      </c>
      <c r="B289" s="3">
        <v>44527</v>
      </c>
      <c r="C289" s="2" t="s">
        <v>4404</v>
      </c>
      <c r="D289" t="s">
        <v>272</v>
      </c>
      <c r="E289" s="2">
        <v>1</v>
      </c>
      <c r="F289" s="2" t="str">
        <f>_xlfn.XLOOKUP(C289,customers!$A$1:$A$1001,customers!$B$1:$B$1001,,0)</f>
        <v>Dylan Stewart</v>
      </c>
      <c r="G289" s="2" t="str">
        <f ca="1">IF(_xlfn.XLOOKUP(C289,customers!$A$1:$A$1001,customers!$C$1:$C$1001,,0)=0,"",_xlfn.XLOOKUP(C289,customers!$A$1:$A$1001,customers!$C$1:$C$1001,,0))</f>
        <v>dstewart2@gmail.com</v>
      </c>
      <c r="H289" s="2" t="str">
        <f>_xlfn.XLOOKUP(C289,customers!$A$1:$A$1001,customers!$G$1:$G$1001,,0)</f>
        <v>United Kingdom</v>
      </c>
      <c r="I289" t="str">
        <f>INDEX(products!$A$1:$G$49,MATCH(orders!$D448,products!$A$1:$A$49,0),MATCH(orders!I$1,products!$A$1:$G$1,0))</f>
        <v>Cia</v>
      </c>
      <c r="J289" t="str">
        <f>INDEX(products!$A$1:$G$49,MATCH(orders!$D448,products!$A$1:$A$49,0),MATCH(orders!J$1,products!$A$1:$G$1,0))</f>
        <v>M</v>
      </c>
      <c r="K289" s="5">
        <f>INDEX(products!$A$1:$G$49,MATCH(orders!$D448,products!$A$1:$A$49,0),MATCH(orders!K$1,products!$A$1:$G$1,0))</f>
        <v>2.5</v>
      </c>
      <c r="L289" s="10">
        <f>INDEX(products!$A$1:$G$49,MATCH(orders!$D448,products!$A$1:$A$49,0),MATCH(orders!L$1,products!$A$1:$G$1,0))</f>
        <v>15</v>
      </c>
      <c r="M289" s="10">
        <f t="shared" si="12"/>
        <v>15</v>
      </c>
      <c r="N289" t="str">
        <f t="shared" si="13"/>
        <v>Ciabatta</v>
      </c>
      <c r="O289" t="str">
        <f t="shared" si="14"/>
        <v>Medium</v>
      </c>
      <c r="P289" t="str">
        <f>_xlfn.XLOOKUP(Orders[[#This Row],[Customer ID]],customers!$A$2:$A$1001,customers!$I$2:$I$1001,,0)</f>
        <v>Yes</v>
      </c>
    </row>
    <row r="290" spans="1:16" x14ac:dyDescent="0.35">
      <c r="A290" s="2" t="s">
        <v>5262</v>
      </c>
      <c r="B290" s="3">
        <v>44287</v>
      </c>
      <c r="C290" s="2" t="s">
        <v>4262</v>
      </c>
      <c r="D290" t="s">
        <v>272</v>
      </c>
      <c r="E290" s="2">
        <v>4</v>
      </c>
      <c r="F290" s="2" t="str">
        <f>_xlfn.XLOOKUP(C290,customers!$A$1:$A$1001,customers!$B$1:$B$1001,,0)</f>
        <v>Ean Young</v>
      </c>
      <c r="G290" s="2" t="str">
        <f ca="1">IF(_xlfn.XLOOKUP(C290,customers!$A$1:$A$1001,customers!$C$1:$C$1001,,0)=0,"",_xlfn.XLOOKUP(C290,customers!$A$1:$A$1001,customers!$C$1:$C$1001,,0))</f>
        <v>eyoung9@icloud.com</v>
      </c>
      <c r="H290" s="2" t="str">
        <f>_xlfn.XLOOKUP(C290,customers!$A$1:$A$1001,customers!$G$1:$G$1001,,0)</f>
        <v>France</v>
      </c>
      <c r="I290" t="str">
        <f>INDEX(products!$A$1:$G$49,MATCH(orders!$D28,products!$A$1:$A$49,0),MATCH(orders!I$1,products!$A$1:$G$1,0))</f>
        <v>Cro</v>
      </c>
      <c r="J290" t="str">
        <f>INDEX(products!$A$1:$G$49,MATCH(orders!$D28,products!$A$1:$A$49,0),MATCH(orders!J$1,products!$A$1:$G$1,0))</f>
        <v>M</v>
      </c>
      <c r="K290" s="5">
        <f>INDEX(products!$A$1:$G$49,MATCH(orders!$D28,products!$A$1:$A$49,0),MATCH(orders!K$1,products!$A$1:$G$1,0))</f>
        <v>0.5</v>
      </c>
      <c r="L290" s="10">
        <f>INDEX(products!$A$1:$G$49,MATCH(orders!$D28,products!$A$1:$A$49,0),MATCH(orders!L$1,products!$A$1:$G$1,0))</f>
        <v>2.7</v>
      </c>
      <c r="M290" s="10">
        <f t="shared" si="12"/>
        <v>10.8</v>
      </c>
      <c r="N290" t="str">
        <f t="shared" si="13"/>
        <v>Croissant</v>
      </c>
      <c r="O290" t="str">
        <f t="shared" si="14"/>
        <v>Medium</v>
      </c>
      <c r="P290" t="str">
        <f>_xlfn.XLOOKUP(Orders[[#This Row],[Customer ID]],customers!$A$2:$A$1001,customers!$I$2:$I$1001,,0)</f>
        <v>No</v>
      </c>
    </row>
    <row r="291" spans="1:16" x14ac:dyDescent="0.35">
      <c r="A291" s="2" t="s">
        <v>5218</v>
      </c>
      <c r="B291" s="3">
        <v>44625</v>
      </c>
      <c r="C291" s="2" t="s">
        <v>4218</v>
      </c>
      <c r="D291" t="s">
        <v>267</v>
      </c>
      <c r="E291" s="2">
        <v>3</v>
      </c>
      <c r="F291" s="2" t="str">
        <f>_xlfn.XLOOKUP(C291,customers!$A$1:$A$1001,customers!$B$1:$B$1001,,0)</f>
        <v>Eden Garrison</v>
      </c>
      <c r="G291" s="2" t="str">
        <f ca="1">IF(_xlfn.XLOOKUP(C291,customers!$A$1:$A$1001,customers!$C$1:$C$1001,,0)=0,"",_xlfn.XLOOKUP(C291,customers!$A$1:$A$1001,customers!$C$1:$C$1001,,0))</f>
        <v>egarrison8@yahoo.com</v>
      </c>
      <c r="H291" s="2" t="str">
        <f>_xlfn.XLOOKUP(C291,customers!$A$1:$A$1001,customers!$G$1:$G$1001,,0)</f>
        <v>United States</v>
      </c>
      <c r="I291" t="str">
        <f>INDEX(products!$A$1:$G$49,MATCH(orders!$D299,products!$A$1:$A$49,0),MATCH(orders!I$1,products!$A$1:$G$1,0))</f>
        <v>Cro</v>
      </c>
      <c r="J291" t="str">
        <f>INDEX(products!$A$1:$G$49,MATCH(orders!$D299,products!$A$1:$A$49,0),MATCH(orders!J$1,products!$A$1:$G$1,0))</f>
        <v>S</v>
      </c>
      <c r="K291" s="5">
        <f>INDEX(products!$A$1:$G$49,MATCH(orders!$D299,products!$A$1:$A$49,0),MATCH(orders!K$1,products!$A$1:$G$1,0))</f>
        <v>0.2</v>
      </c>
      <c r="L291" s="10">
        <f>INDEX(products!$A$1:$G$49,MATCH(orders!$D299,products!$A$1:$A$49,0),MATCH(orders!L$1,products!$A$1:$G$1,0))</f>
        <v>0.9</v>
      </c>
      <c r="M291" s="10">
        <f t="shared" si="12"/>
        <v>2.7</v>
      </c>
      <c r="N291" t="str">
        <f t="shared" si="13"/>
        <v>Croissant</v>
      </c>
      <c r="O291" t="str">
        <f t="shared" si="14"/>
        <v>Soft</v>
      </c>
      <c r="P291" t="str">
        <f>_xlfn.XLOOKUP(Orders[[#This Row],[Customer ID]],customers!$A$2:$A$1001,customers!$I$2:$I$1001,,0)</f>
        <v>Yes</v>
      </c>
    </row>
    <row r="292" spans="1:16" x14ac:dyDescent="0.35">
      <c r="A292" s="2" t="s">
        <v>5782</v>
      </c>
      <c r="B292" s="3">
        <v>44391</v>
      </c>
      <c r="C292" s="2" t="s">
        <v>4782</v>
      </c>
      <c r="D292" t="s">
        <v>278</v>
      </c>
      <c r="E292" s="2">
        <v>2</v>
      </c>
      <c r="F292" s="2" t="str">
        <f>_xlfn.XLOOKUP(C292,customers!$A$1:$A$1001,customers!$B$1:$B$1001,,0)</f>
        <v>Eden Levy</v>
      </c>
      <c r="G292" s="2" t="str">
        <f ca="1">IF(_xlfn.XLOOKUP(C292,customers!$A$1:$A$1001,customers!$C$1:$C$1001,,0)=0,"",_xlfn.XLOOKUP(C292,customers!$A$1:$A$1001,customers!$C$1:$C$1001,,0))</f>
        <v>elevy1@aol.com</v>
      </c>
      <c r="H292" s="2" t="str">
        <f>_xlfn.XLOOKUP(C292,customers!$A$1:$A$1001,customers!$G$1:$G$1001,,0)</f>
        <v>Germany</v>
      </c>
      <c r="I292" t="str">
        <f>INDEX(products!$A$1:$G$49,MATCH(orders!$D362,products!$A$1:$A$49,0),MATCH(orders!I$1,products!$A$1:$G$1,0))</f>
        <v>Cia</v>
      </c>
      <c r="J292" t="str">
        <f>INDEX(products!$A$1:$G$49,MATCH(orders!$D362,products!$A$1:$A$49,0),MATCH(orders!J$1,products!$A$1:$G$1,0))</f>
        <v>S</v>
      </c>
      <c r="K292" s="5">
        <f>INDEX(products!$A$1:$G$49,MATCH(orders!$D362,products!$A$1:$A$49,0),MATCH(orders!K$1,products!$A$1:$G$1,0))</f>
        <v>0.2</v>
      </c>
      <c r="L292" s="10">
        <f>INDEX(products!$A$1:$G$49,MATCH(orders!$D362,products!$A$1:$A$49,0),MATCH(orders!L$1,products!$A$1:$G$1,0))</f>
        <v>1</v>
      </c>
      <c r="M292" s="10">
        <f t="shared" si="12"/>
        <v>2</v>
      </c>
      <c r="N292" t="str">
        <f t="shared" si="13"/>
        <v>Ciabatta</v>
      </c>
      <c r="O292" t="str">
        <f t="shared" si="14"/>
        <v>Soft</v>
      </c>
      <c r="P292" t="str">
        <f>_xlfn.XLOOKUP(Orders[[#This Row],[Customer ID]],customers!$A$2:$A$1001,customers!$I$2:$I$1001,,0)</f>
        <v>Yes</v>
      </c>
    </row>
    <row r="293" spans="1:16" x14ac:dyDescent="0.35">
      <c r="A293" s="2" t="s">
        <v>5307</v>
      </c>
      <c r="B293" s="3">
        <v>44760</v>
      </c>
      <c r="C293" s="2" t="s">
        <v>4307</v>
      </c>
      <c r="D293" t="s">
        <v>287</v>
      </c>
      <c r="E293" s="2">
        <v>2</v>
      </c>
      <c r="F293" s="2" t="str">
        <f>_xlfn.XLOOKUP(C293,customers!$A$1:$A$1001,customers!$B$1:$B$1001,,0)</f>
        <v>Edith Trevino</v>
      </c>
      <c r="G293" s="2" t="str">
        <f ca="1">IF(_xlfn.XLOOKUP(C293,customers!$A$1:$A$1001,customers!$C$1:$C$1001,,0)=0,"",_xlfn.XLOOKUP(C293,customers!$A$1:$A$1001,customers!$C$1:$C$1001,,0))</f>
        <v>etrevino9@yahoo.com</v>
      </c>
      <c r="H293" s="2" t="str">
        <f>_xlfn.XLOOKUP(C293,customers!$A$1:$A$1001,customers!$G$1:$G$1001,,0)</f>
        <v>Canada</v>
      </c>
      <c r="I293" t="str">
        <f>INDEX(products!$A$1:$G$49,MATCH(orders!$D377,products!$A$1:$A$49,0),MATCH(orders!I$1,products!$A$1:$G$1,0))</f>
        <v>Cia</v>
      </c>
      <c r="J293" t="str">
        <f>INDEX(products!$A$1:$G$49,MATCH(orders!$D377,products!$A$1:$A$49,0),MATCH(orders!J$1,products!$A$1:$G$1,0))</f>
        <v>C</v>
      </c>
      <c r="K293" s="5">
        <f>INDEX(products!$A$1:$G$49,MATCH(orders!$D377,products!$A$1:$A$49,0),MATCH(orders!K$1,products!$A$1:$G$1,0))</f>
        <v>1</v>
      </c>
      <c r="L293" s="10">
        <f>INDEX(products!$A$1:$G$49,MATCH(orders!$D377,products!$A$1:$A$49,0),MATCH(orders!L$1,products!$A$1:$G$1,0))</f>
        <v>5.5</v>
      </c>
      <c r="M293" s="10">
        <f t="shared" si="12"/>
        <v>11</v>
      </c>
      <c r="N293" t="str">
        <f t="shared" si="13"/>
        <v>Ciabatta</v>
      </c>
      <c r="O293" t="str">
        <f t="shared" si="14"/>
        <v>Crispy</v>
      </c>
      <c r="P293" t="str">
        <f>_xlfn.XLOOKUP(Orders[[#This Row],[Customer ID]],customers!$A$2:$A$1001,customers!$I$2:$I$1001,,0)</f>
        <v>No</v>
      </c>
    </row>
    <row r="294" spans="1:16" x14ac:dyDescent="0.35">
      <c r="A294" s="2" t="s">
        <v>5321</v>
      </c>
      <c r="B294" s="3">
        <v>45284</v>
      </c>
      <c r="C294" s="2" t="s">
        <v>4321</v>
      </c>
      <c r="D294" t="s">
        <v>265</v>
      </c>
      <c r="E294" s="2">
        <v>4</v>
      </c>
      <c r="F294" s="2" t="str">
        <f>_xlfn.XLOOKUP(C294,customers!$A$1:$A$1001,customers!$B$1:$B$1001,,0)</f>
        <v>Eduardo Bird</v>
      </c>
      <c r="G294" s="2" t="str">
        <f ca="1">IF(_xlfn.XLOOKUP(C294,customers!$A$1:$A$1001,customers!$C$1:$C$1001,,0)=0,"",_xlfn.XLOOKUP(C294,customers!$A$1:$A$1001,customers!$C$1:$C$1001,,0))</f>
        <v>ebird4@icloud.com</v>
      </c>
      <c r="H294" s="2" t="str">
        <f>_xlfn.XLOOKUP(C294,customers!$A$1:$A$1001,customers!$G$1:$G$1001,,0)</f>
        <v>Canada</v>
      </c>
      <c r="I294" t="str">
        <f>INDEX(products!$A$1:$G$49,MATCH(orders!$D201,products!$A$1:$A$49,0),MATCH(orders!I$1,products!$A$1:$G$1,0))</f>
        <v>Cia</v>
      </c>
      <c r="J294" t="str">
        <f>INDEX(products!$A$1:$G$49,MATCH(orders!$D201,products!$A$1:$A$49,0),MATCH(orders!J$1,products!$A$1:$G$1,0))</f>
        <v>M</v>
      </c>
      <c r="K294" s="5">
        <f>INDEX(products!$A$1:$G$49,MATCH(orders!$D201,products!$A$1:$A$49,0),MATCH(orders!K$1,products!$A$1:$G$1,0))</f>
        <v>0.2</v>
      </c>
      <c r="L294" s="10">
        <f>INDEX(products!$A$1:$G$49,MATCH(orders!$D201,products!$A$1:$A$49,0),MATCH(orders!L$1,products!$A$1:$G$1,0))</f>
        <v>1.2</v>
      </c>
      <c r="M294" s="10">
        <f t="shared" si="12"/>
        <v>4.8</v>
      </c>
      <c r="N294" t="str">
        <f t="shared" si="13"/>
        <v>Ciabatta</v>
      </c>
      <c r="O294" t="str">
        <f t="shared" si="14"/>
        <v>Medium</v>
      </c>
      <c r="P294" t="str">
        <f>_xlfn.XLOOKUP(Orders[[#This Row],[Customer ID]],customers!$A$2:$A$1001,customers!$I$2:$I$1001,,0)</f>
        <v>Yes</v>
      </c>
    </row>
    <row r="295" spans="1:16" x14ac:dyDescent="0.35">
      <c r="A295" s="2" t="s">
        <v>5550</v>
      </c>
      <c r="B295" s="3">
        <v>45527</v>
      </c>
      <c r="C295" s="2" t="s">
        <v>4550</v>
      </c>
      <c r="D295" t="s">
        <v>283</v>
      </c>
      <c r="E295" s="2">
        <v>6</v>
      </c>
      <c r="F295" s="2" t="str">
        <f>_xlfn.XLOOKUP(C295,customers!$A$1:$A$1001,customers!$B$1:$B$1001,,0)</f>
        <v>Edward Mcclain</v>
      </c>
      <c r="G295" s="2" t="str">
        <f ca="1">IF(_xlfn.XLOOKUP(C295,customers!$A$1:$A$1001,customers!$C$1:$C$1001,,0)=0,"",_xlfn.XLOOKUP(C295,customers!$A$1:$A$1001,customers!$C$1:$C$1001,,0))</f>
        <v>emcclain6@icloud.com</v>
      </c>
      <c r="H295" s="2" t="str">
        <f>_xlfn.XLOOKUP(C295,customers!$A$1:$A$1001,customers!$G$1:$G$1001,,0)</f>
        <v>United States</v>
      </c>
      <c r="I295" t="str">
        <f>INDEX(products!$A$1:$G$49,MATCH(orders!$D851,products!$A$1:$A$49,0),MATCH(orders!I$1,products!$A$1:$G$1,0))</f>
        <v>Bag</v>
      </c>
      <c r="J295" t="str">
        <f>INDEX(products!$A$1:$G$49,MATCH(orders!$D851,products!$A$1:$A$49,0),MATCH(orders!J$1,products!$A$1:$G$1,0))</f>
        <v>M</v>
      </c>
      <c r="K295" s="5">
        <f>INDEX(products!$A$1:$G$49,MATCH(orders!$D851,products!$A$1:$A$49,0),MATCH(orders!K$1,products!$A$1:$G$1,0))</f>
        <v>0.2</v>
      </c>
      <c r="L295" s="10">
        <f>INDEX(products!$A$1:$G$49,MATCH(orders!$D851,products!$A$1:$A$49,0),MATCH(orders!L$1,products!$A$1:$G$1,0))</f>
        <v>1.44</v>
      </c>
      <c r="M295" s="10">
        <f t="shared" si="12"/>
        <v>8.64</v>
      </c>
      <c r="N295" t="str">
        <f t="shared" si="13"/>
        <v>Baguette</v>
      </c>
      <c r="O295" t="str">
        <f t="shared" si="14"/>
        <v>Medium</v>
      </c>
      <c r="P295" t="str">
        <f>_xlfn.XLOOKUP(Orders[[#This Row],[Customer ID]],customers!$A$2:$A$1001,customers!$I$2:$I$1001,,0)</f>
        <v>No</v>
      </c>
    </row>
    <row r="296" spans="1:16" x14ac:dyDescent="0.35">
      <c r="A296" s="2" t="s">
        <v>5744</v>
      </c>
      <c r="B296" s="3">
        <v>45192</v>
      </c>
      <c r="C296" s="2" t="s">
        <v>4744</v>
      </c>
      <c r="D296" t="s">
        <v>272</v>
      </c>
      <c r="E296" s="2">
        <v>6</v>
      </c>
      <c r="F296" s="2" t="str">
        <f>_xlfn.XLOOKUP(C296,customers!$A$1:$A$1001,customers!$B$1:$B$1001,,0)</f>
        <v>Efrain Livingston</v>
      </c>
      <c r="G296" s="2" t="str">
        <f ca="1">IF(_xlfn.XLOOKUP(C296,customers!$A$1:$A$1001,customers!$C$1:$C$1001,,0)=0,"",_xlfn.XLOOKUP(C296,customers!$A$1:$A$1001,customers!$C$1:$C$1001,,0))</f>
        <v>elivingston4@outlook.com</v>
      </c>
      <c r="H296" s="2" t="str">
        <f>_xlfn.XLOOKUP(C296,customers!$A$1:$A$1001,customers!$G$1:$G$1001,,0)</f>
        <v>Ireland</v>
      </c>
      <c r="I296" t="str">
        <f>INDEX(products!$A$1:$G$49,MATCH(orders!$D784,products!$A$1:$A$49,0),MATCH(orders!I$1,products!$A$1:$G$1,0))</f>
        <v>Cro</v>
      </c>
      <c r="J296" t="str">
        <f>INDEX(products!$A$1:$G$49,MATCH(orders!$D784,products!$A$1:$A$49,0),MATCH(orders!J$1,products!$A$1:$G$1,0))</f>
        <v>M</v>
      </c>
      <c r="K296" s="5">
        <f>INDEX(products!$A$1:$G$49,MATCH(orders!$D784,products!$A$1:$A$49,0),MATCH(orders!K$1,products!$A$1:$G$1,0))</f>
        <v>1</v>
      </c>
      <c r="L296" s="10">
        <f>INDEX(products!$A$1:$G$49,MATCH(orders!$D784,products!$A$1:$A$49,0),MATCH(orders!L$1,products!$A$1:$G$1,0))</f>
        <v>5.4</v>
      </c>
      <c r="M296" s="10">
        <f t="shared" si="12"/>
        <v>32.400000000000006</v>
      </c>
      <c r="N296" t="str">
        <f t="shared" si="13"/>
        <v>Croissant</v>
      </c>
      <c r="O296" t="str">
        <f t="shared" si="14"/>
        <v>Medium</v>
      </c>
      <c r="P296" t="str">
        <f>_xlfn.XLOOKUP(Orders[[#This Row],[Customer ID]],customers!$A$2:$A$1001,customers!$I$2:$I$1001,,0)</f>
        <v>No</v>
      </c>
    </row>
    <row r="297" spans="1:16" x14ac:dyDescent="0.35">
      <c r="A297" s="2" t="s">
        <v>6153</v>
      </c>
      <c r="B297" s="3">
        <v>45057</v>
      </c>
      <c r="C297" s="2" t="s">
        <v>5153</v>
      </c>
      <c r="D297" t="s">
        <v>280</v>
      </c>
      <c r="E297" s="2">
        <v>2</v>
      </c>
      <c r="F297" s="2" t="str">
        <f>_xlfn.XLOOKUP(C297,customers!$A$1:$A$1001,customers!$B$1:$B$1001,,0)</f>
        <v>Efrain Evans</v>
      </c>
      <c r="G297" s="2" t="str">
        <f ca="1">IF(_xlfn.XLOOKUP(C297,customers!$A$1:$A$1001,customers!$C$1:$C$1001,,0)=0,"",_xlfn.XLOOKUP(C297,customers!$A$1:$A$1001,customers!$C$1:$C$1001,,0))</f>
        <v>eevans9@aol.com</v>
      </c>
      <c r="H297" s="2" t="str">
        <f>_xlfn.XLOOKUP(C297,customers!$A$1:$A$1001,customers!$G$1:$G$1001,,0)</f>
        <v>Canada</v>
      </c>
      <c r="I297" t="str">
        <f>INDEX(products!$A$1:$G$49,MATCH(orders!$D558,products!$A$1:$A$49,0),MATCH(orders!I$1,products!$A$1:$G$1,0))</f>
        <v>Cro</v>
      </c>
      <c r="J297" t="str">
        <f>INDEX(products!$A$1:$G$49,MATCH(orders!$D558,products!$A$1:$A$49,0),MATCH(orders!J$1,products!$A$1:$G$1,0))</f>
        <v>C</v>
      </c>
      <c r="K297" s="5">
        <f>INDEX(products!$A$1:$G$49,MATCH(orders!$D558,products!$A$1:$A$49,0),MATCH(orders!K$1,products!$A$1:$G$1,0))</f>
        <v>2.5</v>
      </c>
      <c r="L297" s="10">
        <f>INDEX(products!$A$1:$G$49,MATCH(orders!$D558,products!$A$1:$A$49,0),MATCH(orders!L$1,products!$A$1:$G$1,0))</f>
        <v>12.375</v>
      </c>
      <c r="M297" s="10">
        <f t="shared" si="12"/>
        <v>24.75</v>
      </c>
      <c r="N297" t="str">
        <f t="shared" si="13"/>
        <v>Croissant</v>
      </c>
      <c r="O297" t="str">
        <f t="shared" si="14"/>
        <v>Crispy</v>
      </c>
      <c r="P297" t="str">
        <f>_xlfn.XLOOKUP(Orders[[#This Row],[Customer ID]],customers!$A$2:$A$1001,customers!$I$2:$I$1001,,0)</f>
        <v>Yes</v>
      </c>
    </row>
    <row r="298" spans="1:16" x14ac:dyDescent="0.35">
      <c r="A298" s="2" t="s">
        <v>5931</v>
      </c>
      <c r="B298" s="3">
        <v>44637</v>
      </c>
      <c r="C298" s="2" t="s">
        <v>4931</v>
      </c>
      <c r="D298" t="s">
        <v>269</v>
      </c>
      <c r="E298" s="2">
        <v>3</v>
      </c>
      <c r="F298" s="2" t="str">
        <f>_xlfn.XLOOKUP(C298,customers!$A$1:$A$1001,customers!$B$1:$B$1001,,0)</f>
        <v>Eileen Galloway</v>
      </c>
      <c r="G298" s="2" t="str">
        <f ca="1">IF(_xlfn.XLOOKUP(C298,customers!$A$1:$A$1001,customers!$C$1:$C$1001,,0)=0,"",_xlfn.XLOOKUP(C298,customers!$A$1:$A$1001,customers!$C$1:$C$1001,,0))</f>
        <v>egalloway3@outlook.com</v>
      </c>
      <c r="H298" s="2" t="str">
        <f>_xlfn.XLOOKUP(C298,customers!$A$1:$A$1001,customers!$G$1:$G$1001,,0)</f>
        <v>France</v>
      </c>
      <c r="I298" t="str">
        <f>INDEX(products!$A$1:$G$49,MATCH(orders!$D109,products!$A$1:$A$49,0),MATCH(orders!I$1,products!$A$1:$G$1,0))</f>
        <v>Cro</v>
      </c>
      <c r="J298" t="str">
        <f>INDEX(products!$A$1:$G$49,MATCH(orders!$D109,products!$A$1:$A$49,0),MATCH(orders!J$1,products!$A$1:$G$1,0))</f>
        <v>M</v>
      </c>
      <c r="K298" s="5">
        <f>INDEX(products!$A$1:$G$49,MATCH(orders!$D109,products!$A$1:$A$49,0),MATCH(orders!K$1,products!$A$1:$G$1,0))</f>
        <v>0.2</v>
      </c>
      <c r="L298" s="10">
        <f>INDEX(products!$A$1:$G$49,MATCH(orders!$D109,products!$A$1:$A$49,0),MATCH(orders!L$1,products!$A$1:$G$1,0))</f>
        <v>1.08</v>
      </c>
      <c r="M298" s="10">
        <f t="shared" si="12"/>
        <v>3.24</v>
      </c>
      <c r="N298" t="str">
        <f t="shared" si="13"/>
        <v>Croissant</v>
      </c>
      <c r="O298" t="str">
        <f t="shared" si="14"/>
        <v>Medium</v>
      </c>
      <c r="P298" t="str">
        <f>_xlfn.XLOOKUP(Orders[[#This Row],[Customer ID]],customers!$A$2:$A$1001,customers!$I$2:$I$1001,,0)</f>
        <v>No</v>
      </c>
    </row>
    <row r="299" spans="1:16" x14ac:dyDescent="0.35">
      <c r="A299" s="2" t="s">
        <v>5534</v>
      </c>
      <c r="B299" s="3">
        <v>45534</v>
      </c>
      <c r="C299" s="2" t="s">
        <v>4534</v>
      </c>
      <c r="D299" t="s">
        <v>278</v>
      </c>
      <c r="E299" s="2">
        <v>1</v>
      </c>
      <c r="F299" s="2" t="str">
        <f>_xlfn.XLOOKUP(C299,customers!$A$1:$A$1001,customers!$B$1:$B$1001,,0)</f>
        <v>Eileen Schroeder</v>
      </c>
      <c r="G299" s="2" t="str">
        <f ca="1">IF(_xlfn.XLOOKUP(C299,customers!$A$1:$A$1001,customers!$C$1:$C$1001,,0)=0,"",_xlfn.XLOOKUP(C299,customers!$A$1:$A$1001,customers!$C$1:$C$1001,,0))</f>
        <v>eschroeder9@outlook.com</v>
      </c>
      <c r="H299" s="2" t="str">
        <f>_xlfn.XLOOKUP(C299,customers!$A$1:$A$1001,customers!$G$1:$G$1001,,0)</f>
        <v>France</v>
      </c>
      <c r="I299" t="str">
        <f>INDEX(products!$A$1:$G$49,MATCH(orders!$D122,products!$A$1:$A$49,0),MATCH(orders!I$1,products!$A$1:$G$1,0))</f>
        <v>Bag</v>
      </c>
      <c r="J299" t="str">
        <f>INDEX(products!$A$1:$G$49,MATCH(orders!$D122,products!$A$1:$A$49,0),MATCH(orders!J$1,products!$A$1:$G$1,0))</f>
        <v>C</v>
      </c>
      <c r="K299" s="5">
        <f>INDEX(products!$A$1:$G$49,MATCH(orders!$D122,products!$A$1:$A$49,0),MATCH(orders!K$1,products!$A$1:$G$1,0))</f>
        <v>0.5</v>
      </c>
      <c r="L299" s="10">
        <f>INDEX(products!$A$1:$G$49,MATCH(orders!$D122,products!$A$1:$A$49,0),MATCH(orders!L$1,products!$A$1:$G$1,0))</f>
        <v>3.3</v>
      </c>
      <c r="M299" s="10">
        <f t="shared" si="12"/>
        <v>3.3</v>
      </c>
      <c r="N299" t="str">
        <f t="shared" si="13"/>
        <v>Baguette</v>
      </c>
      <c r="O299" t="str">
        <f t="shared" si="14"/>
        <v>Crispy</v>
      </c>
      <c r="P299" t="str">
        <f>_xlfn.XLOOKUP(Orders[[#This Row],[Customer ID]],customers!$A$2:$A$1001,customers!$I$2:$I$1001,,0)</f>
        <v>Yes</v>
      </c>
    </row>
    <row r="300" spans="1:16" x14ac:dyDescent="0.35">
      <c r="A300" s="2" t="s">
        <v>6070</v>
      </c>
      <c r="B300" s="3">
        <v>44393</v>
      </c>
      <c r="C300" s="2" t="s">
        <v>5070</v>
      </c>
      <c r="D300" t="s">
        <v>283</v>
      </c>
      <c r="E300" s="2">
        <v>4</v>
      </c>
      <c r="F300" s="2" t="str">
        <f>_xlfn.XLOOKUP(C300,customers!$A$1:$A$1001,customers!$B$1:$B$1001,,0)</f>
        <v>Eliza Cantu</v>
      </c>
      <c r="G300" s="2" t="str">
        <f ca="1">IF(_xlfn.XLOOKUP(C300,customers!$A$1:$A$1001,customers!$C$1:$C$1001,,0)=0,"",_xlfn.XLOOKUP(C300,customers!$A$1:$A$1001,customers!$C$1:$C$1001,,0))</f>
        <v>ecantu6@icloud.com</v>
      </c>
      <c r="H300" s="2" t="str">
        <f>_xlfn.XLOOKUP(C300,customers!$A$1:$A$1001,customers!$G$1:$G$1001,,0)</f>
        <v>United States</v>
      </c>
      <c r="I300" t="str">
        <f>INDEX(products!$A$1:$G$49,MATCH(orders!$D227,products!$A$1:$A$49,0),MATCH(orders!I$1,products!$A$1:$G$1,0))</f>
        <v>Bag</v>
      </c>
      <c r="J300" t="str">
        <f>INDEX(products!$A$1:$G$49,MATCH(orders!$D227,products!$A$1:$A$49,0),MATCH(orders!J$1,products!$A$1:$G$1,0))</f>
        <v>S</v>
      </c>
      <c r="K300" s="5">
        <f>INDEX(products!$A$1:$G$49,MATCH(orders!$D227,products!$A$1:$A$49,0),MATCH(orders!K$1,products!$A$1:$G$1,0))</f>
        <v>2.5</v>
      </c>
      <c r="L300" s="10">
        <f>INDEX(products!$A$1:$G$49,MATCH(orders!$D227,products!$A$1:$A$49,0),MATCH(orders!L$1,products!$A$1:$G$1,0))</f>
        <v>15</v>
      </c>
      <c r="M300" s="10">
        <f t="shared" si="12"/>
        <v>60</v>
      </c>
      <c r="N300" t="str">
        <f t="shared" si="13"/>
        <v>Baguette</v>
      </c>
      <c r="O300" t="str">
        <f t="shared" si="14"/>
        <v>Soft</v>
      </c>
      <c r="P300" t="str">
        <f>_xlfn.XLOOKUP(Orders[[#This Row],[Customer ID]],customers!$A$2:$A$1001,customers!$I$2:$I$1001,,0)</f>
        <v>Yes</v>
      </c>
    </row>
    <row r="301" spans="1:16" x14ac:dyDescent="0.35">
      <c r="A301" s="2" t="s">
        <v>5853</v>
      </c>
      <c r="B301" s="3">
        <v>45572</v>
      </c>
      <c r="C301" s="2" t="s">
        <v>4853</v>
      </c>
      <c r="D301" t="s">
        <v>275</v>
      </c>
      <c r="E301" s="2">
        <v>3</v>
      </c>
      <c r="F301" s="2" t="str">
        <f>_xlfn.XLOOKUP(C301,customers!$A$1:$A$1001,customers!$B$1:$B$1001,,0)</f>
        <v>Elisabeth Vargas</v>
      </c>
      <c r="G301" s="2" t="str">
        <f ca="1">IF(_xlfn.XLOOKUP(C301,customers!$A$1:$A$1001,customers!$C$1:$C$1001,,0)=0,"",_xlfn.XLOOKUP(C301,customers!$A$1:$A$1001,customers!$C$1:$C$1001,,0))</f>
        <v>evargas5@aol.com</v>
      </c>
      <c r="H301" s="2" t="str">
        <f>_xlfn.XLOOKUP(C301,customers!$A$1:$A$1001,customers!$G$1:$G$1001,,0)</f>
        <v>France</v>
      </c>
      <c r="I301" t="str">
        <f>INDEX(products!$A$1:$G$49,MATCH(orders!$D645,products!$A$1:$A$49,0),MATCH(orders!I$1,products!$A$1:$G$1,0))</f>
        <v>Cro</v>
      </c>
      <c r="J301" t="str">
        <f>INDEX(products!$A$1:$G$49,MATCH(orders!$D645,products!$A$1:$A$49,0),MATCH(orders!J$1,products!$A$1:$G$1,0))</f>
        <v>C</v>
      </c>
      <c r="K301" s="5">
        <f>INDEX(products!$A$1:$G$49,MATCH(orders!$D645,products!$A$1:$A$49,0),MATCH(orders!K$1,products!$A$1:$G$1,0))</f>
        <v>0.2</v>
      </c>
      <c r="L301" s="10">
        <f>INDEX(products!$A$1:$G$49,MATCH(orders!$D645,products!$A$1:$A$49,0),MATCH(orders!L$1,products!$A$1:$G$1,0))</f>
        <v>0.99</v>
      </c>
      <c r="M301" s="10">
        <f t="shared" si="12"/>
        <v>2.9699999999999998</v>
      </c>
      <c r="N301" t="str">
        <f t="shared" si="13"/>
        <v>Croissant</v>
      </c>
      <c r="O301" t="str">
        <f t="shared" si="14"/>
        <v>Crispy</v>
      </c>
      <c r="P301" t="str">
        <f>_xlfn.XLOOKUP(Orders[[#This Row],[Customer ID]],customers!$A$2:$A$1001,customers!$I$2:$I$1001,,0)</f>
        <v>No</v>
      </c>
    </row>
    <row r="302" spans="1:16" x14ac:dyDescent="0.35">
      <c r="A302" s="2" t="s">
        <v>6170</v>
      </c>
      <c r="B302" s="3">
        <v>44565</v>
      </c>
      <c r="C302" s="2" t="s">
        <v>5170</v>
      </c>
      <c r="D302" t="s">
        <v>266</v>
      </c>
      <c r="E302" s="2">
        <v>5</v>
      </c>
      <c r="F302" s="2" t="str">
        <f>_xlfn.XLOOKUP(C302,customers!$A$1:$A$1001,customers!$B$1:$B$1001,,0)</f>
        <v>Elian Maldonado</v>
      </c>
      <c r="G302" s="2" t="str">
        <f ca="1">IF(_xlfn.XLOOKUP(C302,customers!$A$1:$A$1001,customers!$C$1:$C$1001,,0)=0,"",_xlfn.XLOOKUP(C302,customers!$A$1:$A$1001,customers!$C$1:$C$1001,,0))</f>
        <v>emaldonado5@aol.com</v>
      </c>
      <c r="H302" s="2" t="str">
        <f>_xlfn.XLOOKUP(C302,customers!$A$1:$A$1001,customers!$G$1:$G$1001,,0)</f>
        <v>France</v>
      </c>
      <c r="I302" t="str">
        <f>INDEX(products!$A$1:$G$49,MATCH(orders!$D826,products!$A$1:$A$49,0),MATCH(orders!I$1,products!$A$1:$G$1,0))</f>
        <v>Sou</v>
      </c>
      <c r="J302" t="str">
        <f>INDEX(products!$A$1:$G$49,MATCH(orders!$D826,products!$A$1:$A$49,0),MATCH(orders!J$1,products!$A$1:$G$1,0))</f>
        <v>M</v>
      </c>
      <c r="K302" s="5">
        <f>INDEX(products!$A$1:$G$49,MATCH(orders!$D826,products!$A$1:$A$49,0),MATCH(orders!K$1,products!$A$1:$G$1,0))</f>
        <v>1</v>
      </c>
      <c r="L302" s="10">
        <f>INDEX(products!$A$1:$G$49,MATCH(orders!$D826,products!$A$1:$A$49,0),MATCH(orders!L$1,products!$A$1:$G$1,0))</f>
        <v>6</v>
      </c>
      <c r="M302" s="10">
        <f t="shared" si="12"/>
        <v>30</v>
      </c>
      <c r="N302" t="str">
        <f t="shared" si="13"/>
        <v>Sourdough</v>
      </c>
      <c r="O302" t="str">
        <f t="shared" si="14"/>
        <v>Medium</v>
      </c>
      <c r="P302" t="str">
        <f>_xlfn.XLOOKUP(Orders[[#This Row],[Customer ID]],customers!$A$2:$A$1001,customers!$I$2:$I$1001,,0)</f>
        <v>No</v>
      </c>
    </row>
    <row r="303" spans="1:16" x14ac:dyDescent="0.35">
      <c r="A303" s="2" t="s">
        <v>5764</v>
      </c>
      <c r="B303" s="3">
        <v>45215</v>
      </c>
      <c r="C303" s="2" t="s">
        <v>4764</v>
      </c>
      <c r="D303" t="s">
        <v>274</v>
      </c>
      <c r="E303" s="2">
        <v>1</v>
      </c>
      <c r="F303" s="2" t="str">
        <f>_xlfn.XLOOKUP(C303,customers!$A$1:$A$1001,customers!$B$1:$B$1001,,0)</f>
        <v>Elise Lindsey</v>
      </c>
      <c r="G303" s="2" t="str">
        <f ca="1">IF(_xlfn.XLOOKUP(C303,customers!$A$1:$A$1001,customers!$C$1:$C$1001,,0)=0,"",_xlfn.XLOOKUP(C303,customers!$A$1:$A$1001,customers!$C$1:$C$1001,,0))</f>
        <v>elindsey5@hotmail.com</v>
      </c>
      <c r="H303" s="2" t="str">
        <f>_xlfn.XLOOKUP(C303,customers!$A$1:$A$1001,customers!$G$1:$G$1001,,0)</f>
        <v>Germany</v>
      </c>
      <c r="I303" t="str">
        <f>INDEX(products!$A$1:$G$49,MATCH(orders!$D272,products!$A$1:$A$49,0),MATCH(orders!I$1,products!$A$1:$G$1,0))</f>
        <v>Cro</v>
      </c>
      <c r="J303" t="str">
        <f>INDEX(products!$A$1:$G$49,MATCH(orders!$D272,products!$A$1:$A$49,0),MATCH(orders!J$1,products!$A$1:$G$1,0))</f>
        <v>S</v>
      </c>
      <c r="K303" s="5">
        <f>INDEX(products!$A$1:$G$49,MATCH(orders!$D272,products!$A$1:$A$49,0),MATCH(orders!K$1,products!$A$1:$G$1,0))</f>
        <v>0.2</v>
      </c>
      <c r="L303" s="10">
        <f>INDEX(products!$A$1:$G$49,MATCH(orders!$D272,products!$A$1:$A$49,0),MATCH(orders!L$1,products!$A$1:$G$1,0))</f>
        <v>0.9</v>
      </c>
      <c r="M303" s="10">
        <f t="shared" si="12"/>
        <v>0.9</v>
      </c>
      <c r="N303" t="str">
        <f t="shared" si="13"/>
        <v>Croissant</v>
      </c>
      <c r="O303" t="str">
        <f t="shared" si="14"/>
        <v>Soft</v>
      </c>
      <c r="P303" t="str">
        <f>_xlfn.XLOOKUP(Orders[[#This Row],[Customer ID]],customers!$A$2:$A$1001,customers!$I$2:$I$1001,,0)</f>
        <v>No</v>
      </c>
    </row>
    <row r="304" spans="1:16" x14ac:dyDescent="0.35">
      <c r="A304" s="2" t="s">
        <v>5309</v>
      </c>
      <c r="B304" s="3">
        <v>45598</v>
      </c>
      <c r="C304" s="2" t="s">
        <v>4309</v>
      </c>
      <c r="D304" t="s">
        <v>261</v>
      </c>
      <c r="E304" s="2">
        <v>2</v>
      </c>
      <c r="F304" s="2" t="str">
        <f>_xlfn.XLOOKUP(C304,customers!$A$1:$A$1001,customers!$B$1:$B$1001,,0)</f>
        <v>Ellie Odom</v>
      </c>
      <c r="G304" s="2" t="str">
        <f ca="1">IF(_xlfn.XLOOKUP(C304,customers!$A$1:$A$1001,customers!$C$1:$C$1001,,0)=0,"",_xlfn.XLOOKUP(C304,customers!$A$1:$A$1001,customers!$C$1:$C$1001,,0))</f>
        <v>eodom6@icloud.com</v>
      </c>
      <c r="H304" s="2" t="str">
        <f>_xlfn.XLOOKUP(C304,customers!$A$1:$A$1001,customers!$G$1:$G$1001,,0)</f>
        <v>Canada</v>
      </c>
      <c r="I304" t="str">
        <f>INDEX(products!$A$1:$G$49,MATCH(orders!$D833,products!$A$1:$A$49,0),MATCH(orders!I$1,products!$A$1:$G$1,0))</f>
        <v>Cia</v>
      </c>
      <c r="J304" t="str">
        <f>INDEX(products!$A$1:$G$49,MATCH(orders!$D833,products!$A$1:$A$49,0),MATCH(orders!J$1,products!$A$1:$G$1,0))</f>
        <v>S</v>
      </c>
      <c r="K304" s="5">
        <f>INDEX(products!$A$1:$G$49,MATCH(orders!$D833,products!$A$1:$A$49,0),MATCH(orders!K$1,products!$A$1:$G$1,0))</f>
        <v>2.5</v>
      </c>
      <c r="L304" s="10">
        <f>INDEX(products!$A$1:$G$49,MATCH(orders!$D833,products!$A$1:$A$49,0),MATCH(orders!L$1,products!$A$1:$G$1,0))</f>
        <v>12.5</v>
      </c>
      <c r="M304" s="10">
        <f t="shared" si="12"/>
        <v>25</v>
      </c>
      <c r="N304" t="str">
        <f t="shared" si="13"/>
        <v>Ciabatta</v>
      </c>
      <c r="O304" t="str">
        <f t="shared" si="14"/>
        <v>Soft</v>
      </c>
      <c r="P304" t="str">
        <f>_xlfn.XLOOKUP(Orders[[#This Row],[Customer ID]],customers!$A$2:$A$1001,customers!$I$2:$I$1001,,0)</f>
        <v>Yes</v>
      </c>
    </row>
    <row r="305" spans="1:16" x14ac:dyDescent="0.35">
      <c r="A305" s="2" t="s">
        <v>6113</v>
      </c>
      <c r="B305" s="3">
        <v>45037</v>
      </c>
      <c r="C305" s="2" t="s">
        <v>5113</v>
      </c>
      <c r="D305" t="s">
        <v>263</v>
      </c>
      <c r="E305" s="2">
        <v>4</v>
      </c>
      <c r="F305" s="2" t="str">
        <f>_xlfn.XLOOKUP(C305,customers!$A$1:$A$1001,customers!$B$1:$B$1001,,0)</f>
        <v>Ellie Durham</v>
      </c>
      <c r="G305" s="2" t="str">
        <f ca="1">IF(_xlfn.XLOOKUP(C305,customers!$A$1:$A$1001,customers!$C$1:$C$1001,,0)=0,"",_xlfn.XLOOKUP(C305,customers!$A$1:$A$1001,customers!$C$1:$C$1001,,0))</f>
        <v>edurham2@icloud.com</v>
      </c>
      <c r="H305" s="2" t="str">
        <f>_xlfn.XLOOKUP(C305,customers!$A$1:$A$1001,customers!$G$1:$G$1001,,0)</f>
        <v>Ireland</v>
      </c>
      <c r="I305" t="str">
        <f>INDEX(products!$A$1:$G$49,MATCH(orders!$D535,products!$A$1:$A$49,0),MATCH(orders!I$1,products!$A$1:$G$1,0))</f>
        <v>Cia</v>
      </c>
      <c r="J305" t="str">
        <f>INDEX(products!$A$1:$G$49,MATCH(orders!$D535,products!$A$1:$A$49,0),MATCH(orders!J$1,products!$A$1:$G$1,0))</f>
        <v>M</v>
      </c>
      <c r="K305" s="5">
        <f>INDEX(products!$A$1:$G$49,MATCH(orders!$D535,products!$A$1:$A$49,0),MATCH(orders!K$1,products!$A$1:$G$1,0))</f>
        <v>0.5</v>
      </c>
      <c r="L305" s="10">
        <f>INDEX(products!$A$1:$G$49,MATCH(orders!$D535,products!$A$1:$A$49,0),MATCH(orders!L$1,products!$A$1:$G$1,0))</f>
        <v>3</v>
      </c>
      <c r="M305" s="10">
        <f t="shared" si="12"/>
        <v>12</v>
      </c>
      <c r="N305" t="str">
        <f t="shared" si="13"/>
        <v>Ciabatta</v>
      </c>
      <c r="O305" t="str">
        <f t="shared" si="14"/>
        <v>Medium</v>
      </c>
      <c r="P305" t="str">
        <f>_xlfn.XLOOKUP(Orders[[#This Row],[Customer ID]],customers!$A$2:$A$1001,customers!$I$2:$I$1001,,0)</f>
        <v>No</v>
      </c>
    </row>
    <row r="306" spans="1:16" x14ac:dyDescent="0.35">
      <c r="A306" s="2" t="s">
        <v>5518</v>
      </c>
      <c r="B306" s="3">
        <v>44928</v>
      </c>
      <c r="C306" s="2" t="s">
        <v>4518</v>
      </c>
      <c r="D306" t="s">
        <v>260</v>
      </c>
      <c r="E306" s="2">
        <v>6</v>
      </c>
      <c r="F306" s="2" t="str">
        <f>_xlfn.XLOOKUP(C306,customers!$A$1:$A$1001,customers!$B$1:$B$1001,,0)</f>
        <v>Ellie Villanueva</v>
      </c>
      <c r="G306" s="2" t="str">
        <f ca="1">IF(_xlfn.XLOOKUP(C306,customers!$A$1:$A$1001,customers!$C$1:$C$1001,,0)=0,"",_xlfn.XLOOKUP(C306,customers!$A$1:$A$1001,customers!$C$1:$C$1001,,0))</f>
        <v>evillanueva3@yahoo.com</v>
      </c>
      <c r="H306" s="2" t="str">
        <f>_xlfn.XLOOKUP(C306,customers!$A$1:$A$1001,customers!$G$1:$G$1001,,0)</f>
        <v>France</v>
      </c>
      <c r="I306" t="str">
        <f>INDEX(products!$A$1:$G$49,MATCH(orders!$D532,products!$A$1:$A$49,0),MATCH(orders!I$1,products!$A$1:$G$1,0))</f>
        <v>Bag</v>
      </c>
      <c r="J306" t="str">
        <f>INDEX(products!$A$1:$G$49,MATCH(orders!$D532,products!$A$1:$A$49,0),MATCH(orders!J$1,products!$A$1:$G$1,0))</f>
        <v>C</v>
      </c>
      <c r="K306" s="5">
        <f>INDEX(products!$A$1:$G$49,MATCH(orders!$D532,products!$A$1:$A$49,0),MATCH(orders!K$1,products!$A$1:$G$1,0))</f>
        <v>0.2</v>
      </c>
      <c r="L306" s="10">
        <f>INDEX(products!$A$1:$G$49,MATCH(orders!$D532,products!$A$1:$A$49,0),MATCH(orders!L$1,products!$A$1:$G$1,0))</f>
        <v>1.32</v>
      </c>
      <c r="M306" s="10">
        <f t="shared" si="12"/>
        <v>7.92</v>
      </c>
      <c r="N306" t="str">
        <f t="shared" si="13"/>
        <v>Baguette</v>
      </c>
      <c r="O306" t="str">
        <f t="shared" si="14"/>
        <v>Crispy</v>
      </c>
      <c r="P306" t="str">
        <f>_xlfn.XLOOKUP(Orders[[#This Row],[Customer ID]],customers!$A$2:$A$1001,customers!$I$2:$I$1001,,0)</f>
        <v>Yes</v>
      </c>
    </row>
    <row r="307" spans="1:16" x14ac:dyDescent="0.35">
      <c r="A307" s="2" t="s">
        <v>5497</v>
      </c>
      <c r="B307" s="3">
        <v>44980</v>
      </c>
      <c r="C307" s="2" t="s">
        <v>4497</v>
      </c>
      <c r="D307" t="s">
        <v>275</v>
      </c>
      <c r="E307" s="2">
        <v>3</v>
      </c>
      <c r="F307" s="2" t="str">
        <f>_xlfn.XLOOKUP(C307,customers!$A$1:$A$1001,customers!$B$1:$B$1001,,0)</f>
        <v>Ellen Singleton</v>
      </c>
      <c r="G307" s="2" t="str">
        <f ca="1">IF(_xlfn.XLOOKUP(C307,customers!$A$1:$A$1001,customers!$C$1:$C$1001,,0)=0,"",_xlfn.XLOOKUP(C307,customers!$A$1:$A$1001,customers!$C$1:$C$1001,,0))</f>
        <v>esingleton0@gmail.com</v>
      </c>
      <c r="H307" s="2" t="str">
        <f>_xlfn.XLOOKUP(C307,customers!$A$1:$A$1001,customers!$G$1:$G$1001,,0)</f>
        <v>France</v>
      </c>
      <c r="I307" t="str">
        <f>INDEX(products!$A$1:$G$49,MATCH(orders!$D885,products!$A$1:$A$49,0),MATCH(orders!I$1,products!$A$1:$G$1,0))</f>
        <v>Cro</v>
      </c>
      <c r="J307" t="str">
        <f>INDEX(products!$A$1:$G$49,MATCH(orders!$D885,products!$A$1:$A$49,0),MATCH(orders!J$1,products!$A$1:$G$1,0))</f>
        <v>S</v>
      </c>
      <c r="K307" s="5">
        <f>INDEX(products!$A$1:$G$49,MATCH(orders!$D885,products!$A$1:$A$49,0),MATCH(orders!K$1,products!$A$1:$G$1,0))</f>
        <v>0.5</v>
      </c>
      <c r="L307" s="10">
        <f>INDEX(products!$A$1:$G$49,MATCH(orders!$D885,products!$A$1:$A$49,0),MATCH(orders!L$1,products!$A$1:$G$1,0))</f>
        <v>2.25</v>
      </c>
      <c r="M307" s="10">
        <f t="shared" si="12"/>
        <v>6.75</v>
      </c>
      <c r="N307" t="str">
        <f t="shared" si="13"/>
        <v>Croissant</v>
      </c>
      <c r="O307" t="str">
        <f t="shared" si="14"/>
        <v>Soft</v>
      </c>
      <c r="P307" t="str">
        <f>_xlfn.XLOOKUP(Orders[[#This Row],[Customer ID]],customers!$A$2:$A$1001,customers!$I$2:$I$1001,,0)</f>
        <v>Yes</v>
      </c>
    </row>
    <row r="308" spans="1:16" x14ac:dyDescent="0.35">
      <c r="A308" s="2" t="s">
        <v>6040</v>
      </c>
      <c r="B308" s="3">
        <v>45041</v>
      </c>
      <c r="C308" s="2" t="s">
        <v>5040</v>
      </c>
      <c r="D308" t="s">
        <v>260</v>
      </c>
      <c r="E308" s="2">
        <v>1</v>
      </c>
      <c r="F308" s="2" t="str">
        <f>_xlfn.XLOOKUP(C308,customers!$A$1:$A$1001,customers!$B$1:$B$1001,,0)</f>
        <v>Elliott Richmond</v>
      </c>
      <c r="G308" s="2" t="str">
        <f ca="1">IF(_xlfn.XLOOKUP(C308,customers!$A$1:$A$1001,customers!$C$1:$C$1001,,0)=0,"",_xlfn.XLOOKUP(C308,customers!$A$1:$A$1001,customers!$C$1:$C$1001,,0))</f>
        <v>erichmond4@outlook.com</v>
      </c>
      <c r="H308" s="2" t="str">
        <f>_xlfn.XLOOKUP(C308,customers!$A$1:$A$1001,customers!$G$1:$G$1001,,0)</f>
        <v>France</v>
      </c>
      <c r="I308" t="str">
        <f>INDEX(products!$A$1:$G$49,MATCH(orders!$D964,products!$A$1:$A$49,0),MATCH(orders!I$1,products!$A$1:$G$1,0))</f>
        <v>Cia</v>
      </c>
      <c r="J308" t="str">
        <f>INDEX(products!$A$1:$G$49,MATCH(orders!$D964,products!$A$1:$A$49,0),MATCH(orders!J$1,products!$A$1:$G$1,0))</f>
        <v>M</v>
      </c>
      <c r="K308" s="5">
        <f>INDEX(products!$A$1:$G$49,MATCH(orders!$D964,products!$A$1:$A$49,0),MATCH(orders!K$1,products!$A$1:$G$1,0))</f>
        <v>0.2</v>
      </c>
      <c r="L308" s="10">
        <f>INDEX(products!$A$1:$G$49,MATCH(orders!$D964,products!$A$1:$A$49,0),MATCH(orders!L$1,products!$A$1:$G$1,0))</f>
        <v>1.2</v>
      </c>
      <c r="M308" s="10">
        <f t="shared" si="12"/>
        <v>1.2</v>
      </c>
      <c r="N308" t="str">
        <f t="shared" si="13"/>
        <v>Ciabatta</v>
      </c>
      <c r="O308" t="str">
        <f t="shared" si="14"/>
        <v>Medium</v>
      </c>
      <c r="P308" t="str">
        <f>_xlfn.XLOOKUP(Orders[[#This Row],[Customer ID]],customers!$A$2:$A$1001,customers!$I$2:$I$1001,,0)</f>
        <v>No</v>
      </c>
    </row>
    <row r="309" spans="1:16" x14ac:dyDescent="0.35">
      <c r="A309" s="2" t="s">
        <v>5447</v>
      </c>
      <c r="B309" s="3">
        <v>44298</v>
      </c>
      <c r="C309" s="2" t="s">
        <v>4447</v>
      </c>
      <c r="D309" t="s">
        <v>285</v>
      </c>
      <c r="E309" s="2">
        <v>1</v>
      </c>
      <c r="F309" s="2" t="str">
        <f>_xlfn.XLOOKUP(C309,customers!$A$1:$A$1001,customers!$B$1:$B$1001,,0)</f>
        <v>Elliot Mccall</v>
      </c>
      <c r="G309" s="2" t="str">
        <f ca="1">IF(_xlfn.XLOOKUP(C309,customers!$A$1:$A$1001,customers!$C$1:$C$1001,,0)=0,"",_xlfn.XLOOKUP(C309,customers!$A$1:$A$1001,customers!$C$1:$C$1001,,0))</f>
        <v>emccall2@aol.com</v>
      </c>
      <c r="H309" s="2" t="str">
        <f>_xlfn.XLOOKUP(C309,customers!$A$1:$A$1001,customers!$G$1:$G$1001,,0)</f>
        <v>France</v>
      </c>
      <c r="I309" t="str">
        <f>INDEX(products!$A$1:$G$49,MATCH(orders!$D135,products!$A$1:$A$49,0),MATCH(orders!I$1,products!$A$1:$G$1,0))</f>
        <v>Cro</v>
      </c>
      <c r="J309" t="str">
        <f>INDEX(products!$A$1:$G$49,MATCH(orders!$D135,products!$A$1:$A$49,0),MATCH(orders!J$1,products!$A$1:$G$1,0))</f>
        <v>S</v>
      </c>
      <c r="K309" s="5">
        <f>INDEX(products!$A$1:$G$49,MATCH(orders!$D135,products!$A$1:$A$49,0),MATCH(orders!K$1,products!$A$1:$G$1,0))</f>
        <v>0.5</v>
      </c>
      <c r="L309" s="10">
        <f>INDEX(products!$A$1:$G$49,MATCH(orders!$D135,products!$A$1:$A$49,0),MATCH(orders!L$1,products!$A$1:$G$1,0))</f>
        <v>2.25</v>
      </c>
      <c r="M309" s="10">
        <f t="shared" si="12"/>
        <v>2.25</v>
      </c>
      <c r="N309" t="str">
        <f t="shared" si="13"/>
        <v>Croissant</v>
      </c>
      <c r="O309" t="str">
        <f t="shared" si="14"/>
        <v>Soft</v>
      </c>
      <c r="P309" t="str">
        <f>_xlfn.XLOOKUP(Orders[[#This Row],[Customer ID]],customers!$A$2:$A$1001,customers!$I$2:$I$1001,,0)</f>
        <v>Yes</v>
      </c>
    </row>
    <row r="310" spans="1:16" x14ac:dyDescent="0.35">
      <c r="A310" s="2" t="s">
        <v>5648</v>
      </c>
      <c r="B310" s="3">
        <v>45577</v>
      </c>
      <c r="C310" s="2" t="s">
        <v>4648</v>
      </c>
      <c r="D310" t="s">
        <v>267</v>
      </c>
      <c r="E310" s="2">
        <v>1</v>
      </c>
      <c r="F310" s="2" t="str">
        <f>_xlfn.XLOOKUP(C310,customers!$A$1:$A$1001,customers!$B$1:$B$1001,,0)</f>
        <v>Ella Kline</v>
      </c>
      <c r="G310" s="2" t="str">
        <f ca="1">IF(_xlfn.XLOOKUP(C310,customers!$A$1:$A$1001,customers!$C$1:$C$1001,,0)=0,"",_xlfn.XLOOKUP(C310,customers!$A$1:$A$1001,customers!$C$1:$C$1001,,0))</f>
        <v>ekline4@icloud.com</v>
      </c>
      <c r="H310" s="2" t="str">
        <f>_xlfn.XLOOKUP(C310,customers!$A$1:$A$1001,customers!$G$1:$G$1001,,0)</f>
        <v>United States</v>
      </c>
      <c r="I310" t="str">
        <f>INDEX(products!$A$1:$G$49,MATCH(orders!$D251,products!$A$1:$A$49,0),MATCH(orders!I$1,products!$A$1:$G$1,0))</f>
        <v>Cia</v>
      </c>
      <c r="J310" t="str">
        <f>INDEX(products!$A$1:$G$49,MATCH(orders!$D251,products!$A$1:$A$49,0),MATCH(orders!J$1,products!$A$1:$G$1,0))</f>
        <v>C</v>
      </c>
      <c r="K310" s="5">
        <f>INDEX(products!$A$1:$G$49,MATCH(orders!$D251,products!$A$1:$A$49,0),MATCH(orders!K$1,products!$A$1:$G$1,0))</f>
        <v>0.5</v>
      </c>
      <c r="L310" s="10">
        <f>INDEX(products!$A$1:$G$49,MATCH(orders!$D251,products!$A$1:$A$49,0),MATCH(orders!L$1,products!$A$1:$G$1,0))</f>
        <v>2.75</v>
      </c>
      <c r="M310" s="10">
        <f t="shared" si="12"/>
        <v>2.75</v>
      </c>
      <c r="N310" t="str">
        <f t="shared" si="13"/>
        <v>Ciabatta</v>
      </c>
      <c r="O310" t="str">
        <f t="shared" si="14"/>
        <v>Crispy</v>
      </c>
      <c r="P310" t="str">
        <f>_xlfn.XLOOKUP(Orders[[#This Row],[Customer ID]],customers!$A$2:$A$1001,customers!$I$2:$I$1001,,0)</f>
        <v>No</v>
      </c>
    </row>
    <row r="311" spans="1:16" x14ac:dyDescent="0.35">
      <c r="A311" s="2" t="s">
        <v>5446</v>
      </c>
      <c r="B311" s="3">
        <v>45309</v>
      </c>
      <c r="C311" s="2" t="s">
        <v>4446</v>
      </c>
      <c r="D311" t="s">
        <v>277</v>
      </c>
      <c r="E311" s="2">
        <v>2</v>
      </c>
      <c r="F311" s="2" t="str">
        <f>_xlfn.XLOOKUP(C311,customers!$A$1:$A$1001,customers!$B$1:$B$1001,,0)</f>
        <v>Elliana Anderson</v>
      </c>
      <c r="G311" s="2" t="str">
        <f ca="1">IF(_xlfn.XLOOKUP(C311,customers!$A$1:$A$1001,customers!$C$1:$C$1001,,0)=0,"",_xlfn.XLOOKUP(C311,customers!$A$1:$A$1001,customers!$C$1:$C$1001,,0))</f>
        <v>eanderson3@gmail.com</v>
      </c>
      <c r="H311" s="2" t="str">
        <f>_xlfn.XLOOKUP(C311,customers!$A$1:$A$1001,customers!$G$1:$G$1001,,0)</f>
        <v>United States</v>
      </c>
      <c r="I311" t="str">
        <f>INDEX(products!$A$1:$G$49,MATCH(orders!$D73,products!$A$1:$A$49,0),MATCH(orders!I$1,products!$A$1:$G$1,0))</f>
        <v>Bag</v>
      </c>
      <c r="J311" t="str">
        <f>INDEX(products!$A$1:$G$49,MATCH(orders!$D73,products!$A$1:$A$49,0),MATCH(orders!J$1,products!$A$1:$G$1,0))</f>
        <v>S</v>
      </c>
      <c r="K311" s="5">
        <f>INDEX(products!$A$1:$G$49,MATCH(orders!$D73,products!$A$1:$A$49,0),MATCH(orders!K$1,products!$A$1:$G$1,0))</f>
        <v>1</v>
      </c>
      <c r="L311" s="10">
        <f>INDEX(products!$A$1:$G$49,MATCH(orders!$D73,products!$A$1:$A$49,0),MATCH(orders!L$1,products!$A$1:$G$1,0))</f>
        <v>6</v>
      </c>
      <c r="M311" s="10">
        <f t="shared" si="12"/>
        <v>12</v>
      </c>
      <c r="N311" t="str">
        <f t="shared" si="13"/>
        <v>Baguette</v>
      </c>
      <c r="O311" t="str">
        <f t="shared" si="14"/>
        <v>Soft</v>
      </c>
      <c r="P311" t="str">
        <f>_xlfn.XLOOKUP(Orders[[#This Row],[Customer ID]],customers!$A$2:$A$1001,customers!$I$2:$I$1001,,0)</f>
        <v>Yes</v>
      </c>
    </row>
    <row r="312" spans="1:16" x14ac:dyDescent="0.35">
      <c r="A312" s="2" t="s">
        <v>5427</v>
      </c>
      <c r="B312" s="3">
        <v>45094</v>
      </c>
      <c r="C312" s="2" t="s">
        <v>4427</v>
      </c>
      <c r="D312" t="s">
        <v>291</v>
      </c>
      <c r="E312" s="2">
        <v>2</v>
      </c>
      <c r="F312" s="2" t="str">
        <f>_xlfn.XLOOKUP(C312,customers!$A$1:$A$1001,customers!$B$1:$B$1001,,0)</f>
        <v>Ellen Fowler</v>
      </c>
      <c r="G312" s="2" t="str">
        <f ca="1">IF(_xlfn.XLOOKUP(C312,customers!$A$1:$A$1001,customers!$C$1:$C$1001,,0)=0,"",_xlfn.XLOOKUP(C312,customers!$A$1:$A$1001,customers!$C$1:$C$1001,,0))</f>
        <v>efowler7@hotmail.com</v>
      </c>
      <c r="H312" s="2" t="str">
        <f>_xlfn.XLOOKUP(C312,customers!$A$1:$A$1001,customers!$G$1:$G$1001,,0)</f>
        <v>United States</v>
      </c>
      <c r="I312" t="str">
        <f>INDEX(products!$A$1:$G$49,MATCH(orders!$D49,products!$A$1:$A$49,0),MATCH(orders!I$1,products!$A$1:$G$1,0))</f>
        <v>Cro</v>
      </c>
      <c r="J312" t="str">
        <f>INDEX(products!$A$1:$G$49,MATCH(orders!$D49,products!$A$1:$A$49,0),MATCH(orders!J$1,products!$A$1:$G$1,0))</f>
        <v>C</v>
      </c>
      <c r="K312" s="5">
        <f>INDEX(products!$A$1:$G$49,MATCH(orders!$D49,products!$A$1:$A$49,0),MATCH(orders!K$1,products!$A$1:$G$1,0))</f>
        <v>0.5</v>
      </c>
      <c r="L312" s="10">
        <f>INDEX(products!$A$1:$G$49,MATCH(orders!$D49,products!$A$1:$A$49,0),MATCH(orders!L$1,products!$A$1:$G$1,0))</f>
        <v>2.2000000000000002</v>
      </c>
      <c r="M312" s="10">
        <f t="shared" si="12"/>
        <v>4.4000000000000004</v>
      </c>
      <c r="N312" t="str">
        <f t="shared" si="13"/>
        <v>Croissant</v>
      </c>
      <c r="O312" t="str">
        <f t="shared" si="14"/>
        <v>Crispy</v>
      </c>
      <c r="P312" t="str">
        <f>_xlfn.XLOOKUP(Orders[[#This Row],[Customer ID]],customers!$A$2:$A$1001,customers!$I$2:$I$1001,,0)</f>
        <v>No</v>
      </c>
    </row>
    <row r="313" spans="1:16" x14ac:dyDescent="0.35">
      <c r="A313" s="2" t="s">
        <v>5943</v>
      </c>
      <c r="B313" s="3">
        <v>45286</v>
      </c>
      <c r="C313" s="2" t="s">
        <v>4943</v>
      </c>
      <c r="D313" t="s">
        <v>271</v>
      </c>
      <c r="E313" s="2">
        <v>1</v>
      </c>
      <c r="F313" s="2" t="str">
        <f>_xlfn.XLOOKUP(C313,customers!$A$1:$A$1001,customers!$B$1:$B$1001,,0)</f>
        <v>Elyse Vang</v>
      </c>
      <c r="G313" s="2" t="str">
        <f ca="1">IF(_xlfn.XLOOKUP(C313,customers!$A$1:$A$1001,customers!$C$1:$C$1001,,0)=0,"",_xlfn.XLOOKUP(C313,customers!$A$1:$A$1001,customers!$C$1:$C$1001,,0))</f>
        <v>evang1@hotmail.com</v>
      </c>
      <c r="H313" s="2" t="str">
        <f>_xlfn.XLOOKUP(C313,customers!$A$1:$A$1001,customers!$G$1:$G$1001,,0)</f>
        <v>France</v>
      </c>
      <c r="I313" t="str">
        <f>INDEX(products!$A$1:$G$49,MATCH(orders!$D891,products!$A$1:$A$49,0),MATCH(orders!I$1,products!$A$1:$G$1,0))</f>
        <v>Cro</v>
      </c>
      <c r="J313" t="str">
        <f>INDEX(products!$A$1:$G$49,MATCH(orders!$D891,products!$A$1:$A$49,0),MATCH(orders!J$1,products!$A$1:$G$1,0))</f>
        <v>S</v>
      </c>
      <c r="K313" s="5">
        <f>INDEX(products!$A$1:$G$49,MATCH(orders!$D891,products!$A$1:$A$49,0),MATCH(orders!K$1,products!$A$1:$G$1,0))</f>
        <v>0.5</v>
      </c>
      <c r="L313" s="10">
        <f>INDEX(products!$A$1:$G$49,MATCH(orders!$D891,products!$A$1:$A$49,0),MATCH(orders!L$1,products!$A$1:$G$1,0))</f>
        <v>2.25</v>
      </c>
      <c r="M313" s="10">
        <f t="shared" si="12"/>
        <v>2.25</v>
      </c>
      <c r="N313" t="str">
        <f t="shared" si="13"/>
        <v>Croissant</v>
      </c>
      <c r="O313" t="str">
        <f t="shared" si="14"/>
        <v>Soft</v>
      </c>
      <c r="P313" t="str">
        <f>_xlfn.XLOOKUP(Orders[[#This Row],[Customer ID]],customers!$A$2:$A$1001,customers!$I$2:$I$1001,,0)</f>
        <v>Yes</v>
      </c>
    </row>
    <row r="314" spans="1:16" x14ac:dyDescent="0.35">
      <c r="A314" s="2" t="s">
        <v>5453</v>
      </c>
      <c r="B314" s="3">
        <v>45385</v>
      </c>
      <c r="C314" s="2" t="s">
        <v>4453</v>
      </c>
      <c r="D314" t="s">
        <v>261</v>
      </c>
      <c r="E314" s="2">
        <v>2</v>
      </c>
      <c r="F314" s="2" t="str">
        <f>_xlfn.XLOOKUP(C314,customers!$A$1:$A$1001,customers!$B$1:$B$1001,,0)</f>
        <v>Emanuel Davies</v>
      </c>
      <c r="G314" s="2" t="str">
        <f ca="1">IF(_xlfn.XLOOKUP(C314,customers!$A$1:$A$1001,customers!$C$1:$C$1001,,0)=0,"",_xlfn.XLOOKUP(C314,customers!$A$1:$A$1001,customers!$C$1:$C$1001,,0))</f>
        <v>edavies3@yahoo.com</v>
      </c>
      <c r="H314" s="2" t="str">
        <f>_xlfn.XLOOKUP(C314,customers!$A$1:$A$1001,customers!$G$1:$G$1001,,0)</f>
        <v>United States</v>
      </c>
      <c r="I314" t="str">
        <f>INDEX(products!$A$1:$G$49,MATCH(orders!$D5,products!$A$1:$A$49,0),MATCH(orders!I$1,products!$A$1:$G$1,0))</f>
        <v>Bag</v>
      </c>
      <c r="J314" t="str">
        <f>INDEX(products!$A$1:$G$49,MATCH(orders!$D5,products!$A$1:$A$49,0),MATCH(orders!J$1,products!$A$1:$G$1,0))</f>
        <v>M</v>
      </c>
      <c r="K314" s="5">
        <f>INDEX(products!$A$1:$G$49,MATCH(orders!$D5,products!$A$1:$A$49,0),MATCH(orders!K$1,products!$A$1:$G$1,0))</f>
        <v>0.2</v>
      </c>
      <c r="L314" s="10">
        <f>INDEX(products!$A$1:$G$49,MATCH(orders!$D5,products!$A$1:$A$49,0),MATCH(orders!L$1,products!$A$1:$G$1,0))</f>
        <v>1.44</v>
      </c>
      <c r="M314" s="10">
        <f t="shared" si="12"/>
        <v>2.88</v>
      </c>
      <c r="N314" t="str">
        <f t="shared" si="13"/>
        <v>Baguette</v>
      </c>
      <c r="O314" t="str">
        <f t="shared" si="14"/>
        <v>Medium</v>
      </c>
      <c r="P314" t="str">
        <f>_xlfn.XLOOKUP(Orders[[#This Row],[Customer ID]],customers!$A$2:$A$1001,customers!$I$2:$I$1001,,0)</f>
        <v>No</v>
      </c>
    </row>
    <row r="315" spans="1:16" x14ac:dyDescent="0.35">
      <c r="A315" s="2" t="s">
        <v>6035</v>
      </c>
      <c r="B315" s="3">
        <v>44743</v>
      </c>
      <c r="C315" s="2" t="s">
        <v>5035</v>
      </c>
      <c r="D315" t="s">
        <v>278</v>
      </c>
      <c r="E315" s="2">
        <v>5</v>
      </c>
      <c r="F315" s="2" t="str">
        <f>_xlfn.XLOOKUP(C315,customers!$A$1:$A$1001,customers!$B$1:$B$1001,,0)</f>
        <v>Emerson Stevens</v>
      </c>
      <c r="G315" s="2" t="str">
        <f ca="1">IF(_xlfn.XLOOKUP(C315,customers!$A$1:$A$1001,customers!$C$1:$C$1001,,0)=0,"",_xlfn.XLOOKUP(C315,customers!$A$1:$A$1001,customers!$C$1:$C$1001,,0))</f>
        <v>estevens9@gmail.com</v>
      </c>
      <c r="H315" s="2" t="str">
        <f>_xlfn.XLOOKUP(C315,customers!$A$1:$A$1001,customers!$G$1:$G$1001,,0)</f>
        <v>United States</v>
      </c>
      <c r="I315" t="str">
        <f>INDEX(products!$A$1:$G$49,MATCH(orders!$D230,products!$A$1:$A$49,0),MATCH(orders!I$1,products!$A$1:$G$1,0))</f>
        <v>Bag</v>
      </c>
      <c r="J315" t="str">
        <f>INDEX(products!$A$1:$G$49,MATCH(orders!$D230,products!$A$1:$A$49,0),MATCH(orders!J$1,products!$A$1:$G$1,0))</f>
        <v>S</v>
      </c>
      <c r="K315" s="5">
        <f>INDEX(products!$A$1:$G$49,MATCH(orders!$D230,products!$A$1:$A$49,0),MATCH(orders!K$1,products!$A$1:$G$1,0))</f>
        <v>1</v>
      </c>
      <c r="L315" s="10">
        <f>INDEX(products!$A$1:$G$49,MATCH(orders!$D230,products!$A$1:$A$49,0),MATCH(orders!L$1,products!$A$1:$G$1,0))</f>
        <v>6</v>
      </c>
      <c r="M315" s="10">
        <f t="shared" si="12"/>
        <v>30</v>
      </c>
      <c r="N315" t="str">
        <f t="shared" si="13"/>
        <v>Baguette</v>
      </c>
      <c r="O315" t="str">
        <f t="shared" si="14"/>
        <v>Soft</v>
      </c>
      <c r="P315" t="str">
        <f>_xlfn.XLOOKUP(Orders[[#This Row],[Customer ID]],customers!$A$2:$A$1001,customers!$I$2:$I$1001,,0)</f>
        <v>No</v>
      </c>
    </row>
    <row r="316" spans="1:16" x14ac:dyDescent="0.35">
      <c r="A316" s="2" t="s">
        <v>5924</v>
      </c>
      <c r="B316" s="3">
        <v>45051</v>
      </c>
      <c r="C316" s="2" t="s">
        <v>4924</v>
      </c>
      <c r="D316" t="s">
        <v>280</v>
      </c>
      <c r="E316" s="2">
        <v>3</v>
      </c>
      <c r="F316" s="2" t="str">
        <f>_xlfn.XLOOKUP(C316,customers!$A$1:$A$1001,customers!$B$1:$B$1001,,0)</f>
        <v>Emerson Moreno</v>
      </c>
      <c r="G316" s="2" t="str">
        <f ca="1">IF(_xlfn.XLOOKUP(C316,customers!$A$1:$A$1001,customers!$C$1:$C$1001,,0)=0,"",_xlfn.XLOOKUP(C316,customers!$A$1:$A$1001,customers!$C$1:$C$1001,,0))</f>
        <v>emoreno3@gmail.com</v>
      </c>
      <c r="H316" s="2" t="str">
        <f>_xlfn.XLOOKUP(C316,customers!$A$1:$A$1001,customers!$G$1:$G$1001,,0)</f>
        <v>France</v>
      </c>
      <c r="I316" t="str">
        <f>INDEX(products!$A$1:$G$49,MATCH(orders!$D30,products!$A$1:$A$49,0),MATCH(orders!I$1,products!$A$1:$G$1,0))</f>
        <v>Cro</v>
      </c>
      <c r="J316" t="str">
        <f>INDEX(products!$A$1:$G$49,MATCH(orders!$D30,products!$A$1:$A$49,0),MATCH(orders!J$1,products!$A$1:$G$1,0))</f>
        <v>C</v>
      </c>
      <c r="K316" s="5">
        <f>INDEX(products!$A$1:$G$49,MATCH(orders!$D30,products!$A$1:$A$49,0),MATCH(orders!K$1,products!$A$1:$G$1,0))</f>
        <v>0.2</v>
      </c>
      <c r="L316" s="10">
        <f>INDEX(products!$A$1:$G$49,MATCH(orders!$D30,products!$A$1:$A$49,0),MATCH(orders!L$1,products!$A$1:$G$1,0))</f>
        <v>0.99</v>
      </c>
      <c r="M316" s="10">
        <f t="shared" si="12"/>
        <v>2.9699999999999998</v>
      </c>
      <c r="N316" t="str">
        <f t="shared" si="13"/>
        <v>Croissant</v>
      </c>
      <c r="O316" t="str">
        <f t="shared" si="14"/>
        <v>Crispy</v>
      </c>
      <c r="P316" t="str">
        <f>_xlfn.XLOOKUP(Orders[[#This Row],[Customer ID]],customers!$A$2:$A$1001,customers!$I$2:$I$1001,,0)</f>
        <v>No</v>
      </c>
    </row>
    <row r="317" spans="1:16" x14ac:dyDescent="0.35">
      <c r="A317" s="2" t="s">
        <v>6168</v>
      </c>
      <c r="B317" s="3">
        <v>45383</v>
      </c>
      <c r="C317" s="2" t="s">
        <v>5168</v>
      </c>
      <c r="D317" t="s">
        <v>277</v>
      </c>
      <c r="E317" s="2">
        <v>6</v>
      </c>
      <c r="F317" s="2" t="str">
        <f>_xlfn.XLOOKUP(C317,customers!$A$1:$A$1001,customers!$B$1:$B$1001,,0)</f>
        <v>Emelia Levy</v>
      </c>
      <c r="G317" s="2" t="str">
        <f ca="1">IF(_xlfn.XLOOKUP(C317,customers!$A$1:$A$1001,customers!$C$1:$C$1001,,0)=0,"",_xlfn.XLOOKUP(C317,customers!$A$1:$A$1001,customers!$C$1:$C$1001,,0))</f>
        <v>elevy0@hotmail.com</v>
      </c>
      <c r="H317" s="2" t="str">
        <f>_xlfn.XLOOKUP(C317,customers!$A$1:$A$1001,customers!$G$1:$G$1001,,0)</f>
        <v>France</v>
      </c>
      <c r="I317" t="str">
        <f>INDEX(products!$A$1:$G$49,MATCH(orders!$D277,products!$A$1:$A$49,0),MATCH(orders!I$1,products!$A$1:$G$1,0))</f>
        <v>Cia</v>
      </c>
      <c r="J317" t="str">
        <f>INDEX(products!$A$1:$G$49,MATCH(orders!$D277,products!$A$1:$A$49,0),MATCH(orders!J$1,products!$A$1:$G$1,0))</f>
        <v>C</v>
      </c>
      <c r="K317" s="5">
        <f>INDEX(products!$A$1:$G$49,MATCH(orders!$D277,products!$A$1:$A$49,0),MATCH(orders!K$1,products!$A$1:$G$1,0))</f>
        <v>0.5</v>
      </c>
      <c r="L317" s="10">
        <f>INDEX(products!$A$1:$G$49,MATCH(orders!$D277,products!$A$1:$A$49,0),MATCH(orders!L$1,products!$A$1:$G$1,0))</f>
        <v>2.75</v>
      </c>
      <c r="M317" s="10">
        <f t="shared" si="12"/>
        <v>16.5</v>
      </c>
      <c r="N317" t="str">
        <f t="shared" si="13"/>
        <v>Ciabatta</v>
      </c>
      <c r="O317" t="str">
        <f t="shared" si="14"/>
        <v>Crispy</v>
      </c>
      <c r="P317" t="str">
        <f>_xlfn.XLOOKUP(Orders[[#This Row],[Customer ID]],customers!$A$2:$A$1001,customers!$I$2:$I$1001,,0)</f>
        <v>Yes</v>
      </c>
    </row>
    <row r="318" spans="1:16" x14ac:dyDescent="0.35">
      <c r="A318" s="2" t="s">
        <v>5211</v>
      </c>
      <c r="B318" s="3">
        <v>44940</v>
      </c>
      <c r="C318" s="2" t="s">
        <v>4211</v>
      </c>
      <c r="D318" t="s">
        <v>289</v>
      </c>
      <c r="E318" s="2">
        <v>6</v>
      </c>
      <c r="F318" s="2" t="str">
        <f>_xlfn.XLOOKUP(C318,customers!$A$1:$A$1001,customers!$B$1:$B$1001,,0)</f>
        <v>Emiliano Mccullough</v>
      </c>
      <c r="G318" s="2" t="str">
        <f ca="1">IF(_xlfn.XLOOKUP(C318,customers!$A$1:$A$1001,customers!$C$1:$C$1001,,0)=0,"",_xlfn.XLOOKUP(C318,customers!$A$1:$A$1001,customers!$C$1:$C$1001,,0))</f>
        <v>emccullough7@yahoo.com</v>
      </c>
      <c r="H318" s="2" t="str">
        <f>_xlfn.XLOOKUP(C318,customers!$A$1:$A$1001,customers!$G$1:$G$1001,,0)</f>
        <v>France</v>
      </c>
      <c r="I318" t="str">
        <f>INDEX(products!$A$1:$G$49,MATCH(orders!$D669,products!$A$1:$A$49,0),MATCH(orders!I$1,products!$A$1:$G$1,0))</f>
        <v>Cia</v>
      </c>
      <c r="J318" t="str">
        <f>INDEX(products!$A$1:$G$49,MATCH(orders!$D669,products!$A$1:$A$49,0),MATCH(orders!J$1,products!$A$1:$G$1,0))</f>
        <v>M</v>
      </c>
      <c r="K318" s="5">
        <f>INDEX(products!$A$1:$G$49,MATCH(orders!$D669,products!$A$1:$A$49,0),MATCH(orders!K$1,products!$A$1:$G$1,0))</f>
        <v>2.5</v>
      </c>
      <c r="L318" s="10">
        <f>INDEX(products!$A$1:$G$49,MATCH(orders!$D669,products!$A$1:$A$49,0),MATCH(orders!L$1,products!$A$1:$G$1,0))</f>
        <v>15</v>
      </c>
      <c r="M318" s="10">
        <f t="shared" si="12"/>
        <v>90</v>
      </c>
      <c r="N318" t="str">
        <f t="shared" si="13"/>
        <v>Ciabatta</v>
      </c>
      <c r="O318" t="str">
        <f t="shared" si="14"/>
        <v>Medium</v>
      </c>
      <c r="P318" t="str">
        <f>_xlfn.XLOOKUP(Orders[[#This Row],[Customer ID]],customers!$A$2:$A$1001,customers!$I$2:$I$1001,,0)</f>
        <v>No</v>
      </c>
    </row>
    <row r="319" spans="1:16" x14ac:dyDescent="0.35">
      <c r="A319" s="2" t="s">
        <v>5396</v>
      </c>
      <c r="B319" s="3">
        <v>45075</v>
      </c>
      <c r="C319" s="2" t="s">
        <v>4396</v>
      </c>
      <c r="D319" t="s">
        <v>275</v>
      </c>
      <c r="E319" s="2">
        <v>2</v>
      </c>
      <c r="F319" s="2" t="str">
        <f>_xlfn.XLOOKUP(C319,customers!$A$1:$A$1001,customers!$B$1:$B$1001,,0)</f>
        <v>Emmalee Roach</v>
      </c>
      <c r="G319" s="2" t="str">
        <f ca="1">IF(_xlfn.XLOOKUP(C319,customers!$A$1:$A$1001,customers!$C$1:$C$1001,,0)=0,"",_xlfn.XLOOKUP(C319,customers!$A$1:$A$1001,customers!$C$1:$C$1001,,0))</f>
        <v>eroach8@hotmail.com</v>
      </c>
      <c r="H319" s="2" t="str">
        <f>_xlfn.XLOOKUP(C319,customers!$A$1:$A$1001,customers!$G$1:$G$1001,,0)</f>
        <v>France</v>
      </c>
      <c r="I319" t="str">
        <f>INDEX(products!$A$1:$G$49,MATCH(orders!$D321,products!$A$1:$A$49,0),MATCH(orders!I$1,products!$A$1:$G$1,0))</f>
        <v>Cro</v>
      </c>
      <c r="J319" t="str">
        <f>INDEX(products!$A$1:$G$49,MATCH(orders!$D321,products!$A$1:$A$49,0),MATCH(orders!J$1,products!$A$1:$G$1,0))</f>
        <v>M</v>
      </c>
      <c r="K319" s="5">
        <f>INDEX(products!$A$1:$G$49,MATCH(orders!$D321,products!$A$1:$A$49,0),MATCH(orders!K$1,products!$A$1:$G$1,0))</f>
        <v>0.5</v>
      </c>
      <c r="L319" s="10">
        <f>INDEX(products!$A$1:$G$49,MATCH(orders!$D321,products!$A$1:$A$49,0),MATCH(orders!L$1,products!$A$1:$G$1,0))</f>
        <v>2.7</v>
      </c>
      <c r="M319" s="10">
        <f t="shared" si="12"/>
        <v>5.4</v>
      </c>
      <c r="N319" t="str">
        <f t="shared" si="13"/>
        <v>Croissant</v>
      </c>
      <c r="O319" t="str">
        <f t="shared" si="14"/>
        <v>Medium</v>
      </c>
      <c r="P319" t="str">
        <f>_xlfn.XLOOKUP(Orders[[#This Row],[Customer ID]],customers!$A$2:$A$1001,customers!$I$2:$I$1001,,0)</f>
        <v>Yes</v>
      </c>
    </row>
    <row r="320" spans="1:16" x14ac:dyDescent="0.35">
      <c r="A320" s="2" t="s">
        <v>5620</v>
      </c>
      <c r="B320" s="3">
        <v>44558</v>
      </c>
      <c r="C320" s="2" t="s">
        <v>4620</v>
      </c>
      <c r="D320" t="s">
        <v>271</v>
      </c>
      <c r="E320" s="2">
        <v>4</v>
      </c>
      <c r="F320" s="2" t="str">
        <f>_xlfn.XLOOKUP(C320,customers!$A$1:$A$1001,customers!$B$1:$B$1001,,0)</f>
        <v>Emmalee Browning</v>
      </c>
      <c r="G320" s="2" t="str">
        <f ca="1">IF(_xlfn.XLOOKUP(C320,customers!$A$1:$A$1001,customers!$C$1:$C$1001,,0)=0,"",_xlfn.XLOOKUP(C320,customers!$A$1:$A$1001,customers!$C$1:$C$1001,,0))</f>
        <v>ebrowning8@outlook.com</v>
      </c>
      <c r="H320" s="2" t="str">
        <f>_xlfn.XLOOKUP(C320,customers!$A$1:$A$1001,customers!$G$1:$G$1001,,0)</f>
        <v>United States</v>
      </c>
      <c r="I320" t="str">
        <f>INDEX(products!$A$1:$G$49,MATCH(orders!$D399,products!$A$1:$A$49,0),MATCH(orders!I$1,products!$A$1:$G$1,0))</f>
        <v>Bag</v>
      </c>
      <c r="J320" t="str">
        <f>INDEX(products!$A$1:$G$49,MATCH(orders!$D399,products!$A$1:$A$49,0),MATCH(orders!J$1,products!$A$1:$G$1,0))</f>
        <v>S</v>
      </c>
      <c r="K320" s="5">
        <f>INDEX(products!$A$1:$G$49,MATCH(orders!$D399,products!$A$1:$A$49,0),MATCH(orders!K$1,products!$A$1:$G$1,0))</f>
        <v>1</v>
      </c>
      <c r="L320" s="10">
        <f>INDEX(products!$A$1:$G$49,MATCH(orders!$D399,products!$A$1:$A$49,0),MATCH(orders!L$1,products!$A$1:$G$1,0))</f>
        <v>6</v>
      </c>
      <c r="M320" s="10">
        <f t="shared" si="12"/>
        <v>24</v>
      </c>
      <c r="N320" t="str">
        <f t="shared" si="13"/>
        <v>Baguette</v>
      </c>
      <c r="O320" t="str">
        <f t="shared" si="14"/>
        <v>Soft</v>
      </c>
      <c r="P320" t="str">
        <f>_xlfn.XLOOKUP(Orders[[#This Row],[Customer ID]],customers!$A$2:$A$1001,customers!$I$2:$I$1001,,0)</f>
        <v>Yes</v>
      </c>
    </row>
    <row r="321" spans="1:16" x14ac:dyDescent="0.35">
      <c r="A321" s="2" t="s">
        <v>5808</v>
      </c>
      <c r="B321" s="3">
        <v>45227</v>
      </c>
      <c r="C321" s="2" t="s">
        <v>4808</v>
      </c>
      <c r="D321" t="s">
        <v>281</v>
      </c>
      <c r="E321" s="2">
        <v>1</v>
      </c>
      <c r="F321" s="2" t="str">
        <f>_xlfn.XLOOKUP(C321,customers!$A$1:$A$1001,customers!$B$1:$B$1001,,0)</f>
        <v>Emmett Hamilton</v>
      </c>
      <c r="G321" s="2" t="str">
        <f ca="1">IF(_xlfn.XLOOKUP(C321,customers!$A$1:$A$1001,customers!$C$1:$C$1001,,0)=0,"",_xlfn.XLOOKUP(C321,customers!$A$1:$A$1001,customers!$C$1:$C$1001,,0))</f>
        <v>ehamilton4@outlook.com</v>
      </c>
      <c r="H321" s="2" t="str">
        <f>_xlfn.XLOOKUP(C321,customers!$A$1:$A$1001,customers!$G$1:$G$1001,,0)</f>
        <v>Ireland</v>
      </c>
      <c r="I321" t="str">
        <f>INDEX(products!$A$1:$G$49,MATCH(orders!$D619,products!$A$1:$A$49,0),MATCH(orders!I$1,products!$A$1:$G$1,0))</f>
        <v>Cro</v>
      </c>
      <c r="J321" t="str">
        <f>INDEX(products!$A$1:$G$49,MATCH(orders!$D619,products!$A$1:$A$49,0),MATCH(orders!J$1,products!$A$1:$G$1,0))</f>
        <v>C</v>
      </c>
      <c r="K321" s="5">
        <f>INDEX(products!$A$1:$G$49,MATCH(orders!$D619,products!$A$1:$A$49,0),MATCH(orders!K$1,products!$A$1:$G$1,0))</f>
        <v>0.2</v>
      </c>
      <c r="L321" s="10">
        <f>INDEX(products!$A$1:$G$49,MATCH(orders!$D619,products!$A$1:$A$49,0),MATCH(orders!L$1,products!$A$1:$G$1,0))</f>
        <v>0.99</v>
      </c>
      <c r="M321" s="10">
        <f t="shared" si="12"/>
        <v>0.99</v>
      </c>
      <c r="N321" t="str">
        <f t="shared" si="13"/>
        <v>Croissant</v>
      </c>
      <c r="O321" t="str">
        <f t="shared" si="14"/>
        <v>Crispy</v>
      </c>
      <c r="P321" t="str">
        <f>_xlfn.XLOOKUP(Orders[[#This Row],[Customer ID]],customers!$A$2:$A$1001,customers!$I$2:$I$1001,,0)</f>
        <v>Yes</v>
      </c>
    </row>
    <row r="322" spans="1:16" x14ac:dyDescent="0.35">
      <c r="A322" s="2" t="s">
        <v>6004</v>
      </c>
      <c r="B322" s="3">
        <v>45419</v>
      </c>
      <c r="C322" s="2" t="s">
        <v>5004</v>
      </c>
      <c r="D322" t="s">
        <v>272</v>
      </c>
      <c r="E322" s="2">
        <v>2</v>
      </c>
      <c r="F322" s="2" t="str">
        <f>_xlfn.XLOOKUP(C322,customers!$A$1:$A$1001,customers!$B$1:$B$1001,,0)</f>
        <v>Enrique Gibbs</v>
      </c>
      <c r="G322" s="2" t="str">
        <f ca="1">IF(_xlfn.XLOOKUP(C322,customers!$A$1:$A$1001,customers!$C$1:$C$1001,,0)=0,"",_xlfn.XLOOKUP(C322,customers!$A$1:$A$1001,customers!$C$1:$C$1001,,0))</f>
        <v>egibbs8@gmail.com</v>
      </c>
      <c r="H322" s="2" t="str">
        <f>_xlfn.XLOOKUP(C322,customers!$A$1:$A$1001,customers!$G$1:$G$1001,,0)</f>
        <v>France</v>
      </c>
      <c r="I322" t="str">
        <f>INDEX(products!$A$1:$G$49,MATCH(orders!$D496,products!$A$1:$A$49,0),MATCH(orders!I$1,products!$A$1:$G$1,0))</f>
        <v>Cro</v>
      </c>
      <c r="J322" t="str">
        <f>INDEX(products!$A$1:$G$49,MATCH(orders!$D496,products!$A$1:$A$49,0),MATCH(orders!J$1,products!$A$1:$G$1,0))</f>
        <v>M</v>
      </c>
      <c r="K322" s="5">
        <f>INDEX(products!$A$1:$G$49,MATCH(orders!$D496,products!$A$1:$A$49,0),MATCH(orders!K$1,products!$A$1:$G$1,0))</f>
        <v>1</v>
      </c>
      <c r="L322" s="10">
        <f>INDEX(products!$A$1:$G$49,MATCH(orders!$D496,products!$A$1:$A$49,0),MATCH(orders!L$1,products!$A$1:$G$1,0))</f>
        <v>5.4</v>
      </c>
      <c r="M322" s="10">
        <f t="shared" ref="M322:M385" si="15">L322*E322</f>
        <v>10.8</v>
      </c>
      <c r="N322" t="str">
        <f t="shared" ref="N322:N385" si="16">IF(I322="Bag","Baguette",IF(I322="Cro","Croissant",IF(I322="Sou","Sourdough",IF(I322="Bri","Brioche",IF(I322="Cia","Ciabatta","")))))</f>
        <v>Croissant</v>
      </c>
      <c r="O322" t="str">
        <f t="shared" ref="O322:O385" si="17">IF(J322="S","Soft",IF(J322="C","Crispy",IF(J322="M","Medium","")))</f>
        <v>Medium</v>
      </c>
      <c r="P322" t="str">
        <f>_xlfn.XLOOKUP(Orders[[#This Row],[Customer ID]],customers!$A$2:$A$1001,customers!$I$2:$I$1001,,0)</f>
        <v>No</v>
      </c>
    </row>
    <row r="323" spans="1:16" x14ac:dyDescent="0.35">
      <c r="A323" s="2" t="s">
        <v>5465</v>
      </c>
      <c r="B323" s="3">
        <v>44280</v>
      </c>
      <c r="C323" s="2" t="s">
        <v>4465</v>
      </c>
      <c r="D323" t="s">
        <v>270</v>
      </c>
      <c r="E323" s="2">
        <v>4</v>
      </c>
      <c r="F323" s="2" t="str">
        <f>_xlfn.XLOOKUP(C323,customers!$A$1:$A$1001,customers!$B$1:$B$1001,,0)</f>
        <v>Erin Case</v>
      </c>
      <c r="G323" s="2" t="str">
        <f ca="1">IF(_xlfn.XLOOKUP(C323,customers!$A$1:$A$1001,customers!$C$1:$C$1001,,0)=0,"",_xlfn.XLOOKUP(C323,customers!$A$1:$A$1001,customers!$C$1:$C$1001,,0))</f>
        <v>ecase9@aol.com</v>
      </c>
      <c r="H323" s="2" t="str">
        <f>_xlfn.XLOOKUP(C323,customers!$A$1:$A$1001,customers!$G$1:$G$1001,,0)</f>
        <v>France</v>
      </c>
      <c r="I323" t="str">
        <f>INDEX(products!$A$1:$G$49,MATCH(orders!$D110,products!$A$1:$A$49,0),MATCH(orders!I$1,products!$A$1:$G$1,0))</f>
        <v>Bri</v>
      </c>
      <c r="J323" t="str">
        <f>INDEX(products!$A$1:$G$49,MATCH(orders!$D110,products!$A$1:$A$49,0),MATCH(orders!J$1,products!$A$1:$G$1,0))</f>
        <v>M</v>
      </c>
      <c r="K323" s="5">
        <f>INDEX(products!$A$1:$G$49,MATCH(orders!$D110,products!$A$1:$A$49,0),MATCH(orders!K$1,products!$A$1:$G$1,0))</f>
        <v>2.5</v>
      </c>
      <c r="L323" s="10">
        <f>INDEX(products!$A$1:$G$49,MATCH(orders!$D110,products!$A$1:$A$49,0),MATCH(orders!L$1,products!$A$1:$G$1,0))</f>
        <v>12</v>
      </c>
      <c r="M323" s="10">
        <f t="shared" si="15"/>
        <v>48</v>
      </c>
      <c r="N323" t="str">
        <f t="shared" si="16"/>
        <v>Brioche</v>
      </c>
      <c r="O323" t="str">
        <f t="shared" si="17"/>
        <v>Medium</v>
      </c>
      <c r="P323" t="str">
        <f>_xlfn.XLOOKUP(Orders[[#This Row],[Customer ID]],customers!$A$2:$A$1001,customers!$I$2:$I$1001,,0)</f>
        <v>No</v>
      </c>
    </row>
    <row r="324" spans="1:16" x14ac:dyDescent="0.35">
      <c r="A324" s="2" t="s">
        <v>5504</v>
      </c>
      <c r="B324" s="3">
        <v>44914</v>
      </c>
      <c r="C324" s="2" t="s">
        <v>4504</v>
      </c>
      <c r="D324" t="s">
        <v>283</v>
      </c>
      <c r="E324" s="2">
        <v>6</v>
      </c>
      <c r="F324" s="2" t="str">
        <f>_xlfn.XLOOKUP(C324,customers!$A$1:$A$1001,customers!$B$1:$B$1001,,0)</f>
        <v>Erin Hartman</v>
      </c>
      <c r="G324" s="2" t="str">
        <f ca="1">IF(_xlfn.XLOOKUP(C324,customers!$A$1:$A$1001,customers!$C$1:$C$1001,,0)=0,"",_xlfn.XLOOKUP(C324,customers!$A$1:$A$1001,customers!$C$1:$C$1001,,0))</f>
        <v>ehartman5@outlook.com</v>
      </c>
      <c r="H324" s="2" t="str">
        <f>_xlfn.XLOOKUP(C324,customers!$A$1:$A$1001,customers!$G$1:$G$1001,,0)</f>
        <v>United States</v>
      </c>
      <c r="I324" t="str">
        <f>INDEX(products!$A$1:$G$49,MATCH(orders!$D431,products!$A$1:$A$49,0),MATCH(orders!I$1,products!$A$1:$G$1,0))</f>
        <v>Cia</v>
      </c>
      <c r="J324" t="str">
        <f>INDEX(products!$A$1:$G$49,MATCH(orders!$D431,products!$A$1:$A$49,0),MATCH(orders!J$1,products!$A$1:$G$1,0))</f>
        <v>M</v>
      </c>
      <c r="K324" s="5">
        <f>INDEX(products!$A$1:$G$49,MATCH(orders!$D431,products!$A$1:$A$49,0),MATCH(orders!K$1,products!$A$1:$G$1,0))</f>
        <v>2.5</v>
      </c>
      <c r="L324" s="10">
        <f>INDEX(products!$A$1:$G$49,MATCH(orders!$D431,products!$A$1:$A$49,0),MATCH(orders!L$1,products!$A$1:$G$1,0))</f>
        <v>15</v>
      </c>
      <c r="M324" s="10">
        <f t="shared" si="15"/>
        <v>90</v>
      </c>
      <c r="N324" t="str">
        <f t="shared" si="16"/>
        <v>Ciabatta</v>
      </c>
      <c r="O324" t="str">
        <f t="shared" si="17"/>
        <v>Medium</v>
      </c>
      <c r="P324" t="str">
        <f>_xlfn.XLOOKUP(Orders[[#This Row],[Customer ID]],customers!$A$2:$A$1001,customers!$I$2:$I$1001,,0)</f>
        <v>No</v>
      </c>
    </row>
    <row r="325" spans="1:16" x14ac:dyDescent="0.35">
      <c r="A325" s="2" t="s">
        <v>5994</v>
      </c>
      <c r="B325" s="3">
        <v>44571</v>
      </c>
      <c r="C325" s="2" t="s">
        <v>4994</v>
      </c>
      <c r="D325" t="s">
        <v>280</v>
      </c>
      <c r="E325" s="2">
        <v>2</v>
      </c>
      <c r="F325" s="2" t="str">
        <f>_xlfn.XLOOKUP(C325,customers!$A$1:$A$1001,customers!$B$1:$B$1001,,0)</f>
        <v>Erick Rose</v>
      </c>
      <c r="G325" s="2" t="str">
        <f ca="1">IF(_xlfn.XLOOKUP(C325,customers!$A$1:$A$1001,customers!$C$1:$C$1001,,0)=0,"",_xlfn.XLOOKUP(C325,customers!$A$1:$A$1001,customers!$C$1:$C$1001,,0))</f>
        <v>erose8@hotmail.com</v>
      </c>
      <c r="H325" s="2" t="str">
        <f>_xlfn.XLOOKUP(C325,customers!$A$1:$A$1001,customers!$G$1:$G$1001,,0)</f>
        <v>Germany</v>
      </c>
      <c r="I325" t="str">
        <f>INDEX(products!$A$1:$G$49,MATCH(orders!$D702,products!$A$1:$A$49,0),MATCH(orders!I$1,products!$A$1:$G$1,0))</f>
        <v>Bag</v>
      </c>
      <c r="J325" t="str">
        <f>INDEX(products!$A$1:$G$49,MATCH(orders!$D702,products!$A$1:$A$49,0),MATCH(orders!J$1,products!$A$1:$G$1,0))</f>
        <v>M</v>
      </c>
      <c r="K325" s="5">
        <f>INDEX(products!$A$1:$G$49,MATCH(orders!$D702,products!$A$1:$A$49,0),MATCH(orders!K$1,products!$A$1:$G$1,0))</f>
        <v>1</v>
      </c>
      <c r="L325" s="10">
        <f>INDEX(products!$A$1:$G$49,MATCH(orders!$D702,products!$A$1:$A$49,0),MATCH(orders!L$1,products!$A$1:$G$1,0))</f>
        <v>7.2</v>
      </c>
      <c r="M325" s="10">
        <f t="shared" si="15"/>
        <v>14.4</v>
      </c>
      <c r="N325" t="str">
        <f t="shared" si="16"/>
        <v>Baguette</v>
      </c>
      <c r="O325" t="str">
        <f t="shared" si="17"/>
        <v>Medium</v>
      </c>
      <c r="P325" t="str">
        <f>_xlfn.XLOOKUP(Orders[[#This Row],[Customer ID]],customers!$A$2:$A$1001,customers!$I$2:$I$1001,,0)</f>
        <v>No</v>
      </c>
    </row>
    <row r="326" spans="1:16" x14ac:dyDescent="0.35">
      <c r="A326" s="2" t="s">
        <v>5384</v>
      </c>
      <c r="B326" s="3">
        <v>45311</v>
      </c>
      <c r="C326" s="2" t="s">
        <v>4384</v>
      </c>
      <c r="D326" t="s">
        <v>265</v>
      </c>
      <c r="E326" s="2">
        <v>3</v>
      </c>
      <c r="F326" s="2" t="str">
        <f>_xlfn.XLOOKUP(C326,customers!$A$1:$A$1001,customers!$B$1:$B$1001,,0)</f>
        <v>Estrella Mullen</v>
      </c>
      <c r="G326" s="2" t="str">
        <f ca="1">IF(_xlfn.XLOOKUP(C326,customers!$A$1:$A$1001,customers!$C$1:$C$1001,,0)=0,"",_xlfn.XLOOKUP(C326,customers!$A$1:$A$1001,customers!$C$1:$C$1001,,0))</f>
        <v>emullen2@hotmail.com</v>
      </c>
      <c r="H326" s="2" t="str">
        <f>_xlfn.XLOOKUP(C326,customers!$A$1:$A$1001,customers!$G$1:$G$1001,,0)</f>
        <v>France</v>
      </c>
      <c r="I326" t="str">
        <f>INDEX(products!$A$1:$G$49,MATCH(orders!$D57,products!$A$1:$A$49,0),MATCH(orders!I$1,products!$A$1:$G$1,0))</f>
        <v>Bag</v>
      </c>
      <c r="J326" t="str">
        <f>INDEX(products!$A$1:$G$49,MATCH(orders!$D57,products!$A$1:$A$49,0),MATCH(orders!J$1,products!$A$1:$G$1,0))</f>
        <v>C</v>
      </c>
      <c r="K326" s="5">
        <f>INDEX(products!$A$1:$G$49,MATCH(orders!$D57,products!$A$1:$A$49,0),MATCH(orders!K$1,products!$A$1:$G$1,0))</f>
        <v>0.2</v>
      </c>
      <c r="L326" s="10">
        <f>INDEX(products!$A$1:$G$49,MATCH(orders!$D57,products!$A$1:$A$49,0),MATCH(orders!L$1,products!$A$1:$G$1,0))</f>
        <v>1.32</v>
      </c>
      <c r="M326" s="10">
        <f t="shared" si="15"/>
        <v>3.96</v>
      </c>
      <c r="N326" t="str">
        <f t="shared" si="16"/>
        <v>Baguette</v>
      </c>
      <c r="O326" t="str">
        <f t="shared" si="17"/>
        <v>Crispy</v>
      </c>
      <c r="P326" t="str">
        <f>_xlfn.XLOOKUP(Orders[[#This Row],[Customer ID]],customers!$A$2:$A$1001,customers!$I$2:$I$1001,,0)</f>
        <v>Yes</v>
      </c>
    </row>
    <row r="327" spans="1:16" x14ac:dyDescent="0.35">
      <c r="A327" s="2" t="s">
        <v>5988</v>
      </c>
      <c r="B327" s="3">
        <v>45044</v>
      </c>
      <c r="C327" s="2" t="s">
        <v>4988</v>
      </c>
      <c r="D327" t="s">
        <v>288</v>
      </c>
      <c r="E327" s="2">
        <v>4</v>
      </c>
      <c r="F327" s="2" t="str">
        <f>_xlfn.XLOOKUP(C327,customers!$A$1:$A$1001,customers!$B$1:$B$1001,,0)</f>
        <v>Ethen Chandler</v>
      </c>
      <c r="G327" s="2" t="str">
        <f ca="1">IF(_xlfn.XLOOKUP(C327,customers!$A$1:$A$1001,customers!$C$1:$C$1001,,0)=0,"",_xlfn.XLOOKUP(C327,customers!$A$1:$A$1001,customers!$C$1:$C$1001,,0))</f>
        <v>echandler2@yahoo.com</v>
      </c>
      <c r="H327" s="2" t="str">
        <f>_xlfn.XLOOKUP(C327,customers!$A$1:$A$1001,customers!$G$1:$G$1001,,0)</f>
        <v>Canada</v>
      </c>
      <c r="I327" t="str">
        <f>INDEX(products!$A$1:$G$49,MATCH(orders!$D908,products!$A$1:$A$49,0),MATCH(orders!I$1,products!$A$1:$G$1,0))</f>
        <v>Bag</v>
      </c>
      <c r="J327" t="str">
        <f>INDEX(products!$A$1:$G$49,MATCH(orders!$D908,products!$A$1:$A$49,0),MATCH(orders!J$1,products!$A$1:$G$1,0))</f>
        <v>S</v>
      </c>
      <c r="K327" s="5">
        <f>INDEX(products!$A$1:$G$49,MATCH(orders!$D908,products!$A$1:$A$49,0),MATCH(orders!K$1,products!$A$1:$G$1,0))</f>
        <v>1</v>
      </c>
      <c r="L327" s="10">
        <f>INDEX(products!$A$1:$G$49,MATCH(orders!$D908,products!$A$1:$A$49,0),MATCH(orders!L$1,products!$A$1:$G$1,0))</f>
        <v>6</v>
      </c>
      <c r="M327" s="10">
        <f t="shared" si="15"/>
        <v>24</v>
      </c>
      <c r="N327" t="str">
        <f t="shared" si="16"/>
        <v>Baguette</v>
      </c>
      <c r="O327" t="str">
        <f t="shared" si="17"/>
        <v>Soft</v>
      </c>
      <c r="P327" t="str">
        <f>_xlfn.XLOOKUP(Orders[[#This Row],[Customer ID]],customers!$A$2:$A$1001,customers!$I$2:$I$1001,,0)</f>
        <v>No</v>
      </c>
    </row>
    <row r="328" spans="1:16" x14ac:dyDescent="0.35">
      <c r="A328" s="2" t="s">
        <v>5863</v>
      </c>
      <c r="B328" s="3">
        <v>44440</v>
      </c>
      <c r="C328" s="2" t="s">
        <v>4863</v>
      </c>
      <c r="D328" t="s">
        <v>288</v>
      </c>
      <c r="E328" s="2">
        <v>4</v>
      </c>
      <c r="F328" s="2" t="str">
        <f>_xlfn.XLOOKUP(C328,customers!$A$1:$A$1001,customers!$B$1:$B$1001,,0)</f>
        <v>Eva Lozano</v>
      </c>
      <c r="G328" s="2" t="str">
        <f ca="1">IF(_xlfn.XLOOKUP(C328,customers!$A$1:$A$1001,customers!$C$1:$C$1001,,0)=0,"",_xlfn.XLOOKUP(C328,customers!$A$1:$A$1001,customers!$C$1:$C$1001,,0))</f>
        <v>elozano7@hotmail.com</v>
      </c>
      <c r="H328" s="2" t="str">
        <f>_xlfn.XLOOKUP(C328,customers!$A$1:$A$1001,customers!$G$1:$G$1001,,0)</f>
        <v>France</v>
      </c>
      <c r="I328" t="str">
        <f>INDEX(products!$A$1:$G$49,MATCH(orders!$D860,products!$A$1:$A$49,0),MATCH(orders!I$1,products!$A$1:$G$1,0))</f>
        <v>Cro</v>
      </c>
      <c r="J328" t="str">
        <f>INDEX(products!$A$1:$G$49,MATCH(orders!$D860,products!$A$1:$A$49,0),MATCH(orders!J$1,products!$A$1:$G$1,0))</f>
        <v>S</v>
      </c>
      <c r="K328" s="5">
        <f>INDEX(products!$A$1:$G$49,MATCH(orders!$D860,products!$A$1:$A$49,0),MATCH(orders!K$1,products!$A$1:$G$1,0))</f>
        <v>0.5</v>
      </c>
      <c r="L328" s="10">
        <f>INDEX(products!$A$1:$G$49,MATCH(orders!$D860,products!$A$1:$A$49,0),MATCH(orders!L$1,products!$A$1:$G$1,0))</f>
        <v>2.25</v>
      </c>
      <c r="M328" s="10">
        <f t="shared" si="15"/>
        <v>9</v>
      </c>
      <c r="N328" t="str">
        <f t="shared" si="16"/>
        <v>Croissant</v>
      </c>
      <c r="O328" t="str">
        <f t="shared" si="17"/>
        <v>Soft</v>
      </c>
      <c r="P328" t="str">
        <f>_xlfn.XLOOKUP(Orders[[#This Row],[Customer ID]],customers!$A$2:$A$1001,customers!$I$2:$I$1001,,0)</f>
        <v>No</v>
      </c>
    </row>
    <row r="329" spans="1:16" x14ac:dyDescent="0.35">
      <c r="A329" s="2" t="s">
        <v>6058</v>
      </c>
      <c r="B329" s="3">
        <v>44606</v>
      </c>
      <c r="C329" s="2" t="s">
        <v>5058</v>
      </c>
      <c r="D329" t="s">
        <v>287</v>
      </c>
      <c r="E329" s="2">
        <v>3</v>
      </c>
      <c r="F329" s="2" t="str">
        <f>_xlfn.XLOOKUP(C329,customers!$A$1:$A$1001,customers!$B$1:$B$1001,,0)</f>
        <v>Evelin Brady</v>
      </c>
      <c r="G329" s="2" t="str">
        <f ca="1">IF(_xlfn.XLOOKUP(C329,customers!$A$1:$A$1001,customers!$C$1:$C$1001,,0)=0,"",_xlfn.XLOOKUP(C329,customers!$A$1:$A$1001,customers!$C$1:$C$1001,,0))</f>
        <v>ebrady0@yahoo.com</v>
      </c>
      <c r="H329" s="2" t="str">
        <f>_xlfn.XLOOKUP(C329,customers!$A$1:$A$1001,customers!$G$1:$G$1001,,0)</f>
        <v>United States</v>
      </c>
      <c r="I329" t="str">
        <f>INDEX(products!$A$1:$G$49,MATCH(orders!$D809,products!$A$1:$A$49,0),MATCH(orders!I$1,products!$A$1:$G$1,0))</f>
        <v>Cro</v>
      </c>
      <c r="J329" t="str">
        <f>INDEX(products!$A$1:$G$49,MATCH(orders!$D809,products!$A$1:$A$49,0),MATCH(orders!J$1,products!$A$1:$G$1,0))</f>
        <v>S</v>
      </c>
      <c r="K329" s="5">
        <f>INDEX(products!$A$1:$G$49,MATCH(orders!$D809,products!$A$1:$A$49,0),MATCH(orders!K$1,products!$A$1:$G$1,0))</f>
        <v>0.2</v>
      </c>
      <c r="L329" s="10">
        <f>INDEX(products!$A$1:$G$49,MATCH(orders!$D809,products!$A$1:$A$49,0),MATCH(orders!L$1,products!$A$1:$G$1,0))</f>
        <v>0.9</v>
      </c>
      <c r="M329" s="10">
        <f t="shared" si="15"/>
        <v>2.7</v>
      </c>
      <c r="N329" t="str">
        <f t="shared" si="16"/>
        <v>Croissant</v>
      </c>
      <c r="O329" t="str">
        <f t="shared" si="17"/>
        <v>Soft</v>
      </c>
      <c r="P329" t="str">
        <f>_xlfn.XLOOKUP(Orders[[#This Row],[Customer ID]],customers!$A$2:$A$1001,customers!$I$2:$I$1001,,0)</f>
        <v>No</v>
      </c>
    </row>
    <row r="330" spans="1:16" x14ac:dyDescent="0.35">
      <c r="A330" s="2" t="s">
        <v>5821</v>
      </c>
      <c r="B330" s="3">
        <v>44353</v>
      </c>
      <c r="C330" s="2" t="s">
        <v>4821</v>
      </c>
      <c r="D330" t="s">
        <v>279</v>
      </c>
      <c r="E330" s="2">
        <v>5</v>
      </c>
      <c r="F330" s="2" t="str">
        <f>_xlfn.XLOOKUP(C330,customers!$A$1:$A$1001,customers!$B$1:$B$1001,,0)</f>
        <v>Felipe Boyle</v>
      </c>
      <c r="G330" s="2" t="str">
        <f ca="1">IF(_xlfn.XLOOKUP(C330,customers!$A$1:$A$1001,customers!$C$1:$C$1001,,0)=0,"",_xlfn.XLOOKUP(C330,customers!$A$1:$A$1001,customers!$C$1:$C$1001,,0))</f>
        <v>fboyle2@outlook.com</v>
      </c>
      <c r="H330" s="2" t="str">
        <f>_xlfn.XLOOKUP(C330,customers!$A$1:$A$1001,customers!$G$1:$G$1001,,0)</f>
        <v>United States</v>
      </c>
      <c r="I330" t="str">
        <f>INDEX(products!$A$1:$G$49,MATCH(orders!$D989,products!$A$1:$A$49,0),MATCH(orders!I$1,products!$A$1:$G$1,0))</f>
        <v>Cro</v>
      </c>
      <c r="J330" t="str">
        <f>INDEX(products!$A$1:$G$49,MATCH(orders!$D989,products!$A$1:$A$49,0),MATCH(orders!J$1,products!$A$1:$G$1,0))</f>
        <v>M</v>
      </c>
      <c r="K330" s="5">
        <f>INDEX(products!$A$1:$G$49,MATCH(orders!$D989,products!$A$1:$A$49,0),MATCH(orders!K$1,products!$A$1:$G$1,0))</f>
        <v>1</v>
      </c>
      <c r="L330" s="10">
        <f>INDEX(products!$A$1:$G$49,MATCH(orders!$D989,products!$A$1:$A$49,0),MATCH(orders!L$1,products!$A$1:$G$1,0))</f>
        <v>5.4</v>
      </c>
      <c r="M330" s="10">
        <f t="shared" si="15"/>
        <v>27</v>
      </c>
      <c r="N330" t="str">
        <f t="shared" si="16"/>
        <v>Croissant</v>
      </c>
      <c r="O330" t="str">
        <f t="shared" si="17"/>
        <v>Medium</v>
      </c>
      <c r="P330" t="str">
        <f>_xlfn.XLOOKUP(Orders[[#This Row],[Customer ID]],customers!$A$2:$A$1001,customers!$I$2:$I$1001,,0)</f>
        <v>No</v>
      </c>
    </row>
    <row r="331" spans="1:16" x14ac:dyDescent="0.35">
      <c r="A331" s="2" t="s">
        <v>5244</v>
      </c>
      <c r="B331" s="3">
        <v>45652</v>
      </c>
      <c r="C331" s="2" t="s">
        <v>4244</v>
      </c>
      <c r="D331" t="s">
        <v>269</v>
      </c>
      <c r="E331" s="2">
        <v>6</v>
      </c>
      <c r="F331" s="2" t="str">
        <f>_xlfn.XLOOKUP(C331,customers!$A$1:$A$1001,customers!$B$1:$B$1001,,0)</f>
        <v>Fernanda Lucero</v>
      </c>
      <c r="G331" s="2" t="str">
        <f ca="1">IF(_xlfn.XLOOKUP(C331,customers!$A$1:$A$1001,customers!$C$1:$C$1001,,0)=0,"",_xlfn.XLOOKUP(C331,customers!$A$1:$A$1001,customers!$C$1:$C$1001,,0))</f>
        <v>flucero7@hotmail.com</v>
      </c>
      <c r="H331" s="2" t="str">
        <f>_xlfn.XLOOKUP(C331,customers!$A$1:$A$1001,customers!$G$1:$G$1001,,0)</f>
        <v>United Kingdom</v>
      </c>
      <c r="I331" t="str">
        <f>INDEX(products!$A$1:$G$49,MATCH(orders!$D157,products!$A$1:$A$49,0),MATCH(orders!I$1,products!$A$1:$G$1,0))</f>
        <v>Bag</v>
      </c>
      <c r="J331" t="str">
        <f>INDEX(products!$A$1:$G$49,MATCH(orders!$D157,products!$A$1:$A$49,0),MATCH(orders!J$1,products!$A$1:$G$1,0))</f>
        <v>M</v>
      </c>
      <c r="K331" s="5">
        <f>INDEX(products!$A$1:$G$49,MATCH(orders!$D157,products!$A$1:$A$49,0),MATCH(orders!K$1,products!$A$1:$G$1,0))</f>
        <v>2.5</v>
      </c>
      <c r="L331" s="10">
        <f>INDEX(products!$A$1:$G$49,MATCH(orders!$D157,products!$A$1:$A$49,0),MATCH(orders!L$1,products!$A$1:$G$1,0))</f>
        <v>18</v>
      </c>
      <c r="M331" s="10">
        <f t="shared" si="15"/>
        <v>108</v>
      </c>
      <c r="N331" t="str">
        <f t="shared" si="16"/>
        <v>Baguette</v>
      </c>
      <c r="O331" t="str">
        <f t="shared" si="17"/>
        <v>Medium</v>
      </c>
      <c r="P331" t="str">
        <f>_xlfn.XLOOKUP(Orders[[#This Row],[Customer ID]],customers!$A$2:$A$1001,customers!$I$2:$I$1001,,0)</f>
        <v>No</v>
      </c>
    </row>
    <row r="332" spans="1:16" x14ac:dyDescent="0.35">
      <c r="A332" s="2" t="s">
        <v>5841</v>
      </c>
      <c r="B332" s="3">
        <v>45357</v>
      </c>
      <c r="C332" s="2" t="s">
        <v>4841</v>
      </c>
      <c r="D332" t="s">
        <v>289</v>
      </c>
      <c r="E332" s="2">
        <v>4</v>
      </c>
      <c r="F332" s="2" t="str">
        <f>_xlfn.XLOOKUP(C332,customers!$A$1:$A$1001,customers!$B$1:$B$1001,,0)</f>
        <v>Fernanda Duran</v>
      </c>
      <c r="G332" s="2" t="str">
        <f ca="1">IF(_xlfn.XLOOKUP(C332,customers!$A$1:$A$1001,customers!$C$1:$C$1001,,0)=0,"",_xlfn.XLOOKUP(C332,customers!$A$1:$A$1001,customers!$C$1:$C$1001,,0))</f>
        <v>fduran0@outlook.com</v>
      </c>
      <c r="H332" s="2" t="str">
        <f>_xlfn.XLOOKUP(C332,customers!$A$1:$A$1001,customers!$G$1:$G$1001,,0)</f>
        <v>France</v>
      </c>
      <c r="I332" t="str">
        <f>INDEX(products!$A$1:$G$49,MATCH(orders!$D93,products!$A$1:$A$49,0),MATCH(orders!I$1,products!$A$1:$G$1,0))</f>
        <v>Bag</v>
      </c>
      <c r="J332" t="str">
        <f>INDEX(products!$A$1:$G$49,MATCH(orders!$D93,products!$A$1:$A$49,0),MATCH(orders!J$1,products!$A$1:$G$1,0))</f>
        <v>C</v>
      </c>
      <c r="K332" s="5">
        <f>INDEX(products!$A$1:$G$49,MATCH(orders!$D93,products!$A$1:$A$49,0),MATCH(orders!K$1,products!$A$1:$G$1,0))</f>
        <v>0.5</v>
      </c>
      <c r="L332" s="10">
        <f>INDEX(products!$A$1:$G$49,MATCH(orders!$D93,products!$A$1:$A$49,0),MATCH(orders!L$1,products!$A$1:$G$1,0))</f>
        <v>3.3</v>
      </c>
      <c r="M332" s="10">
        <f t="shared" si="15"/>
        <v>13.2</v>
      </c>
      <c r="N332" t="str">
        <f t="shared" si="16"/>
        <v>Baguette</v>
      </c>
      <c r="O332" t="str">
        <f t="shared" si="17"/>
        <v>Crispy</v>
      </c>
      <c r="P332" t="str">
        <f>_xlfn.XLOOKUP(Orders[[#This Row],[Customer ID]],customers!$A$2:$A$1001,customers!$I$2:$I$1001,,0)</f>
        <v>Yes</v>
      </c>
    </row>
    <row r="333" spans="1:16" x14ac:dyDescent="0.35">
      <c r="A333" s="2" t="s">
        <v>5574</v>
      </c>
      <c r="B333" s="3">
        <v>44355</v>
      </c>
      <c r="C333" s="2" t="s">
        <v>4574</v>
      </c>
      <c r="D333" t="s">
        <v>269</v>
      </c>
      <c r="E333" s="2">
        <v>3</v>
      </c>
      <c r="F333" s="2" t="str">
        <f>_xlfn.XLOOKUP(C333,customers!$A$1:$A$1001,customers!$B$1:$B$1001,,0)</f>
        <v>Finnegan Kane</v>
      </c>
      <c r="G333" s="2" t="str">
        <f ca="1">IF(_xlfn.XLOOKUP(C333,customers!$A$1:$A$1001,customers!$C$1:$C$1001,,0)=0,"",_xlfn.XLOOKUP(C333,customers!$A$1:$A$1001,customers!$C$1:$C$1001,,0))</f>
        <v>fkane0@aol.com</v>
      </c>
      <c r="H333" s="2" t="str">
        <f>_xlfn.XLOOKUP(C333,customers!$A$1:$A$1001,customers!$G$1:$G$1001,,0)</f>
        <v>United States</v>
      </c>
      <c r="I333" t="str">
        <f>INDEX(products!$A$1:$G$49,MATCH(orders!$D61,products!$A$1:$A$49,0),MATCH(orders!I$1,products!$A$1:$G$1,0))</f>
        <v>Cro</v>
      </c>
      <c r="J333" t="str">
        <f>INDEX(products!$A$1:$G$49,MATCH(orders!$D61,products!$A$1:$A$49,0),MATCH(orders!J$1,products!$A$1:$G$1,0))</f>
        <v>C</v>
      </c>
      <c r="K333" s="5">
        <f>INDEX(products!$A$1:$G$49,MATCH(orders!$D61,products!$A$1:$A$49,0),MATCH(orders!K$1,products!$A$1:$G$1,0))</f>
        <v>0.2</v>
      </c>
      <c r="L333" s="10">
        <f>INDEX(products!$A$1:$G$49,MATCH(orders!$D61,products!$A$1:$A$49,0),MATCH(orders!L$1,products!$A$1:$G$1,0))</f>
        <v>0.99</v>
      </c>
      <c r="M333" s="10">
        <f t="shared" si="15"/>
        <v>2.9699999999999998</v>
      </c>
      <c r="N333" t="str">
        <f t="shared" si="16"/>
        <v>Croissant</v>
      </c>
      <c r="O333" t="str">
        <f t="shared" si="17"/>
        <v>Crispy</v>
      </c>
      <c r="P333" t="str">
        <f>_xlfn.XLOOKUP(Orders[[#This Row],[Customer ID]],customers!$A$2:$A$1001,customers!$I$2:$I$1001,,0)</f>
        <v>Yes</v>
      </c>
    </row>
    <row r="334" spans="1:16" x14ac:dyDescent="0.35">
      <c r="A334" s="2" t="s">
        <v>5527</v>
      </c>
      <c r="B334" s="3">
        <v>45500</v>
      </c>
      <c r="C334" s="2" t="s">
        <v>4527</v>
      </c>
      <c r="D334" t="s">
        <v>287</v>
      </c>
      <c r="E334" s="2">
        <v>3</v>
      </c>
      <c r="F334" s="2" t="str">
        <f>_xlfn.XLOOKUP(C334,customers!$A$1:$A$1001,customers!$B$1:$B$1001,,0)</f>
        <v>Finnegan Rhodes</v>
      </c>
      <c r="G334" s="2" t="str">
        <f ca="1">IF(_xlfn.XLOOKUP(C334,customers!$A$1:$A$1001,customers!$C$1:$C$1001,,0)=0,"",_xlfn.XLOOKUP(C334,customers!$A$1:$A$1001,customers!$C$1:$C$1001,,0))</f>
        <v>frhodes1@aol.com</v>
      </c>
      <c r="H334" s="2" t="str">
        <f>_xlfn.XLOOKUP(C334,customers!$A$1:$A$1001,customers!$G$1:$G$1001,,0)</f>
        <v>France</v>
      </c>
      <c r="I334" t="str">
        <f>INDEX(products!$A$1:$G$49,MATCH(orders!$D1001,products!$A$1:$A$49,0),MATCH(orders!I$1,products!$A$1:$G$1,0))</f>
        <v>Cia</v>
      </c>
      <c r="J334" t="str">
        <f>INDEX(products!$A$1:$G$49,MATCH(orders!$D1001,products!$A$1:$A$49,0),MATCH(orders!J$1,products!$A$1:$G$1,0))</f>
        <v>C</v>
      </c>
      <c r="K334" s="5">
        <f>INDEX(products!$A$1:$G$49,MATCH(orders!$D1001,products!$A$1:$A$49,0),MATCH(orders!K$1,products!$A$1:$G$1,0))</f>
        <v>1</v>
      </c>
      <c r="L334" s="10">
        <f>INDEX(products!$A$1:$G$49,MATCH(orders!$D1001,products!$A$1:$A$49,0),MATCH(orders!L$1,products!$A$1:$G$1,0))</f>
        <v>5.5</v>
      </c>
      <c r="M334" s="10">
        <f t="shared" si="15"/>
        <v>16.5</v>
      </c>
      <c r="N334" t="str">
        <f t="shared" si="16"/>
        <v>Ciabatta</v>
      </c>
      <c r="O334" t="str">
        <f t="shared" si="17"/>
        <v>Crispy</v>
      </c>
      <c r="P334" t="str">
        <f>_xlfn.XLOOKUP(Orders[[#This Row],[Customer ID]],customers!$A$2:$A$1001,customers!$I$2:$I$1001,,0)</f>
        <v>Yes</v>
      </c>
    </row>
    <row r="335" spans="1:16" x14ac:dyDescent="0.35">
      <c r="A335" s="2" t="s">
        <v>5496</v>
      </c>
      <c r="B335" s="3">
        <v>44666</v>
      </c>
      <c r="C335" s="2" t="s">
        <v>4496</v>
      </c>
      <c r="D335" t="s">
        <v>277</v>
      </c>
      <c r="E335" s="2">
        <v>6</v>
      </c>
      <c r="F335" s="2" t="str">
        <f>_xlfn.XLOOKUP(C335,customers!$A$1:$A$1001,customers!$B$1:$B$1001,,0)</f>
        <v>Finley Buchanan</v>
      </c>
      <c r="G335" s="2" t="str">
        <f ca="1">IF(_xlfn.XLOOKUP(C335,customers!$A$1:$A$1001,customers!$C$1:$C$1001,,0)=0,"",_xlfn.XLOOKUP(C335,customers!$A$1:$A$1001,customers!$C$1:$C$1001,,0))</f>
        <v>fbuchanan8@icloud.com</v>
      </c>
      <c r="H335" s="2" t="str">
        <f>_xlfn.XLOOKUP(C335,customers!$A$1:$A$1001,customers!$G$1:$G$1001,,0)</f>
        <v>Canada</v>
      </c>
      <c r="I335" t="str">
        <f>INDEX(products!$A$1:$G$49,MATCH(orders!$D217,products!$A$1:$A$49,0),MATCH(orders!I$1,products!$A$1:$G$1,0))</f>
        <v>Cia</v>
      </c>
      <c r="J335" t="str">
        <f>INDEX(products!$A$1:$G$49,MATCH(orders!$D217,products!$A$1:$A$49,0),MATCH(orders!J$1,products!$A$1:$G$1,0))</f>
        <v>S</v>
      </c>
      <c r="K335" s="5">
        <f>INDEX(products!$A$1:$G$49,MATCH(orders!$D217,products!$A$1:$A$49,0),MATCH(orders!K$1,products!$A$1:$G$1,0))</f>
        <v>0.2</v>
      </c>
      <c r="L335" s="10">
        <f>INDEX(products!$A$1:$G$49,MATCH(orders!$D217,products!$A$1:$A$49,0),MATCH(orders!L$1,products!$A$1:$G$1,0))</f>
        <v>1</v>
      </c>
      <c r="M335" s="10">
        <f t="shared" si="15"/>
        <v>6</v>
      </c>
      <c r="N335" t="str">
        <f t="shared" si="16"/>
        <v>Ciabatta</v>
      </c>
      <c r="O335" t="str">
        <f t="shared" si="17"/>
        <v>Soft</v>
      </c>
      <c r="P335" t="str">
        <f>_xlfn.XLOOKUP(Orders[[#This Row],[Customer ID]],customers!$A$2:$A$1001,customers!$I$2:$I$1001,,0)</f>
        <v>Yes</v>
      </c>
    </row>
    <row r="336" spans="1:16" x14ac:dyDescent="0.35">
      <c r="A336" s="2" t="s">
        <v>6151</v>
      </c>
      <c r="B336" s="3">
        <v>44694</v>
      </c>
      <c r="C336" s="2" t="s">
        <v>5151</v>
      </c>
      <c r="D336" t="s">
        <v>290</v>
      </c>
      <c r="E336" s="2">
        <v>6</v>
      </c>
      <c r="F336" s="2" t="str">
        <f>_xlfn.XLOOKUP(C336,customers!$A$1:$A$1001,customers!$B$1:$B$1001,,0)</f>
        <v>Finn Mcintosh</v>
      </c>
      <c r="G336" s="2" t="str">
        <f ca="1">IF(_xlfn.XLOOKUP(C336,customers!$A$1:$A$1001,customers!$C$1:$C$1001,,0)=0,"",_xlfn.XLOOKUP(C336,customers!$A$1:$A$1001,customers!$C$1:$C$1001,,0))</f>
        <v>fmcintosh8@hotmail.com</v>
      </c>
      <c r="H336" s="2" t="str">
        <f>_xlfn.XLOOKUP(C336,customers!$A$1:$A$1001,customers!$G$1:$G$1001,,0)</f>
        <v>United States</v>
      </c>
      <c r="I336" t="str">
        <f>INDEX(products!$A$1:$G$49,MATCH(orders!$D766,products!$A$1:$A$49,0),MATCH(orders!I$1,products!$A$1:$G$1,0))</f>
        <v>Bag</v>
      </c>
      <c r="J336" t="str">
        <f>INDEX(products!$A$1:$G$49,MATCH(orders!$D766,products!$A$1:$A$49,0),MATCH(orders!J$1,products!$A$1:$G$1,0))</f>
        <v>M</v>
      </c>
      <c r="K336" s="5">
        <f>INDEX(products!$A$1:$G$49,MATCH(orders!$D766,products!$A$1:$A$49,0),MATCH(orders!K$1,products!$A$1:$G$1,0))</f>
        <v>0.2</v>
      </c>
      <c r="L336" s="10">
        <f>INDEX(products!$A$1:$G$49,MATCH(orders!$D766,products!$A$1:$A$49,0),MATCH(orders!L$1,products!$A$1:$G$1,0))</f>
        <v>1.44</v>
      </c>
      <c r="M336" s="10">
        <f t="shared" si="15"/>
        <v>8.64</v>
      </c>
      <c r="N336" t="str">
        <f t="shared" si="16"/>
        <v>Baguette</v>
      </c>
      <c r="O336" t="str">
        <f t="shared" si="17"/>
        <v>Medium</v>
      </c>
      <c r="P336" t="str">
        <f>_xlfn.XLOOKUP(Orders[[#This Row],[Customer ID]],customers!$A$2:$A$1001,customers!$I$2:$I$1001,,0)</f>
        <v>Yes</v>
      </c>
    </row>
    <row r="337" spans="1:16" x14ac:dyDescent="0.35">
      <c r="A337" s="2" t="s">
        <v>5569</v>
      </c>
      <c r="B337" s="3">
        <v>45422</v>
      </c>
      <c r="C337" s="2" t="s">
        <v>4569</v>
      </c>
      <c r="D337" t="s">
        <v>291</v>
      </c>
      <c r="E337" s="2">
        <v>1</v>
      </c>
      <c r="F337" s="2" t="str">
        <f>_xlfn.XLOOKUP(C337,customers!$A$1:$A$1001,customers!$B$1:$B$1001,,0)</f>
        <v>Fiona Jenkins</v>
      </c>
      <c r="G337" s="2" t="str">
        <f ca="1">IF(_xlfn.XLOOKUP(C337,customers!$A$1:$A$1001,customers!$C$1:$C$1001,,0)=0,"",_xlfn.XLOOKUP(C337,customers!$A$1:$A$1001,customers!$C$1:$C$1001,,0))</f>
        <v>fjenkins5@yahoo.com</v>
      </c>
      <c r="H337" s="2" t="str">
        <f>_xlfn.XLOOKUP(C337,customers!$A$1:$A$1001,customers!$G$1:$G$1001,,0)</f>
        <v>France</v>
      </c>
      <c r="I337" t="str">
        <f>INDEX(products!$A$1:$G$49,MATCH(orders!$D625,products!$A$1:$A$49,0),MATCH(orders!I$1,products!$A$1:$G$1,0))</f>
        <v>Cro</v>
      </c>
      <c r="J337" t="str">
        <f>INDEX(products!$A$1:$G$49,MATCH(orders!$D625,products!$A$1:$A$49,0),MATCH(orders!J$1,products!$A$1:$G$1,0))</f>
        <v>S</v>
      </c>
      <c r="K337" s="5">
        <f>INDEX(products!$A$1:$G$49,MATCH(orders!$D625,products!$A$1:$A$49,0),MATCH(orders!K$1,products!$A$1:$G$1,0))</f>
        <v>0.5</v>
      </c>
      <c r="L337" s="10">
        <f>INDEX(products!$A$1:$G$49,MATCH(orders!$D625,products!$A$1:$A$49,0),MATCH(orders!L$1,products!$A$1:$G$1,0))</f>
        <v>2.25</v>
      </c>
      <c r="M337" s="10">
        <f t="shared" si="15"/>
        <v>2.25</v>
      </c>
      <c r="N337" t="str">
        <f t="shared" si="16"/>
        <v>Croissant</v>
      </c>
      <c r="O337" t="str">
        <f t="shared" si="17"/>
        <v>Soft</v>
      </c>
      <c r="P337" t="str">
        <f>_xlfn.XLOOKUP(Orders[[#This Row],[Customer ID]],customers!$A$2:$A$1001,customers!$I$2:$I$1001,,0)</f>
        <v>Yes</v>
      </c>
    </row>
    <row r="338" spans="1:16" x14ac:dyDescent="0.35">
      <c r="A338" s="2" t="s">
        <v>5822</v>
      </c>
      <c r="B338" s="3">
        <v>44640</v>
      </c>
      <c r="C338" s="2" t="s">
        <v>4822</v>
      </c>
      <c r="D338" t="s">
        <v>271</v>
      </c>
      <c r="E338" s="2">
        <v>4</v>
      </c>
      <c r="F338" s="2" t="str">
        <f>_xlfn.XLOOKUP(C338,customers!$A$1:$A$1001,customers!$B$1:$B$1001,,0)</f>
        <v>Freddy Bullock</v>
      </c>
      <c r="G338" s="2" t="str">
        <f ca="1">IF(_xlfn.XLOOKUP(C338,customers!$A$1:$A$1001,customers!$C$1:$C$1001,,0)=0,"",_xlfn.XLOOKUP(C338,customers!$A$1:$A$1001,customers!$C$1:$C$1001,,0))</f>
        <v>fbullock0@gmail.com</v>
      </c>
      <c r="H338" s="2" t="str">
        <f>_xlfn.XLOOKUP(C338,customers!$A$1:$A$1001,customers!$G$1:$G$1001,,0)</f>
        <v>Canada</v>
      </c>
      <c r="I338" t="str">
        <f>INDEX(products!$A$1:$G$49,MATCH(orders!$D783,products!$A$1:$A$49,0),MATCH(orders!I$1,products!$A$1:$G$1,0))</f>
        <v>Bag</v>
      </c>
      <c r="J338" t="str">
        <f>INDEX(products!$A$1:$G$49,MATCH(orders!$D783,products!$A$1:$A$49,0),MATCH(orders!J$1,products!$A$1:$G$1,0))</f>
        <v>C</v>
      </c>
      <c r="K338" s="5">
        <f>INDEX(products!$A$1:$G$49,MATCH(orders!$D783,products!$A$1:$A$49,0),MATCH(orders!K$1,products!$A$1:$G$1,0))</f>
        <v>0.5</v>
      </c>
      <c r="L338" s="10">
        <f>INDEX(products!$A$1:$G$49,MATCH(orders!$D783,products!$A$1:$A$49,0),MATCH(orders!L$1,products!$A$1:$G$1,0))</f>
        <v>3.3</v>
      </c>
      <c r="M338" s="10">
        <f t="shared" si="15"/>
        <v>13.2</v>
      </c>
      <c r="N338" t="str">
        <f t="shared" si="16"/>
        <v>Baguette</v>
      </c>
      <c r="O338" t="str">
        <f t="shared" si="17"/>
        <v>Crispy</v>
      </c>
      <c r="P338" t="str">
        <f>_xlfn.XLOOKUP(Orders[[#This Row],[Customer ID]],customers!$A$2:$A$1001,customers!$I$2:$I$1001,,0)</f>
        <v>No</v>
      </c>
    </row>
    <row r="339" spans="1:16" x14ac:dyDescent="0.35">
      <c r="A339" s="2" t="s">
        <v>5240</v>
      </c>
      <c r="B339" s="3">
        <v>44433</v>
      </c>
      <c r="C339" s="2" t="s">
        <v>4240</v>
      </c>
      <c r="D339" t="s">
        <v>268</v>
      </c>
      <c r="E339" s="2">
        <v>1</v>
      </c>
      <c r="F339" s="2" t="str">
        <f>_xlfn.XLOOKUP(C339,customers!$A$1:$A$1001,customers!$B$1:$B$1001,,0)</f>
        <v>Frederick Craig</v>
      </c>
      <c r="G339" s="2" t="str">
        <f ca="1">IF(_xlfn.XLOOKUP(C339,customers!$A$1:$A$1001,customers!$C$1:$C$1001,,0)=0,"",_xlfn.XLOOKUP(C339,customers!$A$1:$A$1001,customers!$C$1:$C$1001,,0))</f>
        <v>fcraig2@yahoo.com</v>
      </c>
      <c r="H339" s="2" t="str">
        <f>_xlfn.XLOOKUP(C339,customers!$A$1:$A$1001,customers!$G$1:$G$1001,,0)</f>
        <v>Canada</v>
      </c>
      <c r="I339" t="str">
        <f>INDEX(products!$A$1:$G$49,MATCH(orders!$D732,products!$A$1:$A$49,0),MATCH(orders!I$1,products!$A$1:$G$1,0))</f>
        <v>Cro</v>
      </c>
      <c r="J339" t="str">
        <f>INDEX(products!$A$1:$G$49,MATCH(orders!$D732,products!$A$1:$A$49,0),MATCH(orders!J$1,products!$A$1:$G$1,0))</f>
        <v>S</v>
      </c>
      <c r="K339" s="5">
        <f>INDEX(products!$A$1:$G$49,MATCH(orders!$D732,products!$A$1:$A$49,0),MATCH(orders!K$1,products!$A$1:$G$1,0))</f>
        <v>2.5</v>
      </c>
      <c r="L339" s="10">
        <f>INDEX(products!$A$1:$G$49,MATCH(orders!$D732,products!$A$1:$A$49,0),MATCH(orders!L$1,products!$A$1:$G$1,0))</f>
        <v>11.25</v>
      </c>
      <c r="M339" s="10">
        <f t="shared" si="15"/>
        <v>11.25</v>
      </c>
      <c r="N339" t="str">
        <f t="shared" si="16"/>
        <v>Croissant</v>
      </c>
      <c r="O339" t="str">
        <f t="shared" si="17"/>
        <v>Soft</v>
      </c>
      <c r="P339" t="str">
        <f>_xlfn.XLOOKUP(Orders[[#This Row],[Customer ID]],customers!$A$2:$A$1001,customers!$I$2:$I$1001,,0)</f>
        <v>Yes</v>
      </c>
    </row>
    <row r="340" spans="1:16" x14ac:dyDescent="0.35">
      <c r="A340" s="2" t="s">
        <v>5474</v>
      </c>
      <c r="B340" s="3">
        <v>44954</v>
      </c>
      <c r="C340" s="2" t="s">
        <v>4474</v>
      </c>
      <c r="D340" t="s">
        <v>262</v>
      </c>
      <c r="E340" s="2">
        <v>2</v>
      </c>
      <c r="F340" s="2" t="str">
        <f>_xlfn.XLOOKUP(C340,customers!$A$1:$A$1001,customers!$B$1:$B$1001,,0)</f>
        <v>Gabrielle Harris</v>
      </c>
      <c r="G340" s="2" t="str">
        <f ca="1">IF(_xlfn.XLOOKUP(C340,customers!$A$1:$A$1001,customers!$C$1:$C$1001,,0)=0,"",_xlfn.XLOOKUP(C340,customers!$A$1:$A$1001,customers!$C$1:$C$1001,,0))</f>
        <v>gharris6@outlook.com</v>
      </c>
      <c r="H340" s="2" t="str">
        <f>_xlfn.XLOOKUP(C340,customers!$A$1:$A$1001,customers!$G$1:$G$1001,,0)</f>
        <v>United States</v>
      </c>
      <c r="I340" t="str">
        <f>INDEX(products!$A$1:$G$49,MATCH(orders!$D102,products!$A$1:$A$49,0),MATCH(orders!I$1,products!$A$1:$G$1,0))</f>
        <v>Cro</v>
      </c>
      <c r="J340" t="str">
        <f>INDEX(products!$A$1:$G$49,MATCH(orders!$D102,products!$A$1:$A$49,0),MATCH(orders!J$1,products!$A$1:$G$1,0))</f>
        <v>S</v>
      </c>
      <c r="K340" s="5">
        <f>INDEX(products!$A$1:$G$49,MATCH(orders!$D102,products!$A$1:$A$49,0),MATCH(orders!K$1,products!$A$1:$G$1,0))</f>
        <v>0.2</v>
      </c>
      <c r="L340" s="10">
        <f>INDEX(products!$A$1:$G$49,MATCH(orders!$D102,products!$A$1:$A$49,0),MATCH(orders!L$1,products!$A$1:$G$1,0))</f>
        <v>0.9</v>
      </c>
      <c r="M340" s="10">
        <f t="shared" si="15"/>
        <v>1.8</v>
      </c>
      <c r="N340" t="str">
        <f t="shared" si="16"/>
        <v>Croissant</v>
      </c>
      <c r="O340" t="str">
        <f t="shared" si="17"/>
        <v>Soft</v>
      </c>
      <c r="P340" t="str">
        <f>_xlfn.XLOOKUP(Orders[[#This Row],[Customer ID]],customers!$A$2:$A$1001,customers!$I$2:$I$1001,,0)</f>
        <v>No</v>
      </c>
    </row>
    <row r="341" spans="1:16" x14ac:dyDescent="0.35">
      <c r="A341" s="2" t="s">
        <v>5601</v>
      </c>
      <c r="B341" s="3">
        <v>44198</v>
      </c>
      <c r="C341" s="2" t="s">
        <v>4601</v>
      </c>
      <c r="D341" t="s">
        <v>263</v>
      </c>
      <c r="E341" s="2">
        <v>3</v>
      </c>
      <c r="F341" s="2" t="str">
        <f>_xlfn.XLOOKUP(C341,customers!$A$1:$A$1001,customers!$B$1:$B$1001,,0)</f>
        <v>Gabriel Smith</v>
      </c>
      <c r="G341" s="2" t="str">
        <f ca="1">IF(_xlfn.XLOOKUP(C341,customers!$A$1:$A$1001,customers!$C$1:$C$1001,,0)=0,"",_xlfn.XLOOKUP(C341,customers!$A$1:$A$1001,customers!$C$1:$C$1001,,0))</f>
        <v>gsmith9@aol.com</v>
      </c>
      <c r="H341" s="2" t="str">
        <f>_xlfn.XLOOKUP(C341,customers!$A$1:$A$1001,customers!$G$1:$G$1001,,0)</f>
        <v>United States</v>
      </c>
      <c r="I341" t="str">
        <f>INDEX(products!$A$1:$G$49,MATCH(orders!$D7,products!$A$1:$A$49,0),MATCH(orders!I$1,products!$A$1:$G$1,0))</f>
        <v>Cia</v>
      </c>
      <c r="J341" t="str">
        <f>INDEX(products!$A$1:$G$49,MATCH(orders!$D7,products!$A$1:$A$49,0),MATCH(orders!J$1,products!$A$1:$G$1,0))</f>
        <v>M</v>
      </c>
      <c r="K341" s="5">
        <f>INDEX(products!$A$1:$G$49,MATCH(orders!$D7,products!$A$1:$A$49,0),MATCH(orders!K$1,products!$A$1:$G$1,0))</f>
        <v>2.5</v>
      </c>
      <c r="L341" s="10">
        <f>INDEX(products!$A$1:$G$49,MATCH(orders!$D7,products!$A$1:$A$49,0),MATCH(orders!L$1,products!$A$1:$G$1,0))</f>
        <v>15</v>
      </c>
      <c r="M341" s="10">
        <f t="shared" si="15"/>
        <v>45</v>
      </c>
      <c r="N341" t="str">
        <f t="shared" si="16"/>
        <v>Ciabatta</v>
      </c>
      <c r="O341" t="str">
        <f t="shared" si="17"/>
        <v>Medium</v>
      </c>
      <c r="P341" t="str">
        <f>_xlfn.XLOOKUP(Orders[[#This Row],[Customer ID]],customers!$A$2:$A$1001,customers!$I$2:$I$1001,,0)</f>
        <v>Yes</v>
      </c>
    </row>
    <row r="342" spans="1:16" x14ac:dyDescent="0.35">
      <c r="A342" s="2" t="s">
        <v>5688</v>
      </c>
      <c r="B342" s="3">
        <v>44492</v>
      </c>
      <c r="C342" s="2" t="s">
        <v>4688</v>
      </c>
      <c r="D342" t="s">
        <v>268</v>
      </c>
      <c r="E342" s="2">
        <v>3</v>
      </c>
      <c r="F342" s="2" t="str">
        <f>_xlfn.XLOOKUP(C342,customers!$A$1:$A$1001,customers!$B$1:$B$1001,,0)</f>
        <v>Gabriella Cruz</v>
      </c>
      <c r="G342" s="2" t="str">
        <f ca="1">IF(_xlfn.XLOOKUP(C342,customers!$A$1:$A$1001,customers!$C$1:$C$1001,,0)=0,"",_xlfn.XLOOKUP(C342,customers!$A$1:$A$1001,customers!$C$1:$C$1001,,0))</f>
        <v>gcruz9@aol.com</v>
      </c>
      <c r="H342" s="2" t="str">
        <f>_xlfn.XLOOKUP(C342,customers!$A$1:$A$1001,customers!$G$1:$G$1001,,0)</f>
        <v>Germany</v>
      </c>
      <c r="I342" t="str">
        <f>INDEX(products!$A$1:$G$49,MATCH(orders!$D60,products!$A$1:$A$49,0),MATCH(orders!I$1,products!$A$1:$G$1,0))</f>
        <v>Sou</v>
      </c>
      <c r="J342" t="str">
        <f>INDEX(products!$A$1:$G$49,MATCH(orders!$D60,products!$A$1:$A$49,0),MATCH(orders!J$1,products!$A$1:$G$1,0))</f>
        <v>M</v>
      </c>
      <c r="K342" s="5">
        <f>INDEX(products!$A$1:$G$49,MATCH(orders!$D60,products!$A$1:$A$49,0),MATCH(orders!K$1,products!$A$1:$G$1,0))</f>
        <v>0.5</v>
      </c>
      <c r="L342" s="10">
        <f>INDEX(products!$A$1:$G$49,MATCH(orders!$D60,products!$A$1:$A$49,0),MATCH(orders!L$1,products!$A$1:$G$1,0))</f>
        <v>1.8</v>
      </c>
      <c r="M342" s="10">
        <f t="shared" si="15"/>
        <v>5.4</v>
      </c>
      <c r="N342" t="str">
        <f t="shared" si="16"/>
        <v>Sourdough</v>
      </c>
      <c r="O342" t="str">
        <f t="shared" si="17"/>
        <v>Medium</v>
      </c>
      <c r="P342" t="str">
        <f>_xlfn.XLOOKUP(Orders[[#This Row],[Customer ID]],customers!$A$2:$A$1001,customers!$I$2:$I$1001,,0)</f>
        <v>No</v>
      </c>
    </row>
    <row r="343" spans="1:16" x14ac:dyDescent="0.35">
      <c r="A343" s="2" t="s">
        <v>6188</v>
      </c>
      <c r="B343" s="3">
        <v>44612</v>
      </c>
      <c r="C343" s="2" t="s">
        <v>5188</v>
      </c>
      <c r="D343" t="s">
        <v>271</v>
      </c>
      <c r="E343" s="2">
        <v>2</v>
      </c>
      <c r="F343" s="2" t="str">
        <f>_xlfn.XLOOKUP(C343,customers!$A$1:$A$1001,customers!$B$1:$B$1001,,0)</f>
        <v>Gabriella Mayer</v>
      </c>
      <c r="G343" s="2" t="str">
        <f ca="1">IF(_xlfn.XLOOKUP(C343,customers!$A$1:$A$1001,customers!$C$1:$C$1001,,0)=0,"",_xlfn.XLOOKUP(C343,customers!$A$1:$A$1001,customers!$C$1:$C$1001,,0))</f>
        <v>gmayer7@gmail.com</v>
      </c>
      <c r="H343" s="2" t="str">
        <f>_xlfn.XLOOKUP(C343,customers!$A$1:$A$1001,customers!$G$1:$G$1001,,0)</f>
        <v>United States</v>
      </c>
      <c r="I343" t="str">
        <f>INDEX(products!$A$1:$G$49,MATCH(orders!$D447,products!$A$1:$A$49,0),MATCH(orders!I$1,products!$A$1:$G$1,0))</f>
        <v>Cia</v>
      </c>
      <c r="J343" t="str">
        <f>INDEX(products!$A$1:$G$49,MATCH(orders!$D447,products!$A$1:$A$49,0),MATCH(orders!J$1,products!$A$1:$G$1,0))</f>
        <v>C</v>
      </c>
      <c r="K343" s="5">
        <f>INDEX(products!$A$1:$G$49,MATCH(orders!$D447,products!$A$1:$A$49,0),MATCH(orders!K$1,products!$A$1:$G$1,0))</f>
        <v>2.5</v>
      </c>
      <c r="L343" s="10">
        <f>INDEX(products!$A$1:$G$49,MATCH(orders!$D447,products!$A$1:$A$49,0),MATCH(orders!L$1,products!$A$1:$G$1,0))</f>
        <v>13.75</v>
      </c>
      <c r="M343" s="10">
        <f t="shared" si="15"/>
        <v>27.5</v>
      </c>
      <c r="N343" t="str">
        <f t="shared" si="16"/>
        <v>Ciabatta</v>
      </c>
      <c r="O343" t="str">
        <f t="shared" si="17"/>
        <v>Crispy</v>
      </c>
      <c r="P343" t="str">
        <f>_xlfn.XLOOKUP(Orders[[#This Row],[Customer ID]],customers!$A$2:$A$1001,customers!$I$2:$I$1001,,0)</f>
        <v>Yes</v>
      </c>
    </row>
    <row r="344" spans="1:16" x14ac:dyDescent="0.35">
      <c r="A344" s="2" t="s">
        <v>5238</v>
      </c>
      <c r="B344" s="3">
        <v>44357</v>
      </c>
      <c r="C344" s="2" t="s">
        <v>4238</v>
      </c>
      <c r="D344" t="s">
        <v>264</v>
      </c>
      <c r="E344" s="2">
        <v>2</v>
      </c>
      <c r="F344" s="2" t="str">
        <f>_xlfn.XLOOKUP(C344,customers!$A$1:$A$1001,customers!$B$1:$B$1001,,0)</f>
        <v>Gabriella Bridges</v>
      </c>
      <c r="G344" s="2" t="str">
        <f ca="1">IF(_xlfn.XLOOKUP(C344,customers!$A$1:$A$1001,customers!$C$1:$C$1001,,0)=0,"",_xlfn.XLOOKUP(C344,customers!$A$1:$A$1001,customers!$C$1:$C$1001,,0))</f>
        <v>gbridges0@outlook.com</v>
      </c>
      <c r="H344" s="2" t="str">
        <f>_xlfn.XLOOKUP(C344,customers!$A$1:$A$1001,customers!$G$1:$G$1001,,0)</f>
        <v>Canada</v>
      </c>
      <c r="I344" t="str">
        <f>INDEX(products!$A$1:$G$49,MATCH(orders!$D776,products!$A$1:$A$49,0),MATCH(orders!I$1,products!$A$1:$G$1,0))</f>
        <v>Bri</v>
      </c>
      <c r="J344" t="str">
        <f>INDEX(products!$A$1:$G$49,MATCH(orders!$D776,products!$A$1:$A$49,0),MATCH(orders!J$1,products!$A$1:$G$1,0))</f>
        <v>S</v>
      </c>
      <c r="K344" s="5">
        <f>INDEX(products!$A$1:$G$49,MATCH(orders!$D776,products!$A$1:$A$49,0),MATCH(orders!K$1,products!$A$1:$G$1,0))</f>
        <v>1</v>
      </c>
      <c r="L344" s="10">
        <f>INDEX(products!$A$1:$G$49,MATCH(orders!$D776,products!$A$1:$A$49,0),MATCH(orders!L$1,products!$A$1:$G$1,0))</f>
        <v>4</v>
      </c>
      <c r="M344" s="10">
        <f t="shared" si="15"/>
        <v>8</v>
      </c>
      <c r="N344" t="str">
        <f t="shared" si="16"/>
        <v>Brioche</v>
      </c>
      <c r="O344" t="str">
        <f t="shared" si="17"/>
        <v>Soft</v>
      </c>
      <c r="P344" t="str">
        <f>_xlfn.XLOOKUP(Orders[[#This Row],[Customer ID]],customers!$A$2:$A$1001,customers!$I$2:$I$1001,,0)</f>
        <v>Yes</v>
      </c>
    </row>
    <row r="345" spans="1:16" x14ac:dyDescent="0.35">
      <c r="A345" s="2" t="s">
        <v>5417</v>
      </c>
      <c r="B345" s="3">
        <v>44469</v>
      </c>
      <c r="C345" s="2" t="s">
        <v>4417</v>
      </c>
      <c r="D345" t="s">
        <v>286</v>
      </c>
      <c r="E345" s="2">
        <v>3</v>
      </c>
      <c r="F345" s="2" t="str">
        <f>_xlfn.XLOOKUP(C345,customers!$A$1:$A$1001,customers!$B$1:$B$1001,,0)</f>
        <v>Gage Kidd</v>
      </c>
      <c r="G345" s="2" t="str">
        <f ca="1">IF(_xlfn.XLOOKUP(C345,customers!$A$1:$A$1001,customers!$C$1:$C$1001,,0)=0,"",_xlfn.XLOOKUP(C345,customers!$A$1:$A$1001,customers!$C$1:$C$1001,,0))</f>
        <v>gkidd3@aol.com</v>
      </c>
      <c r="H345" s="2" t="str">
        <f>_xlfn.XLOOKUP(C345,customers!$A$1:$A$1001,customers!$G$1:$G$1001,,0)</f>
        <v>United States</v>
      </c>
      <c r="I345" t="str">
        <f>INDEX(products!$A$1:$G$49,MATCH(orders!$D712,products!$A$1:$A$49,0),MATCH(orders!I$1,products!$A$1:$G$1,0))</f>
        <v>Cro</v>
      </c>
      <c r="J345" t="str">
        <f>INDEX(products!$A$1:$G$49,MATCH(orders!$D712,products!$A$1:$A$49,0),MATCH(orders!J$1,products!$A$1:$G$1,0))</f>
        <v>M</v>
      </c>
      <c r="K345" s="5">
        <f>INDEX(products!$A$1:$G$49,MATCH(orders!$D712,products!$A$1:$A$49,0),MATCH(orders!K$1,products!$A$1:$G$1,0))</f>
        <v>0.5</v>
      </c>
      <c r="L345" s="10">
        <f>INDEX(products!$A$1:$G$49,MATCH(orders!$D712,products!$A$1:$A$49,0),MATCH(orders!L$1,products!$A$1:$G$1,0))</f>
        <v>2.7</v>
      </c>
      <c r="M345" s="10">
        <f t="shared" si="15"/>
        <v>8.1000000000000014</v>
      </c>
      <c r="N345" t="str">
        <f t="shared" si="16"/>
        <v>Croissant</v>
      </c>
      <c r="O345" t="str">
        <f t="shared" si="17"/>
        <v>Medium</v>
      </c>
      <c r="P345" t="str">
        <f>_xlfn.XLOOKUP(Orders[[#This Row],[Customer ID]],customers!$A$2:$A$1001,customers!$I$2:$I$1001,,0)</f>
        <v>Yes</v>
      </c>
    </row>
    <row r="346" spans="1:16" x14ac:dyDescent="0.35">
      <c r="A346" s="2" t="s">
        <v>5301</v>
      </c>
      <c r="B346" s="3">
        <v>44518</v>
      </c>
      <c r="C346" s="2" t="s">
        <v>4301</v>
      </c>
      <c r="D346" t="s">
        <v>289</v>
      </c>
      <c r="E346" s="2">
        <v>2</v>
      </c>
      <c r="F346" s="2" t="str">
        <f>_xlfn.XLOOKUP(C346,customers!$A$1:$A$1001,customers!$B$1:$B$1001,,0)</f>
        <v>Gary Rosario</v>
      </c>
      <c r="G346" s="2" t="str">
        <f ca="1">IF(_xlfn.XLOOKUP(C346,customers!$A$1:$A$1001,customers!$C$1:$C$1001,,0)=0,"",_xlfn.XLOOKUP(C346,customers!$A$1:$A$1001,customers!$C$1:$C$1001,,0))</f>
        <v>grosario7@hotmail.com</v>
      </c>
      <c r="H346" s="2" t="str">
        <f>_xlfn.XLOOKUP(C346,customers!$A$1:$A$1001,customers!$G$1:$G$1001,,0)</f>
        <v>France</v>
      </c>
      <c r="I346" t="str">
        <f>INDEX(products!$A$1:$G$49,MATCH(orders!$D477,products!$A$1:$A$49,0),MATCH(orders!I$1,products!$A$1:$G$1,0))</f>
        <v>Bag</v>
      </c>
      <c r="J346" t="str">
        <f>INDEX(products!$A$1:$G$49,MATCH(orders!$D477,products!$A$1:$A$49,0),MATCH(orders!J$1,products!$A$1:$G$1,0))</f>
        <v>S</v>
      </c>
      <c r="K346" s="5">
        <f>INDEX(products!$A$1:$G$49,MATCH(orders!$D477,products!$A$1:$A$49,0),MATCH(orders!K$1,products!$A$1:$G$1,0))</f>
        <v>0.2</v>
      </c>
      <c r="L346" s="10">
        <f>INDEX(products!$A$1:$G$49,MATCH(orders!$D477,products!$A$1:$A$49,0),MATCH(orders!L$1,products!$A$1:$G$1,0))</f>
        <v>0.6</v>
      </c>
      <c r="M346" s="10">
        <f t="shared" si="15"/>
        <v>1.2</v>
      </c>
      <c r="N346" t="str">
        <f t="shared" si="16"/>
        <v>Baguette</v>
      </c>
      <c r="O346" t="str">
        <f t="shared" si="17"/>
        <v>Soft</v>
      </c>
      <c r="P346" t="str">
        <f>_xlfn.XLOOKUP(Orders[[#This Row],[Customer ID]],customers!$A$2:$A$1001,customers!$I$2:$I$1001,,0)</f>
        <v>Yes</v>
      </c>
    </row>
    <row r="347" spans="1:16" x14ac:dyDescent="0.35">
      <c r="A347" s="2" t="s">
        <v>5987</v>
      </c>
      <c r="B347" s="3">
        <v>44240</v>
      </c>
      <c r="C347" s="2" t="s">
        <v>4987</v>
      </c>
      <c r="D347" t="s">
        <v>280</v>
      </c>
      <c r="E347" s="2">
        <v>3</v>
      </c>
      <c r="F347" s="2" t="str">
        <f>_xlfn.XLOOKUP(C347,customers!$A$1:$A$1001,customers!$B$1:$B$1001,,0)</f>
        <v>Gaven Ingram</v>
      </c>
      <c r="G347" s="2" t="str">
        <f ca="1">IF(_xlfn.XLOOKUP(C347,customers!$A$1:$A$1001,customers!$C$1:$C$1001,,0)=0,"",_xlfn.XLOOKUP(C347,customers!$A$1:$A$1001,customers!$C$1:$C$1001,,0))</f>
        <v>gingram3@gmail.com</v>
      </c>
      <c r="H347" s="2" t="str">
        <f>_xlfn.XLOOKUP(C347,customers!$A$1:$A$1001,customers!$G$1:$G$1001,,0)</f>
        <v>France</v>
      </c>
      <c r="I347" t="str">
        <f>INDEX(products!$A$1:$G$49,MATCH(orders!$D42,products!$A$1:$A$49,0),MATCH(orders!I$1,products!$A$1:$G$1,0))</f>
        <v>Bag</v>
      </c>
      <c r="J347" t="str">
        <f>INDEX(products!$A$1:$G$49,MATCH(orders!$D42,products!$A$1:$A$49,0),MATCH(orders!J$1,products!$A$1:$G$1,0))</f>
        <v>M</v>
      </c>
      <c r="K347" s="5">
        <f>INDEX(products!$A$1:$G$49,MATCH(orders!$D42,products!$A$1:$A$49,0),MATCH(orders!K$1,products!$A$1:$G$1,0))</f>
        <v>0.2</v>
      </c>
      <c r="L347" s="10">
        <f>INDEX(products!$A$1:$G$49,MATCH(orders!$D42,products!$A$1:$A$49,0),MATCH(orders!L$1,products!$A$1:$G$1,0))</f>
        <v>1.44</v>
      </c>
      <c r="M347" s="10">
        <f t="shared" si="15"/>
        <v>4.32</v>
      </c>
      <c r="N347" t="str">
        <f t="shared" si="16"/>
        <v>Baguette</v>
      </c>
      <c r="O347" t="str">
        <f t="shared" si="17"/>
        <v>Medium</v>
      </c>
      <c r="P347" t="str">
        <f>_xlfn.XLOOKUP(Orders[[#This Row],[Customer ID]],customers!$A$2:$A$1001,customers!$I$2:$I$1001,,0)</f>
        <v>Yes</v>
      </c>
    </row>
    <row r="348" spans="1:16" x14ac:dyDescent="0.35">
      <c r="A348" s="2" t="s">
        <v>6007</v>
      </c>
      <c r="B348" s="3">
        <v>44680</v>
      </c>
      <c r="C348" s="2" t="s">
        <v>5007</v>
      </c>
      <c r="D348" t="s">
        <v>287</v>
      </c>
      <c r="E348" s="2">
        <v>5</v>
      </c>
      <c r="F348" s="2" t="str">
        <f>_xlfn.XLOOKUP(C348,customers!$A$1:$A$1001,customers!$B$1:$B$1001,,0)</f>
        <v>Gaven Horne</v>
      </c>
      <c r="G348" s="2" t="str">
        <f ca="1">IF(_xlfn.XLOOKUP(C348,customers!$A$1:$A$1001,customers!$C$1:$C$1001,,0)=0,"",_xlfn.XLOOKUP(C348,customers!$A$1:$A$1001,customers!$C$1:$C$1001,,0))</f>
        <v>ghorne7@hotmail.com</v>
      </c>
      <c r="H348" s="2" t="str">
        <f>_xlfn.XLOOKUP(C348,customers!$A$1:$A$1001,customers!$G$1:$G$1001,,0)</f>
        <v>United States</v>
      </c>
      <c r="I348" t="str">
        <f>INDEX(products!$A$1:$G$49,MATCH(orders!$D137,products!$A$1:$A$49,0),MATCH(orders!I$1,products!$A$1:$G$1,0))</f>
        <v>Cia</v>
      </c>
      <c r="J348" t="str">
        <f>INDEX(products!$A$1:$G$49,MATCH(orders!$D137,products!$A$1:$A$49,0),MATCH(orders!J$1,products!$A$1:$G$1,0))</f>
        <v>M</v>
      </c>
      <c r="K348" s="5">
        <f>INDEX(products!$A$1:$G$49,MATCH(orders!$D137,products!$A$1:$A$49,0),MATCH(orders!K$1,products!$A$1:$G$1,0))</f>
        <v>0.2</v>
      </c>
      <c r="L348" s="10">
        <f>INDEX(products!$A$1:$G$49,MATCH(orders!$D137,products!$A$1:$A$49,0),MATCH(orders!L$1,products!$A$1:$G$1,0))</f>
        <v>1.2</v>
      </c>
      <c r="M348" s="10">
        <f t="shared" si="15"/>
        <v>6</v>
      </c>
      <c r="N348" t="str">
        <f t="shared" si="16"/>
        <v>Ciabatta</v>
      </c>
      <c r="O348" t="str">
        <f t="shared" si="17"/>
        <v>Medium</v>
      </c>
      <c r="P348" t="str">
        <f>_xlfn.XLOOKUP(Orders[[#This Row],[Customer ID]],customers!$A$2:$A$1001,customers!$I$2:$I$1001,,0)</f>
        <v>Yes</v>
      </c>
    </row>
    <row r="349" spans="1:16" x14ac:dyDescent="0.35">
      <c r="A349" s="2" t="s">
        <v>5277</v>
      </c>
      <c r="B349" s="3">
        <v>45420</v>
      </c>
      <c r="C349" s="2" t="s">
        <v>4277</v>
      </c>
      <c r="D349" t="s">
        <v>277</v>
      </c>
      <c r="E349" s="2">
        <v>2</v>
      </c>
      <c r="F349" s="2" t="str">
        <f>_xlfn.XLOOKUP(C349,customers!$A$1:$A$1001,customers!$B$1:$B$1001,,0)</f>
        <v>Gemma Stout</v>
      </c>
      <c r="G349" s="2" t="str">
        <f ca="1">IF(_xlfn.XLOOKUP(C349,customers!$A$1:$A$1001,customers!$C$1:$C$1001,,0)=0,"",_xlfn.XLOOKUP(C349,customers!$A$1:$A$1001,customers!$C$1:$C$1001,,0))</f>
        <v>gstout9@icloud.com</v>
      </c>
      <c r="H349" s="2" t="str">
        <f>_xlfn.XLOOKUP(C349,customers!$A$1:$A$1001,customers!$G$1:$G$1001,,0)</f>
        <v>Ireland</v>
      </c>
      <c r="I349" t="str">
        <f>INDEX(products!$A$1:$G$49,MATCH(orders!$D985,products!$A$1:$A$49,0),MATCH(orders!I$1,products!$A$1:$G$1,0))</f>
        <v>Cia</v>
      </c>
      <c r="J349" t="str">
        <f>INDEX(products!$A$1:$G$49,MATCH(orders!$D985,products!$A$1:$A$49,0),MATCH(orders!J$1,products!$A$1:$G$1,0))</f>
        <v>M</v>
      </c>
      <c r="K349" s="5">
        <f>INDEX(products!$A$1:$G$49,MATCH(orders!$D985,products!$A$1:$A$49,0),MATCH(orders!K$1,products!$A$1:$G$1,0))</f>
        <v>2.5</v>
      </c>
      <c r="L349" s="10">
        <f>INDEX(products!$A$1:$G$49,MATCH(orders!$D985,products!$A$1:$A$49,0),MATCH(orders!L$1,products!$A$1:$G$1,0))</f>
        <v>15</v>
      </c>
      <c r="M349" s="10">
        <f t="shared" si="15"/>
        <v>30</v>
      </c>
      <c r="N349" t="str">
        <f t="shared" si="16"/>
        <v>Ciabatta</v>
      </c>
      <c r="O349" t="str">
        <f t="shared" si="17"/>
        <v>Medium</v>
      </c>
      <c r="P349" t="str">
        <f>_xlfn.XLOOKUP(Orders[[#This Row],[Customer ID]],customers!$A$2:$A$1001,customers!$I$2:$I$1001,,0)</f>
        <v>Yes</v>
      </c>
    </row>
    <row r="350" spans="1:16" x14ac:dyDescent="0.35">
      <c r="A350" s="2" t="s">
        <v>6128</v>
      </c>
      <c r="B350" s="3">
        <v>44731</v>
      </c>
      <c r="C350" s="2" t="s">
        <v>5128</v>
      </c>
      <c r="D350" t="s">
        <v>268</v>
      </c>
      <c r="E350" s="2">
        <v>2</v>
      </c>
      <c r="F350" s="2" t="str">
        <f>_xlfn.XLOOKUP(C350,customers!$A$1:$A$1001,customers!$B$1:$B$1001,,0)</f>
        <v>Genesis Henderson</v>
      </c>
      <c r="G350" s="2" t="str">
        <f ca="1">IF(_xlfn.XLOOKUP(C350,customers!$A$1:$A$1001,customers!$C$1:$C$1001,,0)=0,"",_xlfn.XLOOKUP(C350,customers!$A$1:$A$1001,customers!$C$1:$C$1001,,0))</f>
        <v>ghenderson2@aol.com</v>
      </c>
      <c r="H350" s="2" t="str">
        <f>_xlfn.XLOOKUP(C350,customers!$A$1:$A$1001,customers!$G$1:$G$1001,,0)</f>
        <v>United States</v>
      </c>
      <c r="I350" t="str">
        <f>INDEX(products!$A$1:$G$49,MATCH(orders!$D684,products!$A$1:$A$49,0),MATCH(orders!I$1,products!$A$1:$G$1,0))</f>
        <v>Bag</v>
      </c>
      <c r="J350" t="str">
        <f>INDEX(products!$A$1:$G$49,MATCH(orders!$D684,products!$A$1:$A$49,0),MATCH(orders!J$1,products!$A$1:$G$1,0))</f>
        <v>M</v>
      </c>
      <c r="K350" s="5">
        <f>INDEX(products!$A$1:$G$49,MATCH(orders!$D684,products!$A$1:$A$49,0),MATCH(orders!K$1,products!$A$1:$G$1,0))</f>
        <v>2.5</v>
      </c>
      <c r="L350" s="10">
        <f>INDEX(products!$A$1:$G$49,MATCH(orders!$D684,products!$A$1:$A$49,0),MATCH(orders!L$1,products!$A$1:$G$1,0))</f>
        <v>18</v>
      </c>
      <c r="M350" s="10">
        <f t="shared" si="15"/>
        <v>36</v>
      </c>
      <c r="N350" t="str">
        <f t="shared" si="16"/>
        <v>Baguette</v>
      </c>
      <c r="O350" t="str">
        <f t="shared" si="17"/>
        <v>Medium</v>
      </c>
      <c r="P350" t="str">
        <f>_xlfn.XLOOKUP(Orders[[#This Row],[Customer ID]],customers!$A$2:$A$1001,customers!$I$2:$I$1001,,0)</f>
        <v>Yes</v>
      </c>
    </row>
    <row r="351" spans="1:16" x14ac:dyDescent="0.35">
      <c r="A351" s="2" t="s">
        <v>5998</v>
      </c>
      <c r="B351" s="3">
        <v>44785</v>
      </c>
      <c r="C351" s="2" t="s">
        <v>4998</v>
      </c>
      <c r="D351" t="s">
        <v>285</v>
      </c>
      <c r="E351" s="2">
        <v>3</v>
      </c>
      <c r="F351" s="2" t="str">
        <f>_xlfn.XLOOKUP(C351,customers!$A$1:$A$1001,customers!$B$1:$B$1001,,0)</f>
        <v>Genevieve Rose</v>
      </c>
      <c r="G351" s="2" t="str">
        <f ca="1">IF(_xlfn.XLOOKUP(C351,customers!$A$1:$A$1001,customers!$C$1:$C$1001,,0)=0,"",_xlfn.XLOOKUP(C351,customers!$A$1:$A$1001,customers!$C$1:$C$1001,,0))</f>
        <v>grose3@yahoo.com</v>
      </c>
      <c r="H351" s="2" t="str">
        <f>_xlfn.XLOOKUP(C351,customers!$A$1:$A$1001,customers!$G$1:$G$1001,,0)</f>
        <v>France</v>
      </c>
      <c r="I351" t="str">
        <f>INDEX(products!$A$1:$G$49,MATCH(orders!$D375,products!$A$1:$A$49,0),MATCH(orders!I$1,products!$A$1:$G$1,0))</f>
        <v>Cia</v>
      </c>
      <c r="J351" t="str">
        <f>INDEX(products!$A$1:$G$49,MATCH(orders!$D375,products!$A$1:$A$49,0),MATCH(orders!J$1,products!$A$1:$G$1,0))</f>
        <v>M</v>
      </c>
      <c r="K351" s="5">
        <f>INDEX(products!$A$1:$G$49,MATCH(orders!$D375,products!$A$1:$A$49,0),MATCH(orders!K$1,products!$A$1:$G$1,0))</f>
        <v>0.2</v>
      </c>
      <c r="L351" s="10">
        <f>INDEX(products!$A$1:$G$49,MATCH(orders!$D375,products!$A$1:$A$49,0),MATCH(orders!L$1,products!$A$1:$G$1,0))</f>
        <v>1.2</v>
      </c>
      <c r="M351" s="10">
        <f t="shared" si="15"/>
        <v>3.5999999999999996</v>
      </c>
      <c r="N351" t="str">
        <f t="shared" si="16"/>
        <v>Ciabatta</v>
      </c>
      <c r="O351" t="str">
        <f t="shared" si="17"/>
        <v>Medium</v>
      </c>
      <c r="P351" t="str">
        <f>_xlfn.XLOOKUP(Orders[[#This Row],[Customer ID]],customers!$A$2:$A$1001,customers!$I$2:$I$1001,,0)</f>
        <v>Yes</v>
      </c>
    </row>
    <row r="352" spans="1:16" x14ac:dyDescent="0.35">
      <c r="A352" s="2" t="s">
        <v>5267</v>
      </c>
      <c r="B352" s="3">
        <v>45241</v>
      </c>
      <c r="C352" s="2" t="s">
        <v>4267</v>
      </c>
      <c r="D352" t="s">
        <v>262</v>
      </c>
      <c r="E352" s="2">
        <v>1</v>
      </c>
      <c r="F352" s="2" t="str">
        <f>_xlfn.XLOOKUP(C352,customers!$A$1:$A$1001,customers!$B$1:$B$1001,,0)</f>
        <v>Geovanni George</v>
      </c>
      <c r="G352" s="2" t="str">
        <f ca="1">IF(_xlfn.XLOOKUP(C352,customers!$A$1:$A$1001,customers!$C$1:$C$1001,,0)=0,"",_xlfn.XLOOKUP(C352,customers!$A$1:$A$1001,customers!$C$1:$C$1001,,0))</f>
        <v>ggeorge2@hotmail.com</v>
      </c>
      <c r="H352" s="2" t="str">
        <f>_xlfn.XLOOKUP(C352,customers!$A$1:$A$1001,customers!$G$1:$G$1001,,0)</f>
        <v>Canada</v>
      </c>
      <c r="I352" t="str">
        <f>INDEX(products!$A$1:$G$49,MATCH(orders!$D114,products!$A$1:$A$49,0),MATCH(orders!I$1,products!$A$1:$G$1,0))</f>
        <v>Bri</v>
      </c>
      <c r="J352" t="str">
        <f>INDEX(products!$A$1:$G$49,MATCH(orders!$D114,products!$A$1:$A$49,0),MATCH(orders!J$1,products!$A$1:$G$1,0))</f>
        <v>S</v>
      </c>
      <c r="K352" s="5">
        <f>INDEX(products!$A$1:$G$49,MATCH(orders!$D114,products!$A$1:$A$49,0),MATCH(orders!K$1,products!$A$1:$G$1,0))</f>
        <v>1</v>
      </c>
      <c r="L352" s="10">
        <f>INDEX(products!$A$1:$G$49,MATCH(orders!$D114,products!$A$1:$A$49,0),MATCH(orders!L$1,products!$A$1:$G$1,0))</f>
        <v>4</v>
      </c>
      <c r="M352" s="10">
        <f t="shared" si="15"/>
        <v>4</v>
      </c>
      <c r="N352" t="str">
        <f t="shared" si="16"/>
        <v>Brioche</v>
      </c>
      <c r="O352" t="str">
        <f t="shared" si="17"/>
        <v>Soft</v>
      </c>
      <c r="P352" t="str">
        <f>_xlfn.XLOOKUP(Orders[[#This Row],[Customer ID]],customers!$A$2:$A$1001,customers!$I$2:$I$1001,,0)</f>
        <v>No</v>
      </c>
    </row>
    <row r="353" spans="1:16" x14ac:dyDescent="0.35">
      <c r="A353" s="2" t="s">
        <v>5768</v>
      </c>
      <c r="B353" s="3">
        <v>44661</v>
      </c>
      <c r="C353" s="2" t="s">
        <v>4768</v>
      </c>
      <c r="D353" t="s">
        <v>272</v>
      </c>
      <c r="E353" s="2">
        <v>3</v>
      </c>
      <c r="F353" s="2" t="str">
        <f>_xlfn.XLOOKUP(C353,customers!$A$1:$A$1001,customers!$B$1:$B$1001,,0)</f>
        <v>Gerardo Garza</v>
      </c>
      <c r="G353" s="2" t="str">
        <f ca="1">IF(_xlfn.XLOOKUP(C353,customers!$A$1:$A$1001,customers!$C$1:$C$1001,,0)=0,"",_xlfn.XLOOKUP(C353,customers!$A$1:$A$1001,customers!$C$1:$C$1001,,0))</f>
        <v>ggarza8@aol.com</v>
      </c>
      <c r="H353" s="2" t="str">
        <f>_xlfn.XLOOKUP(C353,customers!$A$1:$A$1001,customers!$G$1:$G$1001,,0)</f>
        <v>United States</v>
      </c>
      <c r="I353" t="str">
        <f>INDEX(products!$A$1:$G$49,MATCH(orders!$D112,products!$A$1:$A$49,0),MATCH(orders!I$1,products!$A$1:$G$1,0))</f>
        <v>Cro</v>
      </c>
      <c r="J353" t="str">
        <f>INDEX(products!$A$1:$G$49,MATCH(orders!$D112,products!$A$1:$A$49,0),MATCH(orders!J$1,products!$A$1:$G$1,0))</f>
        <v>C</v>
      </c>
      <c r="K353" s="5">
        <f>INDEX(products!$A$1:$G$49,MATCH(orders!$D112,products!$A$1:$A$49,0),MATCH(orders!K$1,products!$A$1:$G$1,0))</f>
        <v>0.5</v>
      </c>
      <c r="L353" s="10">
        <f>INDEX(products!$A$1:$G$49,MATCH(orders!$D112,products!$A$1:$A$49,0),MATCH(orders!L$1,products!$A$1:$G$1,0))</f>
        <v>2.2000000000000002</v>
      </c>
      <c r="M353" s="10">
        <f t="shared" si="15"/>
        <v>6.6000000000000005</v>
      </c>
      <c r="N353" t="str">
        <f t="shared" si="16"/>
        <v>Croissant</v>
      </c>
      <c r="O353" t="str">
        <f t="shared" si="17"/>
        <v>Crispy</v>
      </c>
      <c r="P353" t="str">
        <f>_xlfn.XLOOKUP(Orders[[#This Row],[Customer ID]],customers!$A$2:$A$1001,customers!$I$2:$I$1001,,0)</f>
        <v>No</v>
      </c>
    </row>
    <row r="354" spans="1:16" x14ac:dyDescent="0.35">
      <c r="A354" s="2" t="s">
        <v>5571</v>
      </c>
      <c r="B354" s="3">
        <v>44570</v>
      </c>
      <c r="C354" s="2" t="s">
        <v>4571</v>
      </c>
      <c r="D354" t="s">
        <v>284</v>
      </c>
      <c r="E354" s="2">
        <v>3</v>
      </c>
      <c r="F354" s="2" t="str">
        <f>_xlfn.XLOOKUP(C354,customers!$A$1:$A$1001,customers!$B$1:$B$1001,,0)</f>
        <v>German Patterson</v>
      </c>
      <c r="G354" s="2" t="str">
        <f ca="1">IF(_xlfn.XLOOKUP(C354,customers!$A$1:$A$1001,customers!$C$1:$C$1001,,0)=0,"",_xlfn.XLOOKUP(C354,customers!$A$1:$A$1001,customers!$C$1:$C$1001,,0))</f>
        <v>gpatterson7@outlook.com</v>
      </c>
      <c r="H354" s="2" t="str">
        <f>_xlfn.XLOOKUP(C354,customers!$A$1:$A$1001,customers!$G$1:$G$1001,,0)</f>
        <v>France</v>
      </c>
      <c r="I354" t="str">
        <f>INDEX(products!$A$1:$G$49,MATCH(orders!$D384,products!$A$1:$A$49,0),MATCH(orders!I$1,products!$A$1:$G$1,0))</f>
        <v>Sou</v>
      </c>
      <c r="J354" t="str">
        <f>INDEX(products!$A$1:$G$49,MATCH(orders!$D384,products!$A$1:$A$49,0),MATCH(orders!J$1,products!$A$1:$G$1,0))</f>
        <v>C</v>
      </c>
      <c r="K354" s="5">
        <f>INDEX(products!$A$1:$G$49,MATCH(orders!$D384,products!$A$1:$A$49,0),MATCH(orders!K$1,products!$A$1:$G$1,0))</f>
        <v>1</v>
      </c>
      <c r="L354" s="10">
        <f>INDEX(products!$A$1:$G$49,MATCH(orders!$D384,products!$A$1:$A$49,0),MATCH(orders!L$1,products!$A$1:$G$1,0))</f>
        <v>3.3</v>
      </c>
      <c r="M354" s="10">
        <f t="shared" si="15"/>
        <v>9.8999999999999986</v>
      </c>
      <c r="N354" t="str">
        <f t="shared" si="16"/>
        <v>Sourdough</v>
      </c>
      <c r="O354" t="str">
        <f t="shared" si="17"/>
        <v>Crispy</v>
      </c>
      <c r="P354" t="str">
        <f>_xlfn.XLOOKUP(Orders[[#This Row],[Customer ID]],customers!$A$2:$A$1001,customers!$I$2:$I$1001,,0)</f>
        <v>No</v>
      </c>
    </row>
    <row r="355" spans="1:16" x14ac:dyDescent="0.35">
      <c r="A355" s="2" t="s">
        <v>5502</v>
      </c>
      <c r="B355" s="3">
        <v>45375</v>
      </c>
      <c r="C355" s="2" t="s">
        <v>4502</v>
      </c>
      <c r="D355" t="s">
        <v>262</v>
      </c>
      <c r="E355" s="2">
        <v>2</v>
      </c>
      <c r="F355" s="2" t="str">
        <f>_xlfn.XLOOKUP(C355,customers!$A$1:$A$1001,customers!$B$1:$B$1001,,0)</f>
        <v>German Barrett</v>
      </c>
      <c r="G355" s="2" t="str">
        <f ca="1">IF(_xlfn.XLOOKUP(C355,customers!$A$1:$A$1001,customers!$C$1:$C$1001,,0)=0,"",_xlfn.XLOOKUP(C355,customers!$A$1:$A$1001,customers!$C$1:$C$1001,,0))</f>
        <v>gbarrett4@yahoo.com</v>
      </c>
      <c r="H355" s="2" t="str">
        <f>_xlfn.XLOOKUP(C355,customers!$A$1:$A$1001,customers!$G$1:$G$1001,,0)</f>
        <v>France</v>
      </c>
      <c r="I355" t="str">
        <f>INDEX(products!$A$1:$G$49,MATCH(orders!$D738,products!$A$1:$A$49,0),MATCH(orders!I$1,products!$A$1:$G$1,0))</f>
        <v>Cro</v>
      </c>
      <c r="J355" t="str">
        <f>INDEX(products!$A$1:$G$49,MATCH(orders!$D738,products!$A$1:$A$49,0),MATCH(orders!J$1,products!$A$1:$G$1,0))</f>
        <v>M</v>
      </c>
      <c r="K355" s="5">
        <f>INDEX(products!$A$1:$G$49,MATCH(orders!$D738,products!$A$1:$A$49,0),MATCH(orders!K$1,products!$A$1:$G$1,0))</f>
        <v>0.5</v>
      </c>
      <c r="L355" s="10">
        <f>INDEX(products!$A$1:$G$49,MATCH(orders!$D738,products!$A$1:$A$49,0),MATCH(orders!L$1,products!$A$1:$G$1,0))</f>
        <v>2.7</v>
      </c>
      <c r="M355" s="10">
        <f t="shared" si="15"/>
        <v>5.4</v>
      </c>
      <c r="N355" t="str">
        <f t="shared" si="16"/>
        <v>Croissant</v>
      </c>
      <c r="O355" t="str">
        <f t="shared" si="17"/>
        <v>Medium</v>
      </c>
      <c r="P355" t="str">
        <f>_xlfn.XLOOKUP(Orders[[#This Row],[Customer ID]],customers!$A$2:$A$1001,customers!$I$2:$I$1001,,0)</f>
        <v>Yes</v>
      </c>
    </row>
    <row r="356" spans="1:16" x14ac:dyDescent="0.35">
      <c r="A356" s="2" t="s">
        <v>6187</v>
      </c>
      <c r="B356" s="3">
        <v>44208</v>
      </c>
      <c r="C356" s="2" t="s">
        <v>5187</v>
      </c>
      <c r="D356" t="s">
        <v>274</v>
      </c>
      <c r="E356" s="2">
        <v>4</v>
      </c>
      <c r="F356" s="2" t="str">
        <f>_xlfn.XLOOKUP(C356,customers!$A$1:$A$1001,customers!$B$1:$B$1001,,0)</f>
        <v>Giancarlo Burns</v>
      </c>
      <c r="G356" s="2" t="str">
        <f ca="1">IF(_xlfn.XLOOKUP(C356,customers!$A$1:$A$1001,customers!$C$1:$C$1001,,0)=0,"",_xlfn.XLOOKUP(C356,customers!$A$1:$A$1001,customers!$C$1:$C$1001,,0))</f>
        <v>gburns8@icloud.com</v>
      </c>
      <c r="H356" s="2" t="str">
        <f>_xlfn.XLOOKUP(C356,customers!$A$1:$A$1001,customers!$G$1:$G$1001,,0)</f>
        <v>United States</v>
      </c>
      <c r="I356" t="str">
        <f>INDEX(products!$A$1:$G$49,MATCH(orders!$D116,products!$A$1:$A$49,0),MATCH(orders!I$1,products!$A$1:$G$1,0))</f>
        <v>Cro</v>
      </c>
      <c r="J356" t="str">
        <f>INDEX(products!$A$1:$G$49,MATCH(orders!$D116,products!$A$1:$A$49,0),MATCH(orders!J$1,products!$A$1:$G$1,0))</f>
        <v>S</v>
      </c>
      <c r="K356" s="5">
        <f>INDEX(products!$A$1:$G$49,MATCH(orders!$D116,products!$A$1:$A$49,0),MATCH(orders!K$1,products!$A$1:$G$1,0))</f>
        <v>0.2</v>
      </c>
      <c r="L356" s="10">
        <f>INDEX(products!$A$1:$G$49,MATCH(orders!$D116,products!$A$1:$A$49,0),MATCH(orders!L$1,products!$A$1:$G$1,0))</f>
        <v>0.9</v>
      </c>
      <c r="M356" s="10">
        <f t="shared" si="15"/>
        <v>3.6</v>
      </c>
      <c r="N356" t="str">
        <f t="shared" si="16"/>
        <v>Croissant</v>
      </c>
      <c r="O356" t="str">
        <f t="shared" si="17"/>
        <v>Soft</v>
      </c>
      <c r="P356" t="str">
        <f>_xlfn.XLOOKUP(Orders[[#This Row],[Customer ID]],customers!$A$2:$A$1001,customers!$I$2:$I$1001,,0)</f>
        <v>Yes</v>
      </c>
    </row>
    <row r="357" spans="1:16" x14ac:dyDescent="0.35">
      <c r="A357" s="2" t="s">
        <v>5705</v>
      </c>
      <c r="B357" s="3">
        <v>45372</v>
      </c>
      <c r="C357" s="2" t="s">
        <v>4705</v>
      </c>
      <c r="D357" t="s">
        <v>270</v>
      </c>
      <c r="E357" s="2">
        <v>6</v>
      </c>
      <c r="F357" s="2" t="str">
        <f>_xlfn.XLOOKUP(C357,customers!$A$1:$A$1001,customers!$B$1:$B$1001,,0)</f>
        <v>Gideon Gallagher</v>
      </c>
      <c r="G357" s="2" t="str">
        <f ca="1">IF(_xlfn.XLOOKUP(C357,customers!$A$1:$A$1001,customers!$C$1:$C$1001,,0)=0,"",_xlfn.XLOOKUP(C357,customers!$A$1:$A$1001,customers!$C$1:$C$1001,,0))</f>
        <v>ggallagher8@icloud.com</v>
      </c>
      <c r="H357" s="2" t="str">
        <f>_xlfn.XLOOKUP(C357,customers!$A$1:$A$1001,customers!$G$1:$G$1001,,0)</f>
        <v>United States</v>
      </c>
      <c r="I357" t="str">
        <f>INDEX(products!$A$1:$G$49,MATCH(orders!$D206,products!$A$1:$A$49,0),MATCH(orders!I$1,products!$A$1:$G$1,0))</f>
        <v>Bag</v>
      </c>
      <c r="J357" t="str">
        <f>INDEX(products!$A$1:$G$49,MATCH(orders!$D206,products!$A$1:$A$49,0),MATCH(orders!J$1,products!$A$1:$G$1,0))</f>
        <v>C</v>
      </c>
      <c r="K357" s="5">
        <f>INDEX(products!$A$1:$G$49,MATCH(orders!$D206,products!$A$1:$A$49,0),MATCH(orders!K$1,products!$A$1:$G$1,0))</f>
        <v>0.5</v>
      </c>
      <c r="L357" s="10">
        <f>INDEX(products!$A$1:$G$49,MATCH(orders!$D206,products!$A$1:$A$49,0),MATCH(orders!L$1,products!$A$1:$G$1,0))</f>
        <v>3.3</v>
      </c>
      <c r="M357" s="10">
        <f t="shared" si="15"/>
        <v>19.799999999999997</v>
      </c>
      <c r="N357" t="str">
        <f t="shared" si="16"/>
        <v>Baguette</v>
      </c>
      <c r="O357" t="str">
        <f t="shared" si="17"/>
        <v>Crispy</v>
      </c>
      <c r="P357" t="str">
        <f>_xlfn.XLOOKUP(Orders[[#This Row],[Customer ID]],customers!$A$2:$A$1001,customers!$I$2:$I$1001,,0)</f>
        <v>Yes</v>
      </c>
    </row>
    <row r="358" spans="1:16" x14ac:dyDescent="0.35">
      <c r="A358" s="2" t="s">
        <v>5750</v>
      </c>
      <c r="B358" s="3">
        <v>44450</v>
      </c>
      <c r="C358" s="2" t="s">
        <v>4750</v>
      </c>
      <c r="D358" t="s">
        <v>260</v>
      </c>
      <c r="E358" s="2">
        <v>3</v>
      </c>
      <c r="F358" s="2" t="str">
        <f>_xlfn.XLOOKUP(C358,customers!$A$1:$A$1001,customers!$B$1:$B$1001,,0)</f>
        <v>Gideon Haley</v>
      </c>
      <c r="G358" s="2" t="str">
        <f ca="1">IF(_xlfn.XLOOKUP(C358,customers!$A$1:$A$1001,customers!$C$1:$C$1001,,0)=0,"",_xlfn.XLOOKUP(C358,customers!$A$1:$A$1001,customers!$C$1:$C$1001,,0))</f>
        <v>ghaley2@gmail.com</v>
      </c>
      <c r="H358" s="2" t="str">
        <f>_xlfn.XLOOKUP(C358,customers!$A$1:$A$1001,customers!$G$1:$G$1001,,0)</f>
        <v>Canada</v>
      </c>
      <c r="I358" t="str">
        <f>INDEX(products!$A$1:$G$49,MATCH(orders!$D868,products!$A$1:$A$49,0),MATCH(orders!I$1,products!$A$1:$G$1,0))</f>
        <v>Cia</v>
      </c>
      <c r="J358" t="str">
        <f>INDEX(products!$A$1:$G$49,MATCH(orders!$D868,products!$A$1:$A$49,0),MATCH(orders!J$1,products!$A$1:$G$1,0))</f>
        <v>M</v>
      </c>
      <c r="K358" s="5">
        <f>INDEX(products!$A$1:$G$49,MATCH(orders!$D868,products!$A$1:$A$49,0),MATCH(orders!K$1,products!$A$1:$G$1,0))</f>
        <v>0.5</v>
      </c>
      <c r="L358" s="10">
        <f>INDEX(products!$A$1:$G$49,MATCH(orders!$D868,products!$A$1:$A$49,0),MATCH(orders!L$1,products!$A$1:$G$1,0))</f>
        <v>3</v>
      </c>
      <c r="M358" s="10">
        <f t="shared" si="15"/>
        <v>9</v>
      </c>
      <c r="N358" t="str">
        <f t="shared" si="16"/>
        <v>Ciabatta</v>
      </c>
      <c r="O358" t="str">
        <f t="shared" si="17"/>
        <v>Medium</v>
      </c>
      <c r="P358" t="str">
        <f>_xlfn.XLOOKUP(Orders[[#This Row],[Customer ID]],customers!$A$2:$A$1001,customers!$I$2:$I$1001,,0)</f>
        <v>No</v>
      </c>
    </row>
    <row r="359" spans="1:16" x14ac:dyDescent="0.35">
      <c r="A359" s="2" t="s">
        <v>6152</v>
      </c>
      <c r="B359" s="3">
        <v>44487</v>
      </c>
      <c r="C359" s="2" t="s">
        <v>5152</v>
      </c>
      <c r="D359" t="s">
        <v>261</v>
      </c>
      <c r="E359" s="2">
        <v>1</v>
      </c>
      <c r="F359" s="2" t="str">
        <f>_xlfn.XLOOKUP(C359,customers!$A$1:$A$1001,customers!$B$1:$B$1001,,0)</f>
        <v>Giovani Pollard</v>
      </c>
      <c r="G359" s="2" t="str">
        <f ca="1">IF(_xlfn.XLOOKUP(C359,customers!$A$1:$A$1001,customers!$C$1:$C$1001,,0)=0,"",_xlfn.XLOOKUP(C359,customers!$A$1:$A$1001,customers!$C$1:$C$1001,,0))</f>
        <v>gpollard3@gmail.com</v>
      </c>
      <c r="H359" s="2" t="str">
        <f>_xlfn.XLOOKUP(C359,customers!$A$1:$A$1001,customers!$G$1:$G$1001,,0)</f>
        <v>Canada</v>
      </c>
      <c r="I359" t="str">
        <f>INDEX(products!$A$1:$G$49,MATCH(orders!$D641,products!$A$1:$A$49,0),MATCH(orders!I$1,products!$A$1:$G$1,0))</f>
        <v>Bag</v>
      </c>
      <c r="J359" t="str">
        <f>INDEX(products!$A$1:$G$49,MATCH(orders!$D641,products!$A$1:$A$49,0),MATCH(orders!J$1,products!$A$1:$G$1,0))</f>
        <v>M</v>
      </c>
      <c r="K359" s="5">
        <f>INDEX(products!$A$1:$G$49,MATCH(orders!$D641,products!$A$1:$A$49,0),MATCH(orders!K$1,products!$A$1:$G$1,0))</f>
        <v>0.2</v>
      </c>
      <c r="L359" s="10">
        <f>INDEX(products!$A$1:$G$49,MATCH(orders!$D641,products!$A$1:$A$49,0),MATCH(orders!L$1,products!$A$1:$G$1,0))</f>
        <v>1.44</v>
      </c>
      <c r="M359" s="10">
        <f t="shared" si="15"/>
        <v>1.44</v>
      </c>
      <c r="N359" t="str">
        <f t="shared" si="16"/>
        <v>Baguette</v>
      </c>
      <c r="O359" t="str">
        <f t="shared" si="17"/>
        <v>Medium</v>
      </c>
      <c r="P359" t="str">
        <f>_xlfn.XLOOKUP(Orders[[#This Row],[Customer ID]],customers!$A$2:$A$1001,customers!$I$2:$I$1001,,0)</f>
        <v>Yes</v>
      </c>
    </row>
    <row r="360" spans="1:16" x14ac:dyDescent="0.35">
      <c r="A360" s="2" t="s">
        <v>5460</v>
      </c>
      <c r="B360" s="3">
        <v>44713</v>
      </c>
      <c r="C360" s="2" t="s">
        <v>4460</v>
      </c>
      <c r="D360" t="s">
        <v>279</v>
      </c>
      <c r="E360" s="2">
        <v>6</v>
      </c>
      <c r="F360" s="2" t="str">
        <f>_xlfn.XLOOKUP(C360,customers!$A$1:$A$1001,customers!$B$1:$B$1001,,0)</f>
        <v>Giovani Cannon</v>
      </c>
      <c r="G360" s="2" t="str">
        <f ca="1">IF(_xlfn.XLOOKUP(C360,customers!$A$1:$A$1001,customers!$C$1:$C$1001,,0)=0,"",_xlfn.XLOOKUP(C360,customers!$A$1:$A$1001,customers!$C$1:$C$1001,,0))</f>
        <v>gcannon0@yahoo.com</v>
      </c>
      <c r="H360" s="2" t="str">
        <f>_xlfn.XLOOKUP(C360,customers!$A$1:$A$1001,customers!$G$1:$G$1001,,0)</f>
        <v>France</v>
      </c>
      <c r="I360" t="str">
        <f>INDEX(products!$A$1:$G$49,MATCH(orders!$D557,products!$A$1:$A$49,0),MATCH(orders!I$1,products!$A$1:$G$1,0))</f>
        <v>Cia</v>
      </c>
      <c r="J360" t="str">
        <f>INDEX(products!$A$1:$G$49,MATCH(orders!$D557,products!$A$1:$A$49,0),MATCH(orders!J$1,products!$A$1:$G$1,0))</f>
        <v>S</v>
      </c>
      <c r="K360" s="5">
        <f>INDEX(products!$A$1:$G$49,MATCH(orders!$D557,products!$A$1:$A$49,0),MATCH(orders!K$1,products!$A$1:$G$1,0))</f>
        <v>1</v>
      </c>
      <c r="L360" s="10">
        <f>INDEX(products!$A$1:$G$49,MATCH(orders!$D557,products!$A$1:$A$49,0),MATCH(orders!L$1,products!$A$1:$G$1,0))</f>
        <v>5</v>
      </c>
      <c r="M360" s="10">
        <f t="shared" si="15"/>
        <v>30</v>
      </c>
      <c r="N360" t="str">
        <f t="shared" si="16"/>
        <v>Ciabatta</v>
      </c>
      <c r="O360" t="str">
        <f t="shared" si="17"/>
        <v>Soft</v>
      </c>
      <c r="P360" t="str">
        <f>_xlfn.XLOOKUP(Orders[[#This Row],[Customer ID]],customers!$A$2:$A$1001,customers!$I$2:$I$1001,,0)</f>
        <v>Yes</v>
      </c>
    </row>
    <row r="361" spans="1:16" x14ac:dyDescent="0.35">
      <c r="A361" s="2" t="s">
        <v>6144</v>
      </c>
      <c r="B361" s="3">
        <v>44517</v>
      </c>
      <c r="C361" s="2" t="s">
        <v>5144</v>
      </c>
      <c r="D361" t="s">
        <v>274</v>
      </c>
      <c r="E361" s="2">
        <v>3</v>
      </c>
      <c r="F361" s="2" t="str">
        <f>_xlfn.XLOOKUP(C361,customers!$A$1:$A$1001,customers!$B$1:$B$1001,,0)</f>
        <v>Gisselle Harding</v>
      </c>
      <c r="G361" s="2" t="str">
        <f ca="1">IF(_xlfn.XLOOKUP(C361,customers!$A$1:$A$1001,customers!$C$1:$C$1001,,0)=0,"",_xlfn.XLOOKUP(C361,customers!$A$1:$A$1001,customers!$C$1:$C$1001,,0))</f>
        <v>gharding3@aol.com</v>
      </c>
      <c r="H361" s="2" t="str">
        <f>_xlfn.XLOOKUP(C361,customers!$A$1:$A$1001,customers!$G$1:$G$1001,,0)</f>
        <v>Ireland</v>
      </c>
      <c r="I361" t="str">
        <f>INDEX(products!$A$1:$G$49,MATCH(orders!$D608,products!$A$1:$A$49,0),MATCH(orders!I$1,products!$A$1:$G$1,0))</f>
        <v>Cro</v>
      </c>
      <c r="J361" t="str">
        <f>INDEX(products!$A$1:$G$49,MATCH(orders!$D608,products!$A$1:$A$49,0),MATCH(orders!J$1,products!$A$1:$G$1,0))</f>
        <v>C</v>
      </c>
      <c r="K361" s="5">
        <f>INDEX(products!$A$1:$G$49,MATCH(orders!$D608,products!$A$1:$A$49,0),MATCH(orders!K$1,products!$A$1:$G$1,0))</f>
        <v>1</v>
      </c>
      <c r="L361" s="10">
        <f>INDEX(products!$A$1:$G$49,MATCH(orders!$D608,products!$A$1:$A$49,0),MATCH(orders!L$1,products!$A$1:$G$1,0))</f>
        <v>4.95</v>
      </c>
      <c r="M361" s="10">
        <f t="shared" si="15"/>
        <v>14.850000000000001</v>
      </c>
      <c r="N361" t="str">
        <f t="shared" si="16"/>
        <v>Croissant</v>
      </c>
      <c r="O361" t="str">
        <f t="shared" si="17"/>
        <v>Crispy</v>
      </c>
      <c r="P361" t="str">
        <f>_xlfn.XLOOKUP(Orders[[#This Row],[Customer ID]],customers!$A$2:$A$1001,customers!$I$2:$I$1001,,0)</f>
        <v>No</v>
      </c>
    </row>
    <row r="362" spans="1:16" x14ac:dyDescent="0.35">
      <c r="A362" s="2" t="s">
        <v>5791</v>
      </c>
      <c r="B362" s="3">
        <v>45086</v>
      </c>
      <c r="C362" s="2" t="s">
        <v>4791</v>
      </c>
      <c r="D362" t="s">
        <v>270</v>
      </c>
      <c r="E362" s="2">
        <v>3</v>
      </c>
      <c r="F362" s="2" t="str">
        <f>_xlfn.XLOOKUP(C362,customers!$A$1:$A$1001,customers!$B$1:$B$1001,,0)</f>
        <v>Giselle Shaw</v>
      </c>
      <c r="G362" s="2" t="str">
        <f ca="1">IF(_xlfn.XLOOKUP(C362,customers!$A$1:$A$1001,customers!$C$1:$C$1001,,0)=0,"",_xlfn.XLOOKUP(C362,customers!$A$1:$A$1001,customers!$C$1:$C$1001,,0))</f>
        <v>gshaw2@outlook.com</v>
      </c>
      <c r="H362" s="2" t="str">
        <f>_xlfn.XLOOKUP(C362,customers!$A$1:$A$1001,customers!$G$1:$G$1001,,0)</f>
        <v>United States</v>
      </c>
      <c r="I362" t="str">
        <f>INDEX(products!$A$1:$G$49,MATCH(orders!$D254,products!$A$1:$A$49,0),MATCH(orders!I$1,products!$A$1:$G$1,0))</f>
        <v>Cro</v>
      </c>
      <c r="J362" t="str">
        <f>INDEX(products!$A$1:$G$49,MATCH(orders!$D254,products!$A$1:$A$49,0),MATCH(orders!J$1,products!$A$1:$G$1,0))</f>
        <v>C</v>
      </c>
      <c r="K362" s="5">
        <f>INDEX(products!$A$1:$G$49,MATCH(orders!$D254,products!$A$1:$A$49,0),MATCH(orders!K$1,products!$A$1:$G$1,0))</f>
        <v>2.5</v>
      </c>
      <c r="L362" s="10">
        <f>INDEX(products!$A$1:$G$49,MATCH(orders!$D254,products!$A$1:$A$49,0),MATCH(orders!L$1,products!$A$1:$G$1,0))</f>
        <v>12.375</v>
      </c>
      <c r="M362" s="10">
        <f t="shared" si="15"/>
        <v>37.125</v>
      </c>
      <c r="N362" t="str">
        <f t="shared" si="16"/>
        <v>Croissant</v>
      </c>
      <c r="O362" t="str">
        <f t="shared" si="17"/>
        <v>Crispy</v>
      </c>
      <c r="P362" t="str">
        <f>_xlfn.XLOOKUP(Orders[[#This Row],[Customer ID]],customers!$A$2:$A$1001,customers!$I$2:$I$1001,,0)</f>
        <v>No</v>
      </c>
    </row>
    <row r="363" spans="1:16" x14ac:dyDescent="0.35">
      <c r="A363" s="2" t="s">
        <v>5819</v>
      </c>
      <c r="B363" s="3">
        <v>44835</v>
      </c>
      <c r="C363" s="2" t="s">
        <v>4819</v>
      </c>
      <c r="D363" t="s">
        <v>272</v>
      </c>
      <c r="E363" s="2">
        <v>1</v>
      </c>
      <c r="F363" s="2" t="str">
        <f>_xlfn.XLOOKUP(C363,customers!$A$1:$A$1001,customers!$B$1:$B$1001,,0)</f>
        <v>Gracie Huerta</v>
      </c>
      <c r="G363" s="2" t="str">
        <f ca="1">IF(_xlfn.XLOOKUP(C363,customers!$A$1:$A$1001,customers!$C$1:$C$1001,,0)=0,"",_xlfn.XLOOKUP(C363,customers!$A$1:$A$1001,customers!$C$1:$C$1001,,0))</f>
        <v>ghuerta0@gmail.com</v>
      </c>
      <c r="H363" s="2" t="str">
        <f>_xlfn.XLOOKUP(C363,customers!$A$1:$A$1001,customers!$G$1:$G$1001,,0)</f>
        <v>France</v>
      </c>
      <c r="I363" t="str">
        <f>INDEX(products!$A$1:$G$49,MATCH(orders!$D880,products!$A$1:$A$49,0),MATCH(orders!I$1,products!$A$1:$G$1,0))</f>
        <v>Bag</v>
      </c>
      <c r="J363" t="str">
        <f>INDEX(products!$A$1:$G$49,MATCH(orders!$D880,products!$A$1:$A$49,0),MATCH(orders!J$1,products!$A$1:$G$1,0))</f>
        <v>C</v>
      </c>
      <c r="K363" s="5">
        <f>INDEX(products!$A$1:$G$49,MATCH(orders!$D880,products!$A$1:$A$49,0),MATCH(orders!K$1,products!$A$1:$G$1,0))</f>
        <v>0.2</v>
      </c>
      <c r="L363" s="10">
        <f>INDEX(products!$A$1:$G$49,MATCH(orders!$D880,products!$A$1:$A$49,0),MATCH(orders!L$1,products!$A$1:$G$1,0))</f>
        <v>1.32</v>
      </c>
      <c r="M363" s="10">
        <f t="shared" si="15"/>
        <v>1.32</v>
      </c>
      <c r="N363" t="str">
        <f t="shared" si="16"/>
        <v>Baguette</v>
      </c>
      <c r="O363" t="str">
        <f t="shared" si="17"/>
        <v>Crispy</v>
      </c>
      <c r="P363" t="str">
        <f>_xlfn.XLOOKUP(Orders[[#This Row],[Customer ID]],customers!$A$2:$A$1001,customers!$I$2:$I$1001,,0)</f>
        <v>No</v>
      </c>
    </row>
    <row r="364" spans="1:16" x14ac:dyDescent="0.35">
      <c r="A364" s="2" t="s">
        <v>5876</v>
      </c>
      <c r="B364" s="3">
        <v>45536</v>
      </c>
      <c r="C364" s="2" t="s">
        <v>4876</v>
      </c>
      <c r="D364" t="s">
        <v>271</v>
      </c>
      <c r="E364" s="2">
        <v>3</v>
      </c>
      <c r="F364" s="2" t="str">
        <f>_xlfn.XLOOKUP(C364,customers!$A$1:$A$1001,customers!$B$1:$B$1001,,0)</f>
        <v>Grady Zhang</v>
      </c>
      <c r="G364" s="2" t="str">
        <f ca="1">IF(_xlfn.XLOOKUP(C364,customers!$A$1:$A$1001,customers!$C$1:$C$1001,,0)=0,"",_xlfn.XLOOKUP(C364,customers!$A$1:$A$1001,customers!$C$1:$C$1001,,0))</f>
        <v>gzhang7@icloud.com</v>
      </c>
      <c r="H364" s="2" t="str">
        <f>_xlfn.XLOOKUP(C364,customers!$A$1:$A$1001,customers!$G$1:$G$1001,,0)</f>
        <v>France</v>
      </c>
      <c r="I364" t="str">
        <f>INDEX(products!$A$1:$G$49,MATCH(orders!$D27,products!$A$1:$A$49,0),MATCH(orders!I$1,products!$A$1:$G$1,0))</f>
        <v>Cia</v>
      </c>
      <c r="J364" t="str">
        <f>INDEX(products!$A$1:$G$49,MATCH(orders!$D27,products!$A$1:$A$49,0),MATCH(orders!J$1,products!$A$1:$G$1,0))</f>
        <v>S</v>
      </c>
      <c r="K364" s="5">
        <f>INDEX(products!$A$1:$G$49,MATCH(orders!$D27,products!$A$1:$A$49,0),MATCH(orders!K$1,products!$A$1:$G$1,0))</f>
        <v>2.5</v>
      </c>
      <c r="L364" s="10">
        <f>INDEX(products!$A$1:$G$49,MATCH(orders!$D27,products!$A$1:$A$49,0),MATCH(orders!L$1,products!$A$1:$G$1,0))</f>
        <v>12.5</v>
      </c>
      <c r="M364" s="10">
        <f t="shared" si="15"/>
        <v>37.5</v>
      </c>
      <c r="N364" t="str">
        <f t="shared" si="16"/>
        <v>Ciabatta</v>
      </c>
      <c r="O364" t="str">
        <f t="shared" si="17"/>
        <v>Soft</v>
      </c>
      <c r="P364" t="str">
        <f>_xlfn.XLOOKUP(Orders[[#This Row],[Customer ID]],customers!$A$2:$A$1001,customers!$I$2:$I$1001,,0)</f>
        <v>No</v>
      </c>
    </row>
    <row r="365" spans="1:16" x14ac:dyDescent="0.35">
      <c r="A365" s="2" t="s">
        <v>5690</v>
      </c>
      <c r="B365" s="3">
        <v>45593</v>
      </c>
      <c r="C365" s="2" t="s">
        <v>4690</v>
      </c>
      <c r="D365" t="s">
        <v>263</v>
      </c>
      <c r="E365" s="2">
        <v>5</v>
      </c>
      <c r="F365" s="2" t="str">
        <f>_xlfn.XLOOKUP(C365,customers!$A$1:$A$1001,customers!$B$1:$B$1001,,0)</f>
        <v>Grace Stephenson</v>
      </c>
      <c r="G365" s="2" t="str">
        <f ca="1">IF(_xlfn.XLOOKUP(C365,customers!$A$1:$A$1001,customers!$C$1:$C$1001,,0)=0,"",_xlfn.XLOOKUP(C365,customers!$A$1:$A$1001,customers!$C$1:$C$1001,,0))</f>
        <v>gstephenson9@hotmail.com</v>
      </c>
      <c r="H365" s="2" t="str">
        <f>_xlfn.XLOOKUP(C365,customers!$A$1:$A$1001,customers!$G$1:$G$1001,,0)</f>
        <v>United States</v>
      </c>
      <c r="I365" t="str">
        <f>INDEX(products!$A$1:$G$49,MATCH(orders!$D823,products!$A$1:$A$49,0),MATCH(orders!I$1,products!$A$1:$G$1,0))</f>
        <v>Cro</v>
      </c>
      <c r="J365" t="str">
        <f>INDEX(products!$A$1:$G$49,MATCH(orders!$D823,products!$A$1:$A$49,0),MATCH(orders!J$1,products!$A$1:$G$1,0))</f>
        <v>C</v>
      </c>
      <c r="K365" s="5">
        <f>INDEX(products!$A$1:$G$49,MATCH(orders!$D823,products!$A$1:$A$49,0),MATCH(orders!K$1,products!$A$1:$G$1,0))</f>
        <v>0.2</v>
      </c>
      <c r="L365" s="10">
        <f>INDEX(products!$A$1:$G$49,MATCH(orders!$D823,products!$A$1:$A$49,0),MATCH(orders!L$1,products!$A$1:$G$1,0))</f>
        <v>0.99</v>
      </c>
      <c r="M365" s="10">
        <f t="shared" si="15"/>
        <v>4.95</v>
      </c>
      <c r="N365" t="str">
        <f t="shared" si="16"/>
        <v>Croissant</v>
      </c>
      <c r="O365" t="str">
        <f t="shared" si="17"/>
        <v>Crispy</v>
      </c>
      <c r="P365" t="str">
        <f>_xlfn.XLOOKUP(Orders[[#This Row],[Customer ID]],customers!$A$2:$A$1001,customers!$I$2:$I$1001,,0)</f>
        <v>No</v>
      </c>
    </row>
    <row r="366" spans="1:16" x14ac:dyDescent="0.35">
      <c r="A366" s="2" t="s">
        <v>6016</v>
      </c>
      <c r="B366" s="3">
        <v>45045</v>
      </c>
      <c r="C366" s="2" t="s">
        <v>5016</v>
      </c>
      <c r="D366" t="s">
        <v>283</v>
      </c>
      <c r="E366" s="2">
        <v>6</v>
      </c>
      <c r="F366" s="2" t="str">
        <f>_xlfn.XLOOKUP(C366,customers!$A$1:$A$1001,customers!$B$1:$B$1001,,0)</f>
        <v>Gregory Sellers</v>
      </c>
      <c r="G366" s="2" t="str">
        <f ca="1">IF(_xlfn.XLOOKUP(C366,customers!$A$1:$A$1001,customers!$C$1:$C$1001,,0)=0,"",_xlfn.XLOOKUP(C366,customers!$A$1:$A$1001,customers!$C$1:$C$1001,,0))</f>
        <v>gsellers3@icloud.com</v>
      </c>
      <c r="H366" s="2" t="str">
        <f>_xlfn.XLOOKUP(C366,customers!$A$1:$A$1001,customers!$G$1:$G$1001,,0)</f>
        <v>Canada</v>
      </c>
      <c r="I366" t="str">
        <f>INDEX(products!$A$1:$G$49,MATCH(orders!$D995,products!$A$1:$A$49,0),MATCH(orders!I$1,products!$A$1:$G$1,0))</f>
        <v>Bag</v>
      </c>
      <c r="J366" t="str">
        <f>INDEX(products!$A$1:$G$49,MATCH(orders!$D995,products!$A$1:$A$49,0),MATCH(orders!J$1,products!$A$1:$G$1,0))</f>
        <v>S</v>
      </c>
      <c r="K366" s="5">
        <f>INDEX(products!$A$1:$G$49,MATCH(orders!$D995,products!$A$1:$A$49,0),MATCH(orders!K$1,products!$A$1:$G$1,0))</f>
        <v>1</v>
      </c>
      <c r="L366" s="10">
        <f>INDEX(products!$A$1:$G$49,MATCH(orders!$D995,products!$A$1:$A$49,0),MATCH(orders!L$1,products!$A$1:$G$1,0))</f>
        <v>6</v>
      </c>
      <c r="M366" s="10">
        <f t="shared" si="15"/>
        <v>36</v>
      </c>
      <c r="N366" t="str">
        <f t="shared" si="16"/>
        <v>Baguette</v>
      </c>
      <c r="O366" t="str">
        <f t="shared" si="17"/>
        <v>Soft</v>
      </c>
      <c r="P366" t="str">
        <f>_xlfn.XLOOKUP(Orders[[#This Row],[Customer ID]],customers!$A$2:$A$1001,customers!$I$2:$I$1001,,0)</f>
        <v>No</v>
      </c>
    </row>
    <row r="367" spans="1:16" x14ac:dyDescent="0.35">
      <c r="A367" s="2" t="s">
        <v>5431</v>
      </c>
      <c r="B367" s="3">
        <v>44696</v>
      </c>
      <c r="C367" s="2" t="s">
        <v>4431</v>
      </c>
      <c r="D367" t="s">
        <v>271</v>
      </c>
      <c r="E367" s="2">
        <v>4</v>
      </c>
      <c r="F367" s="2" t="str">
        <f>_xlfn.XLOOKUP(C367,customers!$A$1:$A$1001,customers!$B$1:$B$1001,,0)</f>
        <v>Gregory Green</v>
      </c>
      <c r="G367" s="2" t="str">
        <f ca="1">IF(_xlfn.XLOOKUP(C367,customers!$A$1:$A$1001,customers!$C$1:$C$1001,,0)=0,"",_xlfn.XLOOKUP(C367,customers!$A$1:$A$1001,customers!$C$1:$C$1001,,0))</f>
        <v>ggreen8@outlook.com</v>
      </c>
      <c r="H367" s="2" t="str">
        <f>_xlfn.XLOOKUP(C367,customers!$A$1:$A$1001,customers!$G$1:$G$1001,,0)</f>
        <v>United States</v>
      </c>
      <c r="I367" t="str">
        <f>INDEX(products!$A$1:$G$49,MATCH(orders!$D219,products!$A$1:$A$49,0),MATCH(orders!I$1,products!$A$1:$G$1,0))</f>
        <v>Bag</v>
      </c>
      <c r="J367" t="str">
        <f>INDEX(products!$A$1:$G$49,MATCH(orders!$D219,products!$A$1:$A$49,0),MATCH(orders!J$1,products!$A$1:$G$1,0))</f>
        <v>M</v>
      </c>
      <c r="K367" s="5">
        <f>INDEX(products!$A$1:$G$49,MATCH(orders!$D219,products!$A$1:$A$49,0),MATCH(orders!K$1,products!$A$1:$G$1,0))</f>
        <v>2.5</v>
      </c>
      <c r="L367" s="10">
        <f>INDEX(products!$A$1:$G$49,MATCH(orders!$D219,products!$A$1:$A$49,0),MATCH(orders!L$1,products!$A$1:$G$1,0))</f>
        <v>18</v>
      </c>
      <c r="M367" s="10">
        <f t="shared" si="15"/>
        <v>72</v>
      </c>
      <c r="N367" t="str">
        <f t="shared" si="16"/>
        <v>Baguette</v>
      </c>
      <c r="O367" t="str">
        <f t="shared" si="17"/>
        <v>Medium</v>
      </c>
      <c r="P367" t="str">
        <f>_xlfn.XLOOKUP(Orders[[#This Row],[Customer ID]],customers!$A$2:$A$1001,customers!$I$2:$I$1001,,0)</f>
        <v>No</v>
      </c>
    </row>
    <row r="368" spans="1:16" x14ac:dyDescent="0.35">
      <c r="A368" s="2" t="s">
        <v>5610</v>
      </c>
      <c r="B368" s="3">
        <v>45572</v>
      </c>
      <c r="C368" s="2" t="s">
        <v>4610</v>
      </c>
      <c r="D368" t="s">
        <v>266</v>
      </c>
      <c r="E368" s="2">
        <v>6</v>
      </c>
      <c r="F368" s="2" t="str">
        <f>_xlfn.XLOOKUP(C368,customers!$A$1:$A$1001,customers!$B$1:$B$1001,,0)</f>
        <v>Griffin David</v>
      </c>
      <c r="G368" s="2" t="str">
        <f ca="1">IF(_xlfn.XLOOKUP(C368,customers!$A$1:$A$1001,customers!$C$1:$C$1001,,0)=0,"",_xlfn.XLOOKUP(C368,customers!$A$1:$A$1001,customers!$C$1:$C$1001,,0))</f>
        <v>gdavid7@icloud.com</v>
      </c>
      <c r="H368" s="2" t="str">
        <f>_xlfn.XLOOKUP(C368,customers!$A$1:$A$1001,customers!$G$1:$G$1001,,0)</f>
        <v>United States</v>
      </c>
      <c r="I368" t="str">
        <f>INDEX(products!$A$1:$G$49,MATCH(orders!$D586,products!$A$1:$A$49,0),MATCH(orders!I$1,products!$A$1:$G$1,0))</f>
        <v>Cia</v>
      </c>
      <c r="J368" t="str">
        <f>INDEX(products!$A$1:$G$49,MATCH(orders!$D586,products!$A$1:$A$49,0),MATCH(orders!J$1,products!$A$1:$G$1,0))</f>
        <v>M</v>
      </c>
      <c r="K368" s="5">
        <f>INDEX(products!$A$1:$G$49,MATCH(orders!$D586,products!$A$1:$A$49,0),MATCH(orders!K$1,products!$A$1:$G$1,0))</f>
        <v>0.5</v>
      </c>
      <c r="L368" s="10">
        <f>INDEX(products!$A$1:$G$49,MATCH(orders!$D586,products!$A$1:$A$49,0),MATCH(orders!L$1,products!$A$1:$G$1,0))</f>
        <v>3</v>
      </c>
      <c r="M368" s="10">
        <f t="shared" si="15"/>
        <v>18</v>
      </c>
      <c r="N368" t="str">
        <f t="shared" si="16"/>
        <v>Ciabatta</v>
      </c>
      <c r="O368" t="str">
        <f t="shared" si="17"/>
        <v>Medium</v>
      </c>
      <c r="P368" t="str">
        <f>_xlfn.XLOOKUP(Orders[[#This Row],[Customer ID]],customers!$A$2:$A$1001,customers!$I$2:$I$1001,,0)</f>
        <v>Yes</v>
      </c>
    </row>
    <row r="369" spans="1:16" x14ac:dyDescent="0.35">
      <c r="A369" s="2" t="s">
        <v>6019</v>
      </c>
      <c r="B369" s="3">
        <v>45039</v>
      </c>
      <c r="C369" s="2" t="s">
        <v>5019</v>
      </c>
      <c r="D369" t="s">
        <v>286</v>
      </c>
      <c r="E369" s="2">
        <v>5</v>
      </c>
      <c r="F369" s="2" t="str">
        <f>_xlfn.XLOOKUP(C369,customers!$A$1:$A$1001,customers!$B$1:$B$1001,,0)</f>
        <v>Guillermo Walker</v>
      </c>
      <c r="G369" s="2" t="str">
        <f ca="1">IF(_xlfn.XLOOKUP(C369,customers!$A$1:$A$1001,customers!$C$1:$C$1001,,0)=0,"",_xlfn.XLOOKUP(C369,customers!$A$1:$A$1001,customers!$C$1:$C$1001,,0))</f>
        <v>gwalker8@yahoo.com</v>
      </c>
      <c r="H369" s="2" t="str">
        <f>_xlfn.XLOOKUP(C369,customers!$A$1:$A$1001,customers!$G$1:$G$1001,,0)</f>
        <v>France</v>
      </c>
      <c r="I369" t="str">
        <f>INDEX(products!$A$1:$G$49,MATCH(orders!$D904,products!$A$1:$A$49,0),MATCH(orders!I$1,products!$A$1:$G$1,0))</f>
        <v>Cro</v>
      </c>
      <c r="J369" t="str">
        <f>INDEX(products!$A$1:$G$49,MATCH(orders!$D904,products!$A$1:$A$49,0),MATCH(orders!J$1,products!$A$1:$G$1,0))</f>
        <v>C</v>
      </c>
      <c r="K369" s="5">
        <f>INDEX(products!$A$1:$G$49,MATCH(orders!$D904,products!$A$1:$A$49,0),MATCH(orders!K$1,products!$A$1:$G$1,0))</f>
        <v>2.5</v>
      </c>
      <c r="L369" s="10">
        <f>INDEX(products!$A$1:$G$49,MATCH(orders!$D904,products!$A$1:$A$49,0),MATCH(orders!L$1,products!$A$1:$G$1,0))</f>
        <v>12.375</v>
      </c>
      <c r="M369" s="10">
        <f t="shared" si="15"/>
        <v>61.875</v>
      </c>
      <c r="N369" t="str">
        <f t="shared" si="16"/>
        <v>Croissant</v>
      </c>
      <c r="O369" t="str">
        <f t="shared" si="17"/>
        <v>Crispy</v>
      </c>
      <c r="P369" t="str">
        <f>_xlfn.XLOOKUP(Orders[[#This Row],[Customer ID]],customers!$A$2:$A$1001,customers!$I$2:$I$1001,,0)</f>
        <v>Yes</v>
      </c>
    </row>
    <row r="370" spans="1:16" x14ac:dyDescent="0.35">
      <c r="A370" s="2" t="s">
        <v>6068</v>
      </c>
      <c r="B370" s="3">
        <v>45579</v>
      </c>
      <c r="C370" s="2" t="s">
        <v>5068</v>
      </c>
      <c r="D370" t="s">
        <v>267</v>
      </c>
      <c r="E370" s="2">
        <v>1</v>
      </c>
      <c r="F370" s="2" t="str">
        <f>_xlfn.XLOOKUP(C370,customers!$A$1:$A$1001,customers!$B$1:$B$1001,,0)</f>
        <v>Gunner Weeks</v>
      </c>
      <c r="G370" s="2" t="str">
        <f ca="1">IF(_xlfn.XLOOKUP(C370,customers!$A$1:$A$1001,customers!$C$1:$C$1001,,0)=0,"",_xlfn.XLOOKUP(C370,customers!$A$1:$A$1001,customers!$C$1:$C$1001,,0))</f>
        <v>gweeks6@aol.com</v>
      </c>
      <c r="H370" s="2" t="str">
        <f>_xlfn.XLOOKUP(C370,customers!$A$1:$A$1001,customers!$G$1:$G$1001,,0)</f>
        <v>France</v>
      </c>
      <c r="I370" t="str">
        <f>INDEX(products!$A$1:$G$49,MATCH(orders!$D215,products!$A$1:$A$49,0),MATCH(orders!I$1,products!$A$1:$G$1,0))</f>
        <v>Cro</v>
      </c>
      <c r="J370" t="str">
        <f>INDEX(products!$A$1:$G$49,MATCH(orders!$D215,products!$A$1:$A$49,0),MATCH(orders!J$1,products!$A$1:$G$1,0))</f>
        <v>M</v>
      </c>
      <c r="K370" s="5">
        <f>INDEX(products!$A$1:$G$49,MATCH(orders!$D215,products!$A$1:$A$49,0),MATCH(orders!K$1,products!$A$1:$G$1,0))</f>
        <v>1</v>
      </c>
      <c r="L370" s="10">
        <f>INDEX(products!$A$1:$G$49,MATCH(orders!$D215,products!$A$1:$A$49,0),MATCH(orders!L$1,products!$A$1:$G$1,0))</f>
        <v>5.4</v>
      </c>
      <c r="M370" s="10">
        <f t="shared" si="15"/>
        <v>5.4</v>
      </c>
      <c r="N370" t="str">
        <f t="shared" si="16"/>
        <v>Croissant</v>
      </c>
      <c r="O370" t="str">
        <f t="shared" si="17"/>
        <v>Medium</v>
      </c>
      <c r="P370" t="str">
        <f>_xlfn.XLOOKUP(Orders[[#This Row],[Customer ID]],customers!$A$2:$A$1001,customers!$I$2:$I$1001,,0)</f>
        <v>Yes</v>
      </c>
    </row>
    <row r="371" spans="1:16" x14ac:dyDescent="0.35">
      <c r="A371" s="2" t="s">
        <v>5435</v>
      </c>
      <c r="B371" s="3">
        <v>45359</v>
      </c>
      <c r="C371" s="2" t="s">
        <v>4435</v>
      </c>
      <c r="D371" t="s">
        <v>275</v>
      </c>
      <c r="E371" s="2">
        <v>6</v>
      </c>
      <c r="F371" s="2" t="str">
        <f>_xlfn.XLOOKUP(C371,customers!$A$1:$A$1001,customers!$B$1:$B$1001,,0)</f>
        <v>Gwendolyn Huynh</v>
      </c>
      <c r="G371" s="2" t="str">
        <f ca="1">IF(_xlfn.XLOOKUP(C371,customers!$A$1:$A$1001,customers!$C$1:$C$1001,,0)=0,"",_xlfn.XLOOKUP(C371,customers!$A$1:$A$1001,customers!$C$1:$C$1001,,0))</f>
        <v>ghuynh1@icloud.com</v>
      </c>
      <c r="H371" s="2" t="str">
        <f>_xlfn.XLOOKUP(C371,customers!$A$1:$A$1001,customers!$G$1:$G$1001,,0)</f>
        <v>Canada</v>
      </c>
      <c r="I371" t="str">
        <f>INDEX(products!$A$1:$G$49,MATCH(orders!$D129,products!$A$1:$A$49,0),MATCH(orders!I$1,products!$A$1:$G$1,0))</f>
        <v>Cia</v>
      </c>
      <c r="J371" t="str">
        <f>INDEX(products!$A$1:$G$49,MATCH(orders!$D129,products!$A$1:$A$49,0),MATCH(orders!J$1,products!$A$1:$G$1,0))</f>
        <v>S</v>
      </c>
      <c r="K371" s="5">
        <f>INDEX(products!$A$1:$G$49,MATCH(orders!$D129,products!$A$1:$A$49,0),MATCH(orders!K$1,products!$A$1:$G$1,0))</f>
        <v>2.5</v>
      </c>
      <c r="L371" s="10">
        <f>INDEX(products!$A$1:$G$49,MATCH(orders!$D129,products!$A$1:$A$49,0),MATCH(orders!L$1,products!$A$1:$G$1,0))</f>
        <v>12.5</v>
      </c>
      <c r="M371" s="10">
        <f t="shared" si="15"/>
        <v>75</v>
      </c>
      <c r="N371" t="str">
        <f t="shared" si="16"/>
        <v>Ciabatta</v>
      </c>
      <c r="O371" t="str">
        <f t="shared" si="17"/>
        <v>Soft</v>
      </c>
      <c r="P371" t="str">
        <f>_xlfn.XLOOKUP(Orders[[#This Row],[Customer ID]],customers!$A$2:$A$1001,customers!$I$2:$I$1001,,0)</f>
        <v>No</v>
      </c>
    </row>
    <row r="372" spans="1:16" x14ac:dyDescent="0.35">
      <c r="A372" s="2" t="s">
        <v>5313</v>
      </c>
      <c r="B372" s="3">
        <v>45468</v>
      </c>
      <c r="C372" s="2" t="s">
        <v>4313</v>
      </c>
      <c r="D372" t="s">
        <v>284</v>
      </c>
      <c r="E372" s="2">
        <v>5</v>
      </c>
      <c r="F372" s="2" t="str">
        <f>_xlfn.XLOOKUP(C372,customers!$A$1:$A$1001,customers!$B$1:$B$1001,,0)</f>
        <v>Hadassah Meyer</v>
      </c>
      <c r="G372" s="2" t="str">
        <f ca="1">IF(_xlfn.XLOOKUP(C372,customers!$A$1:$A$1001,customers!$C$1:$C$1001,,0)=0,"",_xlfn.XLOOKUP(C372,customers!$A$1:$A$1001,customers!$C$1:$C$1001,,0))</f>
        <v>hmeyer2@gmail.com</v>
      </c>
      <c r="H372" s="2" t="str">
        <f>_xlfn.XLOOKUP(C372,customers!$A$1:$A$1001,customers!$G$1:$G$1001,,0)</f>
        <v>United States</v>
      </c>
      <c r="I372" t="str">
        <f>INDEX(products!$A$1:$G$49,MATCH(orders!$D132,products!$A$1:$A$49,0),MATCH(orders!I$1,products!$A$1:$G$1,0))</f>
        <v>Cia</v>
      </c>
      <c r="J372" t="str">
        <f>INDEX(products!$A$1:$G$49,MATCH(orders!$D132,products!$A$1:$A$49,0),MATCH(orders!J$1,products!$A$1:$G$1,0))</f>
        <v>C</v>
      </c>
      <c r="K372" s="5">
        <f>INDEX(products!$A$1:$G$49,MATCH(orders!$D132,products!$A$1:$A$49,0),MATCH(orders!K$1,products!$A$1:$G$1,0))</f>
        <v>2.5</v>
      </c>
      <c r="L372" s="10">
        <f>INDEX(products!$A$1:$G$49,MATCH(orders!$D132,products!$A$1:$A$49,0),MATCH(orders!L$1,products!$A$1:$G$1,0))</f>
        <v>13.75</v>
      </c>
      <c r="M372" s="10">
        <f t="shared" si="15"/>
        <v>68.75</v>
      </c>
      <c r="N372" t="str">
        <f t="shared" si="16"/>
        <v>Ciabatta</v>
      </c>
      <c r="O372" t="str">
        <f t="shared" si="17"/>
        <v>Crispy</v>
      </c>
      <c r="P372" t="str">
        <f>_xlfn.XLOOKUP(Orders[[#This Row],[Customer ID]],customers!$A$2:$A$1001,customers!$I$2:$I$1001,,0)</f>
        <v>No</v>
      </c>
    </row>
    <row r="373" spans="1:16" x14ac:dyDescent="0.35">
      <c r="A373" s="2" t="s">
        <v>6022</v>
      </c>
      <c r="B373" s="3">
        <v>44941</v>
      </c>
      <c r="C373" s="2" t="s">
        <v>5022</v>
      </c>
      <c r="D373" t="s">
        <v>259</v>
      </c>
      <c r="E373" s="2">
        <v>6</v>
      </c>
      <c r="F373" s="2" t="str">
        <f>_xlfn.XLOOKUP(C373,customers!$A$1:$A$1001,customers!$B$1:$B$1001,,0)</f>
        <v>Hadley Bolton</v>
      </c>
      <c r="G373" s="2" t="str">
        <f ca="1">IF(_xlfn.XLOOKUP(C373,customers!$A$1:$A$1001,customers!$C$1:$C$1001,,0)=0,"",_xlfn.XLOOKUP(C373,customers!$A$1:$A$1001,customers!$C$1:$C$1001,,0))</f>
        <v>hbolton2@outlook.com</v>
      </c>
      <c r="H373" s="2" t="str">
        <f>_xlfn.XLOOKUP(C373,customers!$A$1:$A$1001,customers!$G$1:$G$1001,,0)</f>
        <v>France</v>
      </c>
      <c r="I373" t="str">
        <f>INDEX(products!$A$1:$G$49,MATCH(orders!$D531,products!$A$1:$A$49,0),MATCH(orders!I$1,products!$A$1:$G$1,0))</f>
        <v>Cia</v>
      </c>
      <c r="J373" t="str">
        <f>INDEX(products!$A$1:$G$49,MATCH(orders!$D531,products!$A$1:$A$49,0),MATCH(orders!J$1,products!$A$1:$G$1,0))</f>
        <v>C</v>
      </c>
      <c r="K373" s="5">
        <f>INDEX(products!$A$1:$G$49,MATCH(orders!$D531,products!$A$1:$A$49,0),MATCH(orders!K$1,products!$A$1:$G$1,0))</f>
        <v>1</v>
      </c>
      <c r="L373" s="10">
        <f>INDEX(products!$A$1:$G$49,MATCH(orders!$D531,products!$A$1:$A$49,0),MATCH(orders!L$1,products!$A$1:$G$1,0))</f>
        <v>5.5</v>
      </c>
      <c r="M373" s="10">
        <f t="shared" si="15"/>
        <v>33</v>
      </c>
      <c r="N373" t="str">
        <f t="shared" si="16"/>
        <v>Ciabatta</v>
      </c>
      <c r="O373" t="str">
        <f t="shared" si="17"/>
        <v>Crispy</v>
      </c>
      <c r="P373" t="str">
        <f>_xlfn.XLOOKUP(Orders[[#This Row],[Customer ID]],customers!$A$2:$A$1001,customers!$I$2:$I$1001,,0)</f>
        <v>Yes</v>
      </c>
    </row>
    <row r="374" spans="1:16" x14ac:dyDescent="0.35">
      <c r="A374" s="2" t="s">
        <v>6116</v>
      </c>
      <c r="B374" s="3">
        <v>45094</v>
      </c>
      <c r="C374" s="2" t="s">
        <v>5116</v>
      </c>
      <c r="D374" t="s">
        <v>272</v>
      </c>
      <c r="E374" s="2">
        <v>5</v>
      </c>
      <c r="F374" s="2" t="str">
        <f>_xlfn.XLOOKUP(C374,customers!$A$1:$A$1001,customers!$B$1:$B$1001,,0)</f>
        <v>Hadassah Hobbs</v>
      </c>
      <c r="G374" s="2" t="str">
        <f ca="1">IF(_xlfn.XLOOKUP(C374,customers!$A$1:$A$1001,customers!$C$1:$C$1001,,0)=0,"",_xlfn.XLOOKUP(C374,customers!$A$1:$A$1001,customers!$C$1:$C$1001,,0))</f>
        <v>hhobbs7@aol.com</v>
      </c>
      <c r="H374" s="2" t="str">
        <f>_xlfn.XLOOKUP(C374,customers!$A$1:$A$1001,customers!$G$1:$G$1001,,0)</f>
        <v>Ireland</v>
      </c>
      <c r="I374" t="str">
        <f>INDEX(products!$A$1:$G$49,MATCH(orders!$D796,products!$A$1:$A$49,0),MATCH(orders!I$1,products!$A$1:$G$1,0))</f>
        <v>Bag</v>
      </c>
      <c r="J374" t="str">
        <f>INDEX(products!$A$1:$G$49,MATCH(orders!$D796,products!$A$1:$A$49,0),MATCH(orders!J$1,products!$A$1:$G$1,0))</f>
        <v>C</v>
      </c>
      <c r="K374" s="5">
        <f>INDEX(products!$A$1:$G$49,MATCH(orders!$D796,products!$A$1:$A$49,0),MATCH(orders!K$1,products!$A$1:$G$1,0))</f>
        <v>0.5</v>
      </c>
      <c r="L374" s="10">
        <f>INDEX(products!$A$1:$G$49,MATCH(orders!$D796,products!$A$1:$A$49,0),MATCH(orders!L$1,products!$A$1:$G$1,0))</f>
        <v>3.3</v>
      </c>
      <c r="M374" s="10">
        <f t="shared" si="15"/>
        <v>16.5</v>
      </c>
      <c r="N374" t="str">
        <f t="shared" si="16"/>
        <v>Baguette</v>
      </c>
      <c r="O374" t="str">
        <f t="shared" si="17"/>
        <v>Crispy</v>
      </c>
      <c r="P374" t="str">
        <f>_xlfn.XLOOKUP(Orders[[#This Row],[Customer ID]],customers!$A$2:$A$1001,customers!$I$2:$I$1001,,0)</f>
        <v>No</v>
      </c>
    </row>
    <row r="375" spans="1:16" x14ac:dyDescent="0.35">
      <c r="A375" s="2" t="s">
        <v>5345</v>
      </c>
      <c r="B375" s="3">
        <v>45164</v>
      </c>
      <c r="C375" s="2" t="s">
        <v>4345</v>
      </c>
      <c r="D375" t="s">
        <v>282</v>
      </c>
      <c r="E375" s="2">
        <v>2</v>
      </c>
      <c r="F375" s="2" t="str">
        <f>_xlfn.XLOOKUP(C375,customers!$A$1:$A$1001,customers!$B$1:$B$1001,,0)</f>
        <v>Haley Hernandez</v>
      </c>
      <c r="G375" s="2" t="str">
        <f ca="1">IF(_xlfn.XLOOKUP(C375,customers!$A$1:$A$1001,customers!$C$1:$C$1001,,0)=0,"",_xlfn.XLOOKUP(C375,customers!$A$1:$A$1001,customers!$C$1:$C$1001,,0))</f>
        <v>hhernandez9@hotmail.com</v>
      </c>
      <c r="H375" s="2" t="str">
        <f>_xlfn.XLOOKUP(C375,customers!$A$1:$A$1001,customers!$G$1:$G$1001,,0)</f>
        <v>United Kingdom</v>
      </c>
      <c r="I375" t="str">
        <f>INDEX(products!$A$1:$G$49,MATCH(orders!$D754,products!$A$1:$A$49,0),MATCH(orders!I$1,products!$A$1:$G$1,0))</f>
        <v>Cia</v>
      </c>
      <c r="J375" t="str">
        <f>INDEX(products!$A$1:$G$49,MATCH(orders!$D754,products!$A$1:$A$49,0),MATCH(orders!J$1,products!$A$1:$G$1,0))</f>
        <v>S</v>
      </c>
      <c r="K375" s="5">
        <f>INDEX(products!$A$1:$G$49,MATCH(orders!$D754,products!$A$1:$A$49,0),MATCH(orders!K$1,products!$A$1:$G$1,0))</f>
        <v>1</v>
      </c>
      <c r="L375" s="10">
        <f>INDEX(products!$A$1:$G$49,MATCH(orders!$D754,products!$A$1:$A$49,0),MATCH(orders!L$1,products!$A$1:$G$1,0))</f>
        <v>5</v>
      </c>
      <c r="M375" s="10">
        <f t="shared" si="15"/>
        <v>10</v>
      </c>
      <c r="N375" t="str">
        <f t="shared" si="16"/>
        <v>Ciabatta</v>
      </c>
      <c r="O375" t="str">
        <f t="shared" si="17"/>
        <v>Soft</v>
      </c>
      <c r="P375" t="str">
        <f>_xlfn.XLOOKUP(Orders[[#This Row],[Customer ID]],customers!$A$2:$A$1001,customers!$I$2:$I$1001,,0)</f>
        <v>No</v>
      </c>
    </row>
    <row r="376" spans="1:16" x14ac:dyDescent="0.35">
      <c r="A376" s="2" t="s">
        <v>5713</v>
      </c>
      <c r="B376" s="3">
        <v>44402</v>
      </c>
      <c r="C376" s="2" t="s">
        <v>4713</v>
      </c>
      <c r="D376" t="s">
        <v>260</v>
      </c>
      <c r="E376" s="2">
        <v>1</v>
      </c>
      <c r="F376" s="2" t="str">
        <f>_xlfn.XLOOKUP(C376,customers!$A$1:$A$1001,customers!$B$1:$B$1001,,0)</f>
        <v>Haleigh Patton</v>
      </c>
      <c r="G376" s="2" t="str">
        <f ca="1">IF(_xlfn.XLOOKUP(C376,customers!$A$1:$A$1001,customers!$C$1:$C$1001,,0)=0,"",_xlfn.XLOOKUP(C376,customers!$A$1:$A$1001,customers!$C$1:$C$1001,,0))</f>
        <v>hpatton6@outlook.com</v>
      </c>
      <c r="H376" s="2" t="str">
        <f>_xlfn.XLOOKUP(C376,customers!$A$1:$A$1001,customers!$G$1:$G$1001,,0)</f>
        <v>France</v>
      </c>
      <c r="I376" t="str">
        <f>INDEX(products!$A$1:$G$49,MATCH(orders!$D4,products!$A$1:$A$49,0),MATCH(orders!I$1,products!$A$1:$G$1,0))</f>
        <v>Sou</v>
      </c>
      <c r="J376" t="str">
        <f>INDEX(products!$A$1:$G$49,MATCH(orders!$D4,products!$A$1:$A$49,0),MATCH(orders!J$1,products!$A$1:$G$1,0))</f>
        <v>M</v>
      </c>
      <c r="K376" s="5">
        <f>INDEX(products!$A$1:$G$49,MATCH(orders!$D4,products!$A$1:$A$49,0),MATCH(orders!K$1,products!$A$1:$G$1,0))</f>
        <v>0.5</v>
      </c>
      <c r="L376" s="10">
        <f>INDEX(products!$A$1:$G$49,MATCH(orders!$D4,products!$A$1:$A$49,0),MATCH(orders!L$1,products!$A$1:$G$1,0))</f>
        <v>1.8</v>
      </c>
      <c r="M376" s="10">
        <f t="shared" si="15"/>
        <v>1.8</v>
      </c>
      <c r="N376" t="str">
        <f t="shared" si="16"/>
        <v>Sourdough</v>
      </c>
      <c r="O376" t="str">
        <f t="shared" si="17"/>
        <v>Medium</v>
      </c>
      <c r="P376" t="str">
        <f>_xlfn.XLOOKUP(Orders[[#This Row],[Customer ID]],customers!$A$2:$A$1001,customers!$I$2:$I$1001,,0)</f>
        <v>Yes</v>
      </c>
    </row>
    <row r="377" spans="1:16" x14ac:dyDescent="0.35">
      <c r="A377" s="2" t="s">
        <v>5796</v>
      </c>
      <c r="B377" s="3">
        <v>44373</v>
      </c>
      <c r="C377" s="2" t="s">
        <v>4796</v>
      </c>
      <c r="D377" t="s">
        <v>276</v>
      </c>
      <c r="E377" s="2">
        <v>2</v>
      </c>
      <c r="F377" s="2" t="str">
        <f>_xlfn.XLOOKUP(C377,customers!$A$1:$A$1001,customers!$B$1:$B$1001,,0)</f>
        <v>Hamza Shaffer</v>
      </c>
      <c r="G377" s="2" t="str">
        <f ca="1">IF(_xlfn.XLOOKUP(C377,customers!$A$1:$A$1001,customers!$C$1:$C$1001,,0)=0,"",_xlfn.XLOOKUP(C377,customers!$A$1:$A$1001,customers!$C$1:$C$1001,,0))</f>
        <v>hshaffer4@gmail.com</v>
      </c>
      <c r="H377" s="2" t="str">
        <f>_xlfn.XLOOKUP(C377,customers!$A$1:$A$1001,customers!$G$1:$G$1001,,0)</f>
        <v>France</v>
      </c>
      <c r="I377" t="str">
        <f>INDEX(products!$A$1:$G$49,MATCH(orders!$D216,products!$A$1:$A$49,0),MATCH(orders!I$1,products!$A$1:$G$1,0))</f>
        <v>Cia</v>
      </c>
      <c r="J377" t="str">
        <f>INDEX(products!$A$1:$G$49,MATCH(orders!$D216,products!$A$1:$A$49,0),MATCH(orders!J$1,products!$A$1:$G$1,0))</f>
        <v>S</v>
      </c>
      <c r="K377" s="5">
        <f>INDEX(products!$A$1:$G$49,MATCH(orders!$D216,products!$A$1:$A$49,0),MATCH(orders!K$1,products!$A$1:$G$1,0))</f>
        <v>2.5</v>
      </c>
      <c r="L377" s="10">
        <f>INDEX(products!$A$1:$G$49,MATCH(orders!$D216,products!$A$1:$A$49,0),MATCH(orders!L$1,products!$A$1:$G$1,0))</f>
        <v>12.5</v>
      </c>
      <c r="M377" s="10">
        <f t="shared" si="15"/>
        <v>25</v>
      </c>
      <c r="N377" t="str">
        <f t="shared" si="16"/>
        <v>Ciabatta</v>
      </c>
      <c r="O377" t="str">
        <f t="shared" si="17"/>
        <v>Soft</v>
      </c>
      <c r="P377" t="str">
        <f>_xlfn.XLOOKUP(Orders[[#This Row],[Customer ID]],customers!$A$2:$A$1001,customers!$I$2:$I$1001,,0)</f>
        <v>Yes</v>
      </c>
    </row>
    <row r="378" spans="1:16" x14ac:dyDescent="0.35">
      <c r="A378" s="2" t="s">
        <v>6003</v>
      </c>
      <c r="B378" s="3">
        <v>45339</v>
      </c>
      <c r="C378" s="2" t="s">
        <v>5003</v>
      </c>
      <c r="D378" t="s">
        <v>280</v>
      </c>
      <c r="E378" s="2">
        <v>4</v>
      </c>
      <c r="F378" s="2" t="str">
        <f>_xlfn.XLOOKUP(C378,customers!$A$1:$A$1001,customers!$B$1:$B$1001,,0)</f>
        <v>Hamza Reeves</v>
      </c>
      <c r="G378" s="2" t="str">
        <f ca="1">IF(_xlfn.XLOOKUP(C378,customers!$A$1:$A$1001,customers!$C$1:$C$1001,,0)=0,"",_xlfn.XLOOKUP(C378,customers!$A$1:$A$1001,customers!$C$1:$C$1001,,0))</f>
        <v>hreeves8@yahoo.com</v>
      </c>
      <c r="H378" s="2" t="str">
        <f>_xlfn.XLOOKUP(C378,customers!$A$1:$A$1001,customers!$G$1:$G$1001,,0)</f>
        <v>Canada</v>
      </c>
      <c r="I378" t="str">
        <f>INDEX(products!$A$1:$G$49,MATCH(orders!$D606,products!$A$1:$A$49,0),MATCH(orders!I$1,products!$A$1:$G$1,0))</f>
        <v>Bri</v>
      </c>
      <c r="J378" t="str">
        <f>INDEX(products!$A$1:$G$49,MATCH(orders!$D606,products!$A$1:$A$49,0),MATCH(orders!J$1,products!$A$1:$G$1,0))</f>
        <v>M</v>
      </c>
      <c r="K378" s="5">
        <f>INDEX(products!$A$1:$G$49,MATCH(orders!$D606,products!$A$1:$A$49,0),MATCH(orders!K$1,products!$A$1:$G$1,0))</f>
        <v>2.5</v>
      </c>
      <c r="L378" s="10">
        <f>INDEX(products!$A$1:$G$49,MATCH(orders!$D606,products!$A$1:$A$49,0),MATCH(orders!L$1,products!$A$1:$G$1,0))</f>
        <v>12</v>
      </c>
      <c r="M378" s="10">
        <f t="shared" si="15"/>
        <v>48</v>
      </c>
      <c r="N378" t="str">
        <f t="shared" si="16"/>
        <v>Brioche</v>
      </c>
      <c r="O378" t="str">
        <f t="shared" si="17"/>
        <v>Medium</v>
      </c>
      <c r="P378" t="str">
        <f>_xlfn.XLOOKUP(Orders[[#This Row],[Customer ID]],customers!$A$2:$A$1001,customers!$I$2:$I$1001,,0)</f>
        <v>No</v>
      </c>
    </row>
    <row r="379" spans="1:16" x14ac:dyDescent="0.35">
      <c r="A379" s="2" t="s">
        <v>5564</v>
      </c>
      <c r="B379" s="3">
        <v>44602</v>
      </c>
      <c r="C379" s="2" t="s">
        <v>4564</v>
      </c>
      <c r="D379" t="s">
        <v>283</v>
      </c>
      <c r="E379" s="2">
        <v>1</v>
      </c>
      <c r="F379" s="2" t="str">
        <f>_xlfn.XLOOKUP(C379,customers!$A$1:$A$1001,customers!$B$1:$B$1001,,0)</f>
        <v>Hannah Hurst</v>
      </c>
      <c r="G379" s="2" t="str">
        <f ca="1">IF(_xlfn.XLOOKUP(C379,customers!$A$1:$A$1001,customers!$C$1:$C$1001,,0)=0,"",_xlfn.XLOOKUP(C379,customers!$A$1:$A$1001,customers!$C$1:$C$1001,,0))</f>
        <v>hhurst7@icloud.com</v>
      </c>
      <c r="H379" s="2" t="str">
        <f>_xlfn.XLOOKUP(C379,customers!$A$1:$A$1001,customers!$G$1:$G$1001,,0)</f>
        <v>France</v>
      </c>
      <c r="I379" t="str">
        <f>INDEX(products!$A$1:$G$49,MATCH(orders!$D419,products!$A$1:$A$49,0),MATCH(orders!I$1,products!$A$1:$G$1,0))</f>
        <v>Cro</v>
      </c>
      <c r="J379" t="str">
        <f>INDEX(products!$A$1:$G$49,MATCH(orders!$D419,products!$A$1:$A$49,0),MATCH(orders!J$1,products!$A$1:$G$1,0))</f>
        <v>M</v>
      </c>
      <c r="K379" s="5">
        <f>INDEX(products!$A$1:$G$49,MATCH(orders!$D419,products!$A$1:$A$49,0),MATCH(orders!K$1,products!$A$1:$G$1,0))</f>
        <v>0.2</v>
      </c>
      <c r="L379" s="10">
        <f>INDEX(products!$A$1:$G$49,MATCH(orders!$D419,products!$A$1:$A$49,0),MATCH(orders!L$1,products!$A$1:$G$1,0))</f>
        <v>1.08</v>
      </c>
      <c r="M379" s="10">
        <f t="shared" si="15"/>
        <v>1.08</v>
      </c>
      <c r="N379" t="str">
        <f t="shared" si="16"/>
        <v>Croissant</v>
      </c>
      <c r="O379" t="str">
        <f t="shared" si="17"/>
        <v>Medium</v>
      </c>
      <c r="P379" t="str">
        <f>_xlfn.XLOOKUP(Orders[[#This Row],[Customer ID]],customers!$A$2:$A$1001,customers!$I$2:$I$1001,,0)</f>
        <v>No</v>
      </c>
    </row>
    <row r="380" spans="1:16" x14ac:dyDescent="0.35">
      <c r="A380" s="2" t="s">
        <v>5952</v>
      </c>
      <c r="B380" s="3">
        <v>44330</v>
      </c>
      <c r="C380" s="2" t="s">
        <v>4952</v>
      </c>
      <c r="D380" t="s">
        <v>287</v>
      </c>
      <c r="E380" s="2">
        <v>6</v>
      </c>
      <c r="F380" s="2" t="str">
        <f>_xlfn.XLOOKUP(C380,customers!$A$1:$A$1001,customers!$B$1:$B$1001,,0)</f>
        <v>Hanna Jenkins</v>
      </c>
      <c r="G380" s="2" t="str">
        <f ca="1">IF(_xlfn.XLOOKUP(C380,customers!$A$1:$A$1001,customers!$C$1:$C$1001,,0)=0,"",_xlfn.XLOOKUP(C380,customers!$A$1:$A$1001,customers!$C$1:$C$1001,,0))</f>
        <v>hjenkins3@aol.com</v>
      </c>
      <c r="H380" s="2" t="str">
        <f>_xlfn.XLOOKUP(C380,customers!$A$1:$A$1001,customers!$G$1:$G$1001,,0)</f>
        <v>United States</v>
      </c>
      <c r="I380" t="str">
        <f>INDEX(products!$A$1:$G$49,MATCH(orders!$D41,products!$A$1:$A$49,0),MATCH(orders!I$1,products!$A$1:$G$1,0))</f>
        <v>Bag</v>
      </c>
      <c r="J380" t="str">
        <f>INDEX(products!$A$1:$G$49,MATCH(orders!$D41,products!$A$1:$A$49,0),MATCH(orders!J$1,products!$A$1:$G$1,0))</f>
        <v>M</v>
      </c>
      <c r="K380" s="5">
        <f>INDEX(products!$A$1:$G$49,MATCH(orders!$D41,products!$A$1:$A$49,0),MATCH(orders!K$1,products!$A$1:$G$1,0))</f>
        <v>1</v>
      </c>
      <c r="L380" s="10">
        <f>INDEX(products!$A$1:$G$49,MATCH(orders!$D41,products!$A$1:$A$49,0),MATCH(orders!L$1,products!$A$1:$G$1,0))</f>
        <v>7.2</v>
      </c>
      <c r="M380" s="10">
        <f t="shared" si="15"/>
        <v>43.2</v>
      </c>
      <c r="N380" t="str">
        <f t="shared" si="16"/>
        <v>Baguette</v>
      </c>
      <c r="O380" t="str">
        <f t="shared" si="17"/>
        <v>Medium</v>
      </c>
      <c r="P380" t="str">
        <f>_xlfn.XLOOKUP(Orders[[#This Row],[Customer ID]],customers!$A$2:$A$1001,customers!$I$2:$I$1001,,0)</f>
        <v>No</v>
      </c>
    </row>
    <row r="381" spans="1:16" x14ac:dyDescent="0.35">
      <c r="A381" s="2" t="s">
        <v>5295</v>
      </c>
      <c r="B381" s="3">
        <v>44709</v>
      </c>
      <c r="C381" s="2" t="s">
        <v>4295</v>
      </c>
      <c r="D381" t="s">
        <v>263</v>
      </c>
      <c r="E381" s="2">
        <v>5</v>
      </c>
      <c r="F381" s="2" t="str">
        <f>_xlfn.XLOOKUP(C381,customers!$A$1:$A$1001,customers!$B$1:$B$1001,,0)</f>
        <v>Harrison Woodward</v>
      </c>
      <c r="G381" s="2" t="str">
        <f ca="1">IF(_xlfn.XLOOKUP(C381,customers!$A$1:$A$1001,customers!$C$1:$C$1001,,0)=0,"",_xlfn.XLOOKUP(C381,customers!$A$1:$A$1001,customers!$C$1:$C$1001,,0))</f>
        <v>hwoodward2@gmail.com</v>
      </c>
      <c r="H381" s="2" t="str">
        <f>_xlfn.XLOOKUP(C381,customers!$A$1:$A$1001,customers!$G$1:$G$1001,,0)</f>
        <v>Canada</v>
      </c>
      <c r="I381" t="str">
        <f>INDEX(products!$A$1:$G$49,MATCH(orders!$D679,products!$A$1:$A$49,0),MATCH(orders!I$1,products!$A$1:$G$1,0))</f>
        <v>Bag</v>
      </c>
      <c r="J381" t="str">
        <f>INDEX(products!$A$1:$G$49,MATCH(orders!$D679,products!$A$1:$A$49,0),MATCH(orders!J$1,products!$A$1:$G$1,0))</f>
        <v>S</v>
      </c>
      <c r="K381" s="5">
        <f>INDEX(products!$A$1:$G$49,MATCH(orders!$D679,products!$A$1:$A$49,0),MATCH(orders!K$1,products!$A$1:$G$1,0))</f>
        <v>1</v>
      </c>
      <c r="L381" s="10">
        <f>INDEX(products!$A$1:$G$49,MATCH(orders!$D679,products!$A$1:$A$49,0),MATCH(orders!L$1,products!$A$1:$G$1,0))</f>
        <v>6</v>
      </c>
      <c r="M381" s="10">
        <f t="shared" si="15"/>
        <v>30</v>
      </c>
      <c r="N381" t="str">
        <f t="shared" si="16"/>
        <v>Baguette</v>
      </c>
      <c r="O381" t="str">
        <f t="shared" si="17"/>
        <v>Soft</v>
      </c>
      <c r="P381" t="str">
        <f>_xlfn.XLOOKUP(Orders[[#This Row],[Customer ID]],customers!$A$2:$A$1001,customers!$I$2:$I$1001,,0)</f>
        <v>No</v>
      </c>
    </row>
    <row r="382" spans="1:16" x14ac:dyDescent="0.35">
      <c r="A382" s="2" t="s">
        <v>5531</v>
      </c>
      <c r="B382" s="3">
        <v>44735</v>
      </c>
      <c r="C382" s="2" t="s">
        <v>4531</v>
      </c>
      <c r="D382" t="s">
        <v>286</v>
      </c>
      <c r="E382" s="2">
        <v>4</v>
      </c>
      <c r="F382" s="2" t="str">
        <f>_xlfn.XLOOKUP(C382,customers!$A$1:$A$1001,customers!$B$1:$B$1001,,0)</f>
        <v>Harry Bautista</v>
      </c>
      <c r="G382" s="2" t="str">
        <f ca="1">IF(_xlfn.XLOOKUP(C382,customers!$A$1:$A$1001,customers!$C$1:$C$1001,,0)=0,"",_xlfn.XLOOKUP(C382,customers!$A$1:$A$1001,customers!$C$1:$C$1001,,0))</f>
        <v>hbautista1@icloud.com</v>
      </c>
      <c r="H382" s="2" t="str">
        <f>_xlfn.XLOOKUP(C382,customers!$A$1:$A$1001,customers!$G$1:$G$1001,,0)</f>
        <v>United States</v>
      </c>
      <c r="I382" t="str">
        <f>INDEX(products!$A$1:$G$49,MATCH(orders!$D952,products!$A$1:$A$49,0),MATCH(orders!I$1,products!$A$1:$G$1,0))</f>
        <v>Cro</v>
      </c>
      <c r="J382" t="str">
        <f>INDEX(products!$A$1:$G$49,MATCH(orders!$D952,products!$A$1:$A$49,0),MATCH(orders!J$1,products!$A$1:$G$1,0))</f>
        <v>M</v>
      </c>
      <c r="K382" s="5">
        <f>INDEX(products!$A$1:$G$49,MATCH(orders!$D952,products!$A$1:$A$49,0),MATCH(orders!K$1,products!$A$1:$G$1,0))</f>
        <v>0.2</v>
      </c>
      <c r="L382" s="10">
        <f>INDEX(products!$A$1:$G$49,MATCH(orders!$D952,products!$A$1:$A$49,0),MATCH(orders!L$1,products!$A$1:$G$1,0))</f>
        <v>1.08</v>
      </c>
      <c r="M382" s="10">
        <f t="shared" si="15"/>
        <v>4.32</v>
      </c>
      <c r="N382" t="str">
        <f t="shared" si="16"/>
        <v>Croissant</v>
      </c>
      <c r="O382" t="str">
        <f t="shared" si="17"/>
        <v>Medium</v>
      </c>
      <c r="P382" t="str">
        <f>_xlfn.XLOOKUP(Orders[[#This Row],[Customer ID]],customers!$A$2:$A$1001,customers!$I$2:$I$1001,,0)</f>
        <v>Yes</v>
      </c>
    </row>
    <row r="383" spans="1:16" x14ac:dyDescent="0.35">
      <c r="A383" s="2" t="s">
        <v>5959</v>
      </c>
      <c r="B383" s="3">
        <v>45279</v>
      </c>
      <c r="C383" s="2" t="s">
        <v>4959</v>
      </c>
      <c r="D383" t="s">
        <v>273</v>
      </c>
      <c r="E383" s="2">
        <v>1</v>
      </c>
      <c r="F383" s="2" t="str">
        <f>_xlfn.XLOOKUP(C383,customers!$A$1:$A$1001,customers!$B$1:$B$1001,,0)</f>
        <v>Harley Chaney</v>
      </c>
      <c r="G383" s="2" t="str">
        <f ca="1">IF(_xlfn.XLOOKUP(C383,customers!$A$1:$A$1001,customers!$C$1:$C$1001,,0)=0,"",_xlfn.XLOOKUP(C383,customers!$A$1:$A$1001,customers!$C$1:$C$1001,,0))</f>
        <v>hchaney3@aol.com</v>
      </c>
      <c r="H383" s="2" t="str">
        <f>_xlfn.XLOOKUP(C383,customers!$A$1:$A$1001,customers!$G$1:$G$1001,,0)</f>
        <v>United States</v>
      </c>
      <c r="I383" t="str">
        <f>INDEX(products!$A$1:$G$49,MATCH(orders!$D211,products!$A$1:$A$49,0),MATCH(orders!I$1,products!$A$1:$G$1,0))</f>
        <v>Bag</v>
      </c>
      <c r="J383" t="str">
        <f>INDEX(products!$A$1:$G$49,MATCH(orders!$D211,products!$A$1:$A$49,0),MATCH(orders!J$1,products!$A$1:$G$1,0))</f>
        <v>C</v>
      </c>
      <c r="K383" s="5">
        <f>INDEX(products!$A$1:$G$49,MATCH(orders!$D211,products!$A$1:$A$49,0),MATCH(orders!K$1,products!$A$1:$G$1,0))</f>
        <v>0.2</v>
      </c>
      <c r="L383" s="10">
        <f>INDEX(products!$A$1:$G$49,MATCH(orders!$D211,products!$A$1:$A$49,0),MATCH(orders!L$1,products!$A$1:$G$1,0))</f>
        <v>1.32</v>
      </c>
      <c r="M383" s="10">
        <f t="shared" si="15"/>
        <v>1.32</v>
      </c>
      <c r="N383" t="str">
        <f t="shared" si="16"/>
        <v>Baguette</v>
      </c>
      <c r="O383" t="str">
        <f t="shared" si="17"/>
        <v>Crispy</v>
      </c>
      <c r="P383" t="str">
        <f>_xlfn.XLOOKUP(Orders[[#This Row],[Customer ID]],customers!$A$2:$A$1001,customers!$I$2:$I$1001,,0)</f>
        <v>No</v>
      </c>
    </row>
    <row r="384" spans="1:16" x14ac:dyDescent="0.35">
      <c r="A384" s="2" t="s">
        <v>5532</v>
      </c>
      <c r="B384" s="3">
        <v>44906</v>
      </c>
      <c r="C384" s="2" t="s">
        <v>4532</v>
      </c>
      <c r="D384" t="s">
        <v>268</v>
      </c>
      <c r="E384" s="2">
        <v>4</v>
      </c>
      <c r="F384" s="2" t="str">
        <f>_xlfn.XLOOKUP(C384,customers!$A$1:$A$1001,customers!$B$1:$B$1001,,0)</f>
        <v>Harper Greene</v>
      </c>
      <c r="G384" s="2" t="str">
        <f ca="1">IF(_xlfn.XLOOKUP(C384,customers!$A$1:$A$1001,customers!$C$1:$C$1001,,0)=0,"",_xlfn.XLOOKUP(C384,customers!$A$1:$A$1001,customers!$C$1:$C$1001,,0))</f>
        <v>hgreene4@gmail.com</v>
      </c>
      <c r="H384" s="2" t="str">
        <f>_xlfn.XLOOKUP(C384,customers!$A$1:$A$1001,customers!$G$1:$G$1001,,0)</f>
        <v>Ireland</v>
      </c>
      <c r="I384" t="str">
        <f>INDEX(products!$A$1:$G$49,MATCH(orders!$D396,products!$A$1:$A$49,0),MATCH(orders!I$1,products!$A$1:$G$1,0))</f>
        <v>Bag</v>
      </c>
      <c r="J384" t="str">
        <f>INDEX(products!$A$1:$G$49,MATCH(orders!$D396,products!$A$1:$A$49,0),MATCH(orders!J$1,products!$A$1:$G$1,0))</f>
        <v>S</v>
      </c>
      <c r="K384" s="5">
        <f>INDEX(products!$A$1:$G$49,MATCH(orders!$D396,products!$A$1:$A$49,0),MATCH(orders!K$1,products!$A$1:$G$1,0))</f>
        <v>2.5</v>
      </c>
      <c r="L384" s="10">
        <f>INDEX(products!$A$1:$G$49,MATCH(orders!$D396,products!$A$1:$A$49,0),MATCH(orders!L$1,products!$A$1:$G$1,0))</f>
        <v>15</v>
      </c>
      <c r="M384" s="10">
        <f t="shared" si="15"/>
        <v>60</v>
      </c>
      <c r="N384" t="str">
        <f t="shared" si="16"/>
        <v>Baguette</v>
      </c>
      <c r="O384" t="str">
        <f t="shared" si="17"/>
        <v>Soft</v>
      </c>
      <c r="P384" t="str">
        <f>_xlfn.XLOOKUP(Orders[[#This Row],[Customer ID]],customers!$A$2:$A$1001,customers!$I$2:$I$1001,,0)</f>
        <v>Yes</v>
      </c>
    </row>
    <row r="385" spans="1:16" x14ac:dyDescent="0.35">
      <c r="A385" s="2" t="s">
        <v>5449</v>
      </c>
      <c r="B385" s="3">
        <v>45128</v>
      </c>
      <c r="C385" s="2" t="s">
        <v>4449</v>
      </c>
      <c r="D385" t="s">
        <v>283</v>
      </c>
      <c r="E385" s="2">
        <v>5</v>
      </c>
      <c r="F385" s="2" t="str">
        <f>_xlfn.XLOOKUP(C385,customers!$A$1:$A$1001,customers!$B$1:$B$1001,,0)</f>
        <v>Harper David</v>
      </c>
      <c r="G385" s="2" t="str">
        <f ca="1">IF(_xlfn.XLOOKUP(C385,customers!$A$1:$A$1001,customers!$C$1:$C$1001,,0)=0,"",_xlfn.XLOOKUP(C385,customers!$A$1:$A$1001,customers!$C$1:$C$1001,,0))</f>
        <v>hdavid6@aol.com</v>
      </c>
      <c r="H385" s="2" t="str">
        <f>_xlfn.XLOOKUP(C385,customers!$A$1:$A$1001,customers!$G$1:$G$1001,,0)</f>
        <v>France</v>
      </c>
      <c r="I385" t="str">
        <f>INDEX(products!$A$1:$G$49,MATCH(orders!$D527,products!$A$1:$A$49,0),MATCH(orders!I$1,products!$A$1:$G$1,0))</f>
        <v>Cia</v>
      </c>
      <c r="J385" t="str">
        <f>INDEX(products!$A$1:$G$49,MATCH(orders!$D527,products!$A$1:$A$49,0),MATCH(orders!J$1,products!$A$1:$G$1,0))</f>
        <v>S</v>
      </c>
      <c r="K385" s="5">
        <f>INDEX(products!$A$1:$G$49,MATCH(orders!$D527,products!$A$1:$A$49,0),MATCH(orders!K$1,products!$A$1:$G$1,0))</f>
        <v>2.5</v>
      </c>
      <c r="L385" s="10">
        <f>INDEX(products!$A$1:$G$49,MATCH(orders!$D527,products!$A$1:$A$49,0),MATCH(orders!L$1,products!$A$1:$G$1,0))</f>
        <v>12.5</v>
      </c>
      <c r="M385" s="10">
        <f t="shared" si="15"/>
        <v>62.5</v>
      </c>
      <c r="N385" t="str">
        <f t="shared" si="16"/>
        <v>Ciabatta</v>
      </c>
      <c r="O385" t="str">
        <f t="shared" si="17"/>
        <v>Soft</v>
      </c>
      <c r="P385" t="str">
        <f>_xlfn.XLOOKUP(Orders[[#This Row],[Customer ID]],customers!$A$2:$A$1001,customers!$I$2:$I$1001,,0)</f>
        <v>Yes</v>
      </c>
    </row>
    <row r="386" spans="1:16" x14ac:dyDescent="0.35">
      <c r="A386" s="2" t="s">
        <v>5484</v>
      </c>
      <c r="B386" s="3">
        <v>44599</v>
      </c>
      <c r="C386" s="2" t="s">
        <v>4484</v>
      </c>
      <c r="D386" t="s">
        <v>272</v>
      </c>
      <c r="E386" s="2">
        <v>1</v>
      </c>
      <c r="F386" s="2" t="str">
        <f>_xlfn.XLOOKUP(C386,customers!$A$1:$A$1001,customers!$B$1:$B$1001,,0)</f>
        <v>Harold Patrick</v>
      </c>
      <c r="G386" s="2" t="str">
        <f ca="1">IF(_xlfn.XLOOKUP(C386,customers!$A$1:$A$1001,customers!$C$1:$C$1001,,0)=0,"",_xlfn.XLOOKUP(C386,customers!$A$1:$A$1001,customers!$C$1:$C$1001,,0))</f>
        <v>hpatrick3@hotmail.com</v>
      </c>
      <c r="H386" s="2" t="str">
        <f>_xlfn.XLOOKUP(C386,customers!$A$1:$A$1001,customers!$G$1:$G$1001,,0)</f>
        <v>Germany</v>
      </c>
      <c r="I386" t="str">
        <f>INDEX(products!$A$1:$G$49,MATCH(orders!$D976,products!$A$1:$A$49,0),MATCH(orders!I$1,products!$A$1:$G$1,0))</f>
        <v>Cro</v>
      </c>
      <c r="J386" t="str">
        <f>INDEX(products!$A$1:$G$49,MATCH(orders!$D976,products!$A$1:$A$49,0),MATCH(orders!J$1,products!$A$1:$G$1,0))</f>
        <v>C</v>
      </c>
      <c r="K386" s="5">
        <f>INDEX(products!$A$1:$G$49,MATCH(orders!$D976,products!$A$1:$A$49,0),MATCH(orders!K$1,products!$A$1:$G$1,0))</f>
        <v>2.5</v>
      </c>
      <c r="L386" s="10">
        <f>INDEX(products!$A$1:$G$49,MATCH(orders!$D976,products!$A$1:$A$49,0),MATCH(orders!L$1,products!$A$1:$G$1,0))</f>
        <v>12.375</v>
      </c>
      <c r="M386" s="10">
        <f t="shared" ref="M386:M449" si="18">L386*E386</f>
        <v>12.375</v>
      </c>
      <c r="N386" t="str">
        <f t="shared" ref="N386:N449" si="19">IF(I386="Bag","Baguette",IF(I386="Cro","Croissant",IF(I386="Sou","Sourdough",IF(I386="Bri","Brioche",IF(I386="Cia","Ciabatta","")))))</f>
        <v>Croissant</v>
      </c>
      <c r="O386" t="str">
        <f t="shared" ref="O386:O449" si="20">IF(J386="S","Soft",IF(J386="C","Crispy",IF(J386="M","Medium","")))</f>
        <v>Crispy</v>
      </c>
      <c r="P386" t="str">
        <f>_xlfn.XLOOKUP(Orders[[#This Row],[Customer ID]],customers!$A$2:$A$1001,customers!$I$2:$I$1001,,0)</f>
        <v>No</v>
      </c>
    </row>
    <row r="387" spans="1:16" x14ac:dyDescent="0.35">
      <c r="A387" s="2" t="s">
        <v>5814</v>
      </c>
      <c r="B387" s="3">
        <v>44342</v>
      </c>
      <c r="C387" s="2" t="s">
        <v>4814</v>
      </c>
      <c r="D387" t="s">
        <v>278</v>
      </c>
      <c r="E387" s="2">
        <v>3</v>
      </c>
      <c r="F387" s="2" t="str">
        <f>_xlfn.XLOOKUP(C387,customers!$A$1:$A$1001,customers!$B$1:$B$1001,,0)</f>
        <v>Harley Carter</v>
      </c>
      <c r="G387" s="2" t="str">
        <f ca="1">IF(_xlfn.XLOOKUP(C387,customers!$A$1:$A$1001,customers!$C$1:$C$1001,,0)=0,"",_xlfn.XLOOKUP(C387,customers!$A$1:$A$1001,customers!$C$1:$C$1001,,0))</f>
        <v>hcarter3@icloud.com</v>
      </c>
      <c r="H387" s="2" t="str">
        <f>_xlfn.XLOOKUP(C387,customers!$A$1:$A$1001,customers!$G$1:$G$1001,,0)</f>
        <v>United States</v>
      </c>
      <c r="I387" t="str">
        <f>INDEX(products!$A$1:$G$49,MATCH(orders!$D938,products!$A$1:$A$49,0),MATCH(orders!I$1,products!$A$1:$G$1,0))</f>
        <v>Cro</v>
      </c>
      <c r="J387" t="str">
        <f>INDEX(products!$A$1:$G$49,MATCH(orders!$D938,products!$A$1:$A$49,0),MATCH(orders!J$1,products!$A$1:$G$1,0))</f>
        <v>C</v>
      </c>
      <c r="K387" s="5">
        <f>INDEX(products!$A$1:$G$49,MATCH(orders!$D938,products!$A$1:$A$49,0),MATCH(orders!K$1,products!$A$1:$G$1,0))</f>
        <v>1</v>
      </c>
      <c r="L387" s="10">
        <f>INDEX(products!$A$1:$G$49,MATCH(orders!$D938,products!$A$1:$A$49,0),MATCH(orders!L$1,products!$A$1:$G$1,0))</f>
        <v>4.95</v>
      </c>
      <c r="M387" s="10">
        <f t="shared" si="18"/>
        <v>14.850000000000001</v>
      </c>
      <c r="N387" t="str">
        <f t="shared" si="19"/>
        <v>Croissant</v>
      </c>
      <c r="O387" t="str">
        <f t="shared" si="20"/>
        <v>Crispy</v>
      </c>
      <c r="P387" t="str">
        <f>_xlfn.XLOOKUP(Orders[[#This Row],[Customer ID]],customers!$A$2:$A$1001,customers!$I$2:$I$1001,,0)</f>
        <v>Yes</v>
      </c>
    </row>
    <row r="388" spans="1:16" x14ac:dyDescent="0.35">
      <c r="A388" s="2" t="s">
        <v>5609</v>
      </c>
      <c r="B388" s="3">
        <v>44988</v>
      </c>
      <c r="C388" s="2" t="s">
        <v>4609</v>
      </c>
      <c r="D388" t="s">
        <v>274</v>
      </c>
      <c r="E388" s="2">
        <v>2</v>
      </c>
      <c r="F388" s="2" t="str">
        <f>_xlfn.XLOOKUP(C388,customers!$A$1:$A$1001,customers!$B$1:$B$1001,,0)</f>
        <v>Harley Andersen</v>
      </c>
      <c r="G388" s="2" t="str">
        <f ca="1">IF(_xlfn.XLOOKUP(C388,customers!$A$1:$A$1001,customers!$C$1:$C$1001,,0)=0,"",_xlfn.XLOOKUP(C388,customers!$A$1:$A$1001,customers!$C$1:$C$1001,,0))</f>
        <v>handersen5@icloud.com</v>
      </c>
      <c r="H388" s="2" t="str">
        <f>_xlfn.XLOOKUP(C388,customers!$A$1:$A$1001,customers!$G$1:$G$1001,,0)</f>
        <v>France</v>
      </c>
      <c r="I388" t="str">
        <f>INDEX(products!$A$1:$G$49,MATCH(orders!$D320,products!$A$1:$A$49,0),MATCH(orders!I$1,products!$A$1:$G$1,0))</f>
        <v>Bag</v>
      </c>
      <c r="J388" t="str">
        <f>INDEX(products!$A$1:$G$49,MATCH(orders!$D320,products!$A$1:$A$49,0),MATCH(orders!J$1,products!$A$1:$G$1,0))</f>
        <v>C</v>
      </c>
      <c r="K388" s="5">
        <f>INDEX(products!$A$1:$G$49,MATCH(orders!$D320,products!$A$1:$A$49,0),MATCH(orders!K$1,products!$A$1:$G$1,0))</f>
        <v>0.5</v>
      </c>
      <c r="L388" s="10">
        <f>INDEX(products!$A$1:$G$49,MATCH(orders!$D320,products!$A$1:$A$49,0),MATCH(orders!L$1,products!$A$1:$G$1,0))</f>
        <v>3.3</v>
      </c>
      <c r="M388" s="10">
        <f t="shared" si="18"/>
        <v>6.6</v>
      </c>
      <c r="N388" t="str">
        <f t="shared" si="19"/>
        <v>Baguette</v>
      </c>
      <c r="O388" t="str">
        <f t="shared" si="20"/>
        <v>Crispy</v>
      </c>
      <c r="P388" t="str">
        <f>_xlfn.XLOOKUP(Orders[[#This Row],[Customer ID]],customers!$A$2:$A$1001,customers!$I$2:$I$1001,,0)</f>
        <v>No</v>
      </c>
    </row>
    <row r="389" spans="1:16" x14ac:dyDescent="0.35">
      <c r="A389" s="2" t="s">
        <v>5851</v>
      </c>
      <c r="B389" s="3">
        <v>44230</v>
      </c>
      <c r="C389" s="2" t="s">
        <v>4851</v>
      </c>
      <c r="D389" t="s">
        <v>279</v>
      </c>
      <c r="E389" s="2">
        <v>4</v>
      </c>
      <c r="F389" s="2" t="str">
        <f>_xlfn.XLOOKUP(C389,customers!$A$1:$A$1001,customers!$B$1:$B$1001,,0)</f>
        <v>Haven Harrell</v>
      </c>
      <c r="G389" s="2" t="str">
        <f ca="1">IF(_xlfn.XLOOKUP(C389,customers!$A$1:$A$1001,customers!$C$1:$C$1001,,0)=0,"",_xlfn.XLOOKUP(C389,customers!$A$1:$A$1001,customers!$C$1:$C$1001,,0))</f>
        <v>hharrell1@hotmail.com</v>
      </c>
      <c r="H389" s="2" t="str">
        <f>_xlfn.XLOOKUP(C389,customers!$A$1:$A$1001,customers!$G$1:$G$1001,,0)</f>
        <v>United States</v>
      </c>
      <c r="I389" t="str">
        <f>INDEX(products!$A$1:$G$49,MATCH(orders!$D701,products!$A$1:$A$49,0),MATCH(orders!I$1,products!$A$1:$G$1,0))</f>
        <v>Cro</v>
      </c>
      <c r="J389" t="str">
        <f>INDEX(products!$A$1:$G$49,MATCH(orders!$D701,products!$A$1:$A$49,0),MATCH(orders!J$1,products!$A$1:$G$1,0))</f>
        <v>S</v>
      </c>
      <c r="K389" s="5">
        <f>INDEX(products!$A$1:$G$49,MATCH(orders!$D701,products!$A$1:$A$49,0),MATCH(orders!K$1,products!$A$1:$G$1,0))</f>
        <v>0.5</v>
      </c>
      <c r="L389" s="10">
        <f>INDEX(products!$A$1:$G$49,MATCH(orders!$D701,products!$A$1:$A$49,0),MATCH(orders!L$1,products!$A$1:$G$1,0))</f>
        <v>2.25</v>
      </c>
      <c r="M389" s="10">
        <f t="shared" si="18"/>
        <v>9</v>
      </c>
      <c r="N389" t="str">
        <f t="shared" si="19"/>
        <v>Croissant</v>
      </c>
      <c r="O389" t="str">
        <f t="shared" si="20"/>
        <v>Soft</v>
      </c>
      <c r="P389" t="str">
        <f>_xlfn.XLOOKUP(Orders[[#This Row],[Customer ID]],customers!$A$2:$A$1001,customers!$I$2:$I$1001,,0)</f>
        <v>No</v>
      </c>
    </row>
    <row r="390" spans="1:16" x14ac:dyDescent="0.35">
      <c r="A390" s="2" t="s">
        <v>5455</v>
      </c>
      <c r="B390" s="3">
        <v>44495</v>
      </c>
      <c r="C390" s="2" t="s">
        <v>4455</v>
      </c>
      <c r="D390" t="s">
        <v>263</v>
      </c>
      <c r="E390" s="2">
        <v>3</v>
      </c>
      <c r="F390" s="2" t="str">
        <f>_xlfn.XLOOKUP(C390,customers!$A$1:$A$1001,customers!$B$1:$B$1001,,0)</f>
        <v>Haylee Wong</v>
      </c>
      <c r="G390" s="2" t="str">
        <f ca="1">IF(_xlfn.XLOOKUP(C390,customers!$A$1:$A$1001,customers!$C$1:$C$1001,,0)=0,"",_xlfn.XLOOKUP(C390,customers!$A$1:$A$1001,customers!$C$1:$C$1001,,0))</f>
        <v>hwong3@yahoo.com</v>
      </c>
      <c r="H390" s="2" t="str">
        <f>_xlfn.XLOOKUP(C390,customers!$A$1:$A$1001,customers!$G$1:$G$1001,,0)</f>
        <v>United States</v>
      </c>
      <c r="I390" t="str">
        <f>INDEX(products!$A$1:$G$49,MATCH(orders!$D391,products!$A$1:$A$49,0),MATCH(orders!I$1,products!$A$1:$G$1,0))</f>
        <v>Bag</v>
      </c>
      <c r="J390" t="str">
        <f>INDEX(products!$A$1:$G$49,MATCH(orders!$D391,products!$A$1:$A$49,0),MATCH(orders!J$1,products!$A$1:$G$1,0))</f>
        <v>S</v>
      </c>
      <c r="K390" s="5">
        <f>INDEX(products!$A$1:$G$49,MATCH(orders!$D391,products!$A$1:$A$49,0),MATCH(orders!K$1,products!$A$1:$G$1,0))</f>
        <v>0.5</v>
      </c>
      <c r="L390" s="10">
        <f>INDEX(products!$A$1:$G$49,MATCH(orders!$D391,products!$A$1:$A$49,0),MATCH(orders!L$1,products!$A$1:$G$1,0))</f>
        <v>3</v>
      </c>
      <c r="M390" s="10">
        <f t="shared" si="18"/>
        <v>9</v>
      </c>
      <c r="N390" t="str">
        <f t="shared" si="19"/>
        <v>Baguette</v>
      </c>
      <c r="O390" t="str">
        <f t="shared" si="20"/>
        <v>Soft</v>
      </c>
      <c r="P390" t="str">
        <f>_xlfn.XLOOKUP(Orders[[#This Row],[Customer ID]],customers!$A$2:$A$1001,customers!$I$2:$I$1001,,0)</f>
        <v>Yes</v>
      </c>
    </row>
    <row r="391" spans="1:16" x14ac:dyDescent="0.35">
      <c r="A391" s="2" t="s">
        <v>6049</v>
      </c>
      <c r="B391" s="3">
        <v>45138</v>
      </c>
      <c r="C391" s="2" t="s">
        <v>5049</v>
      </c>
      <c r="D391" t="s">
        <v>283</v>
      </c>
      <c r="E391" s="2">
        <v>2</v>
      </c>
      <c r="F391" s="2" t="str">
        <f>_xlfn.XLOOKUP(C391,customers!$A$1:$A$1001,customers!$B$1:$B$1001,,0)</f>
        <v>Hayley Kaiser</v>
      </c>
      <c r="G391" s="2" t="str">
        <f ca="1">IF(_xlfn.XLOOKUP(C391,customers!$A$1:$A$1001,customers!$C$1:$C$1001,,0)=0,"",_xlfn.XLOOKUP(C391,customers!$A$1:$A$1001,customers!$C$1:$C$1001,,0))</f>
        <v>hkaiser0@outlook.com</v>
      </c>
      <c r="H391" s="2" t="str">
        <f>_xlfn.XLOOKUP(C391,customers!$A$1:$A$1001,customers!$G$1:$G$1001,,0)</f>
        <v>United States</v>
      </c>
      <c r="I391" t="str">
        <f>INDEX(products!$A$1:$G$49,MATCH(orders!$D803,products!$A$1:$A$49,0),MATCH(orders!I$1,products!$A$1:$G$1,0))</f>
        <v>Bag</v>
      </c>
      <c r="J391" t="str">
        <f>INDEX(products!$A$1:$G$49,MATCH(orders!$D803,products!$A$1:$A$49,0),MATCH(orders!J$1,products!$A$1:$G$1,0))</f>
        <v>S</v>
      </c>
      <c r="K391" s="5">
        <f>INDEX(products!$A$1:$G$49,MATCH(orders!$D803,products!$A$1:$A$49,0),MATCH(orders!K$1,products!$A$1:$G$1,0))</f>
        <v>2.5</v>
      </c>
      <c r="L391" s="10">
        <f>INDEX(products!$A$1:$G$49,MATCH(orders!$D803,products!$A$1:$A$49,0),MATCH(orders!L$1,products!$A$1:$G$1,0))</f>
        <v>15</v>
      </c>
      <c r="M391" s="10">
        <f t="shared" si="18"/>
        <v>30</v>
      </c>
      <c r="N391" t="str">
        <f t="shared" si="19"/>
        <v>Baguette</v>
      </c>
      <c r="O391" t="str">
        <f t="shared" si="20"/>
        <v>Soft</v>
      </c>
      <c r="P391" t="str">
        <f>_xlfn.XLOOKUP(Orders[[#This Row],[Customer ID]],customers!$A$2:$A$1001,customers!$I$2:$I$1001,,0)</f>
        <v>Yes</v>
      </c>
    </row>
    <row r="392" spans="1:16" x14ac:dyDescent="0.35">
      <c r="A392" s="2" t="s">
        <v>5412</v>
      </c>
      <c r="B392" s="3">
        <v>44549</v>
      </c>
      <c r="C392" s="2" t="s">
        <v>4412</v>
      </c>
      <c r="D392" t="s">
        <v>272</v>
      </c>
      <c r="E392" s="2">
        <v>3</v>
      </c>
      <c r="F392" s="2" t="str">
        <f>_xlfn.XLOOKUP(C392,customers!$A$1:$A$1001,customers!$B$1:$B$1001,,0)</f>
        <v>Haylee Williams</v>
      </c>
      <c r="G392" s="2" t="str">
        <f ca="1">IF(_xlfn.XLOOKUP(C392,customers!$A$1:$A$1001,customers!$C$1:$C$1001,,0)=0,"",_xlfn.XLOOKUP(C392,customers!$A$1:$A$1001,customers!$C$1:$C$1001,,0))</f>
        <v>hwilliams5@icloud.com</v>
      </c>
      <c r="H392" s="2" t="str">
        <f>_xlfn.XLOOKUP(C392,customers!$A$1:$A$1001,customers!$G$1:$G$1001,,0)</f>
        <v>Canada</v>
      </c>
      <c r="I392" t="str">
        <f>INDEX(products!$A$1:$G$49,MATCH(orders!$D688,products!$A$1:$A$49,0),MATCH(orders!I$1,products!$A$1:$G$1,0))</f>
        <v>Cro</v>
      </c>
      <c r="J392" t="str">
        <f>INDEX(products!$A$1:$G$49,MATCH(orders!$D688,products!$A$1:$A$49,0),MATCH(orders!J$1,products!$A$1:$G$1,0))</f>
        <v>S</v>
      </c>
      <c r="K392" s="5">
        <f>INDEX(products!$A$1:$G$49,MATCH(orders!$D688,products!$A$1:$A$49,0),MATCH(orders!K$1,products!$A$1:$G$1,0))</f>
        <v>0.5</v>
      </c>
      <c r="L392" s="10">
        <f>INDEX(products!$A$1:$G$49,MATCH(orders!$D688,products!$A$1:$A$49,0),MATCH(orders!L$1,products!$A$1:$G$1,0))</f>
        <v>2.25</v>
      </c>
      <c r="M392" s="10">
        <f t="shared" si="18"/>
        <v>6.75</v>
      </c>
      <c r="N392" t="str">
        <f t="shared" si="19"/>
        <v>Croissant</v>
      </c>
      <c r="O392" t="str">
        <f t="shared" si="20"/>
        <v>Soft</v>
      </c>
      <c r="P392" t="str">
        <f>_xlfn.XLOOKUP(Orders[[#This Row],[Customer ID]],customers!$A$2:$A$1001,customers!$I$2:$I$1001,,0)</f>
        <v>No</v>
      </c>
    </row>
    <row r="393" spans="1:16" x14ac:dyDescent="0.35">
      <c r="A393" s="2" t="s">
        <v>5234</v>
      </c>
      <c r="B393" s="3">
        <v>45461</v>
      </c>
      <c r="C393" s="2" t="s">
        <v>4234</v>
      </c>
      <c r="D393" t="s">
        <v>287</v>
      </c>
      <c r="E393" s="2">
        <v>2</v>
      </c>
      <c r="F393" s="2" t="str">
        <f>_xlfn.XLOOKUP(C393,customers!$A$1:$A$1001,customers!$B$1:$B$1001,,0)</f>
        <v>Hayden Pennington</v>
      </c>
      <c r="G393" s="2" t="str">
        <f ca="1">IF(_xlfn.XLOOKUP(C393,customers!$A$1:$A$1001,customers!$C$1:$C$1001,,0)=0,"",_xlfn.XLOOKUP(C393,customers!$A$1:$A$1001,customers!$C$1:$C$1001,,0))</f>
        <v>hpennington5@aol.com</v>
      </c>
      <c r="H393" s="2" t="str">
        <f>_xlfn.XLOOKUP(C393,customers!$A$1:$A$1001,customers!$G$1:$G$1001,,0)</f>
        <v>Canada</v>
      </c>
      <c r="I393" t="str">
        <f>INDEX(products!$A$1:$G$49,MATCH(orders!$D617,products!$A$1:$A$49,0),MATCH(orders!I$1,products!$A$1:$G$1,0))</f>
        <v>Cro</v>
      </c>
      <c r="J393" t="str">
        <f>INDEX(products!$A$1:$G$49,MATCH(orders!$D617,products!$A$1:$A$49,0),MATCH(orders!J$1,products!$A$1:$G$1,0))</f>
        <v>C</v>
      </c>
      <c r="K393" s="5">
        <f>INDEX(products!$A$1:$G$49,MATCH(orders!$D617,products!$A$1:$A$49,0),MATCH(orders!K$1,products!$A$1:$G$1,0))</f>
        <v>0.2</v>
      </c>
      <c r="L393" s="10">
        <f>INDEX(products!$A$1:$G$49,MATCH(orders!$D617,products!$A$1:$A$49,0),MATCH(orders!L$1,products!$A$1:$G$1,0))</f>
        <v>0.99</v>
      </c>
      <c r="M393" s="10">
        <f t="shared" si="18"/>
        <v>1.98</v>
      </c>
      <c r="N393" t="str">
        <f t="shared" si="19"/>
        <v>Croissant</v>
      </c>
      <c r="O393" t="str">
        <f t="shared" si="20"/>
        <v>Crispy</v>
      </c>
      <c r="P393" t="str">
        <f>_xlfn.XLOOKUP(Orders[[#This Row],[Customer ID]],customers!$A$2:$A$1001,customers!$I$2:$I$1001,,0)</f>
        <v>No</v>
      </c>
    </row>
    <row r="394" spans="1:16" x14ac:dyDescent="0.35">
      <c r="A394" s="2" t="s">
        <v>5413</v>
      </c>
      <c r="B394" s="3">
        <v>44465</v>
      </c>
      <c r="C394" s="2" t="s">
        <v>4413</v>
      </c>
      <c r="D394" t="s">
        <v>269</v>
      </c>
      <c r="E394" s="2">
        <v>6</v>
      </c>
      <c r="F394" s="2" t="str">
        <f>_xlfn.XLOOKUP(C394,customers!$A$1:$A$1001,customers!$B$1:$B$1001,,0)</f>
        <v>Hayley Nixon</v>
      </c>
      <c r="G394" s="2" t="str">
        <f ca="1">IF(_xlfn.XLOOKUP(C394,customers!$A$1:$A$1001,customers!$C$1:$C$1001,,0)=0,"",_xlfn.XLOOKUP(C394,customers!$A$1:$A$1001,customers!$C$1:$C$1001,,0))</f>
        <v>hnixon3@yahoo.com</v>
      </c>
      <c r="H394" s="2" t="str">
        <f>_xlfn.XLOOKUP(C394,customers!$A$1:$A$1001,customers!$G$1:$G$1001,,0)</f>
        <v>France</v>
      </c>
      <c r="I394" t="str">
        <f>INDEX(products!$A$1:$G$49,MATCH(orders!$D397,products!$A$1:$A$49,0),MATCH(orders!I$1,products!$A$1:$G$1,0))</f>
        <v>Bri</v>
      </c>
      <c r="J394" t="str">
        <f>INDEX(products!$A$1:$G$49,MATCH(orders!$D397,products!$A$1:$A$49,0),MATCH(orders!J$1,products!$A$1:$G$1,0))</f>
        <v>M</v>
      </c>
      <c r="K394" s="5">
        <f>INDEX(products!$A$1:$G$49,MATCH(orders!$D397,products!$A$1:$A$49,0),MATCH(orders!K$1,products!$A$1:$G$1,0))</f>
        <v>2.5</v>
      </c>
      <c r="L394" s="10">
        <f>INDEX(products!$A$1:$G$49,MATCH(orders!$D397,products!$A$1:$A$49,0),MATCH(orders!L$1,products!$A$1:$G$1,0))</f>
        <v>12</v>
      </c>
      <c r="M394" s="10">
        <f t="shared" si="18"/>
        <v>72</v>
      </c>
      <c r="N394" t="str">
        <f t="shared" si="19"/>
        <v>Brioche</v>
      </c>
      <c r="O394" t="str">
        <f t="shared" si="20"/>
        <v>Medium</v>
      </c>
      <c r="P394" t="str">
        <f>_xlfn.XLOOKUP(Orders[[#This Row],[Customer ID]],customers!$A$2:$A$1001,customers!$I$2:$I$1001,,0)</f>
        <v>No</v>
      </c>
    </row>
    <row r="395" spans="1:16" x14ac:dyDescent="0.35">
      <c r="A395" s="2" t="s">
        <v>5271</v>
      </c>
      <c r="B395" s="3">
        <v>44368</v>
      </c>
      <c r="C395" s="2" t="s">
        <v>4271</v>
      </c>
      <c r="D395" t="s">
        <v>262</v>
      </c>
      <c r="E395" s="2">
        <v>2</v>
      </c>
      <c r="F395" s="2" t="str">
        <f>_xlfn.XLOOKUP(C395,customers!$A$1:$A$1001,customers!$B$1:$B$1001,,0)</f>
        <v>Hayden Saunders</v>
      </c>
      <c r="G395" s="2" t="str">
        <f ca="1">IF(_xlfn.XLOOKUP(C395,customers!$A$1:$A$1001,customers!$C$1:$C$1001,,0)=0,"",_xlfn.XLOOKUP(C395,customers!$A$1:$A$1001,customers!$C$1:$C$1001,,0))</f>
        <v>hsaunders9@outlook.com</v>
      </c>
      <c r="H395" s="2" t="str">
        <f>_xlfn.XLOOKUP(C395,customers!$A$1:$A$1001,customers!$G$1:$G$1001,,0)</f>
        <v>United States</v>
      </c>
      <c r="I395" t="str">
        <f>INDEX(products!$A$1:$G$49,MATCH(orders!$D6,products!$A$1:$A$49,0),MATCH(orders!I$1,products!$A$1:$G$1,0))</f>
        <v>Cia</v>
      </c>
      <c r="J395" t="str">
        <f>INDEX(products!$A$1:$G$49,MATCH(orders!$D6,products!$A$1:$A$49,0),MATCH(orders!J$1,products!$A$1:$G$1,0))</f>
        <v>M</v>
      </c>
      <c r="K395" s="5">
        <f>INDEX(products!$A$1:$G$49,MATCH(orders!$D6,products!$A$1:$A$49,0),MATCH(orders!K$1,products!$A$1:$G$1,0))</f>
        <v>0.5</v>
      </c>
      <c r="L395" s="10">
        <f>INDEX(products!$A$1:$G$49,MATCH(orders!$D6,products!$A$1:$A$49,0),MATCH(orders!L$1,products!$A$1:$G$1,0))</f>
        <v>3</v>
      </c>
      <c r="M395" s="10">
        <f t="shared" si="18"/>
        <v>6</v>
      </c>
      <c r="N395" t="str">
        <f t="shared" si="19"/>
        <v>Ciabatta</v>
      </c>
      <c r="O395" t="str">
        <f t="shared" si="20"/>
        <v>Medium</v>
      </c>
      <c r="P395" t="str">
        <f>_xlfn.XLOOKUP(Orders[[#This Row],[Customer ID]],customers!$A$2:$A$1001,customers!$I$2:$I$1001,,0)</f>
        <v>No</v>
      </c>
    </row>
    <row r="396" spans="1:16" x14ac:dyDescent="0.35">
      <c r="A396" s="2" t="s">
        <v>5535</v>
      </c>
      <c r="B396" s="3">
        <v>44581</v>
      </c>
      <c r="C396" s="2" t="s">
        <v>4535</v>
      </c>
      <c r="D396" t="s">
        <v>261</v>
      </c>
      <c r="E396" s="2">
        <v>2</v>
      </c>
      <c r="F396" s="2" t="str">
        <f>_xlfn.XLOOKUP(C396,customers!$A$1:$A$1001,customers!$B$1:$B$1001,,0)</f>
        <v>Haylie Ramos</v>
      </c>
      <c r="G396" s="2" t="str">
        <f ca="1">IF(_xlfn.XLOOKUP(C396,customers!$A$1:$A$1001,customers!$C$1:$C$1001,,0)=0,"",_xlfn.XLOOKUP(C396,customers!$A$1:$A$1001,customers!$C$1:$C$1001,,0))</f>
        <v>hramos8@icloud.com</v>
      </c>
      <c r="H396" s="2" t="str">
        <f>_xlfn.XLOOKUP(C396,customers!$A$1:$A$1001,customers!$G$1:$G$1001,,0)</f>
        <v>Canada</v>
      </c>
      <c r="I396" t="str">
        <f>INDEX(products!$A$1:$G$49,MATCH(orders!$D485,products!$A$1:$A$49,0),MATCH(orders!I$1,products!$A$1:$G$1,0))</f>
        <v>Bag</v>
      </c>
      <c r="J396" t="str">
        <f>INDEX(products!$A$1:$G$49,MATCH(orders!$D485,products!$A$1:$A$49,0),MATCH(orders!J$1,products!$A$1:$G$1,0))</f>
        <v>C</v>
      </c>
      <c r="K396" s="5">
        <f>INDEX(products!$A$1:$G$49,MATCH(orders!$D485,products!$A$1:$A$49,0),MATCH(orders!K$1,products!$A$1:$G$1,0))</f>
        <v>0.5</v>
      </c>
      <c r="L396" s="10">
        <f>INDEX(products!$A$1:$G$49,MATCH(orders!$D485,products!$A$1:$A$49,0),MATCH(orders!L$1,products!$A$1:$G$1,0))</f>
        <v>3.3</v>
      </c>
      <c r="M396" s="10">
        <f t="shared" si="18"/>
        <v>6.6</v>
      </c>
      <c r="N396" t="str">
        <f t="shared" si="19"/>
        <v>Baguette</v>
      </c>
      <c r="O396" t="str">
        <f t="shared" si="20"/>
        <v>Crispy</v>
      </c>
      <c r="P396" t="str">
        <f>_xlfn.XLOOKUP(Orders[[#This Row],[Customer ID]],customers!$A$2:$A$1001,customers!$I$2:$I$1001,,0)</f>
        <v>No</v>
      </c>
    </row>
    <row r="397" spans="1:16" x14ac:dyDescent="0.35">
      <c r="A397" s="2" t="s">
        <v>5492</v>
      </c>
      <c r="B397" s="3">
        <v>45579</v>
      </c>
      <c r="C397" s="2" t="s">
        <v>4492</v>
      </c>
      <c r="D397" t="s">
        <v>269</v>
      </c>
      <c r="E397" s="2">
        <v>5</v>
      </c>
      <c r="F397" s="2" t="str">
        <f>_xlfn.XLOOKUP(C397,customers!$A$1:$A$1001,customers!$B$1:$B$1001,,0)</f>
        <v>Heaven Keller</v>
      </c>
      <c r="G397" s="2" t="str">
        <f ca="1">IF(_xlfn.XLOOKUP(C397,customers!$A$1:$A$1001,customers!$C$1:$C$1001,,0)=0,"",_xlfn.XLOOKUP(C397,customers!$A$1:$A$1001,customers!$C$1:$C$1001,,0))</f>
        <v>hkeller8@hotmail.com</v>
      </c>
      <c r="H397" s="2" t="str">
        <f>_xlfn.XLOOKUP(C397,customers!$A$1:$A$1001,customers!$G$1:$G$1001,,0)</f>
        <v>France</v>
      </c>
      <c r="I397" t="str">
        <f>INDEX(products!$A$1:$G$49,MATCH(orders!$D445,products!$A$1:$A$49,0),MATCH(orders!I$1,products!$A$1:$G$1,0))</f>
        <v>Cia</v>
      </c>
      <c r="J397" t="str">
        <f>INDEX(products!$A$1:$G$49,MATCH(orders!$D445,products!$A$1:$A$49,0),MATCH(orders!J$1,products!$A$1:$G$1,0))</f>
        <v>M</v>
      </c>
      <c r="K397" s="5">
        <f>INDEX(products!$A$1:$G$49,MATCH(orders!$D445,products!$A$1:$A$49,0),MATCH(orders!K$1,products!$A$1:$G$1,0))</f>
        <v>0.5</v>
      </c>
      <c r="L397" s="10">
        <f>INDEX(products!$A$1:$G$49,MATCH(orders!$D445,products!$A$1:$A$49,0),MATCH(orders!L$1,products!$A$1:$G$1,0))</f>
        <v>3</v>
      </c>
      <c r="M397" s="10">
        <f t="shared" si="18"/>
        <v>15</v>
      </c>
      <c r="N397" t="str">
        <f t="shared" si="19"/>
        <v>Ciabatta</v>
      </c>
      <c r="O397" t="str">
        <f t="shared" si="20"/>
        <v>Medium</v>
      </c>
      <c r="P397" t="str">
        <f>_xlfn.XLOOKUP(Orders[[#This Row],[Customer ID]],customers!$A$2:$A$1001,customers!$I$2:$I$1001,,0)</f>
        <v>No</v>
      </c>
    </row>
    <row r="398" spans="1:16" x14ac:dyDescent="0.35">
      <c r="A398" s="2" t="s">
        <v>5738</v>
      </c>
      <c r="B398" s="3">
        <v>44602</v>
      </c>
      <c r="C398" s="2" t="s">
        <v>4738</v>
      </c>
      <c r="D398" t="s">
        <v>286</v>
      </c>
      <c r="E398" s="2">
        <v>1</v>
      </c>
      <c r="F398" s="2" t="str">
        <f>_xlfn.XLOOKUP(C398,customers!$A$1:$A$1001,customers!$B$1:$B$1001,,0)</f>
        <v>Hector Meza</v>
      </c>
      <c r="G398" s="2" t="str">
        <f ca="1">IF(_xlfn.XLOOKUP(C398,customers!$A$1:$A$1001,customers!$C$1:$C$1001,,0)=0,"",_xlfn.XLOOKUP(C398,customers!$A$1:$A$1001,customers!$C$1:$C$1001,,0))</f>
        <v>hmeza6@aol.com</v>
      </c>
      <c r="H398" s="2" t="str">
        <f>_xlfn.XLOOKUP(C398,customers!$A$1:$A$1001,customers!$G$1:$G$1001,,0)</f>
        <v>France</v>
      </c>
      <c r="I398" t="str">
        <f>INDEX(products!$A$1:$G$49,MATCH(orders!$D472,products!$A$1:$A$49,0),MATCH(orders!I$1,products!$A$1:$G$1,0))</f>
        <v>Cia</v>
      </c>
      <c r="J398" t="str">
        <f>INDEX(products!$A$1:$G$49,MATCH(orders!$D472,products!$A$1:$A$49,0),MATCH(orders!J$1,products!$A$1:$G$1,0))</f>
        <v>M</v>
      </c>
      <c r="K398" s="5">
        <f>INDEX(products!$A$1:$G$49,MATCH(orders!$D472,products!$A$1:$A$49,0),MATCH(orders!K$1,products!$A$1:$G$1,0))</f>
        <v>0.2</v>
      </c>
      <c r="L398" s="10">
        <f>INDEX(products!$A$1:$G$49,MATCH(orders!$D472,products!$A$1:$A$49,0),MATCH(orders!L$1,products!$A$1:$G$1,0))</f>
        <v>1.2</v>
      </c>
      <c r="M398" s="10">
        <f t="shared" si="18"/>
        <v>1.2</v>
      </c>
      <c r="N398" t="str">
        <f t="shared" si="19"/>
        <v>Ciabatta</v>
      </c>
      <c r="O398" t="str">
        <f t="shared" si="20"/>
        <v>Medium</v>
      </c>
      <c r="P398" t="str">
        <f>_xlfn.XLOOKUP(Orders[[#This Row],[Customer ID]],customers!$A$2:$A$1001,customers!$I$2:$I$1001,,0)</f>
        <v>No</v>
      </c>
    </row>
    <row r="399" spans="1:16" x14ac:dyDescent="0.35">
      <c r="A399" s="2" t="s">
        <v>5436</v>
      </c>
      <c r="B399" s="3">
        <v>45178</v>
      </c>
      <c r="C399" s="2" t="s">
        <v>4436</v>
      </c>
      <c r="D399" t="s">
        <v>274</v>
      </c>
      <c r="E399" s="2">
        <v>2</v>
      </c>
      <c r="F399" s="2" t="str">
        <f>_xlfn.XLOOKUP(C399,customers!$A$1:$A$1001,customers!$B$1:$B$1001,,0)</f>
        <v>Henry Rhodes</v>
      </c>
      <c r="G399" s="2" t="str">
        <f ca="1">IF(_xlfn.XLOOKUP(C399,customers!$A$1:$A$1001,customers!$C$1:$C$1001,,0)=0,"",_xlfn.XLOOKUP(C399,customers!$A$1:$A$1001,customers!$C$1:$C$1001,,0))</f>
        <v>hrhodes4@yahoo.com</v>
      </c>
      <c r="H399" s="2" t="str">
        <f>_xlfn.XLOOKUP(C399,customers!$A$1:$A$1001,customers!$G$1:$G$1001,,0)</f>
        <v>United States</v>
      </c>
      <c r="I399" t="str">
        <f>INDEX(products!$A$1:$G$49,MATCH(orders!$D596,products!$A$1:$A$49,0),MATCH(orders!I$1,products!$A$1:$G$1,0))</f>
        <v>Cro</v>
      </c>
      <c r="J399" t="str">
        <f>INDEX(products!$A$1:$G$49,MATCH(orders!$D596,products!$A$1:$A$49,0),MATCH(orders!J$1,products!$A$1:$G$1,0))</f>
        <v>C</v>
      </c>
      <c r="K399" s="5">
        <f>INDEX(products!$A$1:$G$49,MATCH(orders!$D596,products!$A$1:$A$49,0),MATCH(orders!K$1,products!$A$1:$G$1,0))</f>
        <v>2.5</v>
      </c>
      <c r="L399" s="10">
        <f>INDEX(products!$A$1:$G$49,MATCH(orders!$D596,products!$A$1:$A$49,0),MATCH(orders!L$1,products!$A$1:$G$1,0))</f>
        <v>12.375</v>
      </c>
      <c r="M399" s="10">
        <f t="shared" si="18"/>
        <v>24.75</v>
      </c>
      <c r="N399" t="str">
        <f t="shared" si="19"/>
        <v>Croissant</v>
      </c>
      <c r="O399" t="str">
        <f t="shared" si="20"/>
        <v>Crispy</v>
      </c>
      <c r="P399" t="str">
        <f>_xlfn.XLOOKUP(Orders[[#This Row],[Customer ID]],customers!$A$2:$A$1001,customers!$I$2:$I$1001,,0)</f>
        <v>Yes</v>
      </c>
    </row>
    <row r="400" spans="1:16" x14ac:dyDescent="0.35">
      <c r="A400" s="2" t="s">
        <v>5334</v>
      </c>
      <c r="B400" s="3">
        <v>45462</v>
      </c>
      <c r="C400" s="2" t="s">
        <v>4334</v>
      </c>
      <c r="D400" t="s">
        <v>263</v>
      </c>
      <c r="E400" s="2">
        <v>5</v>
      </c>
      <c r="F400" s="2" t="str">
        <f>_xlfn.XLOOKUP(C400,customers!$A$1:$A$1001,customers!$B$1:$B$1001,,0)</f>
        <v>Hezekiah Soto</v>
      </c>
      <c r="G400" s="2" t="str">
        <f ca="1">IF(_xlfn.XLOOKUP(C400,customers!$A$1:$A$1001,customers!$C$1:$C$1001,,0)=0,"",_xlfn.XLOOKUP(C400,customers!$A$1:$A$1001,customers!$C$1:$C$1001,,0))</f>
        <v>hsoto2@yahoo.com</v>
      </c>
      <c r="H400" s="2" t="str">
        <f>_xlfn.XLOOKUP(C400,customers!$A$1:$A$1001,customers!$G$1:$G$1001,,0)</f>
        <v>United States</v>
      </c>
      <c r="I400" t="str">
        <f>INDEX(products!$A$1:$G$49,MATCH(orders!$D247,products!$A$1:$A$49,0),MATCH(orders!I$1,products!$A$1:$G$1,0))</f>
        <v>Bag</v>
      </c>
      <c r="J400" t="str">
        <f>INDEX(products!$A$1:$G$49,MATCH(orders!$D247,products!$A$1:$A$49,0),MATCH(orders!J$1,products!$A$1:$G$1,0))</f>
        <v>S</v>
      </c>
      <c r="K400" s="5">
        <f>INDEX(products!$A$1:$G$49,MATCH(orders!$D247,products!$A$1:$A$49,0),MATCH(orders!K$1,products!$A$1:$G$1,0))</f>
        <v>1</v>
      </c>
      <c r="L400" s="10">
        <f>INDEX(products!$A$1:$G$49,MATCH(orders!$D247,products!$A$1:$A$49,0),MATCH(orders!L$1,products!$A$1:$G$1,0))</f>
        <v>6</v>
      </c>
      <c r="M400" s="10">
        <f t="shared" si="18"/>
        <v>30</v>
      </c>
      <c r="N400" t="str">
        <f t="shared" si="19"/>
        <v>Baguette</v>
      </c>
      <c r="O400" t="str">
        <f t="shared" si="20"/>
        <v>Soft</v>
      </c>
      <c r="P400" t="str">
        <f>_xlfn.XLOOKUP(Orders[[#This Row],[Customer ID]],customers!$A$2:$A$1001,customers!$I$2:$I$1001,,0)</f>
        <v>No</v>
      </c>
    </row>
    <row r="401" spans="1:16" x14ac:dyDescent="0.35">
      <c r="A401" s="2" t="s">
        <v>6037</v>
      </c>
      <c r="B401" s="3">
        <v>45279</v>
      </c>
      <c r="C401" s="2" t="s">
        <v>5037</v>
      </c>
      <c r="D401" t="s">
        <v>274</v>
      </c>
      <c r="E401" s="2">
        <v>4</v>
      </c>
      <c r="F401" s="2" t="str">
        <f>_xlfn.XLOOKUP(C401,customers!$A$1:$A$1001,customers!$B$1:$B$1001,,0)</f>
        <v>Holden Bonilla</v>
      </c>
      <c r="G401" s="2" t="str">
        <f ca="1">IF(_xlfn.XLOOKUP(C401,customers!$A$1:$A$1001,customers!$C$1:$C$1001,,0)=0,"",_xlfn.XLOOKUP(C401,customers!$A$1:$A$1001,customers!$C$1:$C$1001,,0))</f>
        <v>hbonilla4@gmail.com</v>
      </c>
      <c r="H401" s="2" t="str">
        <f>_xlfn.XLOOKUP(C401,customers!$A$1:$A$1001,customers!$G$1:$G$1001,,0)</f>
        <v>United Kingdom</v>
      </c>
      <c r="I401" t="str">
        <f>INDEX(products!$A$1:$G$49,MATCH(orders!$D20,products!$A$1:$A$49,0),MATCH(orders!I$1,products!$A$1:$G$1,0))</f>
        <v>Cro</v>
      </c>
      <c r="J401" t="str">
        <f>INDEX(products!$A$1:$G$49,MATCH(orders!$D20,products!$A$1:$A$49,0),MATCH(orders!J$1,products!$A$1:$G$1,0))</f>
        <v>M</v>
      </c>
      <c r="K401" s="5">
        <f>INDEX(products!$A$1:$G$49,MATCH(orders!$D20,products!$A$1:$A$49,0),MATCH(orders!K$1,products!$A$1:$G$1,0))</f>
        <v>0.5</v>
      </c>
      <c r="L401" s="10">
        <f>INDEX(products!$A$1:$G$49,MATCH(orders!$D20,products!$A$1:$A$49,0),MATCH(orders!L$1,products!$A$1:$G$1,0))</f>
        <v>2.7</v>
      </c>
      <c r="M401" s="10">
        <f t="shared" si="18"/>
        <v>10.8</v>
      </c>
      <c r="N401" t="str">
        <f t="shared" si="19"/>
        <v>Croissant</v>
      </c>
      <c r="O401" t="str">
        <f t="shared" si="20"/>
        <v>Medium</v>
      </c>
      <c r="P401" t="str">
        <f>_xlfn.XLOOKUP(Orders[[#This Row],[Customer ID]],customers!$A$2:$A$1001,customers!$I$2:$I$1001,,0)</f>
        <v>No</v>
      </c>
    </row>
    <row r="402" spans="1:16" x14ac:dyDescent="0.35">
      <c r="A402" s="2" t="s">
        <v>5644</v>
      </c>
      <c r="B402" s="3">
        <v>44393</v>
      </c>
      <c r="C402" s="2" t="s">
        <v>4644</v>
      </c>
      <c r="D402" t="s">
        <v>272</v>
      </c>
      <c r="E402" s="2">
        <v>5</v>
      </c>
      <c r="F402" s="2" t="str">
        <f>_xlfn.XLOOKUP(C402,customers!$A$1:$A$1001,customers!$B$1:$B$1001,,0)</f>
        <v>Holden Washington</v>
      </c>
      <c r="G402" s="2" t="str">
        <f ca="1">IF(_xlfn.XLOOKUP(C402,customers!$A$1:$A$1001,customers!$C$1:$C$1001,,0)=0,"",_xlfn.XLOOKUP(C402,customers!$A$1:$A$1001,customers!$C$1:$C$1001,,0))</f>
        <v>hwashington9@aol.com</v>
      </c>
      <c r="H402" s="2" t="str">
        <f>_xlfn.XLOOKUP(C402,customers!$A$1:$A$1001,customers!$G$1:$G$1001,,0)</f>
        <v>United States</v>
      </c>
      <c r="I402" t="str">
        <f>INDEX(products!$A$1:$G$49,MATCH(orders!$D928,products!$A$1:$A$49,0),MATCH(orders!I$1,products!$A$1:$G$1,0))</f>
        <v>Sou</v>
      </c>
      <c r="J402" t="str">
        <f>INDEX(products!$A$1:$G$49,MATCH(orders!$D928,products!$A$1:$A$49,0),MATCH(orders!J$1,products!$A$1:$G$1,0))</f>
        <v>C</v>
      </c>
      <c r="K402" s="5">
        <f>INDEX(products!$A$1:$G$49,MATCH(orders!$D928,products!$A$1:$A$49,0),MATCH(orders!K$1,products!$A$1:$G$1,0))</f>
        <v>1</v>
      </c>
      <c r="L402" s="10">
        <f>INDEX(products!$A$1:$G$49,MATCH(orders!$D928,products!$A$1:$A$49,0),MATCH(orders!L$1,products!$A$1:$G$1,0))</f>
        <v>3.3</v>
      </c>
      <c r="M402" s="10">
        <f t="shared" si="18"/>
        <v>16.5</v>
      </c>
      <c r="N402" t="str">
        <f t="shared" si="19"/>
        <v>Sourdough</v>
      </c>
      <c r="O402" t="str">
        <f t="shared" si="20"/>
        <v>Crispy</v>
      </c>
      <c r="P402" t="str">
        <f>_xlfn.XLOOKUP(Orders[[#This Row],[Customer ID]],customers!$A$2:$A$1001,customers!$I$2:$I$1001,,0)</f>
        <v>Yes</v>
      </c>
    </row>
    <row r="403" spans="1:16" x14ac:dyDescent="0.35">
      <c r="A403" s="2" t="s">
        <v>5590</v>
      </c>
      <c r="B403" s="3">
        <v>44630</v>
      </c>
      <c r="C403" s="2" t="s">
        <v>4590</v>
      </c>
      <c r="D403" t="s">
        <v>263</v>
      </c>
      <c r="E403" s="2">
        <v>2</v>
      </c>
      <c r="F403" s="2" t="str">
        <f>_xlfn.XLOOKUP(C403,customers!$A$1:$A$1001,customers!$B$1:$B$1001,,0)</f>
        <v>Houston Guerrero</v>
      </c>
      <c r="G403" s="2" t="str">
        <f ca="1">IF(_xlfn.XLOOKUP(C403,customers!$A$1:$A$1001,customers!$C$1:$C$1001,,0)=0,"",_xlfn.XLOOKUP(C403,customers!$A$1:$A$1001,customers!$C$1:$C$1001,,0))</f>
        <v>hguerrero4@aol.com</v>
      </c>
      <c r="H403" s="2" t="str">
        <f>_xlfn.XLOOKUP(C403,customers!$A$1:$A$1001,customers!$G$1:$G$1001,,0)</f>
        <v>France</v>
      </c>
      <c r="I403" t="str">
        <f>INDEX(products!$A$1:$G$49,MATCH(orders!$D343,products!$A$1:$A$49,0),MATCH(orders!I$1,products!$A$1:$G$1,0))</f>
        <v>Bag</v>
      </c>
      <c r="J403" t="str">
        <f>INDEX(products!$A$1:$G$49,MATCH(orders!$D343,products!$A$1:$A$49,0),MATCH(orders!J$1,products!$A$1:$G$1,0))</f>
        <v>C</v>
      </c>
      <c r="K403" s="5">
        <f>INDEX(products!$A$1:$G$49,MATCH(orders!$D343,products!$A$1:$A$49,0),MATCH(orders!K$1,products!$A$1:$G$1,0))</f>
        <v>0.5</v>
      </c>
      <c r="L403" s="10">
        <f>INDEX(products!$A$1:$G$49,MATCH(orders!$D343,products!$A$1:$A$49,0),MATCH(orders!L$1,products!$A$1:$G$1,0))</f>
        <v>3.3</v>
      </c>
      <c r="M403" s="10">
        <f t="shared" si="18"/>
        <v>6.6</v>
      </c>
      <c r="N403" t="str">
        <f t="shared" si="19"/>
        <v>Baguette</v>
      </c>
      <c r="O403" t="str">
        <f t="shared" si="20"/>
        <v>Crispy</v>
      </c>
      <c r="P403" t="str">
        <f>_xlfn.XLOOKUP(Orders[[#This Row],[Customer ID]],customers!$A$2:$A$1001,customers!$I$2:$I$1001,,0)</f>
        <v>No</v>
      </c>
    </row>
    <row r="404" spans="1:16" x14ac:dyDescent="0.35">
      <c r="A404" s="2" t="s">
        <v>6165</v>
      </c>
      <c r="B404" s="3">
        <v>45098</v>
      </c>
      <c r="C404" s="2" t="s">
        <v>5165</v>
      </c>
      <c r="D404" t="s">
        <v>286</v>
      </c>
      <c r="E404" s="2">
        <v>5</v>
      </c>
      <c r="F404" s="2" t="str">
        <f>_xlfn.XLOOKUP(C404,customers!$A$1:$A$1001,customers!$B$1:$B$1001,,0)</f>
        <v>Howard Larsen</v>
      </c>
      <c r="G404" s="2" t="str">
        <f ca="1">IF(_xlfn.XLOOKUP(C404,customers!$A$1:$A$1001,customers!$C$1:$C$1001,,0)=0,"",_xlfn.XLOOKUP(C404,customers!$A$1:$A$1001,customers!$C$1:$C$1001,,0))</f>
        <v>hlarsen5@aol.com</v>
      </c>
      <c r="H404" s="2" t="str">
        <f>_xlfn.XLOOKUP(C404,customers!$A$1:$A$1001,customers!$G$1:$G$1001,,0)</f>
        <v>France</v>
      </c>
      <c r="I404" t="str">
        <f>INDEX(products!$A$1:$G$49,MATCH(orders!$D616,products!$A$1:$A$49,0),MATCH(orders!I$1,products!$A$1:$G$1,0))</f>
        <v>Bag</v>
      </c>
      <c r="J404" t="str">
        <f>INDEX(products!$A$1:$G$49,MATCH(orders!$D616,products!$A$1:$A$49,0),MATCH(orders!J$1,products!$A$1:$G$1,0))</f>
        <v>S</v>
      </c>
      <c r="K404" s="5">
        <f>INDEX(products!$A$1:$G$49,MATCH(orders!$D616,products!$A$1:$A$49,0),MATCH(orders!K$1,products!$A$1:$G$1,0))</f>
        <v>0.5</v>
      </c>
      <c r="L404" s="10">
        <f>INDEX(products!$A$1:$G$49,MATCH(orders!$D616,products!$A$1:$A$49,0),MATCH(orders!L$1,products!$A$1:$G$1,0))</f>
        <v>3</v>
      </c>
      <c r="M404" s="10">
        <f t="shared" si="18"/>
        <v>15</v>
      </c>
      <c r="N404" t="str">
        <f t="shared" si="19"/>
        <v>Baguette</v>
      </c>
      <c r="O404" t="str">
        <f t="shared" si="20"/>
        <v>Soft</v>
      </c>
      <c r="P404" t="str">
        <f>_xlfn.XLOOKUP(Orders[[#This Row],[Customer ID]],customers!$A$2:$A$1001,customers!$I$2:$I$1001,,0)</f>
        <v>Yes</v>
      </c>
    </row>
    <row r="405" spans="1:16" x14ac:dyDescent="0.35">
      <c r="A405" s="2" t="s">
        <v>5941</v>
      </c>
      <c r="B405" s="3">
        <v>45035</v>
      </c>
      <c r="C405" s="2" t="s">
        <v>4941</v>
      </c>
      <c r="D405" t="s">
        <v>268</v>
      </c>
      <c r="E405" s="2">
        <v>2</v>
      </c>
      <c r="F405" s="2" t="str">
        <f>_xlfn.XLOOKUP(C405,customers!$A$1:$A$1001,customers!$B$1:$B$1001,,0)</f>
        <v>Humberto Melton</v>
      </c>
      <c r="G405" s="2" t="str">
        <f ca="1">IF(_xlfn.XLOOKUP(C405,customers!$A$1:$A$1001,customers!$C$1:$C$1001,,0)=0,"",_xlfn.XLOOKUP(C405,customers!$A$1:$A$1001,customers!$C$1:$C$1001,,0))</f>
        <v>hmelton9@aol.com</v>
      </c>
      <c r="H405" s="2" t="str">
        <f>_xlfn.XLOOKUP(C405,customers!$A$1:$A$1001,customers!$G$1:$G$1001,,0)</f>
        <v>France</v>
      </c>
      <c r="I405" t="str">
        <f>INDEX(products!$A$1:$G$49,MATCH(orders!$D876,products!$A$1:$A$49,0),MATCH(orders!I$1,products!$A$1:$G$1,0))</f>
        <v>Cro</v>
      </c>
      <c r="J405" t="str">
        <f>INDEX(products!$A$1:$G$49,MATCH(orders!$D876,products!$A$1:$A$49,0),MATCH(orders!J$1,products!$A$1:$G$1,0))</f>
        <v>M</v>
      </c>
      <c r="K405" s="5">
        <f>INDEX(products!$A$1:$G$49,MATCH(orders!$D876,products!$A$1:$A$49,0),MATCH(orders!K$1,products!$A$1:$G$1,0))</f>
        <v>1</v>
      </c>
      <c r="L405" s="10">
        <f>INDEX(products!$A$1:$G$49,MATCH(orders!$D876,products!$A$1:$A$49,0),MATCH(orders!L$1,products!$A$1:$G$1,0))</f>
        <v>5.4</v>
      </c>
      <c r="M405" s="10">
        <f t="shared" si="18"/>
        <v>10.8</v>
      </c>
      <c r="N405" t="str">
        <f t="shared" si="19"/>
        <v>Croissant</v>
      </c>
      <c r="O405" t="str">
        <f t="shared" si="20"/>
        <v>Medium</v>
      </c>
      <c r="P405" t="str">
        <f>_xlfn.XLOOKUP(Orders[[#This Row],[Customer ID]],customers!$A$2:$A$1001,customers!$I$2:$I$1001,,0)</f>
        <v>No</v>
      </c>
    </row>
    <row r="406" spans="1:16" x14ac:dyDescent="0.35">
      <c r="A406" s="2" t="s">
        <v>6124</v>
      </c>
      <c r="B406" s="3">
        <v>45618</v>
      </c>
      <c r="C406" s="2" t="s">
        <v>5124</v>
      </c>
      <c r="D406" t="s">
        <v>288</v>
      </c>
      <c r="E406" s="2">
        <v>1</v>
      </c>
      <c r="F406" s="2" t="str">
        <f>_xlfn.XLOOKUP(C406,customers!$A$1:$A$1001,customers!$B$1:$B$1001,,0)</f>
        <v>Hunter Kaufman</v>
      </c>
      <c r="G406" s="2" t="str">
        <f ca="1">IF(_xlfn.XLOOKUP(C406,customers!$A$1:$A$1001,customers!$C$1:$C$1001,,0)=0,"",_xlfn.XLOOKUP(C406,customers!$A$1:$A$1001,customers!$C$1:$C$1001,,0))</f>
        <v>hkaufman2@outlook.com</v>
      </c>
      <c r="H406" s="2" t="str">
        <f>_xlfn.XLOOKUP(C406,customers!$A$1:$A$1001,customers!$G$1:$G$1001,,0)</f>
        <v>France</v>
      </c>
      <c r="I406" t="str">
        <f>INDEX(products!$A$1:$G$49,MATCH(orders!$D284,products!$A$1:$A$49,0),MATCH(orders!I$1,products!$A$1:$G$1,0))</f>
        <v>Bri</v>
      </c>
      <c r="J406" t="str">
        <f>INDEX(products!$A$1:$G$49,MATCH(orders!$D284,products!$A$1:$A$49,0),MATCH(orders!J$1,products!$A$1:$G$1,0))</f>
        <v>S</v>
      </c>
      <c r="K406" s="5">
        <f>INDEX(products!$A$1:$G$49,MATCH(orders!$D284,products!$A$1:$A$49,0),MATCH(orders!K$1,products!$A$1:$G$1,0))</f>
        <v>1</v>
      </c>
      <c r="L406" s="10">
        <f>INDEX(products!$A$1:$G$49,MATCH(orders!$D284,products!$A$1:$A$49,0),MATCH(orders!L$1,products!$A$1:$G$1,0))</f>
        <v>4</v>
      </c>
      <c r="M406" s="10">
        <f t="shared" si="18"/>
        <v>4</v>
      </c>
      <c r="N406" t="str">
        <f t="shared" si="19"/>
        <v>Brioche</v>
      </c>
      <c r="O406" t="str">
        <f t="shared" si="20"/>
        <v>Soft</v>
      </c>
      <c r="P406" t="str">
        <f>_xlfn.XLOOKUP(Orders[[#This Row],[Customer ID]],customers!$A$2:$A$1001,customers!$I$2:$I$1001,,0)</f>
        <v>Yes</v>
      </c>
    </row>
    <row r="407" spans="1:16" x14ac:dyDescent="0.35">
      <c r="A407" s="2" t="s">
        <v>5817</v>
      </c>
      <c r="B407" s="3">
        <v>45112</v>
      </c>
      <c r="C407" s="2" t="s">
        <v>4817</v>
      </c>
      <c r="D407" t="s">
        <v>261</v>
      </c>
      <c r="E407" s="2">
        <v>4</v>
      </c>
      <c r="F407" s="2" t="str">
        <f>_xlfn.XLOOKUP(C407,customers!$A$1:$A$1001,customers!$B$1:$B$1001,,0)</f>
        <v>Ibrahim Arnold</v>
      </c>
      <c r="G407" s="2" t="str">
        <f ca="1">IF(_xlfn.XLOOKUP(C407,customers!$A$1:$A$1001,customers!$C$1:$C$1001,,0)=0,"",_xlfn.XLOOKUP(C407,customers!$A$1:$A$1001,customers!$C$1:$C$1001,,0))</f>
        <v>iarnold0@hotmail.com</v>
      </c>
      <c r="H407" s="2" t="str">
        <f>_xlfn.XLOOKUP(C407,customers!$A$1:$A$1001,customers!$G$1:$G$1001,,0)</f>
        <v>Germany</v>
      </c>
      <c r="I407" t="str">
        <f>INDEX(products!$A$1:$G$49,MATCH(orders!$D53,products!$A$1:$A$49,0),MATCH(orders!I$1,products!$A$1:$G$1,0))</f>
        <v>Cia</v>
      </c>
      <c r="J407" t="str">
        <f>INDEX(products!$A$1:$G$49,MATCH(orders!$D53,products!$A$1:$A$49,0),MATCH(orders!J$1,products!$A$1:$G$1,0))</f>
        <v>C</v>
      </c>
      <c r="K407" s="5">
        <f>INDEX(products!$A$1:$G$49,MATCH(orders!$D53,products!$A$1:$A$49,0),MATCH(orders!K$1,products!$A$1:$G$1,0))</f>
        <v>0.5</v>
      </c>
      <c r="L407" s="10">
        <f>INDEX(products!$A$1:$G$49,MATCH(orders!$D53,products!$A$1:$A$49,0),MATCH(orders!L$1,products!$A$1:$G$1,0))</f>
        <v>2.75</v>
      </c>
      <c r="M407" s="10">
        <f t="shared" si="18"/>
        <v>11</v>
      </c>
      <c r="N407" t="str">
        <f t="shared" si="19"/>
        <v>Ciabatta</v>
      </c>
      <c r="O407" t="str">
        <f t="shared" si="20"/>
        <v>Crispy</v>
      </c>
      <c r="P407" t="str">
        <f>_xlfn.XLOOKUP(Orders[[#This Row],[Customer ID]],customers!$A$2:$A$1001,customers!$I$2:$I$1001,,0)</f>
        <v>Yes</v>
      </c>
    </row>
    <row r="408" spans="1:16" x14ac:dyDescent="0.35">
      <c r="A408" s="2" t="s">
        <v>5204</v>
      </c>
      <c r="B408" s="3">
        <v>44199</v>
      </c>
      <c r="C408" s="2" t="s">
        <v>4204</v>
      </c>
      <c r="D408" t="s">
        <v>281</v>
      </c>
      <c r="E408" s="2">
        <v>5</v>
      </c>
      <c r="F408" s="2" t="str">
        <f>_xlfn.XLOOKUP(C408,customers!$A$1:$A$1001,customers!$B$1:$B$1001,,0)</f>
        <v>Ignacio Herring</v>
      </c>
      <c r="G408" s="2" t="str">
        <f ca="1">IF(_xlfn.XLOOKUP(C408,customers!$A$1:$A$1001,customers!$C$1:$C$1001,,0)=0,"",_xlfn.XLOOKUP(C408,customers!$A$1:$A$1001,customers!$C$1:$C$1001,,0))</f>
        <v>iherring8@aol.com</v>
      </c>
      <c r="H408" s="2" t="str">
        <f>_xlfn.XLOOKUP(C408,customers!$A$1:$A$1001,customers!$G$1:$G$1001,,0)</f>
        <v>France</v>
      </c>
      <c r="I408" t="str">
        <f>INDEX(products!$A$1:$G$49,MATCH(orders!$D607,products!$A$1:$A$49,0),MATCH(orders!I$1,products!$A$1:$G$1,0))</f>
        <v>Cro</v>
      </c>
      <c r="J408" t="str">
        <f>INDEX(products!$A$1:$G$49,MATCH(orders!$D607,products!$A$1:$A$49,0),MATCH(orders!J$1,products!$A$1:$G$1,0))</f>
        <v>C</v>
      </c>
      <c r="K408" s="5">
        <f>INDEX(products!$A$1:$G$49,MATCH(orders!$D607,products!$A$1:$A$49,0),MATCH(orders!K$1,products!$A$1:$G$1,0))</f>
        <v>0.5</v>
      </c>
      <c r="L408" s="10">
        <f>INDEX(products!$A$1:$G$49,MATCH(orders!$D607,products!$A$1:$A$49,0),MATCH(orders!L$1,products!$A$1:$G$1,0))</f>
        <v>2.2000000000000002</v>
      </c>
      <c r="M408" s="10">
        <f t="shared" si="18"/>
        <v>11</v>
      </c>
      <c r="N408" t="str">
        <f t="shared" si="19"/>
        <v>Croissant</v>
      </c>
      <c r="O408" t="str">
        <f t="shared" si="20"/>
        <v>Crispy</v>
      </c>
      <c r="P408" t="str">
        <f>_xlfn.XLOOKUP(Orders[[#This Row],[Customer ID]],customers!$A$2:$A$1001,customers!$I$2:$I$1001,,0)</f>
        <v>No</v>
      </c>
    </row>
    <row r="409" spans="1:16" x14ac:dyDescent="0.35">
      <c r="A409" s="2" t="s">
        <v>6038</v>
      </c>
      <c r="B409" s="3">
        <v>44873</v>
      </c>
      <c r="C409" s="2" t="s">
        <v>5038</v>
      </c>
      <c r="D409" t="s">
        <v>278</v>
      </c>
      <c r="E409" s="2">
        <v>3</v>
      </c>
      <c r="F409" s="2" t="str">
        <f>_xlfn.XLOOKUP(C409,customers!$A$1:$A$1001,customers!$B$1:$B$1001,,0)</f>
        <v>Immanuel Krueger</v>
      </c>
      <c r="G409" s="2" t="str">
        <f ca="1">IF(_xlfn.XLOOKUP(C409,customers!$A$1:$A$1001,customers!$C$1:$C$1001,,0)=0,"",_xlfn.XLOOKUP(C409,customers!$A$1:$A$1001,customers!$C$1:$C$1001,,0))</f>
        <v>ikrueger6@yahoo.com</v>
      </c>
      <c r="H409" s="2" t="str">
        <f>_xlfn.XLOOKUP(C409,customers!$A$1:$A$1001,customers!$G$1:$G$1001,,0)</f>
        <v>Ireland</v>
      </c>
      <c r="I409" t="str">
        <f>INDEX(products!$A$1:$G$49,MATCH(orders!$D902,products!$A$1:$A$49,0),MATCH(orders!I$1,products!$A$1:$G$1,0))</f>
        <v>Bag</v>
      </c>
      <c r="J409" t="str">
        <f>INDEX(products!$A$1:$G$49,MATCH(orders!$D902,products!$A$1:$A$49,0),MATCH(orders!J$1,products!$A$1:$G$1,0))</f>
        <v>M</v>
      </c>
      <c r="K409" s="5">
        <f>INDEX(products!$A$1:$G$49,MATCH(orders!$D902,products!$A$1:$A$49,0),MATCH(orders!K$1,products!$A$1:$G$1,0))</f>
        <v>0.2</v>
      </c>
      <c r="L409" s="10">
        <f>INDEX(products!$A$1:$G$49,MATCH(orders!$D902,products!$A$1:$A$49,0),MATCH(orders!L$1,products!$A$1:$G$1,0))</f>
        <v>1.44</v>
      </c>
      <c r="M409" s="10">
        <f t="shared" si="18"/>
        <v>4.32</v>
      </c>
      <c r="N409" t="str">
        <f t="shared" si="19"/>
        <v>Baguette</v>
      </c>
      <c r="O409" t="str">
        <f t="shared" si="20"/>
        <v>Medium</v>
      </c>
      <c r="P409" t="str">
        <f>_xlfn.XLOOKUP(Orders[[#This Row],[Customer ID]],customers!$A$2:$A$1001,customers!$I$2:$I$1001,,0)</f>
        <v>No</v>
      </c>
    </row>
    <row r="410" spans="1:16" x14ac:dyDescent="0.35">
      <c r="A410" s="2" t="s">
        <v>5913</v>
      </c>
      <c r="B410" s="3">
        <v>44896</v>
      </c>
      <c r="C410" s="2" t="s">
        <v>4913</v>
      </c>
      <c r="D410" t="s">
        <v>262</v>
      </c>
      <c r="E410" s="2">
        <v>5</v>
      </c>
      <c r="F410" s="2" t="str">
        <f>_xlfn.XLOOKUP(C410,customers!$A$1:$A$1001,customers!$B$1:$B$1001,,0)</f>
        <v>India Downs</v>
      </c>
      <c r="G410" s="2" t="str">
        <f ca="1">IF(_xlfn.XLOOKUP(C410,customers!$A$1:$A$1001,customers!$C$1:$C$1001,,0)=0,"",_xlfn.XLOOKUP(C410,customers!$A$1:$A$1001,customers!$C$1:$C$1001,,0))</f>
        <v>idowns0@aol.com</v>
      </c>
      <c r="H410" s="2" t="str">
        <f>_xlfn.XLOOKUP(C410,customers!$A$1:$A$1001,customers!$G$1:$G$1001,,0)</f>
        <v>France</v>
      </c>
      <c r="I410" t="str">
        <f>INDEX(products!$A$1:$G$49,MATCH(orders!$D354,products!$A$1:$A$49,0),MATCH(orders!I$1,products!$A$1:$G$1,0))</f>
        <v>Cro</v>
      </c>
      <c r="J410" t="str">
        <f>INDEX(products!$A$1:$G$49,MATCH(orders!$D354,products!$A$1:$A$49,0),MATCH(orders!J$1,products!$A$1:$G$1,0))</f>
        <v>C</v>
      </c>
      <c r="K410" s="5">
        <f>INDEX(products!$A$1:$G$49,MATCH(orders!$D354,products!$A$1:$A$49,0),MATCH(orders!K$1,products!$A$1:$G$1,0))</f>
        <v>1</v>
      </c>
      <c r="L410" s="10">
        <f>INDEX(products!$A$1:$G$49,MATCH(orders!$D354,products!$A$1:$A$49,0),MATCH(orders!L$1,products!$A$1:$G$1,0))</f>
        <v>4.95</v>
      </c>
      <c r="M410" s="10">
        <f t="shared" si="18"/>
        <v>24.75</v>
      </c>
      <c r="N410" t="str">
        <f t="shared" si="19"/>
        <v>Croissant</v>
      </c>
      <c r="O410" t="str">
        <f t="shared" si="20"/>
        <v>Crispy</v>
      </c>
      <c r="P410" t="str">
        <f>_xlfn.XLOOKUP(Orders[[#This Row],[Customer ID]],customers!$A$2:$A$1001,customers!$I$2:$I$1001,,0)</f>
        <v>Yes</v>
      </c>
    </row>
    <row r="411" spans="1:16" x14ac:dyDescent="0.35">
      <c r="A411" s="2" t="s">
        <v>5260</v>
      </c>
      <c r="B411" s="3">
        <v>45565</v>
      </c>
      <c r="C411" s="2" t="s">
        <v>4260</v>
      </c>
      <c r="D411" t="s">
        <v>277</v>
      </c>
      <c r="E411" s="2">
        <v>3</v>
      </c>
      <c r="F411" s="2" t="str">
        <f>_xlfn.XLOOKUP(C411,customers!$A$1:$A$1001,customers!$B$1:$B$1001,,0)</f>
        <v>Irene Sanford</v>
      </c>
      <c r="G411" s="2" t="str">
        <f ca="1">IF(_xlfn.XLOOKUP(C411,customers!$A$1:$A$1001,customers!$C$1:$C$1001,,0)=0,"",_xlfn.XLOOKUP(C411,customers!$A$1:$A$1001,customers!$C$1:$C$1001,,0))</f>
        <v>isanford0@gmail.com</v>
      </c>
      <c r="H411" s="2" t="str">
        <f>_xlfn.XLOOKUP(C411,customers!$A$1:$A$1001,customers!$G$1:$G$1001,,0)</f>
        <v>Germany</v>
      </c>
      <c r="I411" t="str">
        <f>INDEX(products!$A$1:$G$49,MATCH(orders!$D649,products!$A$1:$A$49,0),MATCH(orders!I$1,products!$A$1:$G$1,0))</f>
        <v>Bag</v>
      </c>
      <c r="J411" t="str">
        <f>INDEX(products!$A$1:$G$49,MATCH(orders!$D649,products!$A$1:$A$49,0),MATCH(orders!J$1,products!$A$1:$G$1,0))</f>
        <v>C</v>
      </c>
      <c r="K411" s="5">
        <f>INDEX(products!$A$1:$G$49,MATCH(orders!$D649,products!$A$1:$A$49,0),MATCH(orders!K$1,products!$A$1:$G$1,0))</f>
        <v>0.2</v>
      </c>
      <c r="L411" s="10">
        <f>INDEX(products!$A$1:$G$49,MATCH(orders!$D649,products!$A$1:$A$49,0),MATCH(orders!L$1,products!$A$1:$G$1,0))</f>
        <v>1.32</v>
      </c>
      <c r="M411" s="10">
        <f t="shared" si="18"/>
        <v>3.96</v>
      </c>
      <c r="N411" t="str">
        <f t="shared" si="19"/>
        <v>Baguette</v>
      </c>
      <c r="O411" t="str">
        <f t="shared" si="20"/>
        <v>Crispy</v>
      </c>
      <c r="P411" t="str">
        <f>_xlfn.XLOOKUP(Orders[[#This Row],[Customer ID]],customers!$A$2:$A$1001,customers!$I$2:$I$1001,,0)</f>
        <v>Yes</v>
      </c>
    </row>
    <row r="412" spans="1:16" x14ac:dyDescent="0.35">
      <c r="A412" s="2" t="s">
        <v>5842</v>
      </c>
      <c r="B412" s="3">
        <v>45373</v>
      </c>
      <c r="C412" s="2" t="s">
        <v>4842</v>
      </c>
      <c r="D412" t="s">
        <v>267</v>
      </c>
      <c r="E412" s="2">
        <v>4</v>
      </c>
      <c r="F412" s="2" t="str">
        <f>_xlfn.XLOOKUP(C412,customers!$A$1:$A$1001,customers!$B$1:$B$1001,,0)</f>
        <v>Irvin Mclaughlin</v>
      </c>
      <c r="G412" s="2" t="str">
        <f ca="1">IF(_xlfn.XLOOKUP(C412,customers!$A$1:$A$1001,customers!$C$1:$C$1001,,0)=0,"",_xlfn.XLOOKUP(C412,customers!$A$1:$A$1001,customers!$C$1:$C$1001,,0))</f>
        <v>imclaughlin7@outlook.com</v>
      </c>
      <c r="H412" s="2" t="str">
        <f>_xlfn.XLOOKUP(C412,customers!$A$1:$A$1001,customers!$G$1:$G$1001,,0)</f>
        <v>United States</v>
      </c>
      <c r="I412" t="str">
        <f>INDEX(products!$A$1:$G$49,MATCH(orders!$D503,products!$A$1:$A$49,0),MATCH(orders!I$1,products!$A$1:$G$1,0))</f>
        <v>Bag</v>
      </c>
      <c r="J412" t="str">
        <f>INDEX(products!$A$1:$G$49,MATCH(orders!$D503,products!$A$1:$A$49,0),MATCH(orders!J$1,products!$A$1:$G$1,0))</f>
        <v>S</v>
      </c>
      <c r="K412" s="5">
        <f>INDEX(products!$A$1:$G$49,MATCH(orders!$D503,products!$A$1:$A$49,0),MATCH(orders!K$1,products!$A$1:$G$1,0))</f>
        <v>2.5</v>
      </c>
      <c r="L412" s="10">
        <f>INDEX(products!$A$1:$G$49,MATCH(orders!$D503,products!$A$1:$A$49,0),MATCH(orders!L$1,products!$A$1:$G$1,0))</f>
        <v>15</v>
      </c>
      <c r="M412" s="10">
        <f t="shared" si="18"/>
        <v>60</v>
      </c>
      <c r="N412" t="str">
        <f t="shared" si="19"/>
        <v>Baguette</v>
      </c>
      <c r="O412" t="str">
        <f t="shared" si="20"/>
        <v>Soft</v>
      </c>
      <c r="P412" t="str">
        <f>_xlfn.XLOOKUP(Orders[[#This Row],[Customer ID]],customers!$A$2:$A$1001,customers!$I$2:$I$1001,,0)</f>
        <v>Yes</v>
      </c>
    </row>
    <row r="413" spans="1:16" x14ac:dyDescent="0.35">
      <c r="A413" s="2" t="s">
        <v>5684</v>
      </c>
      <c r="B413" s="3">
        <v>45285</v>
      </c>
      <c r="C413" s="2" t="s">
        <v>4684</v>
      </c>
      <c r="D413" t="s">
        <v>281</v>
      </c>
      <c r="E413" s="2">
        <v>1</v>
      </c>
      <c r="F413" s="2" t="str">
        <f>_xlfn.XLOOKUP(C413,customers!$A$1:$A$1001,customers!$B$1:$B$1001,,0)</f>
        <v>Irvin Wright</v>
      </c>
      <c r="G413" s="2" t="str">
        <f ca="1">IF(_xlfn.XLOOKUP(C413,customers!$A$1:$A$1001,customers!$C$1:$C$1001,,0)=0,"",_xlfn.XLOOKUP(C413,customers!$A$1:$A$1001,customers!$C$1:$C$1001,,0))</f>
        <v>iwright0@icloud.com</v>
      </c>
      <c r="H413" s="2" t="str">
        <f>_xlfn.XLOOKUP(C413,customers!$A$1:$A$1001,customers!$G$1:$G$1001,,0)</f>
        <v>France</v>
      </c>
      <c r="I413" t="str">
        <f>INDEX(products!$A$1:$G$49,MATCH(orders!$D955,products!$A$1:$A$49,0),MATCH(orders!I$1,products!$A$1:$G$1,0))</f>
        <v>Cro</v>
      </c>
      <c r="J413" t="str">
        <f>INDEX(products!$A$1:$G$49,MATCH(orders!$D955,products!$A$1:$A$49,0),MATCH(orders!J$1,products!$A$1:$G$1,0))</f>
        <v>M</v>
      </c>
      <c r="K413" s="5">
        <f>INDEX(products!$A$1:$G$49,MATCH(orders!$D955,products!$A$1:$A$49,0),MATCH(orders!K$1,products!$A$1:$G$1,0))</f>
        <v>1</v>
      </c>
      <c r="L413" s="10">
        <f>INDEX(products!$A$1:$G$49,MATCH(orders!$D955,products!$A$1:$A$49,0),MATCH(orders!L$1,products!$A$1:$G$1,0))</f>
        <v>5.4</v>
      </c>
      <c r="M413" s="10">
        <f t="shared" si="18"/>
        <v>5.4</v>
      </c>
      <c r="N413" t="str">
        <f t="shared" si="19"/>
        <v>Croissant</v>
      </c>
      <c r="O413" t="str">
        <f t="shared" si="20"/>
        <v>Medium</v>
      </c>
      <c r="P413" t="str">
        <f>_xlfn.XLOOKUP(Orders[[#This Row],[Customer ID]],customers!$A$2:$A$1001,customers!$I$2:$I$1001,,0)</f>
        <v>Yes</v>
      </c>
    </row>
    <row r="414" spans="1:16" x14ac:dyDescent="0.35">
      <c r="A414" s="2" t="s">
        <v>6154</v>
      </c>
      <c r="B414" s="3">
        <v>44416</v>
      </c>
      <c r="C414" s="2" t="s">
        <v>5154</v>
      </c>
      <c r="D414" t="s">
        <v>270</v>
      </c>
      <c r="E414" s="2">
        <v>3</v>
      </c>
      <c r="F414" s="2" t="str">
        <f>_xlfn.XLOOKUP(C414,customers!$A$1:$A$1001,customers!$B$1:$B$1001,,0)</f>
        <v>Isaiah Parks</v>
      </c>
      <c r="G414" s="2" t="str">
        <f ca="1">IF(_xlfn.XLOOKUP(C414,customers!$A$1:$A$1001,customers!$C$1:$C$1001,,0)=0,"",_xlfn.XLOOKUP(C414,customers!$A$1:$A$1001,customers!$C$1:$C$1001,,0))</f>
        <v>iparks2@yahoo.com</v>
      </c>
      <c r="H414" s="2" t="str">
        <f>_xlfn.XLOOKUP(C414,customers!$A$1:$A$1001,customers!$G$1:$G$1001,,0)</f>
        <v>United States</v>
      </c>
      <c r="I414" t="str">
        <f>INDEX(products!$A$1:$G$49,MATCH(orders!$D158,products!$A$1:$A$49,0),MATCH(orders!I$1,products!$A$1:$G$1,0))</f>
        <v>Bag</v>
      </c>
      <c r="J414" t="str">
        <f>INDEX(products!$A$1:$G$49,MATCH(orders!$D158,products!$A$1:$A$49,0),MATCH(orders!J$1,products!$A$1:$G$1,0))</f>
        <v>M</v>
      </c>
      <c r="K414" s="5">
        <f>INDEX(products!$A$1:$G$49,MATCH(orders!$D158,products!$A$1:$A$49,0),MATCH(orders!K$1,products!$A$1:$G$1,0))</f>
        <v>1</v>
      </c>
      <c r="L414" s="10">
        <f>INDEX(products!$A$1:$G$49,MATCH(orders!$D158,products!$A$1:$A$49,0),MATCH(orders!L$1,products!$A$1:$G$1,0))</f>
        <v>7.2</v>
      </c>
      <c r="M414" s="10">
        <f t="shared" si="18"/>
        <v>21.6</v>
      </c>
      <c r="N414" t="str">
        <f t="shared" si="19"/>
        <v>Baguette</v>
      </c>
      <c r="O414" t="str">
        <f t="shared" si="20"/>
        <v>Medium</v>
      </c>
      <c r="P414" t="str">
        <f>_xlfn.XLOOKUP(Orders[[#This Row],[Customer ID]],customers!$A$2:$A$1001,customers!$I$2:$I$1001,,0)</f>
        <v>Yes</v>
      </c>
    </row>
    <row r="415" spans="1:16" x14ac:dyDescent="0.35">
      <c r="A415" s="2" t="s">
        <v>5491</v>
      </c>
      <c r="B415" s="3">
        <v>45255</v>
      </c>
      <c r="C415" s="2" t="s">
        <v>4491</v>
      </c>
      <c r="D415" t="s">
        <v>284</v>
      </c>
      <c r="E415" s="2">
        <v>2</v>
      </c>
      <c r="F415" s="2" t="str">
        <f>_xlfn.XLOOKUP(C415,customers!$A$1:$A$1001,customers!$B$1:$B$1001,,0)</f>
        <v>Isabell Bush</v>
      </c>
      <c r="G415" s="2" t="str">
        <f ca="1">IF(_xlfn.XLOOKUP(C415,customers!$A$1:$A$1001,customers!$C$1:$C$1001,,0)=0,"",_xlfn.XLOOKUP(C415,customers!$A$1:$A$1001,customers!$C$1:$C$1001,,0))</f>
        <v>ibush0@outlook.com</v>
      </c>
      <c r="H415" s="2" t="str">
        <f>_xlfn.XLOOKUP(C415,customers!$A$1:$A$1001,customers!$G$1:$G$1001,,0)</f>
        <v>United States</v>
      </c>
      <c r="I415" t="str">
        <f>INDEX(products!$A$1:$G$49,MATCH(orders!$D240,products!$A$1:$A$49,0),MATCH(orders!I$1,products!$A$1:$G$1,0))</f>
        <v>Cro</v>
      </c>
      <c r="J415" t="str">
        <f>INDEX(products!$A$1:$G$49,MATCH(orders!$D240,products!$A$1:$A$49,0),MATCH(orders!J$1,products!$A$1:$G$1,0))</f>
        <v>C</v>
      </c>
      <c r="K415" s="5">
        <f>INDEX(products!$A$1:$G$49,MATCH(orders!$D240,products!$A$1:$A$49,0),MATCH(orders!K$1,products!$A$1:$G$1,0))</f>
        <v>1</v>
      </c>
      <c r="L415" s="10">
        <f>INDEX(products!$A$1:$G$49,MATCH(orders!$D240,products!$A$1:$A$49,0),MATCH(orders!L$1,products!$A$1:$G$1,0))</f>
        <v>4.95</v>
      </c>
      <c r="M415" s="10">
        <f t="shared" si="18"/>
        <v>9.9</v>
      </c>
      <c r="N415" t="str">
        <f t="shared" si="19"/>
        <v>Croissant</v>
      </c>
      <c r="O415" t="str">
        <f t="shared" si="20"/>
        <v>Crispy</v>
      </c>
      <c r="P415" t="str">
        <f>_xlfn.XLOOKUP(Orders[[#This Row],[Customer ID]],customers!$A$2:$A$1001,customers!$I$2:$I$1001,,0)</f>
        <v>No</v>
      </c>
    </row>
    <row r="416" spans="1:16" x14ac:dyDescent="0.35">
      <c r="A416" s="2" t="s">
        <v>6147</v>
      </c>
      <c r="B416" s="3">
        <v>44592</v>
      </c>
      <c r="C416" s="2" t="s">
        <v>5147</v>
      </c>
      <c r="D416" t="s">
        <v>274</v>
      </c>
      <c r="E416" s="2">
        <v>3</v>
      </c>
      <c r="F416" s="2" t="str">
        <f>_xlfn.XLOOKUP(C416,customers!$A$1:$A$1001,customers!$B$1:$B$1001,,0)</f>
        <v>Isaiah Lutz</v>
      </c>
      <c r="G416" s="2" t="str">
        <f ca="1">IF(_xlfn.XLOOKUP(C416,customers!$A$1:$A$1001,customers!$C$1:$C$1001,,0)=0,"",_xlfn.XLOOKUP(C416,customers!$A$1:$A$1001,customers!$C$1:$C$1001,,0))</f>
        <v>ilutz3@aol.com</v>
      </c>
      <c r="H416" s="2" t="str">
        <f>_xlfn.XLOOKUP(C416,customers!$A$1:$A$1001,customers!$G$1:$G$1001,,0)</f>
        <v>Germany</v>
      </c>
      <c r="I416" t="str">
        <f>INDEX(products!$A$1:$G$49,MATCH(orders!$D800,products!$A$1:$A$49,0),MATCH(orders!I$1,products!$A$1:$G$1,0))</f>
        <v>Cro</v>
      </c>
      <c r="J416" t="str">
        <f>INDEX(products!$A$1:$G$49,MATCH(orders!$D800,products!$A$1:$A$49,0),MATCH(orders!J$1,products!$A$1:$G$1,0))</f>
        <v>C</v>
      </c>
      <c r="K416" s="5">
        <f>INDEX(products!$A$1:$G$49,MATCH(orders!$D800,products!$A$1:$A$49,0),MATCH(orders!K$1,products!$A$1:$G$1,0))</f>
        <v>0.5</v>
      </c>
      <c r="L416" s="10">
        <f>INDEX(products!$A$1:$G$49,MATCH(orders!$D800,products!$A$1:$A$49,0),MATCH(orders!L$1,products!$A$1:$G$1,0))</f>
        <v>2.2000000000000002</v>
      </c>
      <c r="M416" s="10">
        <f t="shared" si="18"/>
        <v>6.6000000000000005</v>
      </c>
      <c r="N416" t="str">
        <f t="shared" si="19"/>
        <v>Croissant</v>
      </c>
      <c r="O416" t="str">
        <f t="shared" si="20"/>
        <v>Crispy</v>
      </c>
      <c r="P416" t="str">
        <f>_xlfn.XLOOKUP(Orders[[#This Row],[Customer ID]],customers!$A$2:$A$1001,customers!$I$2:$I$1001,,0)</f>
        <v>Yes</v>
      </c>
    </row>
    <row r="417" spans="1:16" x14ac:dyDescent="0.35">
      <c r="A417" s="2" t="s">
        <v>6132</v>
      </c>
      <c r="B417" s="3">
        <v>45494</v>
      </c>
      <c r="C417" s="2" t="s">
        <v>5132</v>
      </c>
      <c r="D417" t="s">
        <v>265</v>
      </c>
      <c r="E417" s="2">
        <v>5</v>
      </c>
      <c r="F417" s="2" t="str">
        <f>_xlfn.XLOOKUP(C417,customers!$A$1:$A$1001,customers!$B$1:$B$1001,,0)</f>
        <v>Isis Gould</v>
      </c>
      <c r="G417" s="2" t="str">
        <f ca="1">IF(_xlfn.XLOOKUP(C417,customers!$A$1:$A$1001,customers!$C$1:$C$1001,,0)=0,"",_xlfn.XLOOKUP(C417,customers!$A$1:$A$1001,customers!$C$1:$C$1001,,0))</f>
        <v>igould7@yahoo.com</v>
      </c>
      <c r="H417" s="2" t="str">
        <f>_xlfn.XLOOKUP(C417,customers!$A$1:$A$1001,customers!$G$1:$G$1001,,0)</f>
        <v>Canada</v>
      </c>
      <c r="I417" t="str">
        <f>INDEX(products!$A$1:$G$49,MATCH(orders!$D729,products!$A$1:$A$49,0),MATCH(orders!I$1,products!$A$1:$G$1,0))</f>
        <v>Sou</v>
      </c>
      <c r="J417" t="str">
        <f>INDEX(products!$A$1:$G$49,MATCH(orders!$D729,products!$A$1:$A$49,0),MATCH(orders!J$1,products!$A$1:$G$1,0))</f>
        <v>M</v>
      </c>
      <c r="K417" s="5">
        <f>INDEX(products!$A$1:$G$49,MATCH(orders!$D729,products!$A$1:$A$49,0),MATCH(orders!K$1,products!$A$1:$G$1,0))</f>
        <v>1</v>
      </c>
      <c r="L417" s="10">
        <f>INDEX(products!$A$1:$G$49,MATCH(orders!$D729,products!$A$1:$A$49,0),MATCH(orders!L$1,products!$A$1:$G$1,0))</f>
        <v>6</v>
      </c>
      <c r="M417" s="10">
        <f t="shared" si="18"/>
        <v>30</v>
      </c>
      <c r="N417" t="str">
        <f t="shared" si="19"/>
        <v>Sourdough</v>
      </c>
      <c r="O417" t="str">
        <f t="shared" si="20"/>
        <v>Medium</v>
      </c>
      <c r="P417" t="str">
        <f>_xlfn.XLOOKUP(Orders[[#This Row],[Customer ID]],customers!$A$2:$A$1001,customers!$I$2:$I$1001,,0)</f>
        <v>Yes</v>
      </c>
    </row>
    <row r="418" spans="1:16" x14ac:dyDescent="0.35">
      <c r="A418" s="2" t="s">
        <v>5656</v>
      </c>
      <c r="B418" s="3">
        <v>45010</v>
      </c>
      <c r="C418" s="2" t="s">
        <v>4656</v>
      </c>
      <c r="D418" t="s">
        <v>271</v>
      </c>
      <c r="E418" s="2">
        <v>2</v>
      </c>
      <c r="F418" s="2" t="str">
        <f>_xlfn.XLOOKUP(C418,customers!$A$1:$A$1001,customers!$B$1:$B$1001,,0)</f>
        <v>Isiah Cobb</v>
      </c>
      <c r="G418" s="2" t="str">
        <f ca="1">IF(_xlfn.XLOOKUP(C418,customers!$A$1:$A$1001,customers!$C$1:$C$1001,,0)=0,"",_xlfn.XLOOKUP(C418,customers!$A$1:$A$1001,customers!$C$1:$C$1001,,0))</f>
        <v>icobb5@hotmail.com</v>
      </c>
      <c r="H418" s="2" t="str">
        <f>_xlfn.XLOOKUP(C418,customers!$A$1:$A$1001,customers!$G$1:$G$1001,,0)</f>
        <v>Canada</v>
      </c>
      <c r="I418" t="str">
        <f>INDEX(products!$A$1:$G$49,MATCH(orders!$D687,products!$A$1:$A$49,0),MATCH(orders!I$1,products!$A$1:$G$1,0))</f>
        <v>Cro</v>
      </c>
      <c r="J418" t="str">
        <f>INDEX(products!$A$1:$G$49,MATCH(orders!$D687,products!$A$1:$A$49,0),MATCH(orders!J$1,products!$A$1:$G$1,0))</f>
        <v>S</v>
      </c>
      <c r="K418" s="5">
        <f>INDEX(products!$A$1:$G$49,MATCH(orders!$D687,products!$A$1:$A$49,0),MATCH(orders!K$1,products!$A$1:$G$1,0))</f>
        <v>0.5</v>
      </c>
      <c r="L418" s="10">
        <f>INDEX(products!$A$1:$G$49,MATCH(orders!$D687,products!$A$1:$A$49,0),MATCH(orders!L$1,products!$A$1:$G$1,0))</f>
        <v>2.25</v>
      </c>
      <c r="M418" s="10">
        <f t="shared" si="18"/>
        <v>4.5</v>
      </c>
      <c r="N418" t="str">
        <f t="shared" si="19"/>
        <v>Croissant</v>
      </c>
      <c r="O418" t="str">
        <f t="shared" si="20"/>
        <v>Soft</v>
      </c>
      <c r="P418" t="str">
        <f>_xlfn.XLOOKUP(Orders[[#This Row],[Customer ID]],customers!$A$2:$A$1001,customers!$I$2:$I$1001,,0)</f>
        <v>No</v>
      </c>
    </row>
    <row r="419" spans="1:16" x14ac:dyDescent="0.35">
      <c r="A419" s="2" t="s">
        <v>6064</v>
      </c>
      <c r="B419" s="3">
        <v>44360</v>
      </c>
      <c r="C419" s="2" t="s">
        <v>5064</v>
      </c>
      <c r="D419" t="s">
        <v>290</v>
      </c>
      <c r="E419" s="2">
        <v>5</v>
      </c>
      <c r="F419" s="2" t="str">
        <f>_xlfn.XLOOKUP(C419,customers!$A$1:$A$1001,customers!$B$1:$B$1001,,0)</f>
        <v>Israel Chavez</v>
      </c>
      <c r="G419" s="2" t="str">
        <f ca="1">IF(_xlfn.XLOOKUP(C419,customers!$A$1:$A$1001,customers!$C$1:$C$1001,,0)=0,"",_xlfn.XLOOKUP(C419,customers!$A$1:$A$1001,customers!$C$1:$C$1001,,0))</f>
        <v>ichavez9@outlook.com</v>
      </c>
      <c r="H419" s="2" t="str">
        <f>_xlfn.XLOOKUP(C419,customers!$A$1:$A$1001,customers!$G$1:$G$1001,,0)</f>
        <v>Canada</v>
      </c>
      <c r="I419" t="str">
        <f>INDEX(products!$A$1:$G$49,MATCH(orders!$D430,products!$A$1:$A$49,0),MATCH(orders!I$1,products!$A$1:$G$1,0))</f>
        <v>Bri</v>
      </c>
      <c r="J419" t="str">
        <f>INDEX(products!$A$1:$G$49,MATCH(orders!$D430,products!$A$1:$A$49,0),MATCH(orders!J$1,products!$A$1:$G$1,0))</f>
        <v>S</v>
      </c>
      <c r="K419" s="5">
        <f>INDEX(products!$A$1:$G$49,MATCH(orders!$D430,products!$A$1:$A$49,0),MATCH(orders!K$1,products!$A$1:$G$1,0))</f>
        <v>1</v>
      </c>
      <c r="L419" s="10">
        <f>INDEX(products!$A$1:$G$49,MATCH(orders!$D430,products!$A$1:$A$49,0),MATCH(orders!L$1,products!$A$1:$G$1,0))</f>
        <v>4</v>
      </c>
      <c r="M419" s="10">
        <f t="shared" si="18"/>
        <v>20</v>
      </c>
      <c r="N419" t="str">
        <f t="shared" si="19"/>
        <v>Brioche</v>
      </c>
      <c r="O419" t="str">
        <f t="shared" si="20"/>
        <v>Soft</v>
      </c>
      <c r="P419" t="str">
        <f>_xlfn.XLOOKUP(Orders[[#This Row],[Customer ID]],customers!$A$2:$A$1001,customers!$I$2:$I$1001,,0)</f>
        <v>Yes</v>
      </c>
    </row>
    <row r="420" spans="1:16" x14ac:dyDescent="0.35">
      <c r="A420" s="2" t="s">
        <v>6036</v>
      </c>
      <c r="B420" s="3">
        <v>44863</v>
      </c>
      <c r="C420" s="2" t="s">
        <v>5036</v>
      </c>
      <c r="D420" t="s">
        <v>266</v>
      </c>
      <c r="E420" s="2">
        <v>4</v>
      </c>
      <c r="F420" s="2" t="str">
        <f>_xlfn.XLOOKUP(C420,customers!$A$1:$A$1001,customers!$B$1:$B$1001,,0)</f>
        <v>Itzel Faulkner</v>
      </c>
      <c r="G420" s="2" t="str">
        <f ca="1">IF(_xlfn.XLOOKUP(C420,customers!$A$1:$A$1001,customers!$C$1:$C$1001,,0)=0,"",_xlfn.XLOOKUP(C420,customers!$A$1:$A$1001,customers!$C$1:$C$1001,,0))</f>
        <v>ifaulkner6@yahoo.com</v>
      </c>
      <c r="H420" s="2" t="str">
        <f>_xlfn.XLOOKUP(C420,customers!$A$1:$A$1001,customers!$G$1:$G$1001,,0)</f>
        <v>Germany</v>
      </c>
      <c r="I420" t="str">
        <f>INDEX(products!$A$1:$G$49,MATCH(orders!$D838,products!$A$1:$A$49,0),MATCH(orders!I$1,products!$A$1:$G$1,0))</f>
        <v>Cia</v>
      </c>
      <c r="J420" t="str">
        <f>INDEX(products!$A$1:$G$49,MATCH(orders!$D838,products!$A$1:$A$49,0),MATCH(orders!J$1,products!$A$1:$G$1,0))</f>
        <v>S</v>
      </c>
      <c r="K420" s="5">
        <f>INDEX(products!$A$1:$G$49,MATCH(orders!$D838,products!$A$1:$A$49,0),MATCH(orders!K$1,products!$A$1:$G$1,0))</f>
        <v>0.2</v>
      </c>
      <c r="L420" s="10">
        <f>INDEX(products!$A$1:$G$49,MATCH(orders!$D838,products!$A$1:$A$49,0),MATCH(orders!L$1,products!$A$1:$G$1,0))</f>
        <v>1</v>
      </c>
      <c r="M420" s="10">
        <f t="shared" si="18"/>
        <v>4</v>
      </c>
      <c r="N420" t="str">
        <f t="shared" si="19"/>
        <v>Ciabatta</v>
      </c>
      <c r="O420" t="str">
        <f t="shared" si="20"/>
        <v>Soft</v>
      </c>
      <c r="P420" t="str">
        <f>_xlfn.XLOOKUP(Orders[[#This Row],[Customer ID]],customers!$A$2:$A$1001,customers!$I$2:$I$1001,,0)</f>
        <v>Yes</v>
      </c>
    </row>
    <row r="421" spans="1:16" x14ac:dyDescent="0.35">
      <c r="A421" s="2" t="s">
        <v>5213</v>
      </c>
      <c r="B421" s="3">
        <v>44774</v>
      </c>
      <c r="C421" s="2" t="s">
        <v>4213</v>
      </c>
      <c r="D421" t="s">
        <v>280</v>
      </c>
      <c r="E421" s="2">
        <v>5</v>
      </c>
      <c r="F421" s="2" t="str">
        <f>_xlfn.XLOOKUP(C421,customers!$A$1:$A$1001,customers!$B$1:$B$1001,,0)</f>
        <v>Ivan Daniel</v>
      </c>
      <c r="G421" s="2" t="str">
        <f ca="1">IF(_xlfn.XLOOKUP(C421,customers!$A$1:$A$1001,customers!$C$1:$C$1001,,0)=0,"",_xlfn.XLOOKUP(C421,customers!$A$1:$A$1001,customers!$C$1:$C$1001,,0))</f>
        <v>idaniel1@gmail.com</v>
      </c>
      <c r="H421" s="2" t="str">
        <f>_xlfn.XLOOKUP(C421,customers!$A$1:$A$1001,customers!$G$1:$G$1001,,0)</f>
        <v>United States</v>
      </c>
      <c r="I421" t="str">
        <f>INDEX(products!$A$1:$G$49,MATCH(orders!$D414,products!$A$1:$A$49,0),MATCH(orders!I$1,products!$A$1:$G$1,0))</f>
        <v>Cia</v>
      </c>
      <c r="J421" t="str">
        <f>INDEX(products!$A$1:$G$49,MATCH(orders!$D414,products!$A$1:$A$49,0),MATCH(orders!J$1,products!$A$1:$G$1,0))</f>
        <v>S</v>
      </c>
      <c r="K421" s="5">
        <f>INDEX(products!$A$1:$G$49,MATCH(orders!$D414,products!$A$1:$A$49,0),MATCH(orders!K$1,products!$A$1:$G$1,0))</f>
        <v>0.2</v>
      </c>
      <c r="L421" s="10">
        <f>INDEX(products!$A$1:$G$49,MATCH(orders!$D414,products!$A$1:$A$49,0),MATCH(orders!L$1,products!$A$1:$G$1,0))</f>
        <v>1</v>
      </c>
      <c r="M421" s="10">
        <f t="shared" si="18"/>
        <v>5</v>
      </c>
      <c r="N421" t="str">
        <f t="shared" si="19"/>
        <v>Ciabatta</v>
      </c>
      <c r="O421" t="str">
        <f t="shared" si="20"/>
        <v>Soft</v>
      </c>
      <c r="P421" t="str">
        <f>_xlfn.XLOOKUP(Orders[[#This Row],[Customer ID]],customers!$A$2:$A$1001,customers!$I$2:$I$1001,,0)</f>
        <v>Yes</v>
      </c>
    </row>
    <row r="422" spans="1:16" x14ac:dyDescent="0.35">
      <c r="A422" s="2" t="s">
        <v>6086</v>
      </c>
      <c r="B422" s="3">
        <v>45289</v>
      </c>
      <c r="C422" s="2" t="s">
        <v>5086</v>
      </c>
      <c r="D422" t="s">
        <v>273</v>
      </c>
      <c r="E422" s="2">
        <v>1</v>
      </c>
      <c r="F422" s="2" t="str">
        <f>_xlfn.XLOOKUP(C422,customers!$A$1:$A$1001,customers!$B$1:$B$1001,,0)</f>
        <v>Ivy Mcknight</v>
      </c>
      <c r="G422" s="2" t="str">
        <f ca="1">IF(_xlfn.XLOOKUP(C422,customers!$A$1:$A$1001,customers!$C$1:$C$1001,,0)=0,"",_xlfn.XLOOKUP(C422,customers!$A$1:$A$1001,customers!$C$1:$C$1001,,0))</f>
        <v>imcknight3@outlook.com</v>
      </c>
      <c r="H422" s="2" t="str">
        <f>_xlfn.XLOOKUP(C422,customers!$A$1:$A$1001,customers!$G$1:$G$1001,,0)</f>
        <v>United States</v>
      </c>
      <c r="I422" t="str">
        <f>INDEX(products!$A$1:$G$49,MATCH(orders!$D115,products!$A$1:$A$49,0),MATCH(orders!I$1,products!$A$1:$G$1,0))</f>
        <v>Bag</v>
      </c>
      <c r="J422" t="str">
        <f>INDEX(products!$A$1:$G$49,MATCH(orders!$D115,products!$A$1:$A$49,0),MATCH(orders!J$1,products!$A$1:$G$1,0))</f>
        <v>S</v>
      </c>
      <c r="K422" s="5">
        <f>INDEX(products!$A$1:$G$49,MATCH(orders!$D115,products!$A$1:$A$49,0),MATCH(orders!K$1,products!$A$1:$G$1,0))</f>
        <v>2.5</v>
      </c>
      <c r="L422" s="10">
        <f>INDEX(products!$A$1:$G$49,MATCH(orders!$D115,products!$A$1:$A$49,0),MATCH(orders!L$1,products!$A$1:$G$1,0))</f>
        <v>15</v>
      </c>
      <c r="M422" s="10">
        <f t="shared" si="18"/>
        <v>15</v>
      </c>
      <c r="N422" t="str">
        <f t="shared" si="19"/>
        <v>Baguette</v>
      </c>
      <c r="O422" t="str">
        <f t="shared" si="20"/>
        <v>Soft</v>
      </c>
      <c r="P422" t="str">
        <f>_xlfn.XLOOKUP(Orders[[#This Row],[Customer ID]],customers!$A$2:$A$1001,customers!$I$2:$I$1001,,0)</f>
        <v>No</v>
      </c>
    </row>
    <row r="423" spans="1:16" x14ac:dyDescent="0.35">
      <c r="A423" s="2" t="s">
        <v>5748</v>
      </c>
      <c r="B423" s="3">
        <v>45230</v>
      </c>
      <c r="C423" s="2" t="s">
        <v>4748</v>
      </c>
      <c r="D423" t="s">
        <v>280</v>
      </c>
      <c r="E423" s="2">
        <v>6</v>
      </c>
      <c r="F423" s="2" t="str">
        <f>_xlfn.XLOOKUP(C423,customers!$A$1:$A$1001,customers!$B$1:$B$1001,,0)</f>
        <v>Izaiah Robbins</v>
      </c>
      <c r="G423" s="2" t="str">
        <f ca="1">IF(_xlfn.XLOOKUP(C423,customers!$A$1:$A$1001,customers!$C$1:$C$1001,,0)=0,"",_xlfn.XLOOKUP(C423,customers!$A$1:$A$1001,customers!$C$1:$C$1001,,0))</f>
        <v>irobbins7@gmail.com</v>
      </c>
      <c r="H423" s="2" t="str">
        <f>_xlfn.XLOOKUP(C423,customers!$A$1:$A$1001,customers!$G$1:$G$1001,,0)</f>
        <v>Germany</v>
      </c>
      <c r="I423" t="str">
        <f>INDEX(products!$A$1:$G$49,MATCH(orders!$D366,products!$A$1:$A$49,0),MATCH(orders!I$1,products!$A$1:$G$1,0))</f>
        <v>Bag</v>
      </c>
      <c r="J423" t="str">
        <f>INDEX(products!$A$1:$G$49,MATCH(orders!$D366,products!$A$1:$A$49,0),MATCH(orders!J$1,products!$A$1:$G$1,0))</f>
        <v>S</v>
      </c>
      <c r="K423" s="5">
        <f>INDEX(products!$A$1:$G$49,MATCH(orders!$D366,products!$A$1:$A$49,0),MATCH(orders!K$1,products!$A$1:$G$1,0))</f>
        <v>0.5</v>
      </c>
      <c r="L423" s="10">
        <f>INDEX(products!$A$1:$G$49,MATCH(orders!$D366,products!$A$1:$A$49,0),MATCH(orders!L$1,products!$A$1:$G$1,0))</f>
        <v>3</v>
      </c>
      <c r="M423" s="10">
        <f t="shared" si="18"/>
        <v>18</v>
      </c>
      <c r="N423" t="str">
        <f t="shared" si="19"/>
        <v>Baguette</v>
      </c>
      <c r="O423" t="str">
        <f t="shared" si="20"/>
        <v>Soft</v>
      </c>
      <c r="P423" t="str">
        <f>_xlfn.XLOOKUP(Orders[[#This Row],[Customer ID]],customers!$A$2:$A$1001,customers!$I$2:$I$1001,,0)</f>
        <v>Yes</v>
      </c>
    </row>
    <row r="424" spans="1:16" x14ac:dyDescent="0.35">
      <c r="A424" s="2" t="s">
        <v>5201</v>
      </c>
      <c r="B424" s="3">
        <v>44402</v>
      </c>
      <c r="C424" s="2" t="s">
        <v>4201</v>
      </c>
      <c r="D424" t="s">
        <v>282</v>
      </c>
      <c r="E424" s="2">
        <v>5</v>
      </c>
      <c r="F424" s="2" t="str">
        <f>_xlfn.XLOOKUP(C424,customers!$A$1:$A$1001,customers!$B$1:$B$1001,,0)</f>
        <v>Izabelle Yoder</v>
      </c>
      <c r="G424" s="2" t="str">
        <f ca="1">IF(_xlfn.XLOOKUP(C424,customers!$A$1:$A$1001,customers!$C$1:$C$1001,,0)=0,"",_xlfn.XLOOKUP(C424,customers!$A$1:$A$1001,customers!$C$1:$C$1001,,0))</f>
        <v>iyoder5@hotmail.com</v>
      </c>
      <c r="H424" s="2" t="str">
        <f>_xlfn.XLOOKUP(C424,customers!$A$1:$A$1001,customers!$G$1:$G$1001,,0)</f>
        <v>Canada</v>
      </c>
      <c r="I424" t="str">
        <f>INDEX(products!$A$1:$G$49,MATCH(orders!$D946,products!$A$1:$A$49,0),MATCH(orders!I$1,products!$A$1:$G$1,0))</f>
        <v>Cia</v>
      </c>
      <c r="J424" t="str">
        <f>INDEX(products!$A$1:$G$49,MATCH(orders!$D946,products!$A$1:$A$49,0),MATCH(orders!J$1,products!$A$1:$G$1,0))</f>
        <v>S</v>
      </c>
      <c r="K424" s="5">
        <f>INDEX(products!$A$1:$G$49,MATCH(orders!$D946,products!$A$1:$A$49,0),MATCH(orders!K$1,products!$A$1:$G$1,0))</f>
        <v>1</v>
      </c>
      <c r="L424" s="10">
        <f>INDEX(products!$A$1:$G$49,MATCH(orders!$D946,products!$A$1:$A$49,0),MATCH(orders!L$1,products!$A$1:$G$1,0))</f>
        <v>5</v>
      </c>
      <c r="M424" s="10">
        <f t="shared" si="18"/>
        <v>25</v>
      </c>
      <c r="N424" t="str">
        <f t="shared" si="19"/>
        <v>Ciabatta</v>
      </c>
      <c r="O424" t="str">
        <f t="shared" si="20"/>
        <v>Soft</v>
      </c>
      <c r="P424" t="str">
        <f>_xlfn.XLOOKUP(Orders[[#This Row],[Customer ID]],customers!$A$2:$A$1001,customers!$I$2:$I$1001,,0)</f>
        <v>Yes</v>
      </c>
    </row>
    <row r="425" spans="1:16" x14ac:dyDescent="0.35">
      <c r="A425" s="2" t="s">
        <v>5723</v>
      </c>
      <c r="B425" s="3">
        <v>45597</v>
      </c>
      <c r="C425" s="2" t="s">
        <v>4723</v>
      </c>
      <c r="D425" t="s">
        <v>275</v>
      </c>
      <c r="E425" s="2">
        <v>2</v>
      </c>
      <c r="F425" s="2" t="str">
        <f>_xlfn.XLOOKUP(C425,customers!$A$1:$A$1001,customers!$B$1:$B$1001,,0)</f>
        <v>Izabelle Grant</v>
      </c>
      <c r="G425" s="2" t="str">
        <f ca="1">IF(_xlfn.XLOOKUP(C425,customers!$A$1:$A$1001,customers!$C$1:$C$1001,,0)=0,"",_xlfn.XLOOKUP(C425,customers!$A$1:$A$1001,customers!$C$1:$C$1001,,0))</f>
        <v>igrant0@aol.com</v>
      </c>
      <c r="H425" s="2" t="str">
        <f>_xlfn.XLOOKUP(C425,customers!$A$1:$A$1001,customers!$G$1:$G$1001,,0)</f>
        <v>United States</v>
      </c>
      <c r="I425" t="str">
        <f>INDEX(products!$A$1:$G$49,MATCH(orders!$D981,products!$A$1:$A$49,0),MATCH(orders!I$1,products!$A$1:$G$1,0))</f>
        <v>Cro</v>
      </c>
      <c r="J425" t="str">
        <f>INDEX(products!$A$1:$G$49,MATCH(orders!$D981,products!$A$1:$A$49,0),MATCH(orders!J$1,products!$A$1:$G$1,0))</f>
        <v>S</v>
      </c>
      <c r="K425" s="5">
        <f>INDEX(products!$A$1:$G$49,MATCH(orders!$D981,products!$A$1:$A$49,0),MATCH(orders!K$1,products!$A$1:$G$1,0))</f>
        <v>2.5</v>
      </c>
      <c r="L425" s="10">
        <f>INDEX(products!$A$1:$G$49,MATCH(orders!$D981,products!$A$1:$A$49,0),MATCH(orders!L$1,products!$A$1:$G$1,0))</f>
        <v>11.25</v>
      </c>
      <c r="M425" s="10">
        <f t="shared" si="18"/>
        <v>22.5</v>
      </c>
      <c r="N425" t="str">
        <f t="shared" si="19"/>
        <v>Croissant</v>
      </c>
      <c r="O425" t="str">
        <f t="shared" si="20"/>
        <v>Soft</v>
      </c>
      <c r="P425" t="str">
        <f>_xlfn.XLOOKUP(Orders[[#This Row],[Customer ID]],customers!$A$2:$A$1001,customers!$I$2:$I$1001,,0)</f>
        <v>No</v>
      </c>
    </row>
    <row r="426" spans="1:16" x14ac:dyDescent="0.35">
      <c r="A426" s="2" t="s">
        <v>5397</v>
      </c>
      <c r="B426" s="3">
        <v>44708</v>
      </c>
      <c r="C426" s="2" t="s">
        <v>4397</v>
      </c>
      <c r="D426" t="s">
        <v>272</v>
      </c>
      <c r="E426" s="2">
        <v>2</v>
      </c>
      <c r="F426" s="2" t="str">
        <f>_xlfn.XLOOKUP(C426,customers!$A$1:$A$1001,customers!$B$1:$B$1001,,0)</f>
        <v>Izabelle Fischer</v>
      </c>
      <c r="G426" s="2" t="str">
        <f ca="1">IF(_xlfn.XLOOKUP(C426,customers!$A$1:$A$1001,customers!$C$1:$C$1001,,0)=0,"",_xlfn.XLOOKUP(C426,customers!$A$1:$A$1001,customers!$C$1:$C$1001,,0))</f>
        <v>ifischer6@icloud.com</v>
      </c>
      <c r="H426" s="2" t="str">
        <f>_xlfn.XLOOKUP(C426,customers!$A$1:$A$1001,customers!$G$1:$G$1001,,0)</f>
        <v>France</v>
      </c>
      <c r="I426" t="str">
        <f>INDEX(products!$A$1:$G$49,MATCH(orders!$D832,products!$A$1:$A$49,0),MATCH(orders!I$1,products!$A$1:$G$1,0))</f>
        <v>Sou</v>
      </c>
      <c r="J426" t="str">
        <f>INDEX(products!$A$1:$G$49,MATCH(orders!$D832,products!$A$1:$A$49,0),MATCH(orders!J$1,products!$A$1:$G$1,0))</f>
        <v>M</v>
      </c>
      <c r="K426" s="5">
        <f>INDEX(products!$A$1:$G$49,MATCH(orders!$D832,products!$A$1:$A$49,0),MATCH(orders!K$1,products!$A$1:$G$1,0))</f>
        <v>0.5</v>
      </c>
      <c r="L426" s="10">
        <f>INDEX(products!$A$1:$G$49,MATCH(orders!$D832,products!$A$1:$A$49,0),MATCH(orders!L$1,products!$A$1:$G$1,0))</f>
        <v>1.8</v>
      </c>
      <c r="M426" s="10">
        <f t="shared" si="18"/>
        <v>3.6</v>
      </c>
      <c r="N426" t="str">
        <f t="shared" si="19"/>
        <v>Sourdough</v>
      </c>
      <c r="O426" t="str">
        <f t="shared" si="20"/>
        <v>Medium</v>
      </c>
      <c r="P426" t="str">
        <f>_xlfn.XLOOKUP(Orders[[#This Row],[Customer ID]],customers!$A$2:$A$1001,customers!$I$2:$I$1001,,0)</f>
        <v>No</v>
      </c>
    </row>
    <row r="427" spans="1:16" x14ac:dyDescent="0.35">
      <c r="A427" s="2" t="s">
        <v>6142</v>
      </c>
      <c r="B427" s="3">
        <v>44730</v>
      </c>
      <c r="C427" s="2" t="s">
        <v>5142</v>
      </c>
      <c r="D427" t="s">
        <v>280</v>
      </c>
      <c r="E427" s="2">
        <v>4</v>
      </c>
      <c r="F427" s="2" t="str">
        <f>_xlfn.XLOOKUP(C427,customers!$A$1:$A$1001,customers!$B$1:$B$1001,,0)</f>
        <v>Izaiah Burch</v>
      </c>
      <c r="G427" s="2" t="str">
        <f ca="1">IF(_xlfn.XLOOKUP(C427,customers!$A$1:$A$1001,customers!$C$1:$C$1001,,0)=0,"",_xlfn.XLOOKUP(C427,customers!$A$1:$A$1001,customers!$C$1:$C$1001,,0))</f>
        <v>iburch7@icloud.com</v>
      </c>
      <c r="H427" s="2" t="str">
        <f>_xlfn.XLOOKUP(C427,customers!$A$1:$A$1001,customers!$G$1:$G$1001,,0)</f>
        <v>Canada</v>
      </c>
      <c r="I427" t="str">
        <f>INDEX(products!$A$1:$G$49,MATCH(orders!$D330,products!$A$1:$A$49,0),MATCH(orders!I$1,products!$A$1:$G$1,0))</f>
        <v>Cia</v>
      </c>
      <c r="J427" t="str">
        <f>INDEX(products!$A$1:$G$49,MATCH(orders!$D330,products!$A$1:$A$49,0),MATCH(orders!J$1,products!$A$1:$G$1,0))</f>
        <v>S</v>
      </c>
      <c r="K427" s="5">
        <f>INDEX(products!$A$1:$G$49,MATCH(orders!$D330,products!$A$1:$A$49,0),MATCH(orders!K$1,products!$A$1:$G$1,0))</f>
        <v>2.5</v>
      </c>
      <c r="L427" s="10">
        <f>INDEX(products!$A$1:$G$49,MATCH(orders!$D330,products!$A$1:$A$49,0),MATCH(orders!L$1,products!$A$1:$G$1,0))</f>
        <v>12.5</v>
      </c>
      <c r="M427" s="10">
        <f t="shared" si="18"/>
        <v>50</v>
      </c>
      <c r="N427" t="str">
        <f t="shared" si="19"/>
        <v>Ciabatta</v>
      </c>
      <c r="O427" t="str">
        <f t="shared" si="20"/>
        <v>Soft</v>
      </c>
      <c r="P427" t="str">
        <f>_xlfn.XLOOKUP(Orders[[#This Row],[Customer ID]],customers!$A$2:$A$1001,customers!$I$2:$I$1001,,0)</f>
        <v>No</v>
      </c>
    </row>
    <row r="428" spans="1:16" x14ac:dyDescent="0.35">
      <c r="A428" s="2" t="s">
        <v>6059</v>
      </c>
      <c r="B428" s="3">
        <v>45032</v>
      </c>
      <c r="C428" s="2" t="s">
        <v>5059</v>
      </c>
      <c r="D428" t="s">
        <v>282</v>
      </c>
      <c r="E428" s="2">
        <v>2</v>
      </c>
      <c r="F428" s="2" t="str">
        <f>_xlfn.XLOOKUP(C428,customers!$A$1:$A$1001,customers!$B$1:$B$1001,,0)</f>
        <v>Jacquelyn Rojas</v>
      </c>
      <c r="G428" s="2" t="str">
        <f ca="1">IF(_xlfn.XLOOKUP(C428,customers!$A$1:$A$1001,customers!$C$1:$C$1001,,0)=0,"",_xlfn.XLOOKUP(C428,customers!$A$1:$A$1001,customers!$C$1:$C$1001,,0))</f>
        <v>jrojas5@gmail.com</v>
      </c>
      <c r="H428" s="2" t="str">
        <f>_xlfn.XLOOKUP(C428,customers!$A$1:$A$1001,customers!$G$1:$G$1001,,0)</f>
        <v>United Kingdom</v>
      </c>
      <c r="I428" t="str">
        <f>INDEX(products!$A$1:$G$49,MATCH(orders!$D370,products!$A$1:$A$49,0),MATCH(orders!I$1,products!$A$1:$G$1,0))</f>
        <v>Cro</v>
      </c>
      <c r="J428" t="str">
        <f>INDEX(products!$A$1:$G$49,MATCH(orders!$D370,products!$A$1:$A$49,0),MATCH(orders!J$1,products!$A$1:$G$1,0))</f>
        <v>S</v>
      </c>
      <c r="K428" s="5">
        <f>INDEX(products!$A$1:$G$49,MATCH(orders!$D370,products!$A$1:$A$49,0),MATCH(orders!K$1,products!$A$1:$G$1,0))</f>
        <v>0.5</v>
      </c>
      <c r="L428" s="10">
        <f>INDEX(products!$A$1:$G$49,MATCH(orders!$D370,products!$A$1:$A$49,0),MATCH(orders!L$1,products!$A$1:$G$1,0))</f>
        <v>2.25</v>
      </c>
      <c r="M428" s="10">
        <f t="shared" si="18"/>
        <v>4.5</v>
      </c>
      <c r="N428" t="str">
        <f t="shared" si="19"/>
        <v>Croissant</v>
      </c>
      <c r="O428" t="str">
        <f t="shared" si="20"/>
        <v>Soft</v>
      </c>
      <c r="P428" t="str">
        <f>_xlfn.XLOOKUP(Orders[[#This Row],[Customer ID]],customers!$A$2:$A$1001,customers!$I$2:$I$1001,,0)</f>
        <v>No</v>
      </c>
    </row>
    <row r="429" spans="1:16" x14ac:dyDescent="0.35">
      <c r="A429" s="2" t="s">
        <v>5582</v>
      </c>
      <c r="B429" s="3">
        <v>45567</v>
      </c>
      <c r="C429" s="2" t="s">
        <v>4582</v>
      </c>
      <c r="D429" t="s">
        <v>285</v>
      </c>
      <c r="E429" s="2">
        <v>1</v>
      </c>
      <c r="F429" s="2" t="str">
        <f>_xlfn.XLOOKUP(C429,customers!$A$1:$A$1001,customers!$B$1:$B$1001,,0)</f>
        <v>Jacob Mcintyre</v>
      </c>
      <c r="G429" s="2" t="str">
        <f ca="1">IF(_xlfn.XLOOKUP(C429,customers!$A$1:$A$1001,customers!$C$1:$C$1001,,0)=0,"",_xlfn.XLOOKUP(C429,customers!$A$1:$A$1001,customers!$C$1:$C$1001,,0))</f>
        <v>jmcintyre4@yahoo.com</v>
      </c>
      <c r="H429" s="2" t="str">
        <f>_xlfn.XLOOKUP(C429,customers!$A$1:$A$1001,customers!$G$1:$G$1001,,0)</f>
        <v>France</v>
      </c>
      <c r="I429" t="str">
        <f>INDEX(products!$A$1:$G$49,MATCH(orders!$D903,products!$A$1:$A$49,0),MATCH(orders!I$1,products!$A$1:$G$1,0))</f>
        <v>Cro</v>
      </c>
      <c r="J429" t="str">
        <f>INDEX(products!$A$1:$G$49,MATCH(orders!$D903,products!$A$1:$A$49,0),MATCH(orders!J$1,products!$A$1:$G$1,0))</f>
        <v>M</v>
      </c>
      <c r="K429" s="5">
        <f>INDEX(products!$A$1:$G$49,MATCH(orders!$D903,products!$A$1:$A$49,0),MATCH(orders!K$1,products!$A$1:$G$1,0))</f>
        <v>0.5</v>
      </c>
      <c r="L429" s="10">
        <f>INDEX(products!$A$1:$G$49,MATCH(orders!$D903,products!$A$1:$A$49,0),MATCH(orders!L$1,products!$A$1:$G$1,0))</f>
        <v>2.7</v>
      </c>
      <c r="M429" s="10">
        <f t="shared" si="18"/>
        <v>2.7</v>
      </c>
      <c r="N429" t="str">
        <f t="shared" si="19"/>
        <v>Croissant</v>
      </c>
      <c r="O429" t="str">
        <f t="shared" si="20"/>
        <v>Medium</v>
      </c>
      <c r="P429" t="str">
        <f>_xlfn.XLOOKUP(Orders[[#This Row],[Customer ID]],customers!$A$2:$A$1001,customers!$I$2:$I$1001,,0)</f>
        <v>Yes</v>
      </c>
    </row>
    <row r="430" spans="1:16" x14ac:dyDescent="0.35">
      <c r="A430" s="2" t="s">
        <v>5818</v>
      </c>
      <c r="B430" s="3">
        <v>45633</v>
      </c>
      <c r="C430" s="2" t="s">
        <v>4818</v>
      </c>
      <c r="D430" t="s">
        <v>264</v>
      </c>
      <c r="E430" s="2">
        <v>6</v>
      </c>
      <c r="F430" s="2" t="str">
        <f>_xlfn.XLOOKUP(C430,customers!$A$1:$A$1001,customers!$B$1:$B$1001,,0)</f>
        <v>Jacquelyn Estes</v>
      </c>
      <c r="G430" s="2" t="str">
        <f ca="1">IF(_xlfn.XLOOKUP(C430,customers!$A$1:$A$1001,customers!$C$1:$C$1001,,0)=0,"",_xlfn.XLOOKUP(C430,customers!$A$1:$A$1001,customers!$C$1:$C$1001,,0))</f>
        <v>jestes9@outlook.com</v>
      </c>
      <c r="H430" s="2" t="str">
        <f>_xlfn.XLOOKUP(C430,customers!$A$1:$A$1001,customers!$G$1:$G$1001,,0)</f>
        <v>United States</v>
      </c>
      <c r="I430" t="str">
        <f>INDEX(products!$A$1:$G$49,MATCH(orders!$D968,products!$A$1:$A$49,0),MATCH(orders!I$1,products!$A$1:$G$1,0))</f>
        <v>Cro</v>
      </c>
      <c r="J430" t="str">
        <f>INDEX(products!$A$1:$G$49,MATCH(orders!$D968,products!$A$1:$A$49,0),MATCH(orders!J$1,products!$A$1:$G$1,0))</f>
        <v>S</v>
      </c>
      <c r="K430" s="5">
        <f>INDEX(products!$A$1:$G$49,MATCH(orders!$D968,products!$A$1:$A$49,0),MATCH(orders!K$1,products!$A$1:$G$1,0))</f>
        <v>0.2</v>
      </c>
      <c r="L430" s="10">
        <f>INDEX(products!$A$1:$G$49,MATCH(orders!$D968,products!$A$1:$A$49,0),MATCH(orders!L$1,products!$A$1:$G$1,0))</f>
        <v>0.9</v>
      </c>
      <c r="M430" s="10">
        <f t="shared" si="18"/>
        <v>5.4</v>
      </c>
      <c r="N430" t="str">
        <f t="shared" si="19"/>
        <v>Croissant</v>
      </c>
      <c r="O430" t="str">
        <f t="shared" si="20"/>
        <v>Soft</v>
      </c>
      <c r="P430" t="str">
        <f>_xlfn.XLOOKUP(Orders[[#This Row],[Customer ID]],customers!$A$2:$A$1001,customers!$I$2:$I$1001,,0)</f>
        <v>Yes</v>
      </c>
    </row>
    <row r="431" spans="1:16" x14ac:dyDescent="0.35">
      <c r="A431" s="2" t="s">
        <v>5717</v>
      </c>
      <c r="B431" s="3">
        <v>45475</v>
      </c>
      <c r="C431" s="2" t="s">
        <v>4717</v>
      </c>
      <c r="D431" t="s">
        <v>291</v>
      </c>
      <c r="E431" s="2">
        <v>4</v>
      </c>
      <c r="F431" s="2" t="str">
        <f>_xlfn.XLOOKUP(C431,customers!$A$1:$A$1001,customers!$B$1:$B$1001,,0)</f>
        <v>Jadon Turner</v>
      </c>
      <c r="G431" s="2" t="str">
        <f ca="1">IF(_xlfn.XLOOKUP(C431,customers!$A$1:$A$1001,customers!$C$1:$C$1001,,0)=0,"",_xlfn.XLOOKUP(C431,customers!$A$1:$A$1001,customers!$C$1:$C$1001,,0))</f>
        <v>jturner7@icloud.com</v>
      </c>
      <c r="H431" s="2" t="str">
        <f>_xlfn.XLOOKUP(C431,customers!$A$1:$A$1001,customers!$G$1:$G$1001,,0)</f>
        <v>United Kingdom</v>
      </c>
      <c r="I431" t="str">
        <f>INDEX(products!$A$1:$G$49,MATCH(orders!$D481,products!$A$1:$A$49,0),MATCH(orders!I$1,products!$A$1:$G$1,0))</f>
        <v>Cia</v>
      </c>
      <c r="J431" t="str">
        <f>INDEX(products!$A$1:$G$49,MATCH(orders!$D481,products!$A$1:$A$49,0),MATCH(orders!J$1,products!$A$1:$G$1,0))</f>
        <v>M</v>
      </c>
      <c r="K431" s="5">
        <f>INDEX(products!$A$1:$G$49,MATCH(orders!$D481,products!$A$1:$A$49,0),MATCH(orders!K$1,products!$A$1:$G$1,0))</f>
        <v>0.5</v>
      </c>
      <c r="L431" s="10">
        <f>INDEX(products!$A$1:$G$49,MATCH(orders!$D481,products!$A$1:$A$49,0),MATCH(orders!L$1,products!$A$1:$G$1,0))</f>
        <v>3</v>
      </c>
      <c r="M431" s="10">
        <f t="shared" si="18"/>
        <v>12</v>
      </c>
      <c r="N431" t="str">
        <f t="shared" si="19"/>
        <v>Ciabatta</v>
      </c>
      <c r="O431" t="str">
        <f t="shared" si="20"/>
        <v>Medium</v>
      </c>
      <c r="P431" t="str">
        <f>_xlfn.XLOOKUP(Orders[[#This Row],[Customer ID]],customers!$A$2:$A$1001,customers!$I$2:$I$1001,,0)</f>
        <v>No</v>
      </c>
    </row>
    <row r="432" spans="1:16" x14ac:dyDescent="0.35">
      <c r="A432" s="2" t="s">
        <v>5631</v>
      </c>
      <c r="B432" s="3">
        <v>44541</v>
      </c>
      <c r="C432" s="2" t="s">
        <v>4631</v>
      </c>
      <c r="D432" t="s">
        <v>262</v>
      </c>
      <c r="E432" s="2">
        <v>5</v>
      </c>
      <c r="F432" s="2" t="str">
        <f>_xlfn.XLOOKUP(C432,customers!$A$1:$A$1001,customers!$B$1:$B$1001,,0)</f>
        <v>Jaden Walsh</v>
      </c>
      <c r="G432" s="2" t="str">
        <f ca="1">IF(_xlfn.XLOOKUP(C432,customers!$A$1:$A$1001,customers!$C$1:$C$1001,,0)=0,"",_xlfn.XLOOKUP(C432,customers!$A$1:$A$1001,customers!$C$1:$C$1001,,0))</f>
        <v>jwalsh8@yahoo.com</v>
      </c>
      <c r="H432" s="2" t="str">
        <f>_xlfn.XLOOKUP(C432,customers!$A$1:$A$1001,customers!$G$1:$G$1001,,0)</f>
        <v>United States</v>
      </c>
      <c r="I432" t="str">
        <f>INDEX(products!$A$1:$G$49,MATCH(orders!$D966,products!$A$1:$A$49,0),MATCH(orders!I$1,products!$A$1:$G$1,0))</f>
        <v>Sou</v>
      </c>
      <c r="J432" t="str">
        <f>INDEX(products!$A$1:$G$49,MATCH(orders!$D966,products!$A$1:$A$49,0),MATCH(orders!J$1,products!$A$1:$G$1,0))</f>
        <v>M</v>
      </c>
      <c r="K432" s="5">
        <f>INDEX(products!$A$1:$G$49,MATCH(orders!$D966,products!$A$1:$A$49,0),MATCH(orders!K$1,products!$A$1:$G$1,0))</f>
        <v>1</v>
      </c>
      <c r="L432" s="10">
        <f>INDEX(products!$A$1:$G$49,MATCH(orders!$D966,products!$A$1:$A$49,0),MATCH(orders!L$1,products!$A$1:$G$1,0))</f>
        <v>6</v>
      </c>
      <c r="M432" s="10">
        <f t="shared" si="18"/>
        <v>30</v>
      </c>
      <c r="N432" t="str">
        <f t="shared" si="19"/>
        <v>Sourdough</v>
      </c>
      <c r="O432" t="str">
        <f t="shared" si="20"/>
        <v>Medium</v>
      </c>
      <c r="P432" t="str">
        <f>_xlfn.XLOOKUP(Orders[[#This Row],[Customer ID]],customers!$A$2:$A$1001,customers!$I$2:$I$1001,,0)</f>
        <v>No</v>
      </c>
    </row>
    <row r="433" spans="1:16" x14ac:dyDescent="0.35">
      <c r="A433" s="2" t="s">
        <v>5800</v>
      </c>
      <c r="B433" s="3">
        <v>44869</v>
      </c>
      <c r="C433" s="2" t="s">
        <v>4800</v>
      </c>
      <c r="D433" t="s">
        <v>276</v>
      </c>
      <c r="E433" s="2">
        <v>3</v>
      </c>
      <c r="F433" s="2" t="str">
        <f>_xlfn.XLOOKUP(C433,customers!$A$1:$A$1001,customers!$B$1:$B$1001,,0)</f>
        <v>Jade Lamb</v>
      </c>
      <c r="G433" s="2" t="str">
        <f ca="1">IF(_xlfn.XLOOKUP(C433,customers!$A$1:$A$1001,customers!$C$1:$C$1001,,0)=0,"",_xlfn.XLOOKUP(C433,customers!$A$1:$A$1001,customers!$C$1:$C$1001,,0))</f>
        <v>jlamb1@hotmail.com</v>
      </c>
      <c r="H433" s="2" t="str">
        <f>_xlfn.XLOOKUP(C433,customers!$A$1:$A$1001,customers!$G$1:$G$1001,,0)</f>
        <v>United States</v>
      </c>
      <c r="I433" t="str">
        <f>INDEX(products!$A$1:$G$49,MATCH(orders!$D792,products!$A$1:$A$49,0),MATCH(orders!I$1,products!$A$1:$G$1,0))</f>
        <v>Cro</v>
      </c>
      <c r="J433" t="str">
        <f>INDEX(products!$A$1:$G$49,MATCH(orders!$D792,products!$A$1:$A$49,0),MATCH(orders!J$1,products!$A$1:$G$1,0))</f>
        <v>C</v>
      </c>
      <c r="K433" s="5">
        <f>INDEX(products!$A$1:$G$49,MATCH(orders!$D792,products!$A$1:$A$49,0),MATCH(orders!K$1,products!$A$1:$G$1,0))</f>
        <v>2.5</v>
      </c>
      <c r="L433" s="10">
        <f>INDEX(products!$A$1:$G$49,MATCH(orders!$D792,products!$A$1:$A$49,0),MATCH(orders!L$1,products!$A$1:$G$1,0))</f>
        <v>12.375</v>
      </c>
      <c r="M433" s="10">
        <f t="shared" si="18"/>
        <v>37.125</v>
      </c>
      <c r="N433" t="str">
        <f t="shared" si="19"/>
        <v>Croissant</v>
      </c>
      <c r="O433" t="str">
        <f t="shared" si="20"/>
        <v>Crispy</v>
      </c>
      <c r="P433" t="str">
        <f>_xlfn.XLOOKUP(Orders[[#This Row],[Customer ID]],customers!$A$2:$A$1001,customers!$I$2:$I$1001,,0)</f>
        <v>Yes</v>
      </c>
    </row>
    <row r="434" spans="1:16" x14ac:dyDescent="0.35">
      <c r="A434" s="2" t="s">
        <v>5950</v>
      </c>
      <c r="B434" s="3">
        <v>45485</v>
      </c>
      <c r="C434" s="2" t="s">
        <v>4950</v>
      </c>
      <c r="D434" t="s">
        <v>258</v>
      </c>
      <c r="E434" s="2">
        <v>4</v>
      </c>
      <c r="F434" s="2" t="str">
        <f>_xlfn.XLOOKUP(C434,customers!$A$1:$A$1001,customers!$B$1:$B$1001,,0)</f>
        <v>Jade Blevins</v>
      </c>
      <c r="G434" s="2" t="str">
        <f ca="1">IF(_xlfn.XLOOKUP(C434,customers!$A$1:$A$1001,customers!$C$1:$C$1001,,0)=0,"",_xlfn.XLOOKUP(C434,customers!$A$1:$A$1001,customers!$C$1:$C$1001,,0))</f>
        <v>jblevins7@yahoo.com</v>
      </c>
      <c r="H434" s="2" t="str">
        <f>_xlfn.XLOOKUP(C434,customers!$A$1:$A$1001,customers!$G$1:$G$1001,,0)</f>
        <v>France</v>
      </c>
      <c r="I434" t="str">
        <f>INDEX(products!$A$1:$G$49,MATCH(orders!$D338,products!$A$1:$A$49,0),MATCH(orders!I$1,products!$A$1:$G$1,0))</f>
        <v>Bag</v>
      </c>
      <c r="J434" t="str">
        <f>INDEX(products!$A$1:$G$49,MATCH(orders!$D338,products!$A$1:$A$49,0),MATCH(orders!J$1,products!$A$1:$G$1,0))</f>
        <v>C</v>
      </c>
      <c r="K434" s="5">
        <f>INDEX(products!$A$1:$G$49,MATCH(orders!$D338,products!$A$1:$A$49,0),MATCH(orders!K$1,products!$A$1:$G$1,0))</f>
        <v>0.5</v>
      </c>
      <c r="L434" s="10">
        <f>INDEX(products!$A$1:$G$49,MATCH(orders!$D338,products!$A$1:$A$49,0),MATCH(orders!L$1,products!$A$1:$G$1,0))</f>
        <v>3.3</v>
      </c>
      <c r="M434" s="10">
        <f t="shared" si="18"/>
        <v>13.2</v>
      </c>
      <c r="N434" t="str">
        <f t="shared" si="19"/>
        <v>Baguette</v>
      </c>
      <c r="O434" t="str">
        <f t="shared" si="20"/>
        <v>Crispy</v>
      </c>
      <c r="P434" t="str">
        <f>_xlfn.XLOOKUP(Orders[[#This Row],[Customer ID]],customers!$A$2:$A$1001,customers!$I$2:$I$1001,,0)</f>
        <v>No</v>
      </c>
    </row>
    <row r="435" spans="1:16" x14ac:dyDescent="0.35">
      <c r="A435" s="2" t="s">
        <v>5371</v>
      </c>
      <c r="B435" s="3">
        <v>44700</v>
      </c>
      <c r="C435" s="2" t="s">
        <v>4371</v>
      </c>
      <c r="D435" t="s">
        <v>268</v>
      </c>
      <c r="E435" s="2">
        <v>6</v>
      </c>
      <c r="F435" s="2" t="str">
        <f>_xlfn.XLOOKUP(C435,customers!$A$1:$A$1001,customers!$B$1:$B$1001,,0)</f>
        <v>Jaelyn Franklin</v>
      </c>
      <c r="G435" s="2" t="str">
        <f ca="1">IF(_xlfn.XLOOKUP(C435,customers!$A$1:$A$1001,customers!$C$1:$C$1001,,0)=0,"",_xlfn.XLOOKUP(C435,customers!$A$1:$A$1001,customers!$C$1:$C$1001,,0))</f>
        <v>jfranklin9@gmail.com</v>
      </c>
      <c r="H435" s="2" t="str">
        <f>_xlfn.XLOOKUP(C435,customers!$A$1:$A$1001,customers!$G$1:$G$1001,,0)</f>
        <v>Germany</v>
      </c>
      <c r="I435" t="str">
        <f>INDEX(products!$A$1:$G$49,MATCH(orders!$D924,products!$A$1:$A$49,0),MATCH(orders!I$1,products!$A$1:$G$1,0))</f>
        <v>Cro</v>
      </c>
      <c r="J435" t="str">
        <f>INDEX(products!$A$1:$G$49,MATCH(orders!$D924,products!$A$1:$A$49,0),MATCH(orders!J$1,products!$A$1:$G$1,0))</f>
        <v>C</v>
      </c>
      <c r="K435" s="5">
        <f>INDEX(products!$A$1:$G$49,MATCH(orders!$D924,products!$A$1:$A$49,0),MATCH(orders!K$1,products!$A$1:$G$1,0))</f>
        <v>0.2</v>
      </c>
      <c r="L435" s="10">
        <f>INDEX(products!$A$1:$G$49,MATCH(orders!$D924,products!$A$1:$A$49,0),MATCH(orders!L$1,products!$A$1:$G$1,0))</f>
        <v>0.99</v>
      </c>
      <c r="M435" s="10">
        <f t="shared" si="18"/>
        <v>5.9399999999999995</v>
      </c>
      <c r="N435" t="str">
        <f t="shared" si="19"/>
        <v>Croissant</v>
      </c>
      <c r="O435" t="str">
        <f t="shared" si="20"/>
        <v>Crispy</v>
      </c>
      <c r="P435" t="str">
        <f>_xlfn.XLOOKUP(Orders[[#This Row],[Customer ID]],customers!$A$2:$A$1001,customers!$I$2:$I$1001,,0)</f>
        <v>No</v>
      </c>
    </row>
    <row r="436" spans="1:16" x14ac:dyDescent="0.35">
      <c r="A436" s="2" t="s">
        <v>5567</v>
      </c>
      <c r="B436" s="3">
        <v>44643</v>
      </c>
      <c r="C436" s="2" t="s">
        <v>4567</v>
      </c>
      <c r="D436" t="s">
        <v>262</v>
      </c>
      <c r="E436" s="2">
        <v>1</v>
      </c>
      <c r="F436" s="2" t="str">
        <f>_xlfn.XLOOKUP(C436,customers!$A$1:$A$1001,customers!$B$1:$B$1001,,0)</f>
        <v>Jaime Powers</v>
      </c>
      <c r="G436" s="2" t="str">
        <f ca="1">IF(_xlfn.XLOOKUP(C436,customers!$A$1:$A$1001,customers!$C$1:$C$1001,,0)=0,"",_xlfn.XLOOKUP(C436,customers!$A$1:$A$1001,customers!$C$1:$C$1001,,0))</f>
        <v>jpowers3@yahoo.com</v>
      </c>
      <c r="H436" s="2" t="str">
        <f>_xlfn.XLOOKUP(C436,customers!$A$1:$A$1001,customers!$G$1:$G$1001,,0)</f>
        <v>Germany</v>
      </c>
      <c r="I436" t="str">
        <f>INDEX(products!$A$1:$G$49,MATCH(orders!$D306,products!$A$1:$A$49,0),MATCH(orders!I$1,products!$A$1:$G$1,0))</f>
        <v>Sou</v>
      </c>
      <c r="J436" t="str">
        <f>INDEX(products!$A$1:$G$49,MATCH(orders!$D306,products!$A$1:$A$49,0),MATCH(orders!J$1,products!$A$1:$G$1,0))</f>
        <v>M</v>
      </c>
      <c r="K436" s="5">
        <f>INDEX(products!$A$1:$G$49,MATCH(orders!$D306,products!$A$1:$A$49,0),MATCH(orders!K$1,products!$A$1:$G$1,0))</f>
        <v>1</v>
      </c>
      <c r="L436" s="10">
        <f>INDEX(products!$A$1:$G$49,MATCH(orders!$D306,products!$A$1:$A$49,0),MATCH(orders!L$1,products!$A$1:$G$1,0))</f>
        <v>6</v>
      </c>
      <c r="M436" s="10">
        <f t="shared" si="18"/>
        <v>6</v>
      </c>
      <c r="N436" t="str">
        <f t="shared" si="19"/>
        <v>Sourdough</v>
      </c>
      <c r="O436" t="str">
        <f t="shared" si="20"/>
        <v>Medium</v>
      </c>
      <c r="P436" t="str">
        <f>_xlfn.XLOOKUP(Orders[[#This Row],[Customer ID]],customers!$A$2:$A$1001,customers!$I$2:$I$1001,,0)</f>
        <v>No</v>
      </c>
    </row>
    <row r="437" spans="1:16" x14ac:dyDescent="0.35">
      <c r="A437" s="2" t="s">
        <v>5969</v>
      </c>
      <c r="B437" s="3">
        <v>45260</v>
      </c>
      <c r="C437" s="2" t="s">
        <v>4969</v>
      </c>
      <c r="D437" t="s">
        <v>261</v>
      </c>
      <c r="E437" s="2">
        <v>1</v>
      </c>
      <c r="F437" s="2" t="str">
        <f>_xlfn.XLOOKUP(C437,customers!$A$1:$A$1001,customers!$B$1:$B$1001,,0)</f>
        <v>Jaiden Mcdowell</v>
      </c>
      <c r="G437" s="2" t="str">
        <f ca="1">IF(_xlfn.XLOOKUP(C437,customers!$A$1:$A$1001,customers!$C$1:$C$1001,,0)=0,"",_xlfn.XLOOKUP(C437,customers!$A$1:$A$1001,customers!$C$1:$C$1001,,0))</f>
        <v>jmcdowell2@yahoo.com</v>
      </c>
      <c r="H437" s="2" t="str">
        <f>_xlfn.XLOOKUP(C437,customers!$A$1:$A$1001,customers!$G$1:$G$1001,,0)</f>
        <v>United States</v>
      </c>
      <c r="I437" t="str">
        <f>INDEX(products!$A$1:$G$49,MATCH(orders!$D821,products!$A$1:$A$49,0),MATCH(orders!I$1,products!$A$1:$G$1,0))</f>
        <v>Bag</v>
      </c>
      <c r="J437" t="str">
        <f>INDEX(products!$A$1:$G$49,MATCH(orders!$D821,products!$A$1:$A$49,0),MATCH(orders!J$1,products!$A$1:$G$1,0))</f>
        <v>C</v>
      </c>
      <c r="K437" s="5">
        <f>INDEX(products!$A$1:$G$49,MATCH(orders!$D821,products!$A$1:$A$49,0),MATCH(orders!K$1,products!$A$1:$G$1,0))</f>
        <v>0.5</v>
      </c>
      <c r="L437" s="10">
        <f>INDEX(products!$A$1:$G$49,MATCH(orders!$D821,products!$A$1:$A$49,0),MATCH(orders!L$1,products!$A$1:$G$1,0))</f>
        <v>3.3</v>
      </c>
      <c r="M437" s="10">
        <f t="shared" si="18"/>
        <v>3.3</v>
      </c>
      <c r="N437" t="str">
        <f t="shared" si="19"/>
        <v>Baguette</v>
      </c>
      <c r="O437" t="str">
        <f t="shared" si="20"/>
        <v>Crispy</v>
      </c>
      <c r="P437" t="str">
        <f>_xlfn.XLOOKUP(Orders[[#This Row],[Customer ID]],customers!$A$2:$A$1001,customers!$I$2:$I$1001,,0)</f>
        <v>No</v>
      </c>
    </row>
    <row r="438" spans="1:16" x14ac:dyDescent="0.35">
      <c r="A438" s="2" t="s">
        <v>5859</v>
      </c>
      <c r="B438" s="3">
        <v>45530</v>
      </c>
      <c r="C438" s="2" t="s">
        <v>4859</v>
      </c>
      <c r="D438" t="s">
        <v>262</v>
      </c>
      <c r="E438" s="2">
        <v>3</v>
      </c>
      <c r="F438" s="2" t="str">
        <f>_xlfn.XLOOKUP(C438,customers!$A$1:$A$1001,customers!$B$1:$B$1001,,0)</f>
        <v>Jairo Petersen</v>
      </c>
      <c r="G438" s="2" t="str">
        <f ca="1">IF(_xlfn.XLOOKUP(C438,customers!$A$1:$A$1001,customers!$C$1:$C$1001,,0)=0,"",_xlfn.XLOOKUP(C438,customers!$A$1:$A$1001,customers!$C$1:$C$1001,,0))</f>
        <v>jpetersen0@hotmail.com</v>
      </c>
      <c r="H438" s="2" t="str">
        <f>_xlfn.XLOOKUP(C438,customers!$A$1:$A$1001,customers!$G$1:$G$1001,,0)</f>
        <v>France</v>
      </c>
      <c r="I438" t="str">
        <f>INDEX(products!$A$1:$G$49,MATCH(orders!$D498,products!$A$1:$A$49,0),MATCH(orders!I$1,products!$A$1:$G$1,0))</f>
        <v>Cro</v>
      </c>
      <c r="J438" t="str">
        <f>INDEX(products!$A$1:$G$49,MATCH(orders!$D498,products!$A$1:$A$49,0),MATCH(orders!J$1,products!$A$1:$G$1,0))</f>
        <v>S</v>
      </c>
      <c r="K438" s="5">
        <f>INDEX(products!$A$1:$G$49,MATCH(orders!$D498,products!$A$1:$A$49,0),MATCH(orders!K$1,products!$A$1:$G$1,0))</f>
        <v>0.2</v>
      </c>
      <c r="L438" s="10">
        <f>INDEX(products!$A$1:$G$49,MATCH(orders!$D498,products!$A$1:$A$49,0),MATCH(orders!L$1,products!$A$1:$G$1,0))</f>
        <v>0.9</v>
      </c>
      <c r="M438" s="10">
        <f t="shared" si="18"/>
        <v>2.7</v>
      </c>
      <c r="N438" t="str">
        <f t="shared" si="19"/>
        <v>Croissant</v>
      </c>
      <c r="O438" t="str">
        <f t="shared" si="20"/>
        <v>Soft</v>
      </c>
      <c r="P438" t="str">
        <f>_xlfn.XLOOKUP(Orders[[#This Row],[Customer ID]],customers!$A$2:$A$1001,customers!$I$2:$I$1001,,0)</f>
        <v>No</v>
      </c>
    </row>
    <row r="439" spans="1:16" x14ac:dyDescent="0.35">
      <c r="A439" s="2" t="s">
        <v>6105</v>
      </c>
      <c r="B439" s="3">
        <v>44983</v>
      </c>
      <c r="C439" s="2" t="s">
        <v>5105</v>
      </c>
      <c r="D439" t="s">
        <v>271</v>
      </c>
      <c r="E439" s="2">
        <v>6</v>
      </c>
      <c r="F439" s="2" t="str">
        <f>_xlfn.XLOOKUP(C439,customers!$A$1:$A$1001,customers!$B$1:$B$1001,,0)</f>
        <v>Jaime Cunningham</v>
      </c>
      <c r="G439" s="2" t="str">
        <f ca="1">IF(_xlfn.XLOOKUP(C439,customers!$A$1:$A$1001,customers!$C$1:$C$1001,,0)=0,"",_xlfn.XLOOKUP(C439,customers!$A$1:$A$1001,customers!$C$1:$C$1001,,0))</f>
        <v>jcunningham8@yahoo.com</v>
      </c>
      <c r="H439" s="2" t="str">
        <f>_xlfn.XLOOKUP(C439,customers!$A$1:$A$1001,customers!$G$1:$G$1001,,0)</f>
        <v>United States</v>
      </c>
      <c r="I439" t="str">
        <f>INDEX(products!$A$1:$G$49,MATCH(orders!$D507,products!$A$1:$A$49,0),MATCH(orders!I$1,products!$A$1:$G$1,0))</f>
        <v>Bag</v>
      </c>
      <c r="J439" t="str">
        <f>INDEX(products!$A$1:$G$49,MATCH(orders!$D507,products!$A$1:$A$49,0),MATCH(orders!J$1,products!$A$1:$G$1,0))</f>
        <v>S</v>
      </c>
      <c r="K439" s="5">
        <f>INDEX(products!$A$1:$G$49,MATCH(orders!$D507,products!$A$1:$A$49,0),MATCH(orders!K$1,products!$A$1:$G$1,0))</f>
        <v>0.5</v>
      </c>
      <c r="L439" s="10">
        <f>INDEX(products!$A$1:$G$49,MATCH(orders!$D507,products!$A$1:$A$49,0),MATCH(orders!L$1,products!$A$1:$G$1,0))</f>
        <v>3</v>
      </c>
      <c r="M439" s="10">
        <f t="shared" si="18"/>
        <v>18</v>
      </c>
      <c r="N439" t="str">
        <f t="shared" si="19"/>
        <v>Baguette</v>
      </c>
      <c r="O439" t="str">
        <f t="shared" si="20"/>
        <v>Soft</v>
      </c>
      <c r="P439" t="str">
        <f>_xlfn.XLOOKUP(Orders[[#This Row],[Customer ID]],customers!$A$2:$A$1001,customers!$I$2:$I$1001,,0)</f>
        <v>Yes</v>
      </c>
    </row>
    <row r="440" spans="1:16" x14ac:dyDescent="0.35">
      <c r="A440" s="2" t="s">
        <v>5752</v>
      </c>
      <c r="B440" s="3">
        <v>44690</v>
      </c>
      <c r="C440" s="2" t="s">
        <v>4752</v>
      </c>
      <c r="D440" t="s">
        <v>264</v>
      </c>
      <c r="E440" s="2">
        <v>5</v>
      </c>
      <c r="F440" s="2" t="str">
        <f>_xlfn.XLOOKUP(C440,customers!$A$1:$A$1001,customers!$B$1:$B$1001,,0)</f>
        <v>Jakobe Walters</v>
      </c>
      <c r="G440" s="2" t="str">
        <f ca="1">IF(_xlfn.XLOOKUP(C440,customers!$A$1:$A$1001,customers!$C$1:$C$1001,,0)=0,"",_xlfn.XLOOKUP(C440,customers!$A$1:$A$1001,customers!$C$1:$C$1001,,0))</f>
        <v>jwalters1@yahoo.com</v>
      </c>
      <c r="H440" s="2" t="str">
        <f>_xlfn.XLOOKUP(C440,customers!$A$1:$A$1001,customers!$G$1:$G$1001,,0)</f>
        <v>United States</v>
      </c>
      <c r="I440" t="str">
        <f>INDEX(products!$A$1:$G$49,MATCH(orders!$D584,products!$A$1:$A$49,0),MATCH(orders!I$1,products!$A$1:$G$1,0))</f>
        <v>Bag</v>
      </c>
      <c r="J440" t="str">
        <f>INDEX(products!$A$1:$G$49,MATCH(orders!$D584,products!$A$1:$A$49,0),MATCH(orders!J$1,products!$A$1:$G$1,0))</f>
        <v>C</v>
      </c>
      <c r="K440" s="5">
        <f>INDEX(products!$A$1:$G$49,MATCH(orders!$D584,products!$A$1:$A$49,0),MATCH(orders!K$1,products!$A$1:$G$1,0))</f>
        <v>0.2</v>
      </c>
      <c r="L440" s="10">
        <f>INDEX(products!$A$1:$G$49,MATCH(orders!$D584,products!$A$1:$A$49,0),MATCH(orders!L$1,products!$A$1:$G$1,0))</f>
        <v>1.32</v>
      </c>
      <c r="M440" s="10">
        <f t="shared" si="18"/>
        <v>6.6000000000000005</v>
      </c>
      <c r="N440" t="str">
        <f t="shared" si="19"/>
        <v>Baguette</v>
      </c>
      <c r="O440" t="str">
        <f t="shared" si="20"/>
        <v>Crispy</v>
      </c>
      <c r="P440" t="str">
        <f>_xlfn.XLOOKUP(Orders[[#This Row],[Customer ID]],customers!$A$2:$A$1001,customers!$I$2:$I$1001,,0)</f>
        <v>No</v>
      </c>
    </row>
    <row r="441" spans="1:16" x14ac:dyDescent="0.35">
      <c r="A441" s="2" t="s">
        <v>5815</v>
      </c>
      <c r="B441" s="3">
        <v>44300</v>
      </c>
      <c r="C441" s="2" t="s">
        <v>4815</v>
      </c>
      <c r="D441" t="s">
        <v>272</v>
      </c>
      <c r="E441" s="2">
        <v>6</v>
      </c>
      <c r="F441" s="2" t="str">
        <f>_xlfn.XLOOKUP(C441,customers!$A$1:$A$1001,customers!$B$1:$B$1001,,0)</f>
        <v>Jakob Schwartz</v>
      </c>
      <c r="G441" s="2" t="str">
        <f ca="1">IF(_xlfn.XLOOKUP(C441,customers!$A$1:$A$1001,customers!$C$1:$C$1001,,0)=0,"",_xlfn.XLOOKUP(C441,customers!$A$1:$A$1001,customers!$C$1:$C$1001,,0))</f>
        <v>jschwartz8@outlook.com</v>
      </c>
      <c r="H441" s="2" t="str">
        <f>_xlfn.XLOOKUP(C441,customers!$A$1:$A$1001,customers!$G$1:$G$1001,,0)</f>
        <v>Canada</v>
      </c>
      <c r="I441" t="str">
        <f>INDEX(products!$A$1:$G$49,MATCH(orders!$D160,products!$A$1:$A$49,0),MATCH(orders!I$1,products!$A$1:$G$1,0))</f>
        <v>Cro</v>
      </c>
      <c r="J441" t="str">
        <f>INDEX(products!$A$1:$G$49,MATCH(orders!$D160,products!$A$1:$A$49,0),MATCH(orders!J$1,products!$A$1:$G$1,0))</f>
        <v>C</v>
      </c>
      <c r="K441" s="5">
        <f>INDEX(products!$A$1:$G$49,MATCH(orders!$D160,products!$A$1:$A$49,0),MATCH(orders!K$1,products!$A$1:$G$1,0))</f>
        <v>2.5</v>
      </c>
      <c r="L441" s="10">
        <f>INDEX(products!$A$1:$G$49,MATCH(orders!$D160,products!$A$1:$A$49,0),MATCH(orders!L$1,products!$A$1:$G$1,0))</f>
        <v>12.375</v>
      </c>
      <c r="M441" s="10">
        <f t="shared" si="18"/>
        <v>74.25</v>
      </c>
      <c r="N441" t="str">
        <f t="shared" si="19"/>
        <v>Croissant</v>
      </c>
      <c r="O441" t="str">
        <f t="shared" si="20"/>
        <v>Crispy</v>
      </c>
      <c r="P441" t="str">
        <f>_xlfn.XLOOKUP(Orders[[#This Row],[Customer ID]],customers!$A$2:$A$1001,customers!$I$2:$I$1001,,0)</f>
        <v>No</v>
      </c>
    </row>
    <row r="442" spans="1:16" x14ac:dyDescent="0.35">
      <c r="A442" s="2" t="s">
        <v>5433</v>
      </c>
      <c r="B442" s="3">
        <v>45411</v>
      </c>
      <c r="C442" s="2" t="s">
        <v>4433</v>
      </c>
      <c r="D442" t="s">
        <v>280</v>
      </c>
      <c r="E442" s="2">
        <v>4</v>
      </c>
      <c r="F442" s="2" t="str">
        <f>_xlfn.XLOOKUP(C442,customers!$A$1:$A$1001,customers!$B$1:$B$1001,,0)</f>
        <v>Jakayla Hanna</v>
      </c>
      <c r="G442" s="2" t="str">
        <f ca="1">IF(_xlfn.XLOOKUP(C442,customers!$A$1:$A$1001,customers!$C$1:$C$1001,,0)=0,"",_xlfn.XLOOKUP(C442,customers!$A$1:$A$1001,customers!$C$1:$C$1001,,0))</f>
        <v>jhanna3@outlook.com</v>
      </c>
      <c r="H442" s="2" t="str">
        <f>_xlfn.XLOOKUP(C442,customers!$A$1:$A$1001,customers!$G$1:$G$1001,,0)</f>
        <v>France</v>
      </c>
      <c r="I442" t="str">
        <f>INDEX(products!$A$1:$G$49,MATCH(orders!$D138,products!$A$1:$A$49,0),MATCH(orders!I$1,products!$A$1:$G$1,0))</f>
        <v>Bag</v>
      </c>
      <c r="J442" t="str">
        <f>INDEX(products!$A$1:$G$49,MATCH(orders!$D138,products!$A$1:$A$49,0),MATCH(orders!J$1,products!$A$1:$G$1,0))</f>
        <v>S</v>
      </c>
      <c r="K442" s="5">
        <f>INDEX(products!$A$1:$G$49,MATCH(orders!$D138,products!$A$1:$A$49,0),MATCH(orders!K$1,products!$A$1:$G$1,0))</f>
        <v>2.5</v>
      </c>
      <c r="L442" s="10">
        <f>INDEX(products!$A$1:$G$49,MATCH(orders!$D138,products!$A$1:$A$49,0),MATCH(orders!L$1,products!$A$1:$G$1,0))</f>
        <v>15</v>
      </c>
      <c r="M442" s="10">
        <f t="shared" si="18"/>
        <v>60</v>
      </c>
      <c r="N442" t="str">
        <f t="shared" si="19"/>
        <v>Baguette</v>
      </c>
      <c r="O442" t="str">
        <f t="shared" si="20"/>
        <v>Soft</v>
      </c>
      <c r="P442" t="str">
        <f>_xlfn.XLOOKUP(Orders[[#This Row],[Customer ID]],customers!$A$2:$A$1001,customers!$I$2:$I$1001,,0)</f>
        <v>No</v>
      </c>
    </row>
    <row r="443" spans="1:16" x14ac:dyDescent="0.35">
      <c r="A443" s="2" t="s">
        <v>5843</v>
      </c>
      <c r="B443" s="3">
        <v>45076</v>
      </c>
      <c r="C443" s="2" t="s">
        <v>4843</v>
      </c>
      <c r="D443" t="s">
        <v>271</v>
      </c>
      <c r="E443" s="2">
        <v>4</v>
      </c>
      <c r="F443" s="2" t="str">
        <f>_xlfn.XLOOKUP(C443,customers!$A$1:$A$1001,customers!$B$1:$B$1001,,0)</f>
        <v>Jakayla Blanchard</v>
      </c>
      <c r="G443" s="2" t="str">
        <f ca="1">IF(_xlfn.XLOOKUP(C443,customers!$A$1:$A$1001,customers!$C$1:$C$1001,,0)=0,"",_xlfn.XLOOKUP(C443,customers!$A$1:$A$1001,customers!$C$1:$C$1001,,0))</f>
        <v>jblanchard4@hotmail.com</v>
      </c>
      <c r="H443" s="2" t="str">
        <f>_xlfn.XLOOKUP(C443,customers!$A$1:$A$1001,customers!$G$1:$G$1001,,0)</f>
        <v>France</v>
      </c>
      <c r="I443" t="str">
        <f>INDEX(products!$A$1:$G$49,MATCH(orders!$D939,products!$A$1:$A$49,0),MATCH(orders!I$1,products!$A$1:$G$1,0))</f>
        <v>Bag</v>
      </c>
      <c r="J443" t="str">
        <f>INDEX(products!$A$1:$G$49,MATCH(orders!$D939,products!$A$1:$A$49,0),MATCH(orders!J$1,products!$A$1:$G$1,0))</f>
        <v>M</v>
      </c>
      <c r="K443" s="5">
        <f>INDEX(products!$A$1:$G$49,MATCH(orders!$D939,products!$A$1:$A$49,0),MATCH(orders!K$1,products!$A$1:$G$1,0))</f>
        <v>2.5</v>
      </c>
      <c r="L443" s="10">
        <f>INDEX(products!$A$1:$G$49,MATCH(orders!$D939,products!$A$1:$A$49,0),MATCH(orders!L$1,products!$A$1:$G$1,0))</f>
        <v>18</v>
      </c>
      <c r="M443" s="10">
        <f t="shared" si="18"/>
        <v>72</v>
      </c>
      <c r="N443" t="str">
        <f t="shared" si="19"/>
        <v>Baguette</v>
      </c>
      <c r="O443" t="str">
        <f t="shared" si="20"/>
        <v>Medium</v>
      </c>
      <c r="P443" t="str">
        <f>_xlfn.XLOOKUP(Orders[[#This Row],[Customer ID]],customers!$A$2:$A$1001,customers!$I$2:$I$1001,,0)</f>
        <v>No</v>
      </c>
    </row>
    <row r="444" spans="1:16" x14ac:dyDescent="0.35">
      <c r="A444" s="2" t="s">
        <v>5311</v>
      </c>
      <c r="B444" s="3">
        <v>44496</v>
      </c>
      <c r="C444" s="2" t="s">
        <v>4311</v>
      </c>
      <c r="D444" t="s">
        <v>275</v>
      </c>
      <c r="E444" s="2">
        <v>1</v>
      </c>
      <c r="F444" s="2" t="str">
        <f>_xlfn.XLOOKUP(C444,customers!$A$1:$A$1001,customers!$B$1:$B$1001,,0)</f>
        <v>Jalen Arellano</v>
      </c>
      <c r="G444" s="2" t="str">
        <f ca="1">IF(_xlfn.XLOOKUP(C444,customers!$A$1:$A$1001,customers!$C$1:$C$1001,,0)=0,"",_xlfn.XLOOKUP(C444,customers!$A$1:$A$1001,customers!$C$1:$C$1001,,0))</f>
        <v>jarellano9@gmail.com</v>
      </c>
      <c r="H444" s="2" t="str">
        <f>_xlfn.XLOOKUP(C444,customers!$A$1:$A$1001,customers!$G$1:$G$1001,,0)</f>
        <v>France</v>
      </c>
      <c r="I444" t="str">
        <f>INDEX(products!$A$1:$G$49,MATCH(orders!$D609,products!$A$1:$A$49,0),MATCH(orders!I$1,products!$A$1:$G$1,0))</f>
        <v>Bag</v>
      </c>
      <c r="J444" t="str">
        <f>INDEX(products!$A$1:$G$49,MATCH(orders!$D609,products!$A$1:$A$49,0),MATCH(orders!J$1,products!$A$1:$G$1,0))</f>
        <v>S</v>
      </c>
      <c r="K444" s="5">
        <f>INDEX(products!$A$1:$G$49,MATCH(orders!$D609,products!$A$1:$A$49,0),MATCH(orders!K$1,products!$A$1:$G$1,0))</f>
        <v>2.5</v>
      </c>
      <c r="L444" s="10">
        <f>INDEX(products!$A$1:$G$49,MATCH(orders!$D609,products!$A$1:$A$49,0),MATCH(orders!L$1,products!$A$1:$G$1,0))</f>
        <v>15</v>
      </c>
      <c r="M444" s="10">
        <f t="shared" si="18"/>
        <v>15</v>
      </c>
      <c r="N444" t="str">
        <f t="shared" si="19"/>
        <v>Baguette</v>
      </c>
      <c r="O444" t="str">
        <f t="shared" si="20"/>
        <v>Soft</v>
      </c>
      <c r="P444" t="str">
        <f>_xlfn.XLOOKUP(Orders[[#This Row],[Customer ID]],customers!$A$2:$A$1001,customers!$I$2:$I$1001,,0)</f>
        <v>No</v>
      </c>
    </row>
    <row r="445" spans="1:16" x14ac:dyDescent="0.35">
      <c r="A445" s="2" t="s">
        <v>5437</v>
      </c>
      <c r="B445" s="3">
        <v>45138</v>
      </c>
      <c r="C445" s="2" t="s">
        <v>4437</v>
      </c>
      <c r="D445" t="s">
        <v>273</v>
      </c>
      <c r="E445" s="2">
        <v>1</v>
      </c>
      <c r="F445" s="2" t="str">
        <f>_xlfn.XLOOKUP(C445,customers!$A$1:$A$1001,customers!$B$1:$B$1001,,0)</f>
        <v>Jalen Reese</v>
      </c>
      <c r="G445" s="2" t="str">
        <f ca="1">IF(_xlfn.XLOOKUP(C445,customers!$A$1:$A$1001,customers!$C$1:$C$1001,,0)=0,"",_xlfn.XLOOKUP(C445,customers!$A$1:$A$1001,customers!$C$1:$C$1001,,0))</f>
        <v>jreese7@aol.com</v>
      </c>
      <c r="H445" s="2" t="str">
        <f>_xlfn.XLOOKUP(C445,customers!$A$1:$A$1001,customers!$G$1:$G$1001,,0)</f>
        <v>Canada</v>
      </c>
      <c r="I445" t="str">
        <f>INDEX(products!$A$1:$G$49,MATCH(orders!$D259,products!$A$1:$A$49,0),MATCH(orders!I$1,products!$A$1:$G$1,0))</f>
        <v>Cro</v>
      </c>
      <c r="J445" t="str">
        <f>INDEX(products!$A$1:$G$49,MATCH(orders!$D259,products!$A$1:$A$49,0),MATCH(orders!J$1,products!$A$1:$G$1,0))</f>
        <v>C</v>
      </c>
      <c r="K445" s="5">
        <f>INDEX(products!$A$1:$G$49,MATCH(orders!$D259,products!$A$1:$A$49,0),MATCH(orders!K$1,products!$A$1:$G$1,0))</f>
        <v>1</v>
      </c>
      <c r="L445" s="10">
        <f>INDEX(products!$A$1:$G$49,MATCH(orders!$D259,products!$A$1:$A$49,0),MATCH(orders!L$1,products!$A$1:$G$1,0))</f>
        <v>4.95</v>
      </c>
      <c r="M445" s="10">
        <f t="shared" si="18"/>
        <v>4.95</v>
      </c>
      <c r="N445" t="str">
        <f t="shared" si="19"/>
        <v>Croissant</v>
      </c>
      <c r="O445" t="str">
        <f t="shared" si="20"/>
        <v>Crispy</v>
      </c>
      <c r="P445" t="str">
        <f>_xlfn.XLOOKUP(Orders[[#This Row],[Customer ID]],customers!$A$2:$A$1001,customers!$I$2:$I$1001,,0)</f>
        <v>Yes</v>
      </c>
    </row>
    <row r="446" spans="1:16" x14ac:dyDescent="0.35">
      <c r="A446" s="2" t="s">
        <v>6026</v>
      </c>
      <c r="B446" s="3">
        <v>45305</v>
      </c>
      <c r="C446" s="2" t="s">
        <v>5026</v>
      </c>
      <c r="D446" t="s">
        <v>284</v>
      </c>
      <c r="E446" s="2">
        <v>6</v>
      </c>
      <c r="F446" s="2" t="str">
        <f>_xlfn.XLOOKUP(C446,customers!$A$1:$A$1001,customers!$B$1:$B$1001,,0)</f>
        <v>Jamie Beltran</v>
      </c>
      <c r="G446" s="2" t="str">
        <f ca="1">IF(_xlfn.XLOOKUP(C446,customers!$A$1:$A$1001,customers!$C$1:$C$1001,,0)=0,"",_xlfn.XLOOKUP(C446,customers!$A$1:$A$1001,customers!$C$1:$C$1001,,0))</f>
        <v>jbeltran5@yahoo.com</v>
      </c>
      <c r="H446" s="2" t="str">
        <f>_xlfn.XLOOKUP(C446,customers!$A$1:$A$1001,customers!$G$1:$G$1001,,0)</f>
        <v>United States</v>
      </c>
      <c r="I446" t="str">
        <f>INDEX(products!$A$1:$G$49,MATCH(orders!$D480,products!$A$1:$A$49,0),MATCH(orders!I$1,products!$A$1:$G$1,0))</f>
        <v>Cro</v>
      </c>
      <c r="J446" t="str">
        <f>INDEX(products!$A$1:$G$49,MATCH(orders!$D480,products!$A$1:$A$49,0),MATCH(orders!J$1,products!$A$1:$G$1,0))</f>
        <v>C</v>
      </c>
      <c r="K446" s="5">
        <f>INDEX(products!$A$1:$G$49,MATCH(orders!$D480,products!$A$1:$A$49,0),MATCH(orders!K$1,products!$A$1:$G$1,0))</f>
        <v>0.2</v>
      </c>
      <c r="L446" s="10">
        <f>INDEX(products!$A$1:$G$49,MATCH(orders!$D480,products!$A$1:$A$49,0),MATCH(orders!L$1,products!$A$1:$G$1,0))</f>
        <v>0.99</v>
      </c>
      <c r="M446" s="10">
        <f t="shared" si="18"/>
        <v>5.9399999999999995</v>
      </c>
      <c r="N446" t="str">
        <f t="shared" si="19"/>
        <v>Croissant</v>
      </c>
      <c r="O446" t="str">
        <f t="shared" si="20"/>
        <v>Crispy</v>
      </c>
      <c r="P446" t="str">
        <f>_xlfn.XLOOKUP(Orders[[#This Row],[Customer ID]],customers!$A$2:$A$1001,customers!$I$2:$I$1001,,0)</f>
        <v>No</v>
      </c>
    </row>
    <row r="447" spans="1:16" x14ac:dyDescent="0.35">
      <c r="A447" s="2" t="s">
        <v>5561</v>
      </c>
      <c r="B447" s="3">
        <v>45102</v>
      </c>
      <c r="C447" s="2" t="s">
        <v>4561</v>
      </c>
      <c r="D447" t="s">
        <v>265</v>
      </c>
      <c r="E447" s="2">
        <v>1</v>
      </c>
      <c r="F447" s="2" t="str">
        <f>_xlfn.XLOOKUP(C447,customers!$A$1:$A$1001,customers!$B$1:$B$1001,,0)</f>
        <v>James Benson</v>
      </c>
      <c r="G447" s="2" t="str">
        <f ca="1">IF(_xlfn.XLOOKUP(C447,customers!$A$1:$A$1001,customers!$C$1:$C$1001,,0)=0,"",_xlfn.XLOOKUP(C447,customers!$A$1:$A$1001,customers!$C$1:$C$1001,,0))</f>
        <v>jbenson9@icloud.com</v>
      </c>
      <c r="H447" s="2" t="str">
        <f>_xlfn.XLOOKUP(C447,customers!$A$1:$A$1001,customers!$G$1:$G$1001,,0)</f>
        <v>Canada</v>
      </c>
      <c r="I447" t="str">
        <f>INDEX(products!$A$1:$G$49,MATCH(orders!$D969,products!$A$1:$A$49,0),MATCH(orders!I$1,products!$A$1:$G$1,0))</f>
        <v>Cro</v>
      </c>
      <c r="J447" t="str">
        <f>INDEX(products!$A$1:$G$49,MATCH(orders!$D969,products!$A$1:$A$49,0),MATCH(orders!J$1,products!$A$1:$G$1,0))</f>
        <v>M</v>
      </c>
      <c r="K447" s="5">
        <f>INDEX(products!$A$1:$G$49,MATCH(orders!$D969,products!$A$1:$A$49,0),MATCH(orders!K$1,products!$A$1:$G$1,0))</f>
        <v>1</v>
      </c>
      <c r="L447" s="10">
        <f>INDEX(products!$A$1:$G$49,MATCH(orders!$D969,products!$A$1:$A$49,0),MATCH(orders!L$1,products!$A$1:$G$1,0))</f>
        <v>5.4</v>
      </c>
      <c r="M447" s="10">
        <f t="shared" si="18"/>
        <v>5.4</v>
      </c>
      <c r="N447" t="str">
        <f t="shared" si="19"/>
        <v>Croissant</v>
      </c>
      <c r="O447" t="str">
        <f t="shared" si="20"/>
        <v>Medium</v>
      </c>
      <c r="P447" t="str">
        <f>_xlfn.XLOOKUP(Orders[[#This Row],[Customer ID]],customers!$A$2:$A$1001,customers!$I$2:$I$1001,,0)</f>
        <v>Yes</v>
      </c>
    </row>
    <row r="448" spans="1:16" x14ac:dyDescent="0.35">
      <c r="A448" s="2" t="s">
        <v>5208</v>
      </c>
      <c r="B448" s="3">
        <v>44439</v>
      </c>
      <c r="C448" s="2" t="s">
        <v>4208</v>
      </c>
      <c r="D448" t="s">
        <v>291</v>
      </c>
      <c r="E448" s="2">
        <v>5</v>
      </c>
      <c r="F448" s="2" t="str">
        <f>_xlfn.XLOOKUP(C448,customers!$A$1:$A$1001,customers!$B$1:$B$1001,,0)</f>
        <v>Jameson Richardson</v>
      </c>
      <c r="G448" s="2" t="str">
        <f ca="1">IF(_xlfn.XLOOKUP(C448,customers!$A$1:$A$1001,customers!$C$1:$C$1001,,0)=0,"",_xlfn.XLOOKUP(C448,customers!$A$1:$A$1001,customers!$C$1:$C$1001,,0))</f>
        <v>jrichardson7@yahoo.com</v>
      </c>
      <c r="H448" s="2" t="str">
        <f>_xlfn.XLOOKUP(C448,customers!$A$1:$A$1001,customers!$G$1:$G$1001,,0)</f>
        <v>France</v>
      </c>
      <c r="I448" t="str">
        <f>INDEX(products!$A$1:$G$49,MATCH(orders!$D721,products!$A$1:$A$49,0),MATCH(orders!I$1,products!$A$1:$G$1,0))</f>
        <v>Bag</v>
      </c>
      <c r="J448" t="str">
        <f>INDEX(products!$A$1:$G$49,MATCH(orders!$D721,products!$A$1:$A$49,0),MATCH(orders!J$1,products!$A$1:$G$1,0))</f>
        <v>M</v>
      </c>
      <c r="K448" s="5">
        <f>INDEX(products!$A$1:$G$49,MATCH(orders!$D721,products!$A$1:$A$49,0),MATCH(orders!K$1,products!$A$1:$G$1,0))</f>
        <v>1</v>
      </c>
      <c r="L448" s="10">
        <f>INDEX(products!$A$1:$G$49,MATCH(orders!$D721,products!$A$1:$A$49,0),MATCH(orders!L$1,products!$A$1:$G$1,0))</f>
        <v>7.2</v>
      </c>
      <c r="M448" s="10">
        <f t="shared" si="18"/>
        <v>36</v>
      </c>
      <c r="N448" t="str">
        <f t="shared" si="19"/>
        <v>Baguette</v>
      </c>
      <c r="O448" t="str">
        <f t="shared" si="20"/>
        <v>Medium</v>
      </c>
      <c r="P448" t="str">
        <f>_xlfn.XLOOKUP(Orders[[#This Row],[Customer ID]],customers!$A$2:$A$1001,customers!$I$2:$I$1001,,0)</f>
        <v>No</v>
      </c>
    </row>
    <row r="449" spans="1:16" x14ac:dyDescent="0.35">
      <c r="A449" s="2" t="s">
        <v>6150</v>
      </c>
      <c r="B449" s="3">
        <v>44896</v>
      </c>
      <c r="C449" s="2" t="s">
        <v>5150</v>
      </c>
      <c r="D449" t="s">
        <v>287</v>
      </c>
      <c r="E449" s="2">
        <v>1</v>
      </c>
      <c r="F449" s="2" t="str">
        <f>_xlfn.XLOOKUP(C449,customers!$A$1:$A$1001,customers!$B$1:$B$1001,,0)</f>
        <v>Jamal Sweeney</v>
      </c>
      <c r="G449" s="2" t="str">
        <f ca="1">IF(_xlfn.XLOOKUP(C449,customers!$A$1:$A$1001,customers!$C$1:$C$1001,,0)=0,"",_xlfn.XLOOKUP(C449,customers!$A$1:$A$1001,customers!$C$1:$C$1001,,0))</f>
        <v>jsweeney9@yahoo.com</v>
      </c>
      <c r="H449" s="2" t="str">
        <f>_xlfn.XLOOKUP(C449,customers!$A$1:$A$1001,customers!$G$1:$G$1001,,0)</f>
        <v>United States</v>
      </c>
      <c r="I449" t="str">
        <f>INDEX(products!$A$1:$G$49,MATCH(orders!$D281,products!$A$1:$A$49,0),MATCH(orders!I$1,products!$A$1:$G$1,0))</f>
        <v>Bag</v>
      </c>
      <c r="J449" t="str">
        <f>INDEX(products!$A$1:$G$49,MATCH(orders!$D281,products!$A$1:$A$49,0),MATCH(orders!J$1,products!$A$1:$G$1,0))</f>
        <v>M</v>
      </c>
      <c r="K449" s="5">
        <f>INDEX(products!$A$1:$G$49,MATCH(orders!$D281,products!$A$1:$A$49,0),MATCH(orders!K$1,products!$A$1:$G$1,0))</f>
        <v>1</v>
      </c>
      <c r="L449" s="10">
        <f>INDEX(products!$A$1:$G$49,MATCH(orders!$D281,products!$A$1:$A$49,0),MATCH(orders!L$1,products!$A$1:$G$1,0))</f>
        <v>7.2</v>
      </c>
      <c r="M449" s="10">
        <f t="shared" si="18"/>
        <v>7.2</v>
      </c>
      <c r="N449" t="str">
        <f t="shared" si="19"/>
        <v>Baguette</v>
      </c>
      <c r="O449" t="str">
        <f t="shared" si="20"/>
        <v>Medium</v>
      </c>
      <c r="P449" t="str">
        <f>_xlfn.XLOOKUP(Orders[[#This Row],[Customer ID]],customers!$A$2:$A$1001,customers!$I$2:$I$1001,,0)</f>
        <v>No</v>
      </c>
    </row>
    <row r="450" spans="1:16" x14ac:dyDescent="0.35">
      <c r="A450" s="2" t="s">
        <v>5849</v>
      </c>
      <c r="B450" s="3">
        <v>45444</v>
      </c>
      <c r="C450" s="2" t="s">
        <v>4849</v>
      </c>
      <c r="D450" t="s">
        <v>270</v>
      </c>
      <c r="E450" s="2">
        <v>2</v>
      </c>
      <c r="F450" s="2" t="str">
        <f>_xlfn.XLOOKUP(C450,customers!$A$1:$A$1001,customers!$B$1:$B$1001,,0)</f>
        <v>Jamison Lozano</v>
      </c>
      <c r="G450" s="2" t="str">
        <f ca="1">IF(_xlfn.XLOOKUP(C450,customers!$A$1:$A$1001,customers!$C$1:$C$1001,,0)=0,"",_xlfn.XLOOKUP(C450,customers!$A$1:$A$1001,customers!$C$1:$C$1001,,0))</f>
        <v>jlozano5@aol.com</v>
      </c>
      <c r="H450" s="2" t="str">
        <f>_xlfn.XLOOKUP(C450,customers!$A$1:$A$1001,customers!$G$1:$G$1001,,0)</f>
        <v>France</v>
      </c>
      <c r="I450" t="str">
        <f>INDEX(products!$A$1:$G$49,MATCH(orders!$D590,products!$A$1:$A$49,0),MATCH(orders!I$1,products!$A$1:$G$1,0))</f>
        <v>Bag</v>
      </c>
      <c r="J450" t="str">
        <f>INDEX(products!$A$1:$G$49,MATCH(orders!$D590,products!$A$1:$A$49,0),MATCH(orders!J$1,products!$A$1:$G$1,0))</f>
        <v>M</v>
      </c>
      <c r="K450" s="5">
        <f>INDEX(products!$A$1:$G$49,MATCH(orders!$D590,products!$A$1:$A$49,0),MATCH(orders!K$1,products!$A$1:$G$1,0))</f>
        <v>1</v>
      </c>
      <c r="L450" s="10">
        <f>INDEX(products!$A$1:$G$49,MATCH(orders!$D590,products!$A$1:$A$49,0),MATCH(orders!L$1,products!$A$1:$G$1,0))</f>
        <v>7.2</v>
      </c>
      <c r="M450" s="10">
        <f t="shared" ref="M450:M513" si="21">L450*E450</f>
        <v>14.4</v>
      </c>
      <c r="N450" t="str">
        <f t="shared" ref="N450:N513" si="22">IF(I450="Bag","Baguette",IF(I450="Cro","Croissant",IF(I450="Sou","Sourdough",IF(I450="Bri","Brioche",IF(I450="Cia","Ciabatta","")))))</f>
        <v>Baguette</v>
      </c>
      <c r="O450" t="str">
        <f t="shared" ref="O450:O513" si="23">IF(J450="S","Soft",IF(J450="C","Crispy",IF(J450="M","Medium","")))</f>
        <v>Medium</v>
      </c>
      <c r="P450" t="str">
        <f>_xlfn.XLOOKUP(Orders[[#This Row],[Customer ID]],customers!$A$2:$A$1001,customers!$I$2:$I$1001,,0)</f>
        <v>Yes</v>
      </c>
    </row>
    <row r="451" spans="1:16" x14ac:dyDescent="0.35">
      <c r="A451" s="2" t="s">
        <v>5695</v>
      </c>
      <c r="B451" s="3">
        <v>44990</v>
      </c>
      <c r="C451" s="2" t="s">
        <v>4695</v>
      </c>
      <c r="D451" t="s">
        <v>278</v>
      </c>
      <c r="E451" s="2">
        <v>6</v>
      </c>
      <c r="F451" s="2" t="str">
        <f>_xlfn.XLOOKUP(C451,customers!$A$1:$A$1001,customers!$B$1:$B$1001,,0)</f>
        <v>Jamiya Escobar</v>
      </c>
      <c r="G451" s="2" t="str">
        <f ca="1">IF(_xlfn.XLOOKUP(C451,customers!$A$1:$A$1001,customers!$C$1:$C$1001,,0)=0,"",_xlfn.XLOOKUP(C451,customers!$A$1:$A$1001,customers!$C$1:$C$1001,,0))</f>
        <v>jescobar3@outlook.com</v>
      </c>
      <c r="H451" s="2" t="str">
        <f>_xlfn.XLOOKUP(C451,customers!$A$1:$A$1001,customers!$G$1:$G$1001,,0)</f>
        <v>France</v>
      </c>
      <c r="I451" t="str">
        <f>INDEX(products!$A$1:$G$49,MATCH(orders!$D746,products!$A$1:$A$49,0),MATCH(orders!I$1,products!$A$1:$G$1,0))</f>
        <v>Cro</v>
      </c>
      <c r="J451" t="str">
        <f>INDEX(products!$A$1:$G$49,MATCH(orders!$D746,products!$A$1:$A$49,0),MATCH(orders!J$1,products!$A$1:$G$1,0))</f>
        <v>S</v>
      </c>
      <c r="K451" s="5">
        <f>INDEX(products!$A$1:$G$49,MATCH(orders!$D746,products!$A$1:$A$49,0),MATCH(orders!K$1,products!$A$1:$G$1,0))</f>
        <v>2.5</v>
      </c>
      <c r="L451" s="10">
        <f>INDEX(products!$A$1:$G$49,MATCH(orders!$D746,products!$A$1:$A$49,0),MATCH(orders!L$1,products!$A$1:$G$1,0))</f>
        <v>11.25</v>
      </c>
      <c r="M451" s="10">
        <f t="shared" si="21"/>
        <v>67.5</v>
      </c>
      <c r="N451" t="str">
        <f t="shared" si="22"/>
        <v>Croissant</v>
      </c>
      <c r="O451" t="str">
        <f t="shared" si="23"/>
        <v>Soft</v>
      </c>
      <c r="P451" t="str">
        <f>_xlfn.XLOOKUP(Orders[[#This Row],[Customer ID]],customers!$A$2:$A$1001,customers!$I$2:$I$1001,,0)</f>
        <v>No</v>
      </c>
    </row>
    <row r="452" spans="1:16" x14ac:dyDescent="0.35">
      <c r="A452" s="2" t="s">
        <v>5641</v>
      </c>
      <c r="B452" s="3">
        <v>44839</v>
      </c>
      <c r="C452" s="2" t="s">
        <v>4641</v>
      </c>
      <c r="D452" t="s">
        <v>262</v>
      </c>
      <c r="E452" s="2">
        <v>5</v>
      </c>
      <c r="F452" s="2" t="str">
        <f>_xlfn.XLOOKUP(C452,customers!$A$1:$A$1001,customers!$B$1:$B$1001,,0)</f>
        <v>Jane Valenzuela</v>
      </c>
      <c r="G452" s="2" t="str">
        <f ca="1">IF(_xlfn.XLOOKUP(C452,customers!$A$1:$A$1001,customers!$C$1:$C$1001,,0)=0,"",_xlfn.XLOOKUP(C452,customers!$A$1:$A$1001,customers!$C$1:$C$1001,,0))</f>
        <v>jvalenzuela6@outlook.com</v>
      </c>
      <c r="H452" s="2" t="str">
        <f>_xlfn.XLOOKUP(C452,customers!$A$1:$A$1001,customers!$G$1:$G$1001,,0)</f>
        <v>Canada</v>
      </c>
      <c r="I452" t="str">
        <f>INDEX(products!$A$1:$G$49,MATCH(orders!$D690,products!$A$1:$A$49,0),MATCH(orders!I$1,products!$A$1:$G$1,0))</f>
        <v>Cro</v>
      </c>
      <c r="J452" t="str">
        <f>INDEX(products!$A$1:$G$49,MATCH(orders!$D690,products!$A$1:$A$49,0),MATCH(orders!J$1,products!$A$1:$G$1,0))</f>
        <v>S</v>
      </c>
      <c r="K452" s="5">
        <f>INDEX(products!$A$1:$G$49,MATCH(orders!$D690,products!$A$1:$A$49,0),MATCH(orders!K$1,products!$A$1:$G$1,0))</f>
        <v>0.2</v>
      </c>
      <c r="L452" s="10">
        <f>INDEX(products!$A$1:$G$49,MATCH(orders!$D690,products!$A$1:$A$49,0),MATCH(orders!L$1,products!$A$1:$G$1,0))</f>
        <v>0.9</v>
      </c>
      <c r="M452" s="10">
        <f t="shared" si="21"/>
        <v>4.5</v>
      </c>
      <c r="N452" t="str">
        <f t="shared" si="22"/>
        <v>Croissant</v>
      </c>
      <c r="O452" t="str">
        <f t="shared" si="23"/>
        <v>Soft</v>
      </c>
      <c r="P452" t="str">
        <f>_xlfn.XLOOKUP(Orders[[#This Row],[Customer ID]],customers!$A$2:$A$1001,customers!$I$2:$I$1001,,0)</f>
        <v>No</v>
      </c>
    </row>
    <row r="453" spans="1:16" x14ac:dyDescent="0.35">
      <c r="A453" s="2" t="s">
        <v>5422</v>
      </c>
      <c r="B453" s="3">
        <v>44977</v>
      </c>
      <c r="C453" s="2" t="s">
        <v>4422</v>
      </c>
      <c r="D453" t="s">
        <v>268</v>
      </c>
      <c r="E453" s="2">
        <v>3</v>
      </c>
      <c r="F453" s="2" t="str">
        <f>_xlfn.XLOOKUP(C453,customers!$A$1:$A$1001,customers!$B$1:$B$1001,,0)</f>
        <v>Janiah Lopez</v>
      </c>
      <c r="G453" s="2" t="str">
        <f ca="1">IF(_xlfn.XLOOKUP(C453,customers!$A$1:$A$1001,customers!$C$1:$C$1001,,0)=0,"",_xlfn.XLOOKUP(C453,customers!$A$1:$A$1001,customers!$C$1:$C$1001,,0))</f>
        <v>jlopez0@aol.com</v>
      </c>
      <c r="H453" s="2" t="str">
        <f>_xlfn.XLOOKUP(C453,customers!$A$1:$A$1001,customers!$G$1:$G$1001,,0)</f>
        <v>France</v>
      </c>
      <c r="I453" t="str">
        <f>INDEX(products!$A$1:$G$49,MATCH(orders!$D636,products!$A$1:$A$49,0),MATCH(orders!I$1,products!$A$1:$G$1,0))</f>
        <v>Cro</v>
      </c>
      <c r="J453" t="str">
        <f>INDEX(products!$A$1:$G$49,MATCH(orders!$D636,products!$A$1:$A$49,0),MATCH(orders!J$1,products!$A$1:$G$1,0))</f>
        <v>S</v>
      </c>
      <c r="K453" s="5">
        <f>INDEX(products!$A$1:$G$49,MATCH(orders!$D636,products!$A$1:$A$49,0),MATCH(orders!K$1,products!$A$1:$G$1,0))</f>
        <v>0.2</v>
      </c>
      <c r="L453" s="10">
        <f>INDEX(products!$A$1:$G$49,MATCH(orders!$D636,products!$A$1:$A$49,0),MATCH(orders!L$1,products!$A$1:$G$1,0))</f>
        <v>0.9</v>
      </c>
      <c r="M453" s="10">
        <f t="shared" si="21"/>
        <v>2.7</v>
      </c>
      <c r="N453" t="str">
        <f t="shared" si="22"/>
        <v>Croissant</v>
      </c>
      <c r="O453" t="str">
        <f t="shared" si="23"/>
        <v>Soft</v>
      </c>
      <c r="P453" t="str">
        <f>_xlfn.XLOOKUP(Orders[[#This Row],[Customer ID]],customers!$A$2:$A$1001,customers!$I$2:$I$1001,,0)</f>
        <v>Yes</v>
      </c>
    </row>
    <row r="454" spans="1:16" x14ac:dyDescent="0.35">
      <c r="A454" s="2" t="s">
        <v>5964</v>
      </c>
      <c r="B454" s="3">
        <v>45619</v>
      </c>
      <c r="C454" s="2" t="s">
        <v>4964</v>
      </c>
      <c r="D454" t="s">
        <v>261</v>
      </c>
      <c r="E454" s="2">
        <v>4</v>
      </c>
      <c r="F454" s="2" t="str">
        <f>_xlfn.XLOOKUP(C454,customers!$A$1:$A$1001,customers!$B$1:$B$1001,,0)</f>
        <v>Janiah Guerra</v>
      </c>
      <c r="G454" s="2" t="str">
        <f ca="1">IF(_xlfn.XLOOKUP(C454,customers!$A$1:$A$1001,customers!$C$1:$C$1001,,0)=0,"",_xlfn.XLOOKUP(C454,customers!$A$1:$A$1001,customers!$C$1:$C$1001,,0))</f>
        <v>jguerra2@hotmail.com</v>
      </c>
      <c r="H454" s="2" t="str">
        <f>_xlfn.XLOOKUP(C454,customers!$A$1:$A$1001,customers!$G$1:$G$1001,,0)</f>
        <v>United States</v>
      </c>
      <c r="I454" t="str">
        <f>INDEX(products!$A$1:$G$49,MATCH(orders!$D929,products!$A$1:$A$49,0),MATCH(orders!I$1,products!$A$1:$G$1,0))</f>
        <v>Cro</v>
      </c>
      <c r="J454" t="str">
        <f>INDEX(products!$A$1:$G$49,MATCH(orders!$D929,products!$A$1:$A$49,0),MATCH(orders!J$1,products!$A$1:$G$1,0))</f>
        <v>C</v>
      </c>
      <c r="K454" s="5">
        <f>INDEX(products!$A$1:$G$49,MATCH(orders!$D929,products!$A$1:$A$49,0),MATCH(orders!K$1,products!$A$1:$G$1,0))</f>
        <v>0.2</v>
      </c>
      <c r="L454" s="10">
        <f>INDEX(products!$A$1:$G$49,MATCH(orders!$D929,products!$A$1:$A$49,0),MATCH(orders!L$1,products!$A$1:$G$1,0))</f>
        <v>0.99</v>
      </c>
      <c r="M454" s="10">
        <f t="shared" si="21"/>
        <v>3.96</v>
      </c>
      <c r="N454" t="str">
        <f t="shared" si="22"/>
        <v>Croissant</v>
      </c>
      <c r="O454" t="str">
        <f t="shared" si="23"/>
        <v>Crispy</v>
      </c>
      <c r="P454" t="str">
        <f>_xlfn.XLOOKUP(Orders[[#This Row],[Customer ID]],customers!$A$2:$A$1001,customers!$I$2:$I$1001,,0)</f>
        <v>Yes</v>
      </c>
    </row>
    <row r="455" spans="1:16" x14ac:dyDescent="0.35">
      <c r="A455" s="2" t="s">
        <v>5585</v>
      </c>
      <c r="B455" s="3">
        <v>44895</v>
      </c>
      <c r="C455" s="2" t="s">
        <v>4585</v>
      </c>
      <c r="D455" t="s">
        <v>272</v>
      </c>
      <c r="E455" s="2">
        <v>3</v>
      </c>
      <c r="F455" s="2" t="str">
        <f>_xlfn.XLOOKUP(C455,customers!$A$1:$A$1001,customers!$B$1:$B$1001,,0)</f>
        <v>Janiah Hampton</v>
      </c>
      <c r="G455" s="2" t="str">
        <f ca="1">IF(_xlfn.XLOOKUP(C455,customers!$A$1:$A$1001,customers!$C$1:$C$1001,,0)=0,"",_xlfn.XLOOKUP(C455,customers!$A$1:$A$1001,customers!$C$1:$C$1001,,0))</f>
        <v>jhampton8@aol.com</v>
      </c>
      <c r="H455" s="2" t="str">
        <f>_xlfn.XLOOKUP(C455,customers!$A$1:$A$1001,customers!$G$1:$G$1001,,0)</f>
        <v>France</v>
      </c>
      <c r="I455" t="str">
        <f>INDEX(products!$A$1:$G$49,MATCH(orders!$D748,products!$A$1:$A$49,0),MATCH(orders!I$1,products!$A$1:$G$1,0))</f>
        <v>Cia</v>
      </c>
      <c r="J455" t="str">
        <f>INDEX(products!$A$1:$G$49,MATCH(orders!$D748,products!$A$1:$A$49,0),MATCH(orders!J$1,products!$A$1:$G$1,0))</f>
        <v>C</v>
      </c>
      <c r="K455" s="5">
        <f>INDEX(products!$A$1:$G$49,MATCH(orders!$D748,products!$A$1:$A$49,0),MATCH(orders!K$1,products!$A$1:$G$1,0))</f>
        <v>1</v>
      </c>
      <c r="L455" s="10">
        <f>INDEX(products!$A$1:$G$49,MATCH(orders!$D748,products!$A$1:$A$49,0),MATCH(orders!L$1,products!$A$1:$G$1,0))</f>
        <v>5.5</v>
      </c>
      <c r="M455" s="10">
        <f t="shared" si="21"/>
        <v>16.5</v>
      </c>
      <c r="N455" t="str">
        <f t="shared" si="22"/>
        <v>Ciabatta</v>
      </c>
      <c r="O455" t="str">
        <f t="shared" si="23"/>
        <v>Crispy</v>
      </c>
      <c r="P455" t="str">
        <f>_xlfn.XLOOKUP(Orders[[#This Row],[Customer ID]],customers!$A$2:$A$1001,customers!$I$2:$I$1001,,0)</f>
        <v>Yes</v>
      </c>
    </row>
    <row r="456" spans="1:16" x14ac:dyDescent="0.35">
      <c r="A456" s="2" t="s">
        <v>5259</v>
      </c>
      <c r="B456" s="3">
        <v>44633</v>
      </c>
      <c r="C456" s="2" t="s">
        <v>4259</v>
      </c>
      <c r="D456" t="s">
        <v>275</v>
      </c>
      <c r="E456" s="2">
        <v>4</v>
      </c>
      <c r="F456" s="2" t="str">
        <f>_xlfn.XLOOKUP(C456,customers!$A$1:$A$1001,customers!$B$1:$B$1001,,0)</f>
        <v>Janessa Hays</v>
      </c>
      <c r="G456" s="2" t="str">
        <f ca="1">IF(_xlfn.XLOOKUP(C456,customers!$A$1:$A$1001,customers!$C$1:$C$1001,,0)=0,"",_xlfn.XLOOKUP(C456,customers!$A$1:$A$1001,customers!$C$1:$C$1001,,0))</f>
        <v>jhays8@aol.com</v>
      </c>
      <c r="H456" s="2" t="str">
        <f>_xlfn.XLOOKUP(C456,customers!$A$1:$A$1001,customers!$G$1:$G$1001,,0)</f>
        <v>United Kingdom</v>
      </c>
      <c r="I456" t="str">
        <f>INDEX(products!$A$1:$G$49,MATCH(orders!$D705,products!$A$1:$A$49,0),MATCH(orders!I$1,products!$A$1:$G$1,0))</f>
        <v>Bag</v>
      </c>
      <c r="J456" t="str">
        <f>INDEX(products!$A$1:$G$49,MATCH(orders!$D705,products!$A$1:$A$49,0),MATCH(orders!J$1,products!$A$1:$G$1,0))</f>
        <v>S</v>
      </c>
      <c r="K456" s="5">
        <f>INDEX(products!$A$1:$G$49,MATCH(orders!$D705,products!$A$1:$A$49,0),MATCH(orders!K$1,products!$A$1:$G$1,0))</f>
        <v>2.5</v>
      </c>
      <c r="L456" s="10">
        <f>INDEX(products!$A$1:$G$49,MATCH(orders!$D705,products!$A$1:$A$49,0),MATCH(orders!L$1,products!$A$1:$G$1,0))</f>
        <v>15</v>
      </c>
      <c r="M456" s="10">
        <f t="shared" si="21"/>
        <v>60</v>
      </c>
      <c r="N456" t="str">
        <f t="shared" si="22"/>
        <v>Baguette</v>
      </c>
      <c r="O456" t="str">
        <f t="shared" si="23"/>
        <v>Soft</v>
      </c>
      <c r="P456" t="str">
        <f>_xlfn.XLOOKUP(Orders[[#This Row],[Customer ID]],customers!$A$2:$A$1001,customers!$I$2:$I$1001,,0)</f>
        <v>No</v>
      </c>
    </row>
    <row r="457" spans="1:16" x14ac:dyDescent="0.35">
      <c r="A457" s="2" t="s">
        <v>5251</v>
      </c>
      <c r="B457" s="3">
        <v>44623</v>
      </c>
      <c r="C457" s="2" t="s">
        <v>4251</v>
      </c>
      <c r="D457" t="s">
        <v>280</v>
      </c>
      <c r="E457" s="2">
        <v>6</v>
      </c>
      <c r="F457" s="2" t="str">
        <f>_xlfn.XLOOKUP(C457,customers!$A$1:$A$1001,customers!$B$1:$B$1001,,0)</f>
        <v>Jaquan Mccann</v>
      </c>
      <c r="G457" s="2" t="str">
        <f ca="1">IF(_xlfn.XLOOKUP(C457,customers!$A$1:$A$1001,customers!$C$1:$C$1001,,0)=0,"",_xlfn.XLOOKUP(C457,customers!$A$1:$A$1001,customers!$C$1:$C$1001,,0))</f>
        <v>jmccann4@aol.com</v>
      </c>
      <c r="H457" s="2" t="str">
        <f>_xlfn.XLOOKUP(C457,customers!$A$1:$A$1001,customers!$G$1:$G$1001,,0)</f>
        <v>Ireland</v>
      </c>
      <c r="I457" t="str">
        <f>INDEX(products!$A$1:$G$49,MATCH(orders!$D846,products!$A$1:$A$49,0),MATCH(orders!I$1,products!$A$1:$G$1,0))</f>
        <v>Bag</v>
      </c>
      <c r="J457" t="str">
        <f>INDEX(products!$A$1:$G$49,MATCH(orders!$D846,products!$A$1:$A$49,0),MATCH(orders!J$1,products!$A$1:$G$1,0))</f>
        <v>M</v>
      </c>
      <c r="K457" s="5">
        <f>INDEX(products!$A$1:$G$49,MATCH(orders!$D846,products!$A$1:$A$49,0),MATCH(orders!K$1,products!$A$1:$G$1,0))</f>
        <v>0.2</v>
      </c>
      <c r="L457" s="10">
        <f>INDEX(products!$A$1:$G$49,MATCH(orders!$D846,products!$A$1:$A$49,0),MATCH(orders!L$1,products!$A$1:$G$1,0))</f>
        <v>1.44</v>
      </c>
      <c r="M457" s="10">
        <f t="shared" si="21"/>
        <v>8.64</v>
      </c>
      <c r="N457" t="str">
        <f t="shared" si="22"/>
        <v>Baguette</v>
      </c>
      <c r="O457" t="str">
        <f t="shared" si="23"/>
        <v>Medium</v>
      </c>
      <c r="P457" t="str">
        <f>_xlfn.XLOOKUP(Orders[[#This Row],[Customer ID]],customers!$A$2:$A$1001,customers!$I$2:$I$1001,,0)</f>
        <v>No</v>
      </c>
    </row>
    <row r="458" spans="1:16" x14ac:dyDescent="0.35">
      <c r="A458" s="2" t="s">
        <v>6194</v>
      </c>
      <c r="B458" s="3">
        <v>45468</v>
      </c>
      <c r="C458" s="2" t="s">
        <v>5194</v>
      </c>
      <c r="D458" t="s">
        <v>262</v>
      </c>
      <c r="E458" s="2">
        <v>2</v>
      </c>
      <c r="F458" s="2" t="str">
        <f>_xlfn.XLOOKUP(C458,customers!$A$1:$A$1001,customers!$B$1:$B$1001,,0)</f>
        <v>Jaron Carr</v>
      </c>
      <c r="G458" s="2" t="str">
        <f ca="1">IF(_xlfn.XLOOKUP(C458,customers!$A$1:$A$1001,customers!$C$1:$C$1001,,0)=0,"",_xlfn.XLOOKUP(C458,customers!$A$1:$A$1001,customers!$C$1:$C$1001,,0))</f>
        <v>jcarr6@icloud.com</v>
      </c>
      <c r="H458" s="2" t="str">
        <f>_xlfn.XLOOKUP(C458,customers!$A$1:$A$1001,customers!$G$1:$G$1001,,0)</f>
        <v>France</v>
      </c>
      <c r="I458" t="str">
        <f>INDEX(products!$A$1:$G$49,MATCH(orders!$D546,products!$A$1:$A$49,0),MATCH(orders!I$1,products!$A$1:$G$1,0))</f>
        <v>Bag</v>
      </c>
      <c r="J458" t="str">
        <f>INDEX(products!$A$1:$G$49,MATCH(orders!$D546,products!$A$1:$A$49,0),MATCH(orders!J$1,products!$A$1:$G$1,0))</f>
        <v>C</v>
      </c>
      <c r="K458" s="5">
        <f>INDEX(products!$A$1:$G$49,MATCH(orders!$D546,products!$A$1:$A$49,0),MATCH(orders!K$1,products!$A$1:$G$1,0))</f>
        <v>0.2</v>
      </c>
      <c r="L458" s="10">
        <f>INDEX(products!$A$1:$G$49,MATCH(orders!$D546,products!$A$1:$A$49,0),MATCH(orders!L$1,products!$A$1:$G$1,0))</f>
        <v>1.32</v>
      </c>
      <c r="M458" s="10">
        <f t="shared" si="21"/>
        <v>2.64</v>
      </c>
      <c r="N458" t="str">
        <f t="shared" si="22"/>
        <v>Baguette</v>
      </c>
      <c r="O458" t="str">
        <f t="shared" si="23"/>
        <v>Crispy</v>
      </c>
      <c r="P458" t="str">
        <f>_xlfn.XLOOKUP(Orders[[#This Row],[Customer ID]],customers!$A$2:$A$1001,customers!$I$2:$I$1001,,0)</f>
        <v>No</v>
      </c>
    </row>
    <row r="459" spans="1:16" x14ac:dyDescent="0.35">
      <c r="A459" s="2" t="s">
        <v>6135</v>
      </c>
      <c r="B459" s="3">
        <v>44687</v>
      </c>
      <c r="C459" s="2" t="s">
        <v>5135</v>
      </c>
      <c r="D459" t="s">
        <v>271</v>
      </c>
      <c r="E459" s="2">
        <v>5</v>
      </c>
      <c r="F459" s="2" t="str">
        <f>_xlfn.XLOOKUP(C459,customers!$A$1:$A$1001,customers!$B$1:$B$1001,,0)</f>
        <v>Jasmin Larson</v>
      </c>
      <c r="G459" s="2" t="str">
        <f ca="1">IF(_xlfn.XLOOKUP(C459,customers!$A$1:$A$1001,customers!$C$1:$C$1001,,0)=0,"",_xlfn.XLOOKUP(C459,customers!$A$1:$A$1001,customers!$C$1:$C$1001,,0))</f>
        <v>jlarson7@gmail.com</v>
      </c>
      <c r="H459" s="2" t="str">
        <f>_xlfn.XLOOKUP(C459,customers!$A$1:$A$1001,customers!$G$1:$G$1001,,0)</f>
        <v>France</v>
      </c>
      <c r="I459" t="str">
        <f>INDEX(products!$A$1:$G$49,MATCH(orders!$D123,products!$A$1:$A$49,0),MATCH(orders!I$1,products!$A$1:$G$1,0))</f>
        <v>Bag</v>
      </c>
      <c r="J459" t="str">
        <f>INDEX(products!$A$1:$G$49,MATCH(orders!$D123,products!$A$1:$A$49,0),MATCH(orders!J$1,products!$A$1:$G$1,0))</f>
        <v>S</v>
      </c>
      <c r="K459" s="5">
        <f>INDEX(products!$A$1:$G$49,MATCH(orders!$D123,products!$A$1:$A$49,0),MATCH(orders!K$1,products!$A$1:$G$1,0))</f>
        <v>2.5</v>
      </c>
      <c r="L459" s="10">
        <f>INDEX(products!$A$1:$G$49,MATCH(orders!$D123,products!$A$1:$A$49,0),MATCH(orders!L$1,products!$A$1:$G$1,0))</f>
        <v>15</v>
      </c>
      <c r="M459" s="10">
        <f t="shared" si="21"/>
        <v>75</v>
      </c>
      <c r="N459" t="str">
        <f t="shared" si="22"/>
        <v>Baguette</v>
      </c>
      <c r="O459" t="str">
        <f t="shared" si="23"/>
        <v>Soft</v>
      </c>
      <c r="P459" t="str">
        <f>_xlfn.XLOOKUP(Orders[[#This Row],[Customer ID]],customers!$A$2:$A$1001,customers!$I$2:$I$1001,,0)</f>
        <v>Yes</v>
      </c>
    </row>
    <row r="460" spans="1:16" x14ac:dyDescent="0.35">
      <c r="A460" s="2" t="s">
        <v>5450</v>
      </c>
      <c r="B460" s="3">
        <v>45100</v>
      </c>
      <c r="C460" s="2" t="s">
        <v>4450</v>
      </c>
      <c r="D460" t="s">
        <v>274</v>
      </c>
      <c r="E460" s="2">
        <v>3</v>
      </c>
      <c r="F460" s="2" t="str">
        <f>_xlfn.XLOOKUP(C460,customers!$A$1:$A$1001,customers!$B$1:$B$1001,,0)</f>
        <v>Jasiah Castro</v>
      </c>
      <c r="G460" s="2" t="str">
        <f ca="1">IF(_xlfn.XLOOKUP(C460,customers!$A$1:$A$1001,customers!$C$1:$C$1001,,0)=0,"",_xlfn.XLOOKUP(C460,customers!$A$1:$A$1001,customers!$C$1:$C$1001,,0))</f>
        <v>jcastro0@icloud.com</v>
      </c>
      <c r="H460" s="2" t="str">
        <f>_xlfn.XLOOKUP(C460,customers!$A$1:$A$1001,customers!$G$1:$G$1001,,0)</f>
        <v>United States</v>
      </c>
      <c r="I460" t="str">
        <f>INDEX(products!$A$1:$G$49,MATCH(orders!$D740,products!$A$1:$A$49,0),MATCH(orders!I$1,products!$A$1:$G$1,0))</f>
        <v>Cro</v>
      </c>
      <c r="J460" t="str">
        <f>INDEX(products!$A$1:$G$49,MATCH(orders!$D740,products!$A$1:$A$49,0),MATCH(orders!J$1,products!$A$1:$G$1,0))</f>
        <v>C</v>
      </c>
      <c r="K460" s="5">
        <f>INDEX(products!$A$1:$G$49,MATCH(orders!$D740,products!$A$1:$A$49,0),MATCH(orders!K$1,products!$A$1:$G$1,0))</f>
        <v>0.2</v>
      </c>
      <c r="L460" s="10">
        <f>INDEX(products!$A$1:$G$49,MATCH(orders!$D740,products!$A$1:$A$49,0),MATCH(orders!L$1,products!$A$1:$G$1,0))</f>
        <v>0.99</v>
      </c>
      <c r="M460" s="10">
        <f t="shared" si="21"/>
        <v>2.9699999999999998</v>
      </c>
      <c r="N460" t="str">
        <f t="shared" si="22"/>
        <v>Croissant</v>
      </c>
      <c r="O460" t="str">
        <f t="shared" si="23"/>
        <v>Crispy</v>
      </c>
      <c r="P460" t="str">
        <f>_xlfn.XLOOKUP(Orders[[#This Row],[Customer ID]],customers!$A$2:$A$1001,customers!$I$2:$I$1001,,0)</f>
        <v>Yes</v>
      </c>
    </row>
    <row r="461" spans="1:16" x14ac:dyDescent="0.35">
      <c r="A461" s="2" t="s">
        <v>5645</v>
      </c>
      <c r="B461" s="3">
        <v>45495</v>
      </c>
      <c r="C461" s="2" t="s">
        <v>4645</v>
      </c>
      <c r="D461" t="s">
        <v>269</v>
      </c>
      <c r="E461" s="2">
        <v>1</v>
      </c>
      <c r="F461" s="2" t="str">
        <f>_xlfn.XLOOKUP(C461,customers!$A$1:$A$1001,customers!$B$1:$B$1001,,0)</f>
        <v>Jase Foster</v>
      </c>
      <c r="G461" s="2" t="str">
        <f ca="1">IF(_xlfn.XLOOKUP(C461,customers!$A$1:$A$1001,customers!$C$1:$C$1001,,0)=0,"",_xlfn.XLOOKUP(C461,customers!$A$1:$A$1001,customers!$C$1:$C$1001,,0))</f>
        <v>jfoster3@outlook.com</v>
      </c>
      <c r="H461" s="2" t="str">
        <f>_xlfn.XLOOKUP(C461,customers!$A$1:$A$1001,customers!$G$1:$G$1001,,0)</f>
        <v>France</v>
      </c>
      <c r="I461" t="str">
        <f>INDEX(products!$A$1:$G$49,MATCH(orders!$D925,products!$A$1:$A$49,0),MATCH(orders!I$1,products!$A$1:$G$1,0))</f>
        <v>Cia</v>
      </c>
      <c r="J461" t="str">
        <f>INDEX(products!$A$1:$G$49,MATCH(orders!$D925,products!$A$1:$A$49,0),MATCH(orders!J$1,products!$A$1:$G$1,0))</f>
        <v>C</v>
      </c>
      <c r="K461" s="5">
        <f>INDEX(products!$A$1:$G$49,MATCH(orders!$D925,products!$A$1:$A$49,0),MATCH(orders!K$1,products!$A$1:$G$1,0))</f>
        <v>0.5</v>
      </c>
      <c r="L461" s="10">
        <f>INDEX(products!$A$1:$G$49,MATCH(orders!$D925,products!$A$1:$A$49,0),MATCH(orders!L$1,products!$A$1:$G$1,0))</f>
        <v>2.75</v>
      </c>
      <c r="M461" s="10">
        <f t="shared" si="21"/>
        <v>2.75</v>
      </c>
      <c r="N461" t="str">
        <f t="shared" si="22"/>
        <v>Ciabatta</v>
      </c>
      <c r="O461" t="str">
        <f t="shared" si="23"/>
        <v>Crispy</v>
      </c>
      <c r="P461" t="str">
        <f>_xlfn.XLOOKUP(Orders[[#This Row],[Customer ID]],customers!$A$2:$A$1001,customers!$I$2:$I$1001,,0)</f>
        <v>Yes</v>
      </c>
    </row>
    <row r="462" spans="1:16" x14ac:dyDescent="0.35">
      <c r="A462" s="2" t="s">
        <v>5671</v>
      </c>
      <c r="B462" s="3">
        <v>45215</v>
      </c>
      <c r="C462" s="2" t="s">
        <v>4671</v>
      </c>
      <c r="D462" t="s">
        <v>271</v>
      </c>
      <c r="E462" s="2">
        <v>6</v>
      </c>
      <c r="F462" s="2" t="str">
        <f>_xlfn.XLOOKUP(C462,customers!$A$1:$A$1001,customers!$B$1:$B$1001,,0)</f>
        <v>Jasmine Chan</v>
      </c>
      <c r="G462" s="2" t="str">
        <f ca="1">IF(_xlfn.XLOOKUP(C462,customers!$A$1:$A$1001,customers!$C$1:$C$1001,,0)=0,"",_xlfn.XLOOKUP(C462,customers!$A$1:$A$1001,customers!$C$1:$C$1001,,0))</f>
        <v>jchan8@yahoo.com</v>
      </c>
      <c r="H462" s="2" t="str">
        <f>_xlfn.XLOOKUP(C462,customers!$A$1:$A$1001,customers!$G$1:$G$1001,,0)</f>
        <v>France</v>
      </c>
      <c r="I462" t="str">
        <f>INDEX(products!$A$1:$G$49,MATCH(orders!$D651,products!$A$1:$A$49,0),MATCH(orders!I$1,products!$A$1:$G$1,0))</f>
        <v>Bag</v>
      </c>
      <c r="J462" t="str">
        <f>INDEX(products!$A$1:$G$49,MATCH(orders!$D651,products!$A$1:$A$49,0),MATCH(orders!J$1,products!$A$1:$G$1,0))</f>
        <v>M</v>
      </c>
      <c r="K462" s="5">
        <f>INDEX(products!$A$1:$G$49,MATCH(orders!$D651,products!$A$1:$A$49,0),MATCH(orders!K$1,products!$A$1:$G$1,0))</f>
        <v>2.5</v>
      </c>
      <c r="L462" s="10">
        <f>INDEX(products!$A$1:$G$49,MATCH(orders!$D651,products!$A$1:$A$49,0),MATCH(orders!L$1,products!$A$1:$G$1,0))</f>
        <v>18</v>
      </c>
      <c r="M462" s="10">
        <f t="shared" si="21"/>
        <v>108</v>
      </c>
      <c r="N462" t="str">
        <f t="shared" si="22"/>
        <v>Baguette</v>
      </c>
      <c r="O462" t="str">
        <f t="shared" si="23"/>
        <v>Medium</v>
      </c>
      <c r="P462" t="str">
        <f>_xlfn.XLOOKUP(Orders[[#This Row],[Customer ID]],customers!$A$2:$A$1001,customers!$I$2:$I$1001,,0)</f>
        <v>No</v>
      </c>
    </row>
    <row r="463" spans="1:16" x14ac:dyDescent="0.35">
      <c r="A463" s="2" t="s">
        <v>6137</v>
      </c>
      <c r="B463" s="3">
        <v>45507</v>
      </c>
      <c r="C463" s="2" t="s">
        <v>5137</v>
      </c>
      <c r="D463" t="s">
        <v>284</v>
      </c>
      <c r="E463" s="2">
        <v>1</v>
      </c>
      <c r="F463" s="2" t="str">
        <f>_xlfn.XLOOKUP(C463,customers!$A$1:$A$1001,customers!$B$1:$B$1001,,0)</f>
        <v>Javion Simmons</v>
      </c>
      <c r="G463" s="2" t="str">
        <f ca="1">IF(_xlfn.XLOOKUP(C463,customers!$A$1:$A$1001,customers!$C$1:$C$1001,,0)=0,"",_xlfn.XLOOKUP(C463,customers!$A$1:$A$1001,customers!$C$1:$C$1001,,0))</f>
        <v>jsimmons2@hotmail.com</v>
      </c>
      <c r="H463" s="2" t="str">
        <f>_xlfn.XLOOKUP(C463,customers!$A$1:$A$1001,customers!$G$1:$G$1001,,0)</f>
        <v>France</v>
      </c>
      <c r="I463" t="str">
        <f>INDEX(products!$A$1:$G$49,MATCH(orders!$D864,products!$A$1:$A$49,0),MATCH(orders!I$1,products!$A$1:$G$1,0))</f>
        <v>Cro</v>
      </c>
      <c r="J463" t="str">
        <f>INDEX(products!$A$1:$G$49,MATCH(orders!$D864,products!$A$1:$A$49,0),MATCH(orders!J$1,products!$A$1:$G$1,0))</f>
        <v>S</v>
      </c>
      <c r="K463" s="5">
        <f>INDEX(products!$A$1:$G$49,MATCH(orders!$D864,products!$A$1:$A$49,0),MATCH(orders!K$1,products!$A$1:$G$1,0))</f>
        <v>2.5</v>
      </c>
      <c r="L463" s="10">
        <f>INDEX(products!$A$1:$G$49,MATCH(orders!$D864,products!$A$1:$A$49,0),MATCH(orders!L$1,products!$A$1:$G$1,0))</f>
        <v>11.25</v>
      </c>
      <c r="M463" s="10">
        <f t="shared" si="21"/>
        <v>11.25</v>
      </c>
      <c r="N463" t="str">
        <f t="shared" si="22"/>
        <v>Croissant</v>
      </c>
      <c r="O463" t="str">
        <f t="shared" si="23"/>
        <v>Soft</v>
      </c>
      <c r="P463" t="str">
        <f>_xlfn.XLOOKUP(Orders[[#This Row],[Customer ID]],customers!$A$2:$A$1001,customers!$I$2:$I$1001,,0)</f>
        <v>Yes</v>
      </c>
    </row>
    <row r="464" spans="1:16" x14ac:dyDescent="0.35">
      <c r="A464" s="2" t="s">
        <v>6047</v>
      </c>
      <c r="B464" s="3">
        <v>44240</v>
      </c>
      <c r="C464" s="2" t="s">
        <v>5047</v>
      </c>
      <c r="D464" t="s">
        <v>291</v>
      </c>
      <c r="E464" s="2">
        <v>4</v>
      </c>
      <c r="F464" s="2" t="str">
        <f>_xlfn.XLOOKUP(C464,customers!$A$1:$A$1001,customers!$B$1:$B$1001,,0)</f>
        <v>Javon Trevino</v>
      </c>
      <c r="G464" s="2" t="str">
        <f ca="1">IF(_xlfn.XLOOKUP(C464,customers!$A$1:$A$1001,customers!$C$1:$C$1001,,0)=0,"",_xlfn.XLOOKUP(C464,customers!$A$1:$A$1001,customers!$C$1:$C$1001,,0))</f>
        <v>jtrevino2@icloud.com</v>
      </c>
      <c r="H464" s="2" t="str">
        <f>_xlfn.XLOOKUP(C464,customers!$A$1:$A$1001,customers!$G$1:$G$1001,,0)</f>
        <v>Ireland</v>
      </c>
      <c r="I464" t="str">
        <f>INDEX(products!$A$1:$G$49,MATCH(orders!$D241,products!$A$1:$A$49,0),MATCH(orders!I$1,products!$A$1:$G$1,0))</f>
        <v>Bag</v>
      </c>
      <c r="J464" t="str">
        <f>INDEX(products!$A$1:$G$49,MATCH(orders!$D241,products!$A$1:$A$49,0),MATCH(orders!J$1,products!$A$1:$G$1,0))</f>
        <v>M</v>
      </c>
      <c r="K464" s="5">
        <f>INDEX(products!$A$1:$G$49,MATCH(orders!$D241,products!$A$1:$A$49,0),MATCH(orders!K$1,products!$A$1:$G$1,0))</f>
        <v>0.2</v>
      </c>
      <c r="L464" s="10">
        <f>INDEX(products!$A$1:$G$49,MATCH(orders!$D241,products!$A$1:$A$49,0),MATCH(orders!L$1,products!$A$1:$G$1,0))</f>
        <v>1.44</v>
      </c>
      <c r="M464" s="10">
        <f t="shared" si="21"/>
        <v>5.76</v>
      </c>
      <c r="N464" t="str">
        <f t="shared" si="22"/>
        <v>Baguette</v>
      </c>
      <c r="O464" t="str">
        <f t="shared" si="23"/>
        <v>Medium</v>
      </c>
      <c r="P464" t="str">
        <f>_xlfn.XLOOKUP(Orders[[#This Row],[Customer ID]],customers!$A$2:$A$1001,customers!$I$2:$I$1001,,0)</f>
        <v>No</v>
      </c>
    </row>
    <row r="465" spans="1:16" x14ac:dyDescent="0.35">
      <c r="A465" s="2" t="s">
        <v>5370</v>
      </c>
      <c r="B465" s="3">
        <v>44352</v>
      </c>
      <c r="C465" s="2" t="s">
        <v>4370</v>
      </c>
      <c r="D465" t="s">
        <v>283</v>
      </c>
      <c r="E465" s="2">
        <v>1</v>
      </c>
      <c r="F465" s="2" t="str">
        <f>_xlfn.XLOOKUP(C465,customers!$A$1:$A$1001,customers!$B$1:$B$1001,,0)</f>
        <v>Jax Mays</v>
      </c>
      <c r="G465" s="2" t="str">
        <f ca="1">IF(_xlfn.XLOOKUP(C465,customers!$A$1:$A$1001,customers!$C$1:$C$1001,,0)=0,"",_xlfn.XLOOKUP(C465,customers!$A$1:$A$1001,customers!$C$1:$C$1001,,0))</f>
        <v>jmays1@aol.com</v>
      </c>
      <c r="H465" s="2" t="str">
        <f>_xlfn.XLOOKUP(C465,customers!$A$1:$A$1001,customers!$G$1:$G$1001,,0)</f>
        <v>France</v>
      </c>
      <c r="I465" t="str">
        <f>INDEX(products!$A$1:$G$49,MATCH(orders!$D467,products!$A$1:$A$49,0),MATCH(orders!I$1,products!$A$1:$G$1,0))</f>
        <v>Bag</v>
      </c>
      <c r="J465" t="str">
        <f>INDEX(products!$A$1:$G$49,MATCH(orders!$D467,products!$A$1:$A$49,0),MATCH(orders!J$1,products!$A$1:$G$1,0))</f>
        <v>M</v>
      </c>
      <c r="K465" s="5">
        <f>INDEX(products!$A$1:$G$49,MATCH(orders!$D467,products!$A$1:$A$49,0),MATCH(orders!K$1,products!$A$1:$G$1,0))</f>
        <v>1</v>
      </c>
      <c r="L465" s="10">
        <f>INDEX(products!$A$1:$G$49,MATCH(orders!$D467,products!$A$1:$A$49,0),MATCH(orders!L$1,products!$A$1:$G$1,0))</f>
        <v>7.2</v>
      </c>
      <c r="M465" s="10">
        <f t="shared" si="21"/>
        <v>7.2</v>
      </c>
      <c r="N465" t="str">
        <f t="shared" si="22"/>
        <v>Baguette</v>
      </c>
      <c r="O465" t="str">
        <f t="shared" si="23"/>
        <v>Medium</v>
      </c>
      <c r="P465" t="str">
        <f>_xlfn.XLOOKUP(Orders[[#This Row],[Customer ID]],customers!$A$2:$A$1001,customers!$I$2:$I$1001,,0)</f>
        <v>Yes</v>
      </c>
    </row>
    <row r="466" spans="1:16" x14ac:dyDescent="0.35">
      <c r="A466" s="2" t="s">
        <v>5745</v>
      </c>
      <c r="B466" s="3">
        <v>44546</v>
      </c>
      <c r="C466" s="2" t="s">
        <v>4745</v>
      </c>
      <c r="D466" t="s">
        <v>269</v>
      </c>
      <c r="E466" s="2">
        <v>6</v>
      </c>
      <c r="F466" s="2" t="str">
        <f>_xlfn.XLOOKUP(C466,customers!$A$1:$A$1001,customers!$B$1:$B$1001,,0)</f>
        <v>Jayvion Holden</v>
      </c>
      <c r="G466" s="2" t="str">
        <f ca="1">IF(_xlfn.XLOOKUP(C466,customers!$A$1:$A$1001,customers!$C$1:$C$1001,,0)=0,"",_xlfn.XLOOKUP(C466,customers!$A$1:$A$1001,customers!$C$1:$C$1001,,0))</f>
        <v>jholden6@hotmail.com</v>
      </c>
      <c r="H466" s="2" t="str">
        <f>_xlfn.XLOOKUP(C466,customers!$A$1:$A$1001,customers!$G$1:$G$1001,,0)</f>
        <v>United States</v>
      </c>
      <c r="I466" t="str">
        <f>INDEX(products!$A$1:$G$49,MATCH(orders!$D685,products!$A$1:$A$49,0),MATCH(orders!I$1,products!$A$1:$G$1,0))</f>
        <v>Bag</v>
      </c>
      <c r="J466" t="str">
        <f>INDEX(products!$A$1:$G$49,MATCH(orders!$D685,products!$A$1:$A$49,0),MATCH(orders!J$1,products!$A$1:$G$1,0))</f>
        <v>M</v>
      </c>
      <c r="K466" s="5">
        <f>INDEX(products!$A$1:$G$49,MATCH(orders!$D685,products!$A$1:$A$49,0),MATCH(orders!K$1,products!$A$1:$G$1,0))</f>
        <v>0.2</v>
      </c>
      <c r="L466" s="10">
        <f>INDEX(products!$A$1:$G$49,MATCH(orders!$D685,products!$A$1:$A$49,0),MATCH(orders!L$1,products!$A$1:$G$1,0))</f>
        <v>1.44</v>
      </c>
      <c r="M466" s="10">
        <f t="shared" si="21"/>
        <v>8.64</v>
      </c>
      <c r="N466" t="str">
        <f t="shared" si="22"/>
        <v>Baguette</v>
      </c>
      <c r="O466" t="str">
        <f t="shared" si="23"/>
        <v>Medium</v>
      </c>
      <c r="P466" t="str">
        <f>_xlfn.XLOOKUP(Orders[[#This Row],[Customer ID]],customers!$A$2:$A$1001,customers!$I$2:$I$1001,,0)</f>
        <v>No</v>
      </c>
    </row>
    <row r="467" spans="1:16" x14ac:dyDescent="0.35">
      <c r="A467" s="2" t="s">
        <v>5222</v>
      </c>
      <c r="B467" s="3">
        <v>44425</v>
      </c>
      <c r="C467" s="2" t="s">
        <v>4222</v>
      </c>
      <c r="D467" t="s">
        <v>286</v>
      </c>
      <c r="E467" s="2">
        <v>5</v>
      </c>
      <c r="F467" s="2" t="str">
        <f>_xlfn.XLOOKUP(C467,customers!$A$1:$A$1001,customers!$B$1:$B$1001,,0)</f>
        <v>Jay Garza</v>
      </c>
      <c r="G467" s="2" t="str">
        <f ca="1">IF(_xlfn.XLOOKUP(C467,customers!$A$1:$A$1001,customers!$C$1:$C$1001,,0)=0,"",_xlfn.XLOOKUP(C467,customers!$A$1:$A$1001,customers!$C$1:$C$1001,,0))</f>
        <v>jgarza3@outlook.com</v>
      </c>
      <c r="H467" s="2" t="str">
        <f>_xlfn.XLOOKUP(C467,customers!$A$1:$A$1001,customers!$G$1:$G$1001,,0)</f>
        <v>Canada</v>
      </c>
      <c r="I467" t="str">
        <f>INDEX(products!$A$1:$G$49,MATCH(orders!$D664,products!$A$1:$A$49,0),MATCH(orders!I$1,products!$A$1:$G$1,0))</f>
        <v>Bag</v>
      </c>
      <c r="J467" t="str">
        <f>INDEX(products!$A$1:$G$49,MATCH(orders!$D664,products!$A$1:$A$49,0),MATCH(orders!J$1,products!$A$1:$G$1,0))</f>
        <v>M</v>
      </c>
      <c r="K467" s="5">
        <f>INDEX(products!$A$1:$G$49,MATCH(orders!$D664,products!$A$1:$A$49,0),MATCH(orders!K$1,products!$A$1:$G$1,0))</f>
        <v>2.5</v>
      </c>
      <c r="L467" s="10">
        <f>INDEX(products!$A$1:$G$49,MATCH(orders!$D664,products!$A$1:$A$49,0),MATCH(orders!L$1,products!$A$1:$G$1,0))</f>
        <v>18</v>
      </c>
      <c r="M467" s="10">
        <f t="shared" si="21"/>
        <v>90</v>
      </c>
      <c r="N467" t="str">
        <f t="shared" si="22"/>
        <v>Baguette</v>
      </c>
      <c r="O467" t="str">
        <f t="shared" si="23"/>
        <v>Medium</v>
      </c>
      <c r="P467" t="str">
        <f>_xlfn.XLOOKUP(Orders[[#This Row],[Customer ID]],customers!$A$2:$A$1001,customers!$I$2:$I$1001,,0)</f>
        <v>Yes</v>
      </c>
    </row>
    <row r="468" spans="1:16" x14ac:dyDescent="0.35">
      <c r="A468" s="2" t="s">
        <v>5242</v>
      </c>
      <c r="B468" s="3">
        <v>45408</v>
      </c>
      <c r="C468" s="2" t="s">
        <v>4242</v>
      </c>
      <c r="D468" t="s">
        <v>281</v>
      </c>
      <c r="E468" s="2">
        <v>4</v>
      </c>
      <c r="F468" s="2" t="str">
        <f>_xlfn.XLOOKUP(C468,customers!$A$1:$A$1001,customers!$B$1:$B$1001,,0)</f>
        <v>Jaylynn Tucker</v>
      </c>
      <c r="G468" s="2" t="str">
        <f ca="1">IF(_xlfn.XLOOKUP(C468,customers!$A$1:$A$1001,customers!$C$1:$C$1001,,0)=0,"",_xlfn.XLOOKUP(C468,customers!$A$1:$A$1001,customers!$C$1:$C$1001,,0))</f>
        <v>jtucker7@yahoo.com</v>
      </c>
      <c r="H468" s="2" t="str">
        <f>_xlfn.XLOOKUP(C468,customers!$A$1:$A$1001,customers!$G$1:$G$1001,,0)</f>
        <v>United States</v>
      </c>
      <c r="I468" t="str">
        <f>INDEX(products!$A$1:$G$49,MATCH(orders!$D655,products!$A$1:$A$49,0),MATCH(orders!I$1,products!$A$1:$G$1,0))</f>
        <v>Bag</v>
      </c>
      <c r="J468" t="str">
        <f>INDEX(products!$A$1:$G$49,MATCH(orders!$D655,products!$A$1:$A$49,0),MATCH(orders!J$1,products!$A$1:$G$1,0))</f>
        <v>M</v>
      </c>
      <c r="K468" s="5">
        <f>INDEX(products!$A$1:$G$49,MATCH(orders!$D655,products!$A$1:$A$49,0),MATCH(orders!K$1,products!$A$1:$G$1,0))</f>
        <v>0.2</v>
      </c>
      <c r="L468" s="10">
        <f>INDEX(products!$A$1:$G$49,MATCH(orders!$D655,products!$A$1:$A$49,0),MATCH(orders!L$1,products!$A$1:$G$1,0))</f>
        <v>1.44</v>
      </c>
      <c r="M468" s="10">
        <f t="shared" si="21"/>
        <v>5.76</v>
      </c>
      <c r="N468" t="str">
        <f t="shared" si="22"/>
        <v>Baguette</v>
      </c>
      <c r="O468" t="str">
        <f t="shared" si="23"/>
        <v>Medium</v>
      </c>
      <c r="P468" t="str">
        <f>_xlfn.XLOOKUP(Orders[[#This Row],[Customer ID]],customers!$A$2:$A$1001,customers!$I$2:$I$1001,,0)</f>
        <v>No</v>
      </c>
    </row>
    <row r="469" spans="1:16" x14ac:dyDescent="0.35">
      <c r="A469" s="2" t="s">
        <v>6055</v>
      </c>
      <c r="B469" s="3">
        <v>44750</v>
      </c>
      <c r="C469" s="2" t="s">
        <v>5055</v>
      </c>
      <c r="D469" t="s">
        <v>290</v>
      </c>
      <c r="E469" s="2">
        <v>3</v>
      </c>
      <c r="F469" s="2" t="str">
        <f>_xlfn.XLOOKUP(C469,customers!$A$1:$A$1001,customers!$B$1:$B$1001,,0)</f>
        <v>Jaylyn Mccann</v>
      </c>
      <c r="G469" s="2" t="str">
        <f ca="1">IF(_xlfn.XLOOKUP(C469,customers!$A$1:$A$1001,customers!$C$1:$C$1001,,0)=0,"",_xlfn.XLOOKUP(C469,customers!$A$1:$A$1001,customers!$C$1:$C$1001,,0))</f>
        <v>jmccann7@outlook.com</v>
      </c>
      <c r="H469" s="2" t="str">
        <f>_xlfn.XLOOKUP(C469,customers!$A$1:$A$1001,customers!$G$1:$G$1001,,0)</f>
        <v>France</v>
      </c>
      <c r="I469" t="str">
        <f>INDEX(products!$A$1:$G$49,MATCH(orders!$D382,products!$A$1:$A$49,0),MATCH(orders!I$1,products!$A$1:$G$1,0))</f>
        <v>Bag</v>
      </c>
      <c r="J469" t="str">
        <f>INDEX(products!$A$1:$G$49,MATCH(orders!$D382,products!$A$1:$A$49,0),MATCH(orders!J$1,products!$A$1:$G$1,0))</f>
        <v>M</v>
      </c>
      <c r="K469" s="5">
        <f>INDEX(products!$A$1:$G$49,MATCH(orders!$D382,products!$A$1:$A$49,0),MATCH(orders!K$1,products!$A$1:$G$1,0))</f>
        <v>1</v>
      </c>
      <c r="L469" s="10">
        <f>INDEX(products!$A$1:$G$49,MATCH(orders!$D382,products!$A$1:$A$49,0),MATCH(orders!L$1,products!$A$1:$G$1,0))</f>
        <v>7.2</v>
      </c>
      <c r="M469" s="10">
        <f t="shared" si="21"/>
        <v>21.6</v>
      </c>
      <c r="N469" t="str">
        <f t="shared" si="22"/>
        <v>Baguette</v>
      </c>
      <c r="O469" t="str">
        <f t="shared" si="23"/>
        <v>Medium</v>
      </c>
      <c r="P469" t="str">
        <f>_xlfn.XLOOKUP(Orders[[#This Row],[Customer ID]],customers!$A$2:$A$1001,customers!$I$2:$I$1001,,0)</f>
        <v>Yes</v>
      </c>
    </row>
    <row r="470" spans="1:16" x14ac:dyDescent="0.35">
      <c r="A470" s="2" t="s">
        <v>5945</v>
      </c>
      <c r="B470" s="3">
        <v>44765</v>
      </c>
      <c r="C470" s="2" t="s">
        <v>4945</v>
      </c>
      <c r="D470" t="s">
        <v>262</v>
      </c>
      <c r="E470" s="2">
        <v>6</v>
      </c>
      <c r="F470" s="2" t="str">
        <f>_xlfn.XLOOKUP(C470,customers!$A$1:$A$1001,customers!$B$1:$B$1001,,0)</f>
        <v>Jayleen Zavala</v>
      </c>
      <c r="G470" s="2" t="str">
        <f ca="1">IF(_xlfn.XLOOKUP(C470,customers!$A$1:$A$1001,customers!$C$1:$C$1001,,0)=0,"",_xlfn.XLOOKUP(C470,customers!$A$1:$A$1001,customers!$C$1:$C$1001,,0))</f>
        <v>jzavala2@aol.com</v>
      </c>
      <c r="H470" s="2" t="str">
        <f>_xlfn.XLOOKUP(C470,customers!$A$1:$A$1001,customers!$G$1:$G$1001,,0)</f>
        <v>France</v>
      </c>
      <c r="I470" t="str">
        <f>INDEX(products!$A$1:$G$49,MATCH(orders!$D630,products!$A$1:$A$49,0),MATCH(orders!I$1,products!$A$1:$G$1,0))</f>
        <v>Cia</v>
      </c>
      <c r="J470" t="str">
        <f>INDEX(products!$A$1:$G$49,MATCH(orders!$D630,products!$A$1:$A$49,0),MATCH(orders!J$1,products!$A$1:$G$1,0))</f>
        <v>S</v>
      </c>
      <c r="K470" s="5">
        <f>INDEX(products!$A$1:$G$49,MATCH(orders!$D630,products!$A$1:$A$49,0),MATCH(orders!K$1,products!$A$1:$G$1,0))</f>
        <v>1</v>
      </c>
      <c r="L470" s="10">
        <f>INDEX(products!$A$1:$G$49,MATCH(orders!$D630,products!$A$1:$A$49,0),MATCH(orders!L$1,products!$A$1:$G$1,0))</f>
        <v>5</v>
      </c>
      <c r="M470" s="10">
        <f t="shared" si="21"/>
        <v>30</v>
      </c>
      <c r="N470" t="str">
        <f t="shared" si="22"/>
        <v>Ciabatta</v>
      </c>
      <c r="O470" t="str">
        <f t="shared" si="23"/>
        <v>Soft</v>
      </c>
      <c r="P470" t="str">
        <f>_xlfn.XLOOKUP(Orders[[#This Row],[Customer ID]],customers!$A$2:$A$1001,customers!$I$2:$I$1001,,0)</f>
        <v>No</v>
      </c>
    </row>
    <row r="471" spans="1:16" x14ac:dyDescent="0.35">
      <c r="A471" s="2" t="s">
        <v>5521</v>
      </c>
      <c r="B471" s="3">
        <v>44905</v>
      </c>
      <c r="C471" s="2" t="s">
        <v>4521</v>
      </c>
      <c r="D471" t="s">
        <v>263</v>
      </c>
      <c r="E471" s="2">
        <v>3</v>
      </c>
      <c r="F471" s="2" t="str">
        <f>_xlfn.XLOOKUP(C471,customers!$A$1:$A$1001,customers!$B$1:$B$1001,,0)</f>
        <v>Jazlyn Grant</v>
      </c>
      <c r="G471" s="2" t="str">
        <f ca="1">IF(_xlfn.XLOOKUP(C471,customers!$A$1:$A$1001,customers!$C$1:$C$1001,,0)=0,"",_xlfn.XLOOKUP(C471,customers!$A$1:$A$1001,customers!$C$1:$C$1001,,0))</f>
        <v>jgrant0@yahoo.com</v>
      </c>
      <c r="H471" s="2" t="str">
        <f>_xlfn.XLOOKUP(C471,customers!$A$1:$A$1001,customers!$G$1:$G$1001,,0)</f>
        <v>United States</v>
      </c>
      <c r="I471" t="str">
        <f>INDEX(products!$A$1:$G$49,MATCH(orders!$D967,products!$A$1:$A$49,0),MATCH(orders!I$1,products!$A$1:$G$1,0))</f>
        <v>Cro</v>
      </c>
      <c r="J471" t="str">
        <f>INDEX(products!$A$1:$G$49,MATCH(orders!$D967,products!$A$1:$A$49,0),MATCH(orders!J$1,products!$A$1:$G$1,0))</f>
        <v>M</v>
      </c>
      <c r="K471" s="5">
        <f>INDEX(products!$A$1:$G$49,MATCH(orders!$D967,products!$A$1:$A$49,0),MATCH(orders!K$1,products!$A$1:$G$1,0))</f>
        <v>0.5</v>
      </c>
      <c r="L471" s="10">
        <f>INDEX(products!$A$1:$G$49,MATCH(orders!$D967,products!$A$1:$A$49,0),MATCH(orders!L$1,products!$A$1:$G$1,0))</f>
        <v>2.7</v>
      </c>
      <c r="M471" s="10">
        <f t="shared" si="21"/>
        <v>8.1000000000000014</v>
      </c>
      <c r="N471" t="str">
        <f t="shared" si="22"/>
        <v>Croissant</v>
      </c>
      <c r="O471" t="str">
        <f t="shared" si="23"/>
        <v>Medium</v>
      </c>
      <c r="P471" t="str">
        <f>_xlfn.XLOOKUP(Orders[[#This Row],[Customer ID]],customers!$A$2:$A$1001,customers!$I$2:$I$1001,,0)</f>
        <v>No</v>
      </c>
    </row>
    <row r="472" spans="1:16" x14ac:dyDescent="0.35">
      <c r="A472" s="2" t="s">
        <v>5229</v>
      </c>
      <c r="B472" s="3">
        <v>45266</v>
      </c>
      <c r="C472" s="2" t="s">
        <v>4229</v>
      </c>
      <c r="D472" t="s">
        <v>282</v>
      </c>
      <c r="E472" s="2">
        <v>6</v>
      </c>
      <c r="F472" s="2" t="str">
        <f>_xlfn.XLOOKUP(C472,customers!$A$1:$A$1001,customers!$B$1:$B$1001,,0)</f>
        <v>Jazmyn Bailey</v>
      </c>
      <c r="G472" s="2" t="str">
        <f ca="1">IF(_xlfn.XLOOKUP(C472,customers!$A$1:$A$1001,customers!$C$1:$C$1001,,0)=0,"",_xlfn.XLOOKUP(C472,customers!$A$1:$A$1001,customers!$C$1:$C$1001,,0))</f>
        <v>jbailey2@aol.com</v>
      </c>
      <c r="H472" s="2" t="str">
        <f>_xlfn.XLOOKUP(C472,customers!$A$1:$A$1001,customers!$G$1:$G$1001,,0)</f>
        <v>France</v>
      </c>
      <c r="I472" t="str">
        <f>INDEX(products!$A$1:$G$49,MATCH(orders!$D706,products!$A$1:$A$49,0),MATCH(orders!I$1,products!$A$1:$G$1,0))</f>
        <v>Cia</v>
      </c>
      <c r="J472" t="str">
        <f>INDEX(products!$A$1:$G$49,MATCH(orders!$D706,products!$A$1:$A$49,0),MATCH(orders!J$1,products!$A$1:$G$1,0))</f>
        <v>M</v>
      </c>
      <c r="K472" s="5">
        <f>INDEX(products!$A$1:$G$49,MATCH(orders!$D706,products!$A$1:$A$49,0),MATCH(orders!K$1,products!$A$1:$G$1,0))</f>
        <v>0.2</v>
      </c>
      <c r="L472" s="10">
        <f>INDEX(products!$A$1:$G$49,MATCH(orders!$D706,products!$A$1:$A$49,0),MATCH(orders!L$1,products!$A$1:$G$1,0))</f>
        <v>1.2</v>
      </c>
      <c r="M472" s="10">
        <f t="shared" si="21"/>
        <v>7.1999999999999993</v>
      </c>
      <c r="N472" t="str">
        <f t="shared" si="22"/>
        <v>Ciabatta</v>
      </c>
      <c r="O472" t="str">
        <f t="shared" si="23"/>
        <v>Medium</v>
      </c>
      <c r="P472" t="str">
        <f>_xlfn.XLOOKUP(Orders[[#This Row],[Customer ID]],customers!$A$2:$A$1001,customers!$I$2:$I$1001,,0)</f>
        <v>No</v>
      </c>
    </row>
    <row r="473" spans="1:16" x14ac:dyDescent="0.35">
      <c r="A473" s="2" t="s">
        <v>5258</v>
      </c>
      <c r="B473" s="3">
        <v>45234</v>
      </c>
      <c r="C473" s="2" t="s">
        <v>4258</v>
      </c>
      <c r="D473" t="s">
        <v>264</v>
      </c>
      <c r="E473" s="2">
        <v>2</v>
      </c>
      <c r="F473" s="2" t="str">
        <f>_xlfn.XLOOKUP(C473,customers!$A$1:$A$1001,customers!$B$1:$B$1001,,0)</f>
        <v>Jazlene Wu</v>
      </c>
      <c r="G473" s="2" t="str">
        <f ca="1">IF(_xlfn.XLOOKUP(C473,customers!$A$1:$A$1001,customers!$C$1:$C$1001,,0)=0,"",_xlfn.XLOOKUP(C473,customers!$A$1:$A$1001,customers!$C$1:$C$1001,,0))</f>
        <v>jwu0@outlook.com</v>
      </c>
      <c r="H473" s="2" t="str">
        <f>_xlfn.XLOOKUP(C473,customers!$A$1:$A$1001,customers!$G$1:$G$1001,,0)</f>
        <v>France</v>
      </c>
      <c r="I473" t="str">
        <f>INDEX(products!$A$1:$G$49,MATCH(orders!$D392,products!$A$1:$A$49,0),MATCH(orders!I$1,products!$A$1:$G$1,0))</f>
        <v>Cro</v>
      </c>
      <c r="J473" t="str">
        <f>INDEX(products!$A$1:$G$49,MATCH(orders!$D392,products!$A$1:$A$49,0),MATCH(orders!J$1,products!$A$1:$G$1,0))</f>
        <v>M</v>
      </c>
      <c r="K473" s="5">
        <f>INDEX(products!$A$1:$G$49,MATCH(orders!$D392,products!$A$1:$A$49,0),MATCH(orders!K$1,products!$A$1:$G$1,0))</f>
        <v>1</v>
      </c>
      <c r="L473" s="10">
        <f>INDEX(products!$A$1:$G$49,MATCH(orders!$D392,products!$A$1:$A$49,0),MATCH(orders!L$1,products!$A$1:$G$1,0))</f>
        <v>5.4</v>
      </c>
      <c r="M473" s="10">
        <f t="shared" si="21"/>
        <v>10.8</v>
      </c>
      <c r="N473" t="str">
        <f t="shared" si="22"/>
        <v>Croissant</v>
      </c>
      <c r="O473" t="str">
        <f t="shared" si="23"/>
        <v>Medium</v>
      </c>
      <c r="P473" t="str">
        <f>_xlfn.XLOOKUP(Orders[[#This Row],[Customer ID]],customers!$A$2:$A$1001,customers!$I$2:$I$1001,,0)</f>
        <v>Yes</v>
      </c>
    </row>
    <row r="474" spans="1:16" x14ac:dyDescent="0.35">
      <c r="A474" s="2" t="s">
        <v>5826</v>
      </c>
      <c r="B474" s="3">
        <v>44922</v>
      </c>
      <c r="C474" s="2" t="s">
        <v>4826</v>
      </c>
      <c r="D474" t="s">
        <v>281</v>
      </c>
      <c r="E474" s="2">
        <v>6</v>
      </c>
      <c r="F474" s="2" t="str">
        <f>_xlfn.XLOOKUP(C474,customers!$A$1:$A$1001,customers!$B$1:$B$1001,,0)</f>
        <v>Jazlene Payne</v>
      </c>
      <c r="G474" s="2" t="str">
        <f ca="1">IF(_xlfn.XLOOKUP(C474,customers!$A$1:$A$1001,customers!$C$1:$C$1001,,0)=0,"",_xlfn.XLOOKUP(C474,customers!$A$1:$A$1001,customers!$C$1:$C$1001,,0))</f>
        <v>jpayne5@hotmail.com</v>
      </c>
      <c r="H474" s="2" t="str">
        <f>_xlfn.XLOOKUP(C474,customers!$A$1:$A$1001,customers!$G$1:$G$1001,,0)</f>
        <v>Ireland</v>
      </c>
      <c r="I474" t="str">
        <f>INDEX(products!$A$1:$G$49,MATCH(orders!$D223,products!$A$1:$A$49,0),MATCH(orders!I$1,products!$A$1:$G$1,0))</f>
        <v>Sou</v>
      </c>
      <c r="J474" t="str">
        <f>INDEX(products!$A$1:$G$49,MATCH(orders!$D223,products!$A$1:$A$49,0),MATCH(orders!J$1,products!$A$1:$G$1,0))</f>
        <v>M</v>
      </c>
      <c r="K474" s="5">
        <f>INDEX(products!$A$1:$G$49,MATCH(orders!$D223,products!$A$1:$A$49,0),MATCH(orders!K$1,products!$A$1:$G$1,0))</f>
        <v>0.5</v>
      </c>
      <c r="L474" s="10">
        <f>INDEX(products!$A$1:$G$49,MATCH(orders!$D223,products!$A$1:$A$49,0),MATCH(orders!L$1,products!$A$1:$G$1,0))</f>
        <v>1.8</v>
      </c>
      <c r="M474" s="10">
        <f t="shared" si="21"/>
        <v>10.8</v>
      </c>
      <c r="N474" t="str">
        <f t="shared" si="22"/>
        <v>Sourdough</v>
      </c>
      <c r="O474" t="str">
        <f t="shared" si="23"/>
        <v>Medium</v>
      </c>
      <c r="P474" t="str">
        <f>_xlfn.XLOOKUP(Orders[[#This Row],[Customer ID]],customers!$A$2:$A$1001,customers!$I$2:$I$1001,,0)</f>
        <v>Yes</v>
      </c>
    </row>
    <row r="475" spans="1:16" x14ac:dyDescent="0.35">
      <c r="A475" s="2" t="s">
        <v>5236</v>
      </c>
      <c r="B475" s="3">
        <v>44565</v>
      </c>
      <c r="C475" s="2" t="s">
        <v>4236</v>
      </c>
      <c r="D475" t="s">
        <v>285</v>
      </c>
      <c r="E475" s="2">
        <v>1</v>
      </c>
      <c r="F475" s="2" t="str">
        <f>_xlfn.XLOOKUP(C475,customers!$A$1:$A$1001,customers!$B$1:$B$1001,,0)</f>
        <v>Jeffery Pitts</v>
      </c>
      <c r="G475" s="2" t="str">
        <f ca="1">IF(_xlfn.XLOOKUP(C475,customers!$A$1:$A$1001,customers!$C$1:$C$1001,,0)=0,"",_xlfn.XLOOKUP(C475,customers!$A$1:$A$1001,customers!$C$1:$C$1001,,0))</f>
        <v>jpitts2@outlook.com</v>
      </c>
      <c r="H475" s="2" t="str">
        <f>_xlfn.XLOOKUP(C475,customers!$A$1:$A$1001,customers!$G$1:$G$1001,,0)</f>
        <v>United States</v>
      </c>
      <c r="I475" t="str">
        <f>INDEX(products!$A$1:$G$49,MATCH(orders!$D615,products!$A$1:$A$49,0),MATCH(orders!I$1,products!$A$1:$G$1,0))</f>
        <v>Cro</v>
      </c>
      <c r="J475" t="str">
        <f>INDEX(products!$A$1:$G$49,MATCH(orders!$D615,products!$A$1:$A$49,0),MATCH(orders!J$1,products!$A$1:$G$1,0))</f>
        <v>C</v>
      </c>
      <c r="K475" s="5">
        <f>INDEX(products!$A$1:$G$49,MATCH(orders!$D615,products!$A$1:$A$49,0),MATCH(orders!K$1,products!$A$1:$G$1,0))</f>
        <v>2.5</v>
      </c>
      <c r="L475" s="10">
        <f>INDEX(products!$A$1:$G$49,MATCH(orders!$D615,products!$A$1:$A$49,0),MATCH(orders!L$1,products!$A$1:$G$1,0))</f>
        <v>12.375</v>
      </c>
      <c r="M475" s="10">
        <f t="shared" si="21"/>
        <v>12.375</v>
      </c>
      <c r="N475" t="str">
        <f t="shared" si="22"/>
        <v>Croissant</v>
      </c>
      <c r="O475" t="str">
        <f t="shared" si="23"/>
        <v>Crispy</v>
      </c>
      <c r="P475" t="str">
        <f>_xlfn.XLOOKUP(Orders[[#This Row],[Customer ID]],customers!$A$2:$A$1001,customers!$I$2:$I$1001,,0)</f>
        <v>No</v>
      </c>
    </row>
    <row r="476" spans="1:16" x14ac:dyDescent="0.35">
      <c r="A476" s="2" t="s">
        <v>5756</v>
      </c>
      <c r="B476" s="3">
        <v>44266</v>
      </c>
      <c r="C476" s="2" t="s">
        <v>4756</v>
      </c>
      <c r="D476" t="s">
        <v>273</v>
      </c>
      <c r="E476" s="2">
        <v>5</v>
      </c>
      <c r="F476" s="2" t="str">
        <f>_xlfn.XLOOKUP(C476,customers!$A$1:$A$1001,customers!$B$1:$B$1001,,0)</f>
        <v>Jeffrey Webb</v>
      </c>
      <c r="G476" s="2" t="str">
        <f ca="1">IF(_xlfn.XLOOKUP(C476,customers!$A$1:$A$1001,customers!$C$1:$C$1001,,0)=0,"",_xlfn.XLOOKUP(C476,customers!$A$1:$A$1001,customers!$C$1:$C$1001,,0))</f>
        <v>jwebb0@icloud.com</v>
      </c>
      <c r="H476" s="2" t="str">
        <f>_xlfn.XLOOKUP(C476,customers!$A$1:$A$1001,customers!$G$1:$G$1001,,0)</f>
        <v>United States</v>
      </c>
      <c r="I476" t="str">
        <f>INDEX(products!$A$1:$G$49,MATCH(orders!$D979,products!$A$1:$A$49,0),MATCH(orders!I$1,products!$A$1:$G$1,0))</f>
        <v>Bag</v>
      </c>
      <c r="J476" t="str">
        <f>INDEX(products!$A$1:$G$49,MATCH(orders!$D979,products!$A$1:$A$49,0),MATCH(orders!J$1,products!$A$1:$G$1,0))</f>
        <v>M</v>
      </c>
      <c r="K476" s="5">
        <f>INDEX(products!$A$1:$G$49,MATCH(orders!$D979,products!$A$1:$A$49,0),MATCH(orders!K$1,products!$A$1:$G$1,0))</f>
        <v>1</v>
      </c>
      <c r="L476" s="10">
        <f>INDEX(products!$A$1:$G$49,MATCH(orders!$D979,products!$A$1:$A$49,0),MATCH(orders!L$1,products!$A$1:$G$1,0))</f>
        <v>7.2</v>
      </c>
      <c r="M476" s="10">
        <f t="shared" si="21"/>
        <v>36</v>
      </c>
      <c r="N476" t="str">
        <f t="shared" si="22"/>
        <v>Baguette</v>
      </c>
      <c r="O476" t="str">
        <f t="shared" si="23"/>
        <v>Medium</v>
      </c>
      <c r="P476" t="str">
        <f>_xlfn.XLOOKUP(Orders[[#This Row],[Customer ID]],customers!$A$2:$A$1001,customers!$I$2:$I$1001,,0)</f>
        <v>No</v>
      </c>
    </row>
    <row r="477" spans="1:16" x14ac:dyDescent="0.35">
      <c r="A477" s="2" t="s">
        <v>5923</v>
      </c>
      <c r="B477" s="3">
        <v>44335</v>
      </c>
      <c r="C477" s="2" t="s">
        <v>4923</v>
      </c>
      <c r="D477" t="s">
        <v>258</v>
      </c>
      <c r="E477" s="2">
        <v>2</v>
      </c>
      <c r="F477" s="2" t="str">
        <f>_xlfn.XLOOKUP(C477,customers!$A$1:$A$1001,customers!$B$1:$B$1001,,0)</f>
        <v>Jerry Blair</v>
      </c>
      <c r="G477" s="2" t="str">
        <f ca="1">IF(_xlfn.XLOOKUP(C477,customers!$A$1:$A$1001,customers!$C$1:$C$1001,,0)=0,"",_xlfn.XLOOKUP(C477,customers!$A$1:$A$1001,customers!$C$1:$C$1001,,0))</f>
        <v>jblair7@hotmail.com</v>
      </c>
      <c r="H477" s="2" t="str">
        <f>_xlfn.XLOOKUP(C477,customers!$A$1:$A$1001,customers!$G$1:$G$1001,,0)</f>
        <v>United States</v>
      </c>
      <c r="I477" t="str">
        <f>INDEX(products!$A$1:$G$49,MATCH(orders!$D626,products!$A$1:$A$49,0),MATCH(orders!I$1,products!$A$1:$G$1,0))</f>
        <v>Bag</v>
      </c>
      <c r="J477" t="str">
        <f>INDEX(products!$A$1:$G$49,MATCH(orders!$D626,products!$A$1:$A$49,0),MATCH(orders!J$1,products!$A$1:$G$1,0))</f>
        <v>S</v>
      </c>
      <c r="K477" s="5">
        <f>INDEX(products!$A$1:$G$49,MATCH(orders!$D626,products!$A$1:$A$49,0),MATCH(orders!K$1,products!$A$1:$G$1,0))</f>
        <v>0.5</v>
      </c>
      <c r="L477" s="10">
        <f>INDEX(products!$A$1:$G$49,MATCH(orders!$D626,products!$A$1:$A$49,0),MATCH(orders!L$1,products!$A$1:$G$1,0))</f>
        <v>3</v>
      </c>
      <c r="M477" s="10">
        <f t="shared" si="21"/>
        <v>6</v>
      </c>
      <c r="N477" t="str">
        <f t="shared" si="22"/>
        <v>Baguette</v>
      </c>
      <c r="O477" t="str">
        <f t="shared" si="23"/>
        <v>Soft</v>
      </c>
      <c r="P477" t="str">
        <f>_xlfn.XLOOKUP(Orders[[#This Row],[Customer ID]],customers!$A$2:$A$1001,customers!$I$2:$I$1001,,0)</f>
        <v>Yes</v>
      </c>
    </row>
    <row r="478" spans="1:16" x14ac:dyDescent="0.35">
      <c r="A478" s="2" t="s">
        <v>5865</v>
      </c>
      <c r="B478" s="3">
        <v>44602</v>
      </c>
      <c r="C478" s="2" t="s">
        <v>4865</v>
      </c>
      <c r="D478" t="s">
        <v>285</v>
      </c>
      <c r="E478" s="2">
        <v>1</v>
      </c>
      <c r="F478" s="2" t="str">
        <f>_xlfn.XLOOKUP(C478,customers!$A$1:$A$1001,customers!$B$1:$B$1001,,0)</f>
        <v>Jerry Gates</v>
      </c>
      <c r="G478" s="2" t="str">
        <f ca="1">IF(_xlfn.XLOOKUP(C478,customers!$A$1:$A$1001,customers!$C$1:$C$1001,,0)=0,"",_xlfn.XLOOKUP(C478,customers!$A$1:$A$1001,customers!$C$1:$C$1001,,0))</f>
        <v>jgates2@hotmail.com</v>
      </c>
      <c r="H478" s="2" t="str">
        <f>_xlfn.XLOOKUP(C478,customers!$A$1:$A$1001,customers!$G$1:$G$1001,,0)</f>
        <v>United States</v>
      </c>
      <c r="I478" t="str">
        <f>INDEX(products!$A$1:$G$49,MATCH(orders!$D327,products!$A$1:$A$49,0),MATCH(orders!I$1,products!$A$1:$G$1,0))</f>
        <v>Cia</v>
      </c>
      <c r="J478" t="str">
        <f>INDEX(products!$A$1:$G$49,MATCH(orders!$D327,products!$A$1:$A$49,0),MATCH(orders!J$1,products!$A$1:$G$1,0))</f>
        <v>S</v>
      </c>
      <c r="K478" s="5">
        <f>INDEX(products!$A$1:$G$49,MATCH(orders!$D327,products!$A$1:$A$49,0),MATCH(orders!K$1,products!$A$1:$G$1,0))</f>
        <v>1</v>
      </c>
      <c r="L478" s="10">
        <f>INDEX(products!$A$1:$G$49,MATCH(orders!$D327,products!$A$1:$A$49,0),MATCH(orders!L$1,products!$A$1:$G$1,0))</f>
        <v>5</v>
      </c>
      <c r="M478" s="10">
        <f t="shared" si="21"/>
        <v>5</v>
      </c>
      <c r="N478" t="str">
        <f t="shared" si="22"/>
        <v>Ciabatta</v>
      </c>
      <c r="O478" t="str">
        <f t="shared" si="23"/>
        <v>Soft</v>
      </c>
      <c r="P478" t="str">
        <f>_xlfn.XLOOKUP(Orders[[#This Row],[Customer ID]],customers!$A$2:$A$1001,customers!$I$2:$I$1001,,0)</f>
        <v>No</v>
      </c>
    </row>
    <row r="479" spans="1:16" x14ac:dyDescent="0.35">
      <c r="A479" s="2" t="s">
        <v>5346</v>
      </c>
      <c r="B479" s="3">
        <v>45292</v>
      </c>
      <c r="C479" s="2" t="s">
        <v>4346</v>
      </c>
      <c r="D479" t="s">
        <v>274</v>
      </c>
      <c r="E479" s="2">
        <v>1</v>
      </c>
      <c r="F479" s="2" t="str">
        <f>_xlfn.XLOOKUP(C479,customers!$A$1:$A$1001,customers!$B$1:$B$1001,,0)</f>
        <v>Jeremiah Fuller</v>
      </c>
      <c r="G479" s="2" t="str">
        <f ca="1">IF(_xlfn.XLOOKUP(C479,customers!$A$1:$A$1001,customers!$C$1:$C$1001,,0)=0,"",_xlfn.XLOOKUP(C479,customers!$A$1:$A$1001,customers!$C$1:$C$1001,,0))</f>
        <v>jfuller0@aol.com</v>
      </c>
      <c r="H479" s="2" t="str">
        <f>_xlfn.XLOOKUP(C479,customers!$A$1:$A$1001,customers!$G$1:$G$1001,,0)</f>
        <v>United States</v>
      </c>
      <c r="I479" t="str">
        <f>INDEX(products!$A$1:$G$49,MATCH(orders!$D704,products!$A$1:$A$49,0),MATCH(orders!I$1,products!$A$1:$G$1,0))</f>
        <v>Cro</v>
      </c>
      <c r="J479" t="str">
        <f>INDEX(products!$A$1:$G$49,MATCH(orders!$D704,products!$A$1:$A$49,0),MATCH(orders!J$1,products!$A$1:$G$1,0))</f>
        <v>C</v>
      </c>
      <c r="K479" s="5">
        <f>INDEX(products!$A$1:$G$49,MATCH(orders!$D704,products!$A$1:$A$49,0),MATCH(orders!K$1,products!$A$1:$G$1,0))</f>
        <v>1</v>
      </c>
      <c r="L479" s="10">
        <f>INDEX(products!$A$1:$G$49,MATCH(orders!$D704,products!$A$1:$A$49,0),MATCH(orders!L$1,products!$A$1:$G$1,0))</f>
        <v>4.95</v>
      </c>
      <c r="M479" s="10">
        <f t="shared" si="21"/>
        <v>4.95</v>
      </c>
      <c r="N479" t="str">
        <f t="shared" si="22"/>
        <v>Croissant</v>
      </c>
      <c r="O479" t="str">
        <f t="shared" si="23"/>
        <v>Crispy</v>
      </c>
      <c r="P479" t="str">
        <f>_xlfn.XLOOKUP(Orders[[#This Row],[Customer ID]],customers!$A$2:$A$1001,customers!$I$2:$I$1001,,0)</f>
        <v>Yes</v>
      </c>
    </row>
    <row r="480" spans="1:16" x14ac:dyDescent="0.35">
      <c r="A480" s="2" t="s">
        <v>6159</v>
      </c>
      <c r="B480" s="3">
        <v>44642</v>
      </c>
      <c r="C480" s="2" t="s">
        <v>5159</v>
      </c>
      <c r="D480" t="s">
        <v>262</v>
      </c>
      <c r="E480" s="2">
        <v>4</v>
      </c>
      <c r="F480" s="2" t="str">
        <f>_xlfn.XLOOKUP(C480,customers!$A$1:$A$1001,customers!$B$1:$B$1001,,0)</f>
        <v>Jerimiah Coleman</v>
      </c>
      <c r="G480" s="2" t="str">
        <f ca="1">IF(_xlfn.XLOOKUP(C480,customers!$A$1:$A$1001,customers!$C$1:$C$1001,,0)=0,"",_xlfn.XLOOKUP(C480,customers!$A$1:$A$1001,customers!$C$1:$C$1001,,0))</f>
        <v>jcoleman7@icloud.com</v>
      </c>
      <c r="H480" s="2" t="str">
        <f>_xlfn.XLOOKUP(C480,customers!$A$1:$A$1001,customers!$G$1:$G$1001,,0)</f>
        <v>France</v>
      </c>
      <c r="I480" t="str">
        <f>INDEX(products!$A$1:$G$49,MATCH(orders!$D210,products!$A$1:$A$49,0),MATCH(orders!I$1,products!$A$1:$G$1,0))</f>
        <v>Cia</v>
      </c>
      <c r="J480" t="str">
        <f>INDEX(products!$A$1:$G$49,MATCH(orders!$D210,products!$A$1:$A$49,0),MATCH(orders!J$1,products!$A$1:$G$1,0))</f>
        <v>C</v>
      </c>
      <c r="K480" s="5">
        <f>INDEX(products!$A$1:$G$49,MATCH(orders!$D210,products!$A$1:$A$49,0),MATCH(orders!K$1,products!$A$1:$G$1,0))</f>
        <v>2.5</v>
      </c>
      <c r="L480" s="10">
        <f>INDEX(products!$A$1:$G$49,MATCH(orders!$D210,products!$A$1:$A$49,0),MATCH(orders!L$1,products!$A$1:$G$1,0))</f>
        <v>13.75</v>
      </c>
      <c r="M480" s="10">
        <f t="shared" si="21"/>
        <v>55</v>
      </c>
      <c r="N480" t="str">
        <f t="shared" si="22"/>
        <v>Ciabatta</v>
      </c>
      <c r="O480" t="str">
        <f t="shared" si="23"/>
        <v>Crispy</v>
      </c>
      <c r="P480" t="str">
        <f>_xlfn.XLOOKUP(Orders[[#This Row],[Customer ID]],customers!$A$2:$A$1001,customers!$I$2:$I$1001,,0)</f>
        <v>Yes</v>
      </c>
    </row>
    <row r="481" spans="1:16" x14ac:dyDescent="0.35">
      <c r="A481" s="2" t="s">
        <v>5942</v>
      </c>
      <c r="B481" s="3">
        <v>44241</v>
      </c>
      <c r="C481" s="2" t="s">
        <v>4942</v>
      </c>
      <c r="D481" t="s">
        <v>273</v>
      </c>
      <c r="E481" s="2">
        <v>4</v>
      </c>
      <c r="F481" s="2" t="str">
        <f>_xlfn.XLOOKUP(C481,customers!$A$1:$A$1001,customers!$B$1:$B$1001,,0)</f>
        <v>Jerome Espinoza</v>
      </c>
      <c r="G481" s="2" t="str">
        <f ca="1">IF(_xlfn.XLOOKUP(C481,customers!$A$1:$A$1001,customers!$C$1:$C$1001,,0)=0,"",_xlfn.XLOOKUP(C481,customers!$A$1:$A$1001,customers!$C$1:$C$1001,,0))</f>
        <v>jespinoza4@aol.com</v>
      </c>
      <c r="H481" s="2" t="str">
        <f>_xlfn.XLOOKUP(C481,customers!$A$1:$A$1001,customers!$G$1:$G$1001,,0)</f>
        <v>France</v>
      </c>
      <c r="I481" t="str">
        <f>INDEX(products!$A$1:$G$49,MATCH(orders!$D67,products!$A$1:$A$49,0),MATCH(orders!I$1,products!$A$1:$G$1,0))</f>
        <v>Cia</v>
      </c>
      <c r="J481" t="str">
        <f>INDEX(products!$A$1:$G$49,MATCH(orders!$D67,products!$A$1:$A$49,0),MATCH(orders!J$1,products!$A$1:$G$1,0))</f>
        <v>M</v>
      </c>
      <c r="K481" s="5">
        <f>INDEX(products!$A$1:$G$49,MATCH(orders!$D67,products!$A$1:$A$49,0),MATCH(orders!K$1,products!$A$1:$G$1,0))</f>
        <v>0.2</v>
      </c>
      <c r="L481" s="10">
        <f>INDEX(products!$A$1:$G$49,MATCH(orders!$D67,products!$A$1:$A$49,0),MATCH(orders!L$1,products!$A$1:$G$1,0))</f>
        <v>1.2</v>
      </c>
      <c r="M481" s="10">
        <f t="shared" si="21"/>
        <v>4.8</v>
      </c>
      <c r="N481" t="str">
        <f t="shared" si="22"/>
        <v>Ciabatta</v>
      </c>
      <c r="O481" t="str">
        <f t="shared" si="23"/>
        <v>Medium</v>
      </c>
      <c r="P481" t="str">
        <f>_xlfn.XLOOKUP(Orders[[#This Row],[Customer ID]],customers!$A$2:$A$1001,customers!$I$2:$I$1001,,0)</f>
        <v>No</v>
      </c>
    </row>
    <row r="482" spans="1:16" x14ac:dyDescent="0.35">
      <c r="A482" s="2" t="s">
        <v>5539</v>
      </c>
      <c r="B482" s="3">
        <v>44424</v>
      </c>
      <c r="C482" s="2" t="s">
        <v>4539</v>
      </c>
      <c r="D482" t="s">
        <v>269</v>
      </c>
      <c r="E482" s="2">
        <v>6</v>
      </c>
      <c r="F482" s="2" t="str">
        <f>_xlfn.XLOOKUP(C482,customers!$A$1:$A$1001,customers!$B$1:$B$1001,,0)</f>
        <v>Jett Holden</v>
      </c>
      <c r="G482" s="2" t="str">
        <f ca="1">IF(_xlfn.XLOOKUP(C482,customers!$A$1:$A$1001,customers!$C$1:$C$1001,,0)=0,"",_xlfn.XLOOKUP(C482,customers!$A$1:$A$1001,customers!$C$1:$C$1001,,0))</f>
        <v>jholden2@hotmail.com</v>
      </c>
      <c r="H482" s="2" t="str">
        <f>_xlfn.XLOOKUP(C482,customers!$A$1:$A$1001,customers!$G$1:$G$1001,,0)</f>
        <v>France</v>
      </c>
      <c r="I482" t="str">
        <f>INDEX(products!$A$1:$G$49,MATCH(orders!$D301,products!$A$1:$A$49,0),MATCH(orders!I$1,products!$A$1:$G$1,0))</f>
        <v>Cro</v>
      </c>
      <c r="J482" t="str">
        <f>INDEX(products!$A$1:$G$49,MATCH(orders!$D301,products!$A$1:$A$49,0),MATCH(orders!J$1,products!$A$1:$G$1,0))</f>
        <v>C</v>
      </c>
      <c r="K482" s="5">
        <f>INDEX(products!$A$1:$G$49,MATCH(orders!$D301,products!$A$1:$A$49,0),MATCH(orders!K$1,products!$A$1:$G$1,0))</f>
        <v>2.5</v>
      </c>
      <c r="L482" s="10">
        <f>INDEX(products!$A$1:$G$49,MATCH(orders!$D301,products!$A$1:$A$49,0),MATCH(orders!L$1,products!$A$1:$G$1,0))</f>
        <v>12.375</v>
      </c>
      <c r="M482" s="10">
        <f t="shared" si="21"/>
        <v>74.25</v>
      </c>
      <c r="N482" t="str">
        <f t="shared" si="22"/>
        <v>Croissant</v>
      </c>
      <c r="O482" t="str">
        <f t="shared" si="23"/>
        <v>Crispy</v>
      </c>
      <c r="P482" t="str">
        <f>_xlfn.XLOOKUP(Orders[[#This Row],[Customer ID]],customers!$A$2:$A$1001,customers!$I$2:$I$1001,,0)</f>
        <v>Yes</v>
      </c>
    </row>
    <row r="483" spans="1:16" x14ac:dyDescent="0.35">
      <c r="A483" s="2" t="s">
        <v>5743</v>
      </c>
      <c r="B483" s="3">
        <v>45146</v>
      </c>
      <c r="C483" s="2" t="s">
        <v>4743</v>
      </c>
      <c r="D483" t="s">
        <v>275</v>
      </c>
      <c r="E483" s="2">
        <v>3</v>
      </c>
      <c r="F483" s="2" t="str">
        <f>_xlfn.XLOOKUP(C483,customers!$A$1:$A$1001,customers!$B$1:$B$1001,,0)</f>
        <v>Jewel Shah</v>
      </c>
      <c r="G483" s="2" t="str">
        <f ca="1">IF(_xlfn.XLOOKUP(C483,customers!$A$1:$A$1001,customers!$C$1:$C$1001,,0)=0,"",_xlfn.XLOOKUP(C483,customers!$A$1:$A$1001,customers!$C$1:$C$1001,,0))</f>
        <v>jshah7@yahoo.com</v>
      </c>
      <c r="H483" s="2" t="str">
        <f>_xlfn.XLOOKUP(C483,customers!$A$1:$A$1001,customers!$G$1:$G$1001,,0)</f>
        <v>Ireland</v>
      </c>
      <c r="I483" t="str">
        <f>INDEX(products!$A$1:$G$49,MATCH(orders!$D417,products!$A$1:$A$49,0),MATCH(orders!I$1,products!$A$1:$G$1,0))</f>
        <v>Cia</v>
      </c>
      <c r="J483" t="str">
        <f>INDEX(products!$A$1:$G$49,MATCH(orders!$D417,products!$A$1:$A$49,0),MATCH(orders!J$1,products!$A$1:$G$1,0))</f>
        <v>C</v>
      </c>
      <c r="K483" s="5">
        <f>INDEX(products!$A$1:$G$49,MATCH(orders!$D417,products!$A$1:$A$49,0),MATCH(orders!K$1,products!$A$1:$G$1,0))</f>
        <v>2.5</v>
      </c>
      <c r="L483" s="10">
        <f>INDEX(products!$A$1:$G$49,MATCH(orders!$D417,products!$A$1:$A$49,0),MATCH(orders!L$1,products!$A$1:$G$1,0))</f>
        <v>13.75</v>
      </c>
      <c r="M483" s="10">
        <f t="shared" si="21"/>
        <v>41.25</v>
      </c>
      <c r="N483" t="str">
        <f t="shared" si="22"/>
        <v>Ciabatta</v>
      </c>
      <c r="O483" t="str">
        <f t="shared" si="23"/>
        <v>Crispy</v>
      </c>
      <c r="P483" t="str">
        <f>_xlfn.XLOOKUP(Orders[[#This Row],[Customer ID]],customers!$A$2:$A$1001,customers!$I$2:$I$1001,,0)</f>
        <v>No</v>
      </c>
    </row>
    <row r="484" spans="1:16" x14ac:dyDescent="0.35">
      <c r="A484" s="2" t="s">
        <v>6015</v>
      </c>
      <c r="B484" s="3">
        <v>45532</v>
      </c>
      <c r="C484" s="2" t="s">
        <v>5015</v>
      </c>
      <c r="D484" t="s">
        <v>277</v>
      </c>
      <c r="E484" s="2">
        <v>2</v>
      </c>
      <c r="F484" s="2" t="str">
        <f>_xlfn.XLOOKUP(C484,customers!$A$1:$A$1001,customers!$B$1:$B$1001,,0)</f>
        <v>Jillian Dyer</v>
      </c>
      <c r="G484" s="2" t="str">
        <f ca="1">IF(_xlfn.XLOOKUP(C484,customers!$A$1:$A$1001,customers!$C$1:$C$1001,,0)=0,"",_xlfn.XLOOKUP(C484,customers!$A$1:$A$1001,customers!$C$1:$C$1001,,0))</f>
        <v>jdyer0@yahoo.com</v>
      </c>
      <c r="H484" s="2" t="str">
        <f>_xlfn.XLOOKUP(C484,customers!$A$1:$A$1001,customers!$G$1:$G$1001,,0)</f>
        <v>France</v>
      </c>
      <c r="I484" t="str">
        <f>INDEX(products!$A$1:$G$49,MATCH(orders!$D553,products!$A$1:$A$49,0),MATCH(orders!I$1,products!$A$1:$G$1,0))</f>
        <v>Cro</v>
      </c>
      <c r="J484" t="str">
        <f>INDEX(products!$A$1:$G$49,MATCH(orders!$D553,products!$A$1:$A$49,0),MATCH(orders!J$1,products!$A$1:$G$1,0))</f>
        <v>S</v>
      </c>
      <c r="K484" s="5">
        <f>INDEX(products!$A$1:$G$49,MATCH(orders!$D553,products!$A$1:$A$49,0),MATCH(orders!K$1,products!$A$1:$G$1,0))</f>
        <v>0.5</v>
      </c>
      <c r="L484" s="10">
        <f>INDEX(products!$A$1:$G$49,MATCH(orders!$D553,products!$A$1:$A$49,0),MATCH(orders!L$1,products!$A$1:$G$1,0))</f>
        <v>2.25</v>
      </c>
      <c r="M484" s="10">
        <f t="shared" si="21"/>
        <v>4.5</v>
      </c>
      <c r="N484" t="str">
        <f t="shared" si="22"/>
        <v>Croissant</v>
      </c>
      <c r="O484" t="str">
        <f t="shared" si="23"/>
        <v>Soft</v>
      </c>
      <c r="P484" t="str">
        <f>_xlfn.XLOOKUP(Orders[[#This Row],[Customer ID]],customers!$A$2:$A$1001,customers!$I$2:$I$1001,,0)</f>
        <v>No</v>
      </c>
    </row>
    <row r="485" spans="1:16" x14ac:dyDescent="0.35">
      <c r="A485" s="2" t="s">
        <v>6032</v>
      </c>
      <c r="B485" s="3">
        <v>44969</v>
      </c>
      <c r="C485" s="2" t="s">
        <v>5032</v>
      </c>
      <c r="D485" t="s">
        <v>271</v>
      </c>
      <c r="E485" s="2">
        <v>4</v>
      </c>
      <c r="F485" s="2" t="str">
        <f>_xlfn.XLOOKUP(C485,customers!$A$1:$A$1001,customers!$B$1:$B$1001,,0)</f>
        <v>Jocelyn Gordon</v>
      </c>
      <c r="G485" s="2" t="str">
        <f ca="1">IF(_xlfn.XLOOKUP(C485,customers!$A$1:$A$1001,customers!$C$1:$C$1001,,0)=0,"",_xlfn.XLOOKUP(C485,customers!$A$1:$A$1001,customers!$C$1:$C$1001,,0))</f>
        <v>jgordon6@hotmail.com</v>
      </c>
      <c r="H485" s="2" t="str">
        <f>_xlfn.XLOOKUP(C485,customers!$A$1:$A$1001,customers!$G$1:$G$1001,,0)</f>
        <v>United States</v>
      </c>
      <c r="I485" t="str">
        <f>INDEX(products!$A$1:$G$49,MATCH(orders!$D603,products!$A$1:$A$49,0),MATCH(orders!I$1,products!$A$1:$G$1,0))</f>
        <v>Cia</v>
      </c>
      <c r="J485" t="str">
        <f>INDEX(products!$A$1:$G$49,MATCH(orders!$D603,products!$A$1:$A$49,0),MATCH(orders!J$1,products!$A$1:$G$1,0))</f>
        <v>S</v>
      </c>
      <c r="K485" s="5">
        <f>INDEX(products!$A$1:$G$49,MATCH(orders!$D603,products!$A$1:$A$49,0),MATCH(orders!K$1,products!$A$1:$G$1,0))</f>
        <v>1</v>
      </c>
      <c r="L485" s="10">
        <f>INDEX(products!$A$1:$G$49,MATCH(orders!$D603,products!$A$1:$A$49,0),MATCH(orders!L$1,products!$A$1:$G$1,0))</f>
        <v>5</v>
      </c>
      <c r="M485" s="10">
        <f t="shared" si="21"/>
        <v>20</v>
      </c>
      <c r="N485" t="str">
        <f t="shared" si="22"/>
        <v>Ciabatta</v>
      </c>
      <c r="O485" t="str">
        <f t="shared" si="23"/>
        <v>Soft</v>
      </c>
      <c r="P485" t="str">
        <f>_xlfn.XLOOKUP(Orders[[#This Row],[Customer ID]],customers!$A$2:$A$1001,customers!$I$2:$I$1001,,0)</f>
        <v>Yes</v>
      </c>
    </row>
    <row r="486" spans="1:16" x14ac:dyDescent="0.35">
      <c r="A486" s="2" t="s">
        <v>6197</v>
      </c>
      <c r="B486" s="3">
        <v>44778</v>
      </c>
      <c r="C486" s="2" t="s">
        <v>5197</v>
      </c>
      <c r="D486" t="s">
        <v>283</v>
      </c>
      <c r="E486" s="2">
        <v>1</v>
      </c>
      <c r="F486" s="2" t="str">
        <f>_xlfn.XLOOKUP(C486,customers!$A$1:$A$1001,customers!$B$1:$B$1001,,0)</f>
        <v>Joe Rojas</v>
      </c>
      <c r="G486" s="2" t="str">
        <f ca="1">IF(_xlfn.XLOOKUP(C486,customers!$A$1:$A$1001,customers!$C$1:$C$1001,,0)=0,"",_xlfn.XLOOKUP(C486,customers!$A$1:$A$1001,customers!$C$1:$C$1001,,0))</f>
        <v>jrojas0@outlook.com</v>
      </c>
      <c r="H486" s="2" t="str">
        <f>_xlfn.XLOOKUP(C486,customers!$A$1:$A$1001,customers!$G$1:$G$1001,,0)</f>
        <v>France</v>
      </c>
      <c r="I486" t="str">
        <f>INDEX(products!$A$1:$G$49,MATCH(orders!$D131,products!$A$1:$A$49,0),MATCH(orders!I$1,products!$A$1:$G$1,0))</f>
        <v>Bag</v>
      </c>
      <c r="J486" t="str">
        <f>INDEX(products!$A$1:$G$49,MATCH(orders!$D131,products!$A$1:$A$49,0),MATCH(orders!J$1,products!$A$1:$G$1,0))</f>
        <v>S</v>
      </c>
      <c r="K486" s="5">
        <f>INDEX(products!$A$1:$G$49,MATCH(orders!$D131,products!$A$1:$A$49,0),MATCH(orders!K$1,products!$A$1:$G$1,0))</f>
        <v>2.5</v>
      </c>
      <c r="L486" s="10">
        <f>INDEX(products!$A$1:$G$49,MATCH(orders!$D131,products!$A$1:$A$49,0),MATCH(orders!L$1,products!$A$1:$G$1,0))</f>
        <v>15</v>
      </c>
      <c r="M486" s="10">
        <f t="shared" si="21"/>
        <v>15</v>
      </c>
      <c r="N486" t="str">
        <f t="shared" si="22"/>
        <v>Baguette</v>
      </c>
      <c r="O486" t="str">
        <f t="shared" si="23"/>
        <v>Soft</v>
      </c>
      <c r="P486" t="str">
        <f>_xlfn.XLOOKUP(Orders[[#This Row],[Customer ID]],customers!$A$2:$A$1001,customers!$I$2:$I$1001,,0)</f>
        <v>No</v>
      </c>
    </row>
    <row r="487" spans="1:16" x14ac:dyDescent="0.35">
      <c r="A487" s="2" t="s">
        <v>5366</v>
      </c>
      <c r="B487" s="3">
        <v>44957</v>
      </c>
      <c r="C487" s="2" t="s">
        <v>4366</v>
      </c>
      <c r="D487" t="s">
        <v>289</v>
      </c>
      <c r="E487" s="2">
        <v>6</v>
      </c>
      <c r="F487" s="2" t="str">
        <f>_xlfn.XLOOKUP(C487,customers!$A$1:$A$1001,customers!$B$1:$B$1001,,0)</f>
        <v>Joe Hebert</v>
      </c>
      <c r="G487" s="2" t="str">
        <f ca="1">IF(_xlfn.XLOOKUP(C487,customers!$A$1:$A$1001,customers!$C$1:$C$1001,,0)=0,"",_xlfn.XLOOKUP(C487,customers!$A$1:$A$1001,customers!$C$1:$C$1001,,0))</f>
        <v>jhebert2@outlook.com</v>
      </c>
      <c r="H487" s="2" t="str">
        <f>_xlfn.XLOOKUP(C487,customers!$A$1:$A$1001,customers!$G$1:$G$1001,,0)</f>
        <v>Canada</v>
      </c>
      <c r="I487" t="str">
        <f>INDEX(products!$A$1:$G$49,MATCH(orders!$D381,products!$A$1:$A$49,0),MATCH(orders!I$1,products!$A$1:$G$1,0))</f>
        <v>Sou</v>
      </c>
      <c r="J487" t="str">
        <f>INDEX(products!$A$1:$G$49,MATCH(orders!$D381,products!$A$1:$A$49,0),MATCH(orders!J$1,products!$A$1:$G$1,0))</f>
        <v>M</v>
      </c>
      <c r="K487" s="5">
        <f>INDEX(products!$A$1:$G$49,MATCH(orders!$D381,products!$A$1:$A$49,0),MATCH(orders!K$1,products!$A$1:$G$1,0))</f>
        <v>0.5</v>
      </c>
      <c r="L487" s="10">
        <f>INDEX(products!$A$1:$G$49,MATCH(orders!$D381,products!$A$1:$A$49,0),MATCH(orders!L$1,products!$A$1:$G$1,0))</f>
        <v>1.8</v>
      </c>
      <c r="M487" s="10">
        <f t="shared" si="21"/>
        <v>10.8</v>
      </c>
      <c r="N487" t="str">
        <f t="shared" si="22"/>
        <v>Sourdough</v>
      </c>
      <c r="O487" t="str">
        <f t="shared" si="23"/>
        <v>Medium</v>
      </c>
      <c r="P487" t="str">
        <f>_xlfn.XLOOKUP(Orders[[#This Row],[Customer ID]],customers!$A$2:$A$1001,customers!$I$2:$I$1001,,0)</f>
        <v>Yes</v>
      </c>
    </row>
    <row r="488" spans="1:16" x14ac:dyDescent="0.35">
      <c r="A488" s="2" t="s">
        <v>6090</v>
      </c>
      <c r="B488" s="3">
        <v>44731</v>
      </c>
      <c r="C488" s="2" t="s">
        <v>5090</v>
      </c>
      <c r="D488" t="s">
        <v>259</v>
      </c>
      <c r="E488" s="2">
        <v>6</v>
      </c>
      <c r="F488" s="2" t="str">
        <f>_xlfn.XLOOKUP(C488,customers!$A$1:$A$1001,customers!$B$1:$B$1001,,0)</f>
        <v>Johnathon Bishop</v>
      </c>
      <c r="G488" s="2" t="str">
        <f ca="1">IF(_xlfn.XLOOKUP(C488,customers!$A$1:$A$1001,customers!$C$1:$C$1001,,0)=0,"",_xlfn.XLOOKUP(C488,customers!$A$1:$A$1001,customers!$C$1:$C$1001,,0))</f>
        <v>jbishop9@hotmail.com</v>
      </c>
      <c r="H488" s="2" t="str">
        <f>_xlfn.XLOOKUP(C488,customers!$A$1:$A$1001,customers!$G$1:$G$1001,,0)</f>
        <v>Canada</v>
      </c>
      <c r="I488" t="str">
        <f>INDEX(products!$A$1:$G$49,MATCH(orders!$D771,products!$A$1:$A$49,0),MATCH(orders!I$1,products!$A$1:$G$1,0))</f>
        <v>Cro</v>
      </c>
      <c r="J488" t="str">
        <f>INDEX(products!$A$1:$G$49,MATCH(orders!$D771,products!$A$1:$A$49,0),MATCH(orders!J$1,products!$A$1:$G$1,0))</f>
        <v>C</v>
      </c>
      <c r="K488" s="5">
        <f>INDEX(products!$A$1:$G$49,MATCH(orders!$D771,products!$A$1:$A$49,0),MATCH(orders!K$1,products!$A$1:$G$1,0))</f>
        <v>0.2</v>
      </c>
      <c r="L488" s="10">
        <f>INDEX(products!$A$1:$G$49,MATCH(orders!$D771,products!$A$1:$A$49,0),MATCH(orders!L$1,products!$A$1:$G$1,0))</f>
        <v>0.99</v>
      </c>
      <c r="M488" s="10">
        <f t="shared" si="21"/>
        <v>5.9399999999999995</v>
      </c>
      <c r="N488" t="str">
        <f t="shared" si="22"/>
        <v>Croissant</v>
      </c>
      <c r="O488" t="str">
        <f t="shared" si="23"/>
        <v>Crispy</v>
      </c>
      <c r="P488" t="str">
        <f>_xlfn.XLOOKUP(Orders[[#This Row],[Customer ID]],customers!$A$2:$A$1001,customers!$I$2:$I$1001,,0)</f>
        <v>Yes</v>
      </c>
    </row>
    <row r="489" spans="1:16" x14ac:dyDescent="0.35">
      <c r="A489" s="2" t="s">
        <v>6017</v>
      </c>
      <c r="B489" s="3">
        <v>45290</v>
      </c>
      <c r="C489" s="2" t="s">
        <v>5017</v>
      </c>
      <c r="D489" t="s">
        <v>277</v>
      </c>
      <c r="E489" s="2">
        <v>2</v>
      </c>
      <c r="F489" s="2" t="str">
        <f>_xlfn.XLOOKUP(C489,customers!$A$1:$A$1001,customers!$B$1:$B$1001,,0)</f>
        <v>Jonah Shah</v>
      </c>
      <c r="G489" s="2" t="str">
        <f ca="1">IF(_xlfn.XLOOKUP(C489,customers!$A$1:$A$1001,customers!$C$1:$C$1001,,0)=0,"",_xlfn.XLOOKUP(C489,customers!$A$1:$A$1001,customers!$C$1:$C$1001,,0))</f>
        <v>jshah4@gmail.com</v>
      </c>
      <c r="H489" s="2" t="str">
        <f>_xlfn.XLOOKUP(C489,customers!$A$1:$A$1001,customers!$G$1:$G$1001,,0)</f>
        <v>United States</v>
      </c>
      <c r="I489" t="str">
        <f>INDEX(products!$A$1:$G$49,MATCH(orders!$D133,products!$A$1:$A$49,0),MATCH(orders!I$1,products!$A$1:$G$1,0))</f>
        <v>Cro</v>
      </c>
      <c r="J489" t="str">
        <f>INDEX(products!$A$1:$G$49,MATCH(orders!$D133,products!$A$1:$A$49,0),MATCH(orders!J$1,products!$A$1:$G$1,0))</f>
        <v>C</v>
      </c>
      <c r="K489" s="5">
        <f>INDEX(products!$A$1:$G$49,MATCH(orders!$D133,products!$A$1:$A$49,0),MATCH(orders!K$1,products!$A$1:$G$1,0))</f>
        <v>2.5</v>
      </c>
      <c r="L489" s="10">
        <f>INDEX(products!$A$1:$G$49,MATCH(orders!$D133,products!$A$1:$A$49,0),MATCH(orders!L$1,products!$A$1:$G$1,0))</f>
        <v>12.375</v>
      </c>
      <c r="M489" s="10">
        <f t="shared" si="21"/>
        <v>24.75</v>
      </c>
      <c r="N489" t="str">
        <f t="shared" si="22"/>
        <v>Croissant</v>
      </c>
      <c r="O489" t="str">
        <f t="shared" si="23"/>
        <v>Crispy</v>
      </c>
      <c r="P489" t="str">
        <f>_xlfn.XLOOKUP(Orders[[#This Row],[Customer ID]],customers!$A$2:$A$1001,customers!$I$2:$I$1001,,0)</f>
        <v>No</v>
      </c>
    </row>
    <row r="490" spans="1:16" x14ac:dyDescent="0.35">
      <c r="A490" s="2" t="s">
        <v>5545</v>
      </c>
      <c r="B490" s="3">
        <v>44518</v>
      </c>
      <c r="C490" s="2" t="s">
        <v>4545</v>
      </c>
      <c r="D490" t="s">
        <v>276</v>
      </c>
      <c r="E490" s="2">
        <v>2</v>
      </c>
      <c r="F490" s="2" t="str">
        <f>_xlfn.XLOOKUP(C490,customers!$A$1:$A$1001,customers!$B$1:$B$1001,,0)</f>
        <v>Jonah Miller</v>
      </c>
      <c r="G490" s="2" t="str">
        <f ca="1">IF(_xlfn.XLOOKUP(C490,customers!$A$1:$A$1001,customers!$C$1:$C$1001,,0)=0,"",_xlfn.XLOOKUP(C490,customers!$A$1:$A$1001,customers!$C$1:$C$1001,,0))</f>
        <v>jmiller9@gmail.com</v>
      </c>
      <c r="H490" s="2" t="str">
        <f>_xlfn.XLOOKUP(C490,customers!$A$1:$A$1001,customers!$G$1:$G$1001,,0)</f>
        <v>France</v>
      </c>
      <c r="I490" t="str">
        <f>INDEX(products!$A$1:$G$49,MATCH(orders!$D888,products!$A$1:$A$49,0),MATCH(orders!I$1,products!$A$1:$G$1,0))</f>
        <v>Cro</v>
      </c>
      <c r="J490" t="str">
        <f>INDEX(products!$A$1:$G$49,MATCH(orders!$D888,products!$A$1:$A$49,0),MATCH(orders!J$1,products!$A$1:$G$1,0))</f>
        <v>S</v>
      </c>
      <c r="K490" s="5">
        <f>INDEX(products!$A$1:$G$49,MATCH(orders!$D888,products!$A$1:$A$49,0),MATCH(orders!K$1,products!$A$1:$G$1,0))</f>
        <v>0.2</v>
      </c>
      <c r="L490" s="10">
        <f>INDEX(products!$A$1:$G$49,MATCH(orders!$D888,products!$A$1:$A$49,0),MATCH(orders!L$1,products!$A$1:$G$1,0))</f>
        <v>0.9</v>
      </c>
      <c r="M490" s="10">
        <f t="shared" si="21"/>
        <v>1.8</v>
      </c>
      <c r="N490" t="str">
        <f t="shared" si="22"/>
        <v>Croissant</v>
      </c>
      <c r="O490" t="str">
        <f t="shared" si="23"/>
        <v>Soft</v>
      </c>
      <c r="P490" t="str">
        <f>_xlfn.XLOOKUP(Orders[[#This Row],[Customer ID]],customers!$A$2:$A$1001,customers!$I$2:$I$1001,,0)</f>
        <v>Yes</v>
      </c>
    </row>
    <row r="491" spans="1:16" x14ac:dyDescent="0.35">
      <c r="A491" s="2" t="s">
        <v>5946</v>
      </c>
      <c r="B491" s="3">
        <v>44907</v>
      </c>
      <c r="C491" s="2" t="s">
        <v>4946</v>
      </c>
      <c r="D491" t="s">
        <v>283</v>
      </c>
      <c r="E491" s="2">
        <v>1</v>
      </c>
      <c r="F491" s="2" t="str">
        <f>_xlfn.XLOOKUP(C491,customers!$A$1:$A$1001,customers!$B$1:$B$1001,,0)</f>
        <v>Jonas Berger</v>
      </c>
      <c r="G491" s="2" t="str">
        <f ca="1">IF(_xlfn.XLOOKUP(C491,customers!$A$1:$A$1001,customers!$C$1:$C$1001,,0)=0,"",_xlfn.XLOOKUP(C491,customers!$A$1:$A$1001,customers!$C$1:$C$1001,,0))</f>
        <v>jberger5@hotmail.com</v>
      </c>
      <c r="H491" s="2" t="str">
        <f>_xlfn.XLOOKUP(C491,customers!$A$1:$A$1001,customers!$G$1:$G$1001,,0)</f>
        <v>Canada</v>
      </c>
      <c r="I491" t="str">
        <f>INDEX(products!$A$1:$G$49,MATCH(orders!$D815,products!$A$1:$A$49,0),MATCH(orders!I$1,products!$A$1:$G$1,0))</f>
        <v>Bag</v>
      </c>
      <c r="J491" t="str">
        <f>INDEX(products!$A$1:$G$49,MATCH(orders!$D815,products!$A$1:$A$49,0),MATCH(orders!J$1,products!$A$1:$G$1,0))</f>
        <v>M</v>
      </c>
      <c r="K491" s="5">
        <f>INDEX(products!$A$1:$G$49,MATCH(orders!$D815,products!$A$1:$A$49,0),MATCH(orders!K$1,products!$A$1:$G$1,0))</f>
        <v>0.2</v>
      </c>
      <c r="L491" s="10">
        <f>INDEX(products!$A$1:$G$49,MATCH(orders!$D815,products!$A$1:$A$49,0),MATCH(orders!L$1,products!$A$1:$G$1,0))</f>
        <v>1.44</v>
      </c>
      <c r="M491" s="10">
        <f t="shared" si="21"/>
        <v>1.44</v>
      </c>
      <c r="N491" t="str">
        <f t="shared" si="22"/>
        <v>Baguette</v>
      </c>
      <c r="O491" t="str">
        <f t="shared" si="23"/>
        <v>Medium</v>
      </c>
      <c r="P491" t="str">
        <f>_xlfn.XLOOKUP(Orders[[#This Row],[Customer ID]],customers!$A$2:$A$1001,customers!$I$2:$I$1001,,0)</f>
        <v>Yes</v>
      </c>
    </row>
    <row r="492" spans="1:16" x14ac:dyDescent="0.35">
      <c r="A492" s="2" t="s">
        <v>5975</v>
      </c>
      <c r="B492" s="3">
        <v>45325</v>
      </c>
      <c r="C492" s="2" t="s">
        <v>4975</v>
      </c>
      <c r="D492" t="s">
        <v>266</v>
      </c>
      <c r="E492" s="2">
        <v>1</v>
      </c>
      <c r="F492" s="2" t="str">
        <f>_xlfn.XLOOKUP(C492,customers!$A$1:$A$1001,customers!$B$1:$B$1001,,0)</f>
        <v>Jordan Rollins</v>
      </c>
      <c r="G492" s="2" t="str">
        <f ca="1">IF(_xlfn.XLOOKUP(C492,customers!$A$1:$A$1001,customers!$C$1:$C$1001,,0)=0,"",_xlfn.XLOOKUP(C492,customers!$A$1:$A$1001,customers!$C$1:$C$1001,,0))</f>
        <v>jrollins7@aol.com</v>
      </c>
      <c r="H492" s="2" t="str">
        <f>_xlfn.XLOOKUP(C492,customers!$A$1:$A$1001,customers!$G$1:$G$1001,,0)</f>
        <v>Canada</v>
      </c>
      <c r="I492" t="str">
        <f>INDEX(products!$A$1:$G$49,MATCH(orders!$D694,products!$A$1:$A$49,0),MATCH(orders!I$1,products!$A$1:$G$1,0))</f>
        <v>Cia</v>
      </c>
      <c r="J492" t="str">
        <f>INDEX(products!$A$1:$G$49,MATCH(orders!$D694,products!$A$1:$A$49,0),MATCH(orders!J$1,products!$A$1:$G$1,0))</f>
        <v>S</v>
      </c>
      <c r="K492" s="5">
        <f>INDEX(products!$A$1:$G$49,MATCH(orders!$D694,products!$A$1:$A$49,0),MATCH(orders!K$1,products!$A$1:$G$1,0))</f>
        <v>0.2</v>
      </c>
      <c r="L492" s="10">
        <f>INDEX(products!$A$1:$G$49,MATCH(orders!$D694,products!$A$1:$A$49,0),MATCH(orders!L$1,products!$A$1:$G$1,0))</f>
        <v>1</v>
      </c>
      <c r="M492" s="10">
        <f t="shared" si="21"/>
        <v>1</v>
      </c>
      <c r="N492" t="str">
        <f t="shared" si="22"/>
        <v>Ciabatta</v>
      </c>
      <c r="O492" t="str">
        <f t="shared" si="23"/>
        <v>Soft</v>
      </c>
      <c r="P492" t="str">
        <f>_xlfn.XLOOKUP(Orders[[#This Row],[Customer ID]],customers!$A$2:$A$1001,customers!$I$2:$I$1001,,0)</f>
        <v>No</v>
      </c>
    </row>
    <row r="493" spans="1:16" x14ac:dyDescent="0.35">
      <c r="A493" s="2" t="s">
        <v>5551</v>
      </c>
      <c r="B493" s="3">
        <v>45573</v>
      </c>
      <c r="C493" s="2" t="s">
        <v>4551</v>
      </c>
      <c r="D493" t="s">
        <v>281</v>
      </c>
      <c r="E493" s="2">
        <v>5</v>
      </c>
      <c r="F493" s="2" t="str">
        <f>_xlfn.XLOOKUP(C493,customers!$A$1:$A$1001,customers!$B$1:$B$1001,,0)</f>
        <v>Jordan Shannon</v>
      </c>
      <c r="G493" s="2" t="str">
        <f ca="1">IF(_xlfn.XLOOKUP(C493,customers!$A$1:$A$1001,customers!$C$1:$C$1001,,0)=0,"",_xlfn.XLOOKUP(C493,customers!$A$1:$A$1001,customers!$C$1:$C$1001,,0))</f>
        <v>jshannon7@icloud.com</v>
      </c>
      <c r="H493" s="2" t="str">
        <f>_xlfn.XLOOKUP(C493,customers!$A$1:$A$1001,customers!$G$1:$G$1001,,0)</f>
        <v>United States</v>
      </c>
      <c r="I493" t="str">
        <f>INDEX(products!$A$1:$G$49,MATCH(orders!$D859,products!$A$1:$A$49,0),MATCH(orders!I$1,products!$A$1:$G$1,0))</f>
        <v>Cia</v>
      </c>
      <c r="J493" t="str">
        <f>INDEX(products!$A$1:$G$49,MATCH(orders!$D859,products!$A$1:$A$49,0),MATCH(orders!J$1,products!$A$1:$G$1,0))</f>
        <v>S</v>
      </c>
      <c r="K493" s="5">
        <f>INDEX(products!$A$1:$G$49,MATCH(orders!$D859,products!$A$1:$A$49,0),MATCH(orders!K$1,products!$A$1:$G$1,0))</f>
        <v>2.5</v>
      </c>
      <c r="L493" s="10">
        <f>INDEX(products!$A$1:$G$49,MATCH(orders!$D859,products!$A$1:$A$49,0),MATCH(orders!L$1,products!$A$1:$G$1,0))</f>
        <v>12.5</v>
      </c>
      <c r="M493" s="10">
        <f t="shared" si="21"/>
        <v>62.5</v>
      </c>
      <c r="N493" t="str">
        <f t="shared" si="22"/>
        <v>Ciabatta</v>
      </c>
      <c r="O493" t="str">
        <f t="shared" si="23"/>
        <v>Soft</v>
      </c>
      <c r="P493" t="str">
        <f>_xlfn.XLOOKUP(Orders[[#This Row],[Customer ID]],customers!$A$2:$A$1001,customers!$I$2:$I$1001,,0)</f>
        <v>No</v>
      </c>
    </row>
    <row r="494" spans="1:16" x14ac:dyDescent="0.35">
      <c r="A494" s="2" t="s">
        <v>5711</v>
      </c>
      <c r="B494" s="3">
        <v>44663</v>
      </c>
      <c r="C494" s="2" t="s">
        <v>4711</v>
      </c>
      <c r="D494" t="s">
        <v>259</v>
      </c>
      <c r="E494" s="2">
        <v>3</v>
      </c>
      <c r="F494" s="2" t="str">
        <f>_xlfn.XLOOKUP(C494,customers!$A$1:$A$1001,customers!$B$1:$B$1001,,0)</f>
        <v>Josue Castillo</v>
      </c>
      <c r="G494" s="2" t="str">
        <f ca="1">IF(_xlfn.XLOOKUP(C494,customers!$A$1:$A$1001,customers!$C$1:$C$1001,,0)=0,"",_xlfn.XLOOKUP(C494,customers!$A$1:$A$1001,customers!$C$1:$C$1001,,0))</f>
        <v>jcastillo2@yahoo.com</v>
      </c>
      <c r="H494" s="2" t="str">
        <f>_xlfn.XLOOKUP(C494,customers!$A$1:$A$1001,customers!$G$1:$G$1001,,0)</f>
        <v>Ireland</v>
      </c>
      <c r="I494" t="str">
        <f>INDEX(products!$A$1:$G$49,MATCH(orders!$D195,products!$A$1:$A$49,0),MATCH(orders!I$1,products!$A$1:$G$1,0))</f>
        <v>Cro</v>
      </c>
      <c r="J494" t="str">
        <f>INDEX(products!$A$1:$G$49,MATCH(orders!$D195,products!$A$1:$A$49,0),MATCH(orders!J$1,products!$A$1:$G$1,0))</f>
        <v>S</v>
      </c>
      <c r="K494" s="5">
        <f>INDEX(products!$A$1:$G$49,MATCH(orders!$D195,products!$A$1:$A$49,0),MATCH(orders!K$1,products!$A$1:$G$1,0))</f>
        <v>0.5</v>
      </c>
      <c r="L494" s="10">
        <f>INDEX(products!$A$1:$G$49,MATCH(orders!$D195,products!$A$1:$A$49,0),MATCH(orders!L$1,products!$A$1:$G$1,0))</f>
        <v>2.25</v>
      </c>
      <c r="M494" s="10">
        <f t="shared" si="21"/>
        <v>6.75</v>
      </c>
      <c r="N494" t="str">
        <f t="shared" si="22"/>
        <v>Croissant</v>
      </c>
      <c r="O494" t="str">
        <f t="shared" si="23"/>
        <v>Soft</v>
      </c>
      <c r="P494" t="str">
        <f>_xlfn.XLOOKUP(Orders[[#This Row],[Customer ID]],customers!$A$2:$A$1001,customers!$I$2:$I$1001,,0)</f>
        <v>No</v>
      </c>
    </row>
    <row r="495" spans="1:16" x14ac:dyDescent="0.35">
      <c r="A495" s="2" t="s">
        <v>5315</v>
      </c>
      <c r="B495" s="3">
        <v>45574</v>
      </c>
      <c r="C495" s="2" t="s">
        <v>4315</v>
      </c>
      <c r="D495" t="s">
        <v>271</v>
      </c>
      <c r="E495" s="2">
        <v>3</v>
      </c>
      <c r="F495" s="2" t="str">
        <f>_xlfn.XLOOKUP(C495,customers!$A$1:$A$1001,customers!$B$1:$B$1001,,0)</f>
        <v>Josue Richardson</v>
      </c>
      <c r="G495" s="2" t="str">
        <f ca="1">IF(_xlfn.XLOOKUP(C495,customers!$A$1:$A$1001,customers!$C$1:$C$1001,,0)=0,"",_xlfn.XLOOKUP(C495,customers!$A$1:$A$1001,customers!$C$1:$C$1001,,0))</f>
        <v>jrichardson8@aol.com</v>
      </c>
      <c r="H495" s="2" t="str">
        <f>_xlfn.XLOOKUP(C495,customers!$A$1:$A$1001,customers!$G$1:$G$1001,,0)</f>
        <v>United States</v>
      </c>
      <c r="I495" t="str">
        <f>INDEX(products!$A$1:$G$49,MATCH(orders!$D735,products!$A$1:$A$49,0),MATCH(orders!I$1,products!$A$1:$G$1,0))</f>
        <v>Bri</v>
      </c>
      <c r="J495" t="str">
        <f>INDEX(products!$A$1:$G$49,MATCH(orders!$D735,products!$A$1:$A$49,0),MATCH(orders!J$1,products!$A$1:$G$1,0))</f>
        <v>M</v>
      </c>
      <c r="K495" s="5">
        <f>INDEX(products!$A$1:$G$49,MATCH(orders!$D735,products!$A$1:$A$49,0),MATCH(orders!K$1,products!$A$1:$G$1,0))</f>
        <v>2.5</v>
      </c>
      <c r="L495" s="10">
        <f>INDEX(products!$A$1:$G$49,MATCH(orders!$D735,products!$A$1:$A$49,0),MATCH(orders!L$1,products!$A$1:$G$1,0))</f>
        <v>12</v>
      </c>
      <c r="M495" s="10">
        <f t="shared" si="21"/>
        <v>36</v>
      </c>
      <c r="N495" t="str">
        <f t="shared" si="22"/>
        <v>Brioche</v>
      </c>
      <c r="O495" t="str">
        <f t="shared" si="23"/>
        <v>Medium</v>
      </c>
      <c r="P495" t="str">
        <f>_xlfn.XLOOKUP(Orders[[#This Row],[Customer ID]],customers!$A$2:$A$1001,customers!$I$2:$I$1001,,0)</f>
        <v>Yes</v>
      </c>
    </row>
    <row r="496" spans="1:16" x14ac:dyDescent="0.35">
      <c r="A496" s="2" t="s">
        <v>5324</v>
      </c>
      <c r="B496" s="3">
        <v>45172</v>
      </c>
      <c r="C496" s="2" t="s">
        <v>4324</v>
      </c>
      <c r="D496" t="s">
        <v>272</v>
      </c>
      <c r="E496" s="2">
        <v>3</v>
      </c>
      <c r="F496" s="2" t="str">
        <f>_xlfn.XLOOKUP(C496,customers!$A$1:$A$1001,customers!$B$1:$B$1001,,0)</f>
        <v>Joslyn Meza</v>
      </c>
      <c r="G496" s="2" t="str">
        <f ca="1">IF(_xlfn.XLOOKUP(C496,customers!$A$1:$A$1001,customers!$C$1:$C$1001,,0)=0,"",_xlfn.XLOOKUP(C496,customers!$A$1:$A$1001,customers!$C$1:$C$1001,,0))</f>
        <v>jmeza0@aol.com</v>
      </c>
      <c r="H496" s="2" t="str">
        <f>_xlfn.XLOOKUP(C496,customers!$A$1:$A$1001,customers!$G$1:$G$1001,,0)</f>
        <v>Ireland</v>
      </c>
      <c r="I496" t="str">
        <f>INDEX(products!$A$1:$G$49,MATCH(orders!$D16,products!$A$1:$A$49,0),MATCH(orders!I$1,products!$A$1:$G$1,0))</f>
        <v>Bag</v>
      </c>
      <c r="J496" t="str">
        <f>INDEX(products!$A$1:$G$49,MATCH(orders!$D16,products!$A$1:$A$49,0),MATCH(orders!J$1,products!$A$1:$G$1,0))</f>
        <v>C</v>
      </c>
      <c r="K496" s="5">
        <f>INDEX(products!$A$1:$G$49,MATCH(orders!$D16,products!$A$1:$A$49,0),MATCH(orders!K$1,products!$A$1:$G$1,0))</f>
        <v>0.2</v>
      </c>
      <c r="L496" s="10">
        <f>INDEX(products!$A$1:$G$49,MATCH(orders!$D16,products!$A$1:$A$49,0),MATCH(orders!L$1,products!$A$1:$G$1,0))</f>
        <v>1.32</v>
      </c>
      <c r="M496" s="10">
        <f t="shared" si="21"/>
        <v>3.96</v>
      </c>
      <c r="N496" t="str">
        <f t="shared" si="22"/>
        <v>Baguette</v>
      </c>
      <c r="O496" t="str">
        <f t="shared" si="23"/>
        <v>Crispy</v>
      </c>
      <c r="P496" t="str">
        <f>_xlfn.XLOOKUP(Orders[[#This Row],[Customer ID]],customers!$A$2:$A$1001,customers!$I$2:$I$1001,,0)</f>
        <v>Yes</v>
      </c>
    </row>
    <row r="497" spans="1:16" x14ac:dyDescent="0.35">
      <c r="A497" s="2" t="s">
        <v>5227</v>
      </c>
      <c r="B497" s="3">
        <v>44857</v>
      </c>
      <c r="C497" s="2" t="s">
        <v>4227</v>
      </c>
      <c r="D497" t="s">
        <v>262</v>
      </c>
      <c r="E497" s="2">
        <v>2</v>
      </c>
      <c r="F497" s="2" t="str">
        <f>_xlfn.XLOOKUP(C497,customers!$A$1:$A$1001,customers!$B$1:$B$1001,,0)</f>
        <v>Joslyn Rice</v>
      </c>
      <c r="G497" s="2" t="str">
        <f ca="1">IF(_xlfn.XLOOKUP(C497,customers!$A$1:$A$1001,customers!$C$1:$C$1001,,0)=0,"",_xlfn.XLOOKUP(C497,customers!$A$1:$A$1001,customers!$C$1:$C$1001,,0))</f>
        <v>jrice1@yahoo.com</v>
      </c>
      <c r="H497" s="2" t="str">
        <f>_xlfn.XLOOKUP(C497,customers!$A$1:$A$1001,customers!$G$1:$G$1001,,0)</f>
        <v>France</v>
      </c>
      <c r="I497" t="str">
        <f>INDEX(products!$A$1:$G$49,MATCH(orders!$D258,products!$A$1:$A$49,0),MATCH(orders!I$1,products!$A$1:$G$1,0))</f>
        <v>Cia</v>
      </c>
      <c r="J497" t="str">
        <f>INDEX(products!$A$1:$G$49,MATCH(orders!$D258,products!$A$1:$A$49,0),MATCH(orders!J$1,products!$A$1:$G$1,0))</f>
        <v>S</v>
      </c>
      <c r="K497" s="5">
        <f>INDEX(products!$A$1:$G$49,MATCH(orders!$D258,products!$A$1:$A$49,0),MATCH(orders!K$1,products!$A$1:$G$1,0))</f>
        <v>1</v>
      </c>
      <c r="L497" s="10">
        <f>INDEX(products!$A$1:$G$49,MATCH(orders!$D258,products!$A$1:$A$49,0),MATCH(orders!L$1,products!$A$1:$G$1,0))</f>
        <v>5</v>
      </c>
      <c r="M497" s="10">
        <f t="shared" si="21"/>
        <v>10</v>
      </c>
      <c r="N497" t="str">
        <f t="shared" si="22"/>
        <v>Ciabatta</v>
      </c>
      <c r="O497" t="str">
        <f t="shared" si="23"/>
        <v>Soft</v>
      </c>
      <c r="P497" t="str">
        <f>_xlfn.XLOOKUP(Orders[[#This Row],[Customer ID]],customers!$A$2:$A$1001,customers!$I$2:$I$1001,,0)</f>
        <v>No</v>
      </c>
    </row>
    <row r="498" spans="1:16" x14ac:dyDescent="0.35">
      <c r="A498" s="2" t="s">
        <v>5920</v>
      </c>
      <c r="B498" s="3">
        <v>44530</v>
      </c>
      <c r="C498" s="2" t="s">
        <v>4920</v>
      </c>
      <c r="D498" t="s">
        <v>278</v>
      </c>
      <c r="E498" s="2">
        <v>1</v>
      </c>
      <c r="F498" s="2" t="str">
        <f>_xlfn.XLOOKUP(C498,customers!$A$1:$A$1001,customers!$B$1:$B$1001,,0)</f>
        <v>Joshua Woodard</v>
      </c>
      <c r="G498" s="2" t="str">
        <f ca="1">IF(_xlfn.XLOOKUP(C498,customers!$A$1:$A$1001,customers!$C$1:$C$1001,,0)=0,"",_xlfn.XLOOKUP(C498,customers!$A$1:$A$1001,customers!$C$1:$C$1001,,0))</f>
        <v>jwoodard8@outlook.com</v>
      </c>
      <c r="H498" s="2" t="str">
        <f>_xlfn.XLOOKUP(C498,customers!$A$1:$A$1001,customers!$G$1:$G$1001,,0)</f>
        <v>United Kingdom</v>
      </c>
      <c r="I498" t="str">
        <f>INDEX(products!$A$1:$G$49,MATCH(orders!$D314,products!$A$1:$A$49,0),MATCH(orders!I$1,products!$A$1:$G$1,0))</f>
        <v>Bag</v>
      </c>
      <c r="J498" t="str">
        <f>INDEX(products!$A$1:$G$49,MATCH(orders!$D314,products!$A$1:$A$49,0),MATCH(orders!J$1,products!$A$1:$G$1,0))</f>
        <v>S</v>
      </c>
      <c r="K498" s="5">
        <f>INDEX(products!$A$1:$G$49,MATCH(orders!$D314,products!$A$1:$A$49,0),MATCH(orders!K$1,products!$A$1:$G$1,0))</f>
        <v>2.5</v>
      </c>
      <c r="L498" s="10">
        <f>INDEX(products!$A$1:$G$49,MATCH(orders!$D314,products!$A$1:$A$49,0),MATCH(orders!L$1,products!$A$1:$G$1,0))</f>
        <v>15</v>
      </c>
      <c r="M498" s="10">
        <f t="shared" si="21"/>
        <v>15</v>
      </c>
      <c r="N498" t="str">
        <f t="shared" si="22"/>
        <v>Baguette</v>
      </c>
      <c r="O498" t="str">
        <f t="shared" si="23"/>
        <v>Soft</v>
      </c>
      <c r="P498" t="str">
        <f>_xlfn.XLOOKUP(Orders[[#This Row],[Customer ID]],customers!$A$2:$A$1001,customers!$I$2:$I$1001,,0)</f>
        <v>Yes</v>
      </c>
    </row>
    <row r="499" spans="1:16" x14ac:dyDescent="0.35">
      <c r="A499" s="2" t="s">
        <v>5797</v>
      </c>
      <c r="B499" s="3">
        <v>45101</v>
      </c>
      <c r="C499" s="2" t="s">
        <v>4797</v>
      </c>
      <c r="D499" t="s">
        <v>287</v>
      </c>
      <c r="E499" s="2">
        <v>2</v>
      </c>
      <c r="F499" s="2" t="str">
        <f>_xlfn.XLOOKUP(C499,customers!$A$1:$A$1001,customers!$B$1:$B$1001,,0)</f>
        <v>Jose Duffy</v>
      </c>
      <c r="G499" s="2" t="str">
        <f ca="1">IF(_xlfn.XLOOKUP(C499,customers!$A$1:$A$1001,customers!$C$1:$C$1001,,0)=0,"",_xlfn.XLOOKUP(C499,customers!$A$1:$A$1001,customers!$C$1:$C$1001,,0))</f>
        <v>jduffy5@outlook.com</v>
      </c>
      <c r="H499" s="2" t="str">
        <f>_xlfn.XLOOKUP(C499,customers!$A$1:$A$1001,customers!$G$1:$G$1001,,0)</f>
        <v>United States</v>
      </c>
      <c r="I499" t="str">
        <f>INDEX(products!$A$1:$G$49,MATCH(orders!$D233,products!$A$1:$A$49,0),MATCH(orders!I$1,products!$A$1:$G$1,0))</f>
        <v>Bag</v>
      </c>
      <c r="J499" t="str">
        <f>INDEX(products!$A$1:$G$49,MATCH(orders!$D233,products!$A$1:$A$49,0),MATCH(orders!J$1,products!$A$1:$G$1,0))</f>
        <v>C</v>
      </c>
      <c r="K499" s="5">
        <f>INDEX(products!$A$1:$G$49,MATCH(orders!$D233,products!$A$1:$A$49,0),MATCH(orders!K$1,products!$A$1:$G$1,0))</f>
        <v>0.2</v>
      </c>
      <c r="L499" s="10">
        <f>INDEX(products!$A$1:$G$49,MATCH(orders!$D233,products!$A$1:$A$49,0),MATCH(orders!L$1,products!$A$1:$G$1,0))</f>
        <v>1.32</v>
      </c>
      <c r="M499" s="10">
        <f t="shared" si="21"/>
        <v>2.64</v>
      </c>
      <c r="N499" t="str">
        <f t="shared" si="22"/>
        <v>Baguette</v>
      </c>
      <c r="O499" t="str">
        <f t="shared" si="23"/>
        <v>Crispy</v>
      </c>
      <c r="P499" t="str">
        <f>_xlfn.XLOOKUP(Orders[[#This Row],[Customer ID]],customers!$A$2:$A$1001,customers!$I$2:$I$1001,,0)</f>
        <v>Yes</v>
      </c>
    </row>
    <row r="500" spans="1:16" x14ac:dyDescent="0.35">
      <c r="A500" s="2" t="s">
        <v>6098</v>
      </c>
      <c r="B500" s="3">
        <v>44691</v>
      </c>
      <c r="C500" s="2" t="s">
        <v>5098</v>
      </c>
      <c r="D500" t="s">
        <v>283</v>
      </c>
      <c r="E500" s="2">
        <v>6</v>
      </c>
      <c r="F500" s="2" t="str">
        <f>_xlfn.XLOOKUP(C500,customers!$A$1:$A$1001,customers!$B$1:$B$1001,,0)</f>
        <v>Joslyn Mercer</v>
      </c>
      <c r="G500" s="2" t="str">
        <f ca="1">IF(_xlfn.XLOOKUP(C500,customers!$A$1:$A$1001,customers!$C$1:$C$1001,,0)=0,"",_xlfn.XLOOKUP(C500,customers!$A$1:$A$1001,customers!$C$1:$C$1001,,0))</f>
        <v>jmercer2@icloud.com</v>
      </c>
      <c r="H500" s="2" t="str">
        <f>_xlfn.XLOOKUP(C500,customers!$A$1:$A$1001,customers!$G$1:$G$1001,,0)</f>
        <v>France</v>
      </c>
      <c r="I500" t="str">
        <f>INDEX(products!$A$1:$G$49,MATCH(orders!$D563,products!$A$1:$A$49,0),MATCH(orders!I$1,products!$A$1:$G$1,0))</f>
        <v>Bag</v>
      </c>
      <c r="J500" t="str">
        <f>INDEX(products!$A$1:$G$49,MATCH(orders!$D563,products!$A$1:$A$49,0),MATCH(orders!J$1,products!$A$1:$G$1,0))</f>
        <v>M</v>
      </c>
      <c r="K500" s="5">
        <f>INDEX(products!$A$1:$G$49,MATCH(orders!$D563,products!$A$1:$A$49,0),MATCH(orders!K$1,products!$A$1:$G$1,0))</f>
        <v>0.2</v>
      </c>
      <c r="L500" s="10">
        <f>INDEX(products!$A$1:$G$49,MATCH(orders!$D563,products!$A$1:$A$49,0),MATCH(orders!L$1,products!$A$1:$G$1,0))</f>
        <v>1.44</v>
      </c>
      <c r="M500" s="10">
        <f t="shared" si="21"/>
        <v>8.64</v>
      </c>
      <c r="N500" t="str">
        <f t="shared" si="22"/>
        <v>Baguette</v>
      </c>
      <c r="O500" t="str">
        <f t="shared" si="23"/>
        <v>Medium</v>
      </c>
      <c r="P500" t="str">
        <f>_xlfn.XLOOKUP(Orders[[#This Row],[Customer ID]],customers!$A$2:$A$1001,customers!$I$2:$I$1001,,0)</f>
        <v>Yes</v>
      </c>
    </row>
    <row r="501" spans="1:16" x14ac:dyDescent="0.35">
      <c r="A501" s="2" t="s">
        <v>5993</v>
      </c>
      <c r="B501" s="3">
        <v>45055</v>
      </c>
      <c r="C501" s="2" t="s">
        <v>4993</v>
      </c>
      <c r="D501" t="s">
        <v>283</v>
      </c>
      <c r="E501" s="2">
        <v>5</v>
      </c>
      <c r="F501" s="2" t="str">
        <f>_xlfn.XLOOKUP(C501,customers!$A$1:$A$1001,customers!$B$1:$B$1001,,0)</f>
        <v>Josue Baker</v>
      </c>
      <c r="G501" s="2" t="str">
        <f ca="1">IF(_xlfn.XLOOKUP(C501,customers!$A$1:$A$1001,customers!$C$1:$C$1001,,0)=0,"",_xlfn.XLOOKUP(C501,customers!$A$1:$A$1001,customers!$C$1:$C$1001,,0))</f>
        <v>jbaker8@outlook.com</v>
      </c>
      <c r="H501" s="2" t="str">
        <f>_xlfn.XLOOKUP(C501,customers!$A$1:$A$1001,customers!$G$1:$G$1001,,0)</f>
        <v>France</v>
      </c>
      <c r="I501" t="str">
        <f>INDEX(products!$A$1:$G$49,MATCH(orders!$D35,products!$A$1:$A$49,0),MATCH(orders!I$1,products!$A$1:$G$1,0))</f>
        <v>Cro</v>
      </c>
      <c r="J501" t="str">
        <f>INDEX(products!$A$1:$G$49,MATCH(orders!$D35,products!$A$1:$A$49,0),MATCH(orders!J$1,products!$A$1:$G$1,0))</f>
        <v>M</v>
      </c>
      <c r="K501" s="5">
        <f>INDEX(products!$A$1:$G$49,MATCH(orders!$D35,products!$A$1:$A$49,0),MATCH(orders!K$1,products!$A$1:$G$1,0))</f>
        <v>1</v>
      </c>
      <c r="L501" s="10">
        <f>INDEX(products!$A$1:$G$49,MATCH(orders!$D35,products!$A$1:$A$49,0),MATCH(orders!L$1,products!$A$1:$G$1,0))</f>
        <v>5.4</v>
      </c>
      <c r="M501" s="10">
        <f t="shared" si="21"/>
        <v>27</v>
      </c>
      <c r="N501" t="str">
        <f t="shared" si="22"/>
        <v>Croissant</v>
      </c>
      <c r="O501" t="str">
        <f t="shared" si="23"/>
        <v>Medium</v>
      </c>
      <c r="P501" t="str">
        <f>_xlfn.XLOOKUP(Orders[[#This Row],[Customer ID]],customers!$A$2:$A$1001,customers!$I$2:$I$1001,,0)</f>
        <v>No</v>
      </c>
    </row>
    <row r="502" spans="1:16" x14ac:dyDescent="0.35">
      <c r="A502" s="2" t="s">
        <v>5520</v>
      </c>
      <c r="B502" s="3">
        <v>44689</v>
      </c>
      <c r="C502" s="2" t="s">
        <v>4520</v>
      </c>
      <c r="D502" t="s">
        <v>275</v>
      </c>
      <c r="E502" s="2">
        <v>2</v>
      </c>
      <c r="F502" s="2" t="str">
        <f>_xlfn.XLOOKUP(C502,customers!$A$1:$A$1001,customers!$B$1:$B$1001,,0)</f>
        <v>Joseph Melendez</v>
      </c>
      <c r="G502" s="2" t="str">
        <f ca="1">IF(_xlfn.XLOOKUP(C502,customers!$A$1:$A$1001,customers!$C$1:$C$1001,,0)=0,"",_xlfn.XLOOKUP(C502,customers!$A$1:$A$1001,customers!$C$1:$C$1001,,0))</f>
        <v>jmelendez9@gmail.com</v>
      </c>
      <c r="H502" s="2" t="str">
        <f>_xlfn.XLOOKUP(C502,customers!$A$1:$A$1001,customers!$G$1:$G$1001,,0)</f>
        <v>France</v>
      </c>
      <c r="I502" t="str">
        <f>INDEX(products!$A$1:$G$49,MATCH(orders!$D405,products!$A$1:$A$49,0),MATCH(orders!I$1,products!$A$1:$G$1,0))</f>
        <v>Sou</v>
      </c>
      <c r="J502" t="str">
        <f>INDEX(products!$A$1:$G$49,MATCH(orders!$D405,products!$A$1:$A$49,0),MATCH(orders!J$1,products!$A$1:$G$1,0))</f>
        <v>C</v>
      </c>
      <c r="K502" s="5">
        <f>INDEX(products!$A$1:$G$49,MATCH(orders!$D405,products!$A$1:$A$49,0),MATCH(orders!K$1,products!$A$1:$G$1,0))</f>
        <v>1</v>
      </c>
      <c r="L502" s="10">
        <f>INDEX(products!$A$1:$G$49,MATCH(orders!$D405,products!$A$1:$A$49,0),MATCH(orders!L$1,products!$A$1:$G$1,0))</f>
        <v>3.3</v>
      </c>
      <c r="M502" s="10">
        <f t="shared" si="21"/>
        <v>6.6</v>
      </c>
      <c r="N502" t="str">
        <f t="shared" si="22"/>
        <v>Sourdough</v>
      </c>
      <c r="O502" t="str">
        <f t="shared" si="23"/>
        <v>Crispy</v>
      </c>
      <c r="P502" t="str">
        <f>_xlfn.XLOOKUP(Orders[[#This Row],[Customer ID]],customers!$A$2:$A$1001,customers!$I$2:$I$1001,,0)</f>
        <v>Yes</v>
      </c>
    </row>
    <row r="503" spans="1:16" x14ac:dyDescent="0.35">
      <c r="A503" s="2" t="s">
        <v>5495</v>
      </c>
      <c r="B503" s="3">
        <v>44994</v>
      </c>
      <c r="C503" s="2" t="s">
        <v>4495</v>
      </c>
      <c r="D503" t="s">
        <v>261</v>
      </c>
      <c r="E503" s="2">
        <v>5</v>
      </c>
      <c r="F503" s="2" t="str">
        <f>_xlfn.XLOOKUP(C503,customers!$A$1:$A$1001,customers!$B$1:$B$1001,,0)</f>
        <v>Jovany Villa</v>
      </c>
      <c r="G503" s="2" t="str">
        <f ca="1">IF(_xlfn.XLOOKUP(C503,customers!$A$1:$A$1001,customers!$C$1:$C$1001,,0)=0,"",_xlfn.XLOOKUP(C503,customers!$A$1:$A$1001,customers!$C$1:$C$1001,,0))</f>
        <v>jvilla7@aol.com</v>
      </c>
      <c r="H503" s="2" t="str">
        <f>_xlfn.XLOOKUP(C503,customers!$A$1:$A$1001,customers!$G$1:$G$1001,,0)</f>
        <v>United States</v>
      </c>
      <c r="I503" t="str">
        <f>INDEX(products!$A$1:$G$49,MATCH(orders!$D497,products!$A$1:$A$49,0),MATCH(orders!I$1,products!$A$1:$G$1,0))</f>
        <v>Cro</v>
      </c>
      <c r="J503" t="str">
        <f>INDEX(products!$A$1:$G$49,MATCH(orders!$D497,products!$A$1:$A$49,0),MATCH(orders!J$1,products!$A$1:$G$1,0))</f>
        <v>C</v>
      </c>
      <c r="K503" s="5">
        <f>INDEX(products!$A$1:$G$49,MATCH(orders!$D497,products!$A$1:$A$49,0),MATCH(orders!K$1,products!$A$1:$G$1,0))</f>
        <v>0.2</v>
      </c>
      <c r="L503" s="10">
        <f>INDEX(products!$A$1:$G$49,MATCH(orders!$D497,products!$A$1:$A$49,0),MATCH(orders!L$1,products!$A$1:$G$1,0))</f>
        <v>0.99</v>
      </c>
      <c r="M503" s="10">
        <f t="shared" si="21"/>
        <v>4.95</v>
      </c>
      <c r="N503" t="str">
        <f t="shared" si="22"/>
        <v>Croissant</v>
      </c>
      <c r="O503" t="str">
        <f t="shared" si="23"/>
        <v>Crispy</v>
      </c>
      <c r="P503" t="str">
        <f>_xlfn.XLOOKUP(Orders[[#This Row],[Customer ID]],customers!$A$2:$A$1001,customers!$I$2:$I$1001,,0)</f>
        <v>Yes</v>
      </c>
    </row>
    <row r="504" spans="1:16" x14ac:dyDescent="0.35">
      <c r="A504" s="2" t="s">
        <v>5279</v>
      </c>
      <c r="B504" s="3">
        <v>45578</v>
      </c>
      <c r="C504" s="2" t="s">
        <v>4279</v>
      </c>
      <c r="D504" t="s">
        <v>261</v>
      </c>
      <c r="E504" s="2">
        <v>6</v>
      </c>
      <c r="F504" s="2" t="str">
        <f>_xlfn.XLOOKUP(C504,customers!$A$1:$A$1001,customers!$B$1:$B$1001,,0)</f>
        <v>Jovanny Mcdonald</v>
      </c>
      <c r="G504" s="2" t="str">
        <f ca="1">IF(_xlfn.XLOOKUP(C504,customers!$A$1:$A$1001,customers!$C$1:$C$1001,,0)=0,"",_xlfn.XLOOKUP(C504,customers!$A$1:$A$1001,customers!$C$1:$C$1001,,0))</f>
        <v>jmcdonald4@icloud.com</v>
      </c>
      <c r="H504" s="2" t="str">
        <f>_xlfn.XLOOKUP(C504,customers!$A$1:$A$1001,customers!$G$1:$G$1001,,0)</f>
        <v>United States</v>
      </c>
      <c r="I504" t="str">
        <f>INDEX(products!$A$1:$G$49,MATCH(orders!$D161,products!$A$1:$A$49,0),MATCH(orders!I$1,products!$A$1:$G$1,0))</f>
        <v>Cia</v>
      </c>
      <c r="J504" t="str">
        <f>INDEX(products!$A$1:$G$49,MATCH(orders!$D161,products!$A$1:$A$49,0),MATCH(orders!J$1,products!$A$1:$G$1,0))</f>
        <v>C</v>
      </c>
      <c r="K504" s="5">
        <f>INDEX(products!$A$1:$G$49,MATCH(orders!$D161,products!$A$1:$A$49,0),MATCH(orders!K$1,products!$A$1:$G$1,0))</f>
        <v>2.5</v>
      </c>
      <c r="L504" s="10">
        <f>INDEX(products!$A$1:$G$49,MATCH(orders!$D161,products!$A$1:$A$49,0),MATCH(orders!L$1,products!$A$1:$G$1,0))</f>
        <v>13.75</v>
      </c>
      <c r="M504" s="10">
        <f t="shared" si="21"/>
        <v>82.5</v>
      </c>
      <c r="N504" t="str">
        <f t="shared" si="22"/>
        <v>Ciabatta</v>
      </c>
      <c r="O504" t="str">
        <f t="shared" si="23"/>
        <v>Crispy</v>
      </c>
      <c r="P504" t="str">
        <f>_xlfn.XLOOKUP(Orders[[#This Row],[Customer ID]],customers!$A$2:$A$1001,customers!$I$2:$I$1001,,0)</f>
        <v>Yes</v>
      </c>
    </row>
    <row r="505" spans="1:16" x14ac:dyDescent="0.35">
      <c r="A505" s="2" t="s">
        <v>6156</v>
      </c>
      <c r="B505" s="3">
        <v>44251</v>
      </c>
      <c r="C505" s="2" t="s">
        <v>5156</v>
      </c>
      <c r="D505" t="s">
        <v>267</v>
      </c>
      <c r="E505" s="2">
        <v>6</v>
      </c>
      <c r="F505" s="2" t="str">
        <f>_xlfn.XLOOKUP(C505,customers!$A$1:$A$1001,customers!$B$1:$B$1001,,0)</f>
        <v>Judah Rowland</v>
      </c>
      <c r="G505" s="2" t="str">
        <f ca="1">IF(_xlfn.XLOOKUP(C505,customers!$A$1:$A$1001,customers!$C$1:$C$1001,,0)=0,"",_xlfn.XLOOKUP(C505,customers!$A$1:$A$1001,customers!$C$1:$C$1001,,0))</f>
        <v>jrowland0@icloud.com</v>
      </c>
      <c r="H505" s="2" t="str">
        <f>_xlfn.XLOOKUP(C505,customers!$A$1:$A$1001,customers!$G$1:$G$1001,,0)</f>
        <v>France</v>
      </c>
      <c r="I505" t="str">
        <f>INDEX(products!$A$1:$G$49,MATCH(orders!$D311,products!$A$1:$A$49,0),MATCH(orders!I$1,products!$A$1:$G$1,0))</f>
        <v>Bag</v>
      </c>
      <c r="J505" t="str">
        <f>INDEX(products!$A$1:$G$49,MATCH(orders!$D311,products!$A$1:$A$49,0),MATCH(orders!J$1,products!$A$1:$G$1,0))</f>
        <v>M</v>
      </c>
      <c r="K505" s="5">
        <f>INDEX(products!$A$1:$G$49,MATCH(orders!$D311,products!$A$1:$A$49,0),MATCH(orders!K$1,products!$A$1:$G$1,0))</f>
        <v>2.5</v>
      </c>
      <c r="L505" s="10">
        <f>INDEX(products!$A$1:$G$49,MATCH(orders!$D311,products!$A$1:$A$49,0),MATCH(orders!L$1,products!$A$1:$G$1,0))</f>
        <v>18</v>
      </c>
      <c r="M505" s="10">
        <f t="shared" si="21"/>
        <v>108</v>
      </c>
      <c r="N505" t="str">
        <f t="shared" si="22"/>
        <v>Baguette</v>
      </c>
      <c r="O505" t="str">
        <f t="shared" si="23"/>
        <v>Medium</v>
      </c>
      <c r="P505" t="str">
        <f>_xlfn.XLOOKUP(Orders[[#This Row],[Customer ID]],customers!$A$2:$A$1001,customers!$I$2:$I$1001,,0)</f>
        <v>Yes</v>
      </c>
    </row>
    <row r="506" spans="1:16" x14ac:dyDescent="0.35">
      <c r="A506" s="2" t="s">
        <v>6134</v>
      </c>
      <c r="B506" s="3">
        <v>44694</v>
      </c>
      <c r="C506" s="2" t="s">
        <v>5134</v>
      </c>
      <c r="D506" t="s">
        <v>278</v>
      </c>
      <c r="E506" s="2">
        <v>6</v>
      </c>
      <c r="F506" s="2" t="str">
        <f>_xlfn.XLOOKUP(C506,customers!$A$1:$A$1001,customers!$B$1:$B$1001,,0)</f>
        <v>Julian Hanna</v>
      </c>
      <c r="G506" s="2" t="str">
        <f ca="1">IF(_xlfn.XLOOKUP(C506,customers!$A$1:$A$1001,customers!$C$1:$C$1001,,0)=0,"",_xlfn.XLOOKUP(C506,customers!$A$1:$A$1001,customers!$C$1:$C$1001,,0))</f>
        <v>jhanna7@aol.com</v>
      </c>
      <c r="H506" s="2" t="str">
        <f>_xlfn.XLOOKUP(C506,customers!$A$1:$A$1001,customers!$G$1:$G$1001,,0)</f>
        <v>United States</v>
      </c>
      <c r="I506" t="str">
        <f>INDEX(products!$A$1:$G$49,MATCH(orders!$D794,products!$A$1:$A$49,0),MATCH(orders!I$1,products!$A$1:$G$1,0))</f>
        <v>Cro</v>
      </c>
      <c r="J506" t="str">
        <f>INDEX(products!$A$1:$G$49,MATCH(orders!$D794,products!$A$1:$A$49,0),MATCH(orders!J$1,products!$A$1:$G$1,0))</f>
        <v>S</v>
      </c>
      <c r="K506" s="5">
        <f>INDEX(products!$A$1:$G$49,MATCH(orders!$D794,products!$A$1:$A$49,0),MATCH(orders!K$1,products!$A$1:$G$1,0))</f>
        <v>0.2</v>
      </c>
      <c r="L506" s="10">
        <f>INDEX(products!$A$1:$G$49,MATCH(orders!$D794,products!$A$1:$A$49,0),MATCH(orders!L$1,products!$A$1:$G$1,0))</f>
        <v>0.9</v>
      </c>
      <c r="M506" s="10">
        <f t="shared" si="21"/>
        <v>5.4</v>
      </c>
      <c r="N506" t="str">
        <f t="shared" si="22"/>
        <v>Croissant</v>
      </c>
      <c r="O506" t="str">
        <f t="shared" si="23"/>
        <v>Soft</v>
      </c>
      <c r="P506" t="str">
        <f>_xlfn.XLOOKUP(Orders[[#This Row],[Customer ID]],customers!$A$2:$A$1001,customers!$I$2:$I$1001,,0)</f>
        <v>Yes</v>
      </c>
    </row>
    <row r="507" spans="1:16" x14ac:dyDescent="0.35">
      <c r="A507" s="2" t="s">
        <v>6077</v>
      </c>
      <c r="B507" s="3">
        <v>45333</v>
      </c>
      <c r="C507" s="2" t="s">
        <v>5077</v>
      </c>
      <c r="D507" t="s">
        <v>283</v>
      </c>
      <c r="E507" s="2">
        <v>4</v>
      </c>
      <c r="F507" s="2" t="str">
        <f>_xlfn.XLOOKUP(C507,customers!$A$1:$A$1001,customers!$B$1:$B$1001,,0)</f>
        <v>Juliana Trujillo</v>
      </c>
      <c r="G507" s="2" t="str">
        <f ca="1">IF(_xlfn.XLOOKUP(C507,customers!$A$1:$A$1001,customers!$C$1:$C$1001,,0)=0,"",_xlfn.XLOOKUP(C507,customers!$A$1:$A$1001,customers!$C$1:$C$1001,,0))</f>
        <v>jtrujillo9@hotmail.com</v>
      </c>
      <c r="H507" s="2" t="str">
        <f>_xlfn.XLOOKUP(C507,customers!$A$1:$A$1001,customers!$G$1:$G$1001,,0)</f>
        <v>France</v>
      </c>
      <c r="I507" t="str">
        <f>INDEX(products!$A$1:$G$49,MATCH(orders!$D95,products!$A$1:$A$49,0),MATCH(orders!I$1,products!$A$1:$G$1,0))</f>
        <v>Cia</v>
      </c>
      <c r="J507" t="str">
        <f>INDEX(products!$A$1:$G$49,MATCH(orders!$D95,products!$A$1:$A$49,0),MATCH(orders!J$1,products!$A$1:$G$1,0))</f>
        <v>S</v>
      </c>
      <c r="K507" s="5">
        <f>INDEX(products!$A$1:$G$49,MATCH(orders!$D95,products!$A$1:$A$49,0),MATCH(orders!K$1,products!$A$1:$G$1,0))</f>
        <v>0.2</v>
      </c>
      <c r="L507" s="10">
        <f>INDEX(products!$A$1:$G$49,MATCH(orders!$D95,products!$A$1:$A$49,0),MATCH(orders!L$1,products!$A$1:$G$1,0))</f>
        <v>1</v>
      </c>
      <c r="M507" s="10">
        <f t="shared" si="21"/>
        <v>4</v>
      </c>
      <c r="N507" t="str">
        <f t="shared" si="22"/>
        <v>Ciabatta</v>
      </c>
      <c r="O507" t="str">
        <f t="shared" si="23"/>
        <v>Soft</v>
      </c>
      <c r="P507" t="str">
        <f>_xlfn.XLOOKUP(Orders[[#This Row],[Customer ID]],customers!$A$2:$A$1001,customers!$I$2:$I$1001,,0)</f>
        <v>Yes</v>
      </c>
    </row>
    <row r="508" spans="1:16" x14ac:dyDescent="0.35">
      <c r="A508" s="2" t="s">
        <v>5992</v>
      </c>
      <c r="B508" s="3">
        <v>44838</v>
      </c>
      <c r="C508" s="2" t="s">
        <v>4992</v>
      </c>
      <c r="D508" t="s">
        <v>262</v>
      </c>
      <c r="E508" s="2">
        <v>2</v>
      </c>
      <c r="F508" s="2" t="str">
        <f>_xlfn.XLOOKUP(C508,customers!$A$1:$A$1001,customers!$B$1:$B$1001,,0)</f>
        <v>Julianna Farley</v>
      </c>
      <c r="G508" s="2" t="str">
        <f ca="1">IF(_xlfn.XLOOKUP(C508,customers!$A$1:$A$1001,customers!$C$1:$C$1001,,0)=0,"",_xlfn.XLOOKUP(C508,customers!$A$1:$A$1001,customers!$C$1:$C$1001,,0))</f>
        <v>jfarley7@gmail.com</v>
      </c>
      <c r="H508" s="2" t="str">
        <f>_xlfn.XLOOKUP(C508,customers!$A$1:$A$1001,customers!$G$1:$G$1001,,0)</f>
        <v>France</v>
      </c>
      <c r="I508" t="str">
        <f>INDEX(products!$A$1:$G$49,MATCH(orders!$D534,products!$A$1:$A$49,0),MATCH(orders!I$1,products!$A$1:$G$1,0))</f>
        <v>Bag</v>
      </c>
      <c r="J508" t="str">
        <f>INDEX(products!$A$1:$G$49,MATCH(orders!$D534,products!$A$1:$A$49,0),MATCH(orders!J$1,products!$A$1:$G$1,0))</f>
        <v>S</v>
      </c>
      <c r="K508" s="5">
        <f>INDEX(products!$A$1:$G$49,MATCH(orders!$D534,products!$A$1:$A$49,0),MATCH(orders!K$1,products!$A$1:$G$1,0))</f>
        <v>0.5</v>
      </c>
      <c r="L508" s="10">
        <f>INDEX(products!$A$1:$G$49,MATCH(orders!$D534,products!$A$1:$A$49,0),MATCH(orders!L$1,products!$A$1:$G$1,0))</f>
        <v>3</v>
      </c>
      <c r="M508" s="10">
        <f t="shared" si="21"/>
        <v>6</v>
      </c>
      <c r="N508" t="str">
        <f t="shared" si="22"/>
        <v>Baguette</v>
      </c>
      <c r="O508" t="str">
        <f t="shared" si="23"/>
        <v>Soft</v>
      </c>
      <c r="P508" t="str">
        <f>_xlfn.XLOOKUP(Orders[[#This Row],[Customer ID]],customers!$A$2:$A$1001,customers!$I$2:$I$1001,,0)</f>
        <v>No</v>
      </c>
    </row>
    <row r="509" spans="1:16" x14ac:dyDescent="0.35">
      <c r="A509" s="2" t="s">
        <v>5461</v>
      </c>
      <c r="B509" s="3">
        <v>44428</v>
      </c>
      <c r="C509" s="2" t="s">
        <v>4461</v>
      </c>
      <c r="D509" t="s">
        <v>290</v>
      </c>
      <c r="E509" s="2">
        <v>1</v>
      </c>
      <c r="F509" s="2" t="str">
        <f>_xlfn.XLOOKUP(C509,customers!$A$1:$A$1001,customers!$B$1:$B$1001,,0)</f>
        <v>Julie Little</v>
      </c>
      <c r="G509" s="2" t="str">
        <f ca="1">IF(_xlfn.XLOOKUP(C509,customers!$A$1:$A$1001,customers!$C$1:$C$1001,,0)=0,"",_xlfn.XLOOKUP(C509,customers!$A$1:$A$1001,customers!$C$1:$C$1001,,0))</f>
        <v>jlittle2@hotmail.com</v>
      </c>
      <c r="H509" s="2" t="str">
        <f>_xlfn.XLOOKUP(C509,customers!$A$1:$A$1001,customers!$G$1:$G$1001,,0)</f>
        <v>France</v>
      </c>
      <c r="I509" t="str">
        <f>INDEX(products!$A$1:$G$49,MATCH(orders!$D142,products!$A$1:$A$49,0),MATCH(orders!I$1,products!$A$1:$G$1,0))</f>
        <v>Cro</v>
      </c>
      <c r="J509" t="str">
        <f>INDEX(products!$A$1:$G$49,MATCH(orders!$D142,products!$A$1:$A$49,0),MATCH(orders!J$1,products!$A$1:$G$1,0))</f>
        <v>M</v>
      </c>
      <c r="K509" s="5">
        <f>INDEX(products!$A$1:$G$49,MATCH(orders!$D142,products!$A$1:$A$49,0),MATCH(orders!K$1,products!$A$1:$G$1,0))</f>
        <v>0.5</v>
      </c>
      <c r="L509" s="10">
        <f>INDEX(products!$A$1:$G$49,MATCH(orders!$D142,products!$A$1:$A$49,0),MATCH(orders!L$1,products!$A$1:$G$1,0))</f>
        <v>2.7</v>
      </c>
      <c r="M509" s="10">
        <f t="shared" si="21"/>
        <v>2.7</v>
      </c>
      <c r="N509" t="str">
        <f t="shared" si="22"/>
        <v>Croissant</v>
      </c>
      <c r="O509" t="str">
        <f t="shared" si="23"/>
        <v>Medium</v>
      </c>
      <c r="P509" t="str">
        <f>_xlfn.XLOOKUP(Orders[[#This Row],[Customer ID]],customers!$A$2:$A$1001,customers!$I$2:$I$1001,,0)</f>
        <v>No</v>
      </c>
    </row>
    <row r="510" spans="1:16" x14ac:dyDescent="0.35">
      <c r="A510" s="2" t="s">
        <v>5217</v>
      </c>
      <c r="B510" s="3">
        <v>45005</v>
      </c>
      <c r="C510" s="2" t="s">
        <v>4217</v>
      </c>
      <c r="D510" t="s">
        <v>284</v>
      </c>
      <c r="E510" s="2">
        <v>4</v>
      </c>
      <c r="F510" s="2" t="str">
        <f>_xlfn.XLOOKUP(C510,customers!$A$1:$A$1001,customers!$B$1:$B$1001,,0)</f>
        <v>Juliana Wright</v>
      </c>
      <c r="G510" s="2" t="str">
        <f ca="1">IF(_xlfn.XLOOKUP(C510,customers!$A$1:$A$1001,customers!$C$1:$C$1001,,0)=0,"",_xlfn.XLOOKUP(C510,customers!$A$1:$A$1001,customers!$C$1:$C$1001,,0))</f>
        <v>jwright7@aol.com</v>
      </c>
      <c r="H510" s="2" t="str">
        <f>_xlfn.XLOOKUP(C510,customers!$A$1:$A$1001,customers!$G$1:$G$1001,,0)</f>
        <v>United States</v>
      </c>
      <c r="I510" t="str">
        <f>INDEX(products!$A$1:$G$49,MATCH(orders!$D528,products!$A$1:$A$49,0),MATCH(orders!I$1,products!$A$1:$G$1,0))</f>
        <v>Bag</v>
      </c>
      <c r="J510" t="str">
        <f>INDEX(products!$A$1:$G$49,MATCH(orders!$D528,products!$A$1:$A$49,0),MATCH(orders!J$1,products!$A$1:$G$1,0))</f>
        <v>M</v>
      </c>
      <c r="K510" s="5">
        <f>INDEX(products!$A$1:$G$49,MATCH(orders!$D528,products!$A$1:$A$49,0),MATCH(orders!K$1,products!$A$1:$G$1,0))</f>
        <v>2.5</v>
      </c>
      <c r="L510" s="10">
        <f>INDEX(products!$A$1:$G$49,MATCH(orders!$D528,products!$A$1:$A$49,0),MATCH(orders!L$1,products!$A$1:$G$1,0))</f>
        <v>18</v>
      </c>
      <c r="M510" s="10">
        <f t="shared" si="21"/>
        <v>72</v>
      </c>
      <c r="N510" t="str">
        <f t="shared" si="22"/>
        <v>Baguette</v>
      </c>
      <c r="O510" t="str">
        <f t="shared" si="23"/>
        <v>Medium</v>
      </c>
      <c r="P510" t="str">
        <f>_xlfn.XLOOKUP(Orders[[#This Row],[Customer ID]],customers!$A$2:$A$1001,customers!$I$2:$I$1001,,0)</f>
        <v>Yes</v>
      </c>
    </row>
    <row r="511" spans="1:16" x14ac:dyDescent="0.35">
      <c r="A511" s="2" t="s">
        <v>5891</v>
      </c>
      <c r="B511" s="3">
        <v>44378</v>
      </c>
      <c r="C511" s="2" t="s">
        <v>4891</v>
      </c>
      <c r="D511" t="s">
        <v>273</v>
      </c>
      <c r="E511" s="2">
        <v>5</v>
      </c>
      <c r="F511" s="2" t="str">
        <f>_xlfn.XLOOKUP(C511,customers!$A$1:$A$1001,customers!$B$1:$B$1001,,0)</f>
        <v>Julien Kemp</v>
      </c>
      <c r="G511" s="2" t="str">
        <f ca="1">IF(_xlfn.XLOOKUP(C511,customers!$A$1:$A$1001,customers!$C$1:$C$1001,,0)=0,"",_xlfn.XLOOKUP(C511,customers!$A$1:$A$1001,customers!$C$1:$C$1001,,0))</f>
        <v>jkemp3@hotmail.com</v>
      </c>
      <c r="H511" s="2" t="str">
        <f>_xlfn.XLOOKUP(C511,customers!$A$1:$A$1001,customers!$G$1:$G$1001,,0)</f>
        <v>France</v>
      </c>
      <c r="I511" t="str">
        <f>INDEX(products!$A$1:$G$49,MATCH(orders!$D307,products!$A$1:$A$49,0),MATCH(orders!I$1,products!$A$1:$G$1,0))</f>
        <v>Cro</v>
      </c>
      <c r="J511" t="str">
        <f>INDEX(products!$A$1:$G$49,MATCH(orders!$D307,products!$A$1:$A$49,0),MATCH(orders!J$1,products!$A$1:$G$1,0))</f>
        <v>C</v>
      </c>
      <c r="K511" s="5">
        <f>INDEX(products!$A$1:$G$49,MATCH(orders!$D307,products!$A$1:$A$49,0),MATCH(orders!K$1,products!$A$1:$G$1,0))</f>
        <v>2.5</v>
      </c>
      <c r="L511" s="10">
        <f>INDEX(products!$A$1:$G$49,MATCH(orders!$D307,products!$A$1:$A$49,0),MATCH(orders!L$1,products!$A$1:$G$1,0))</f>
        <v>12.375</v>
      </c>
      <c r="M511" s="10">
        <f t="shared" si="21"/>
        <v>61.875</v>
      </c>
      <c r="N511" t="str">
        <f t="shared" si="22"/>
        <v>Croissant</v>
      </c>
      <c r="O511" t="str">
        <f t="shared" si="23"/>
        <v>Crispy</v>
      </c>
      <c r="P511" t="str">
        <f>_xlfn.XLOOKUP(Orders[[#This Row],[Customer ID]],customers!$A$2:$A$1001,customers!$I$2:$I$1001,,0)</f>
        <v>No</v>
      </c>
    </row>
    <row r="512" spans="1:16" x14ac:dyDescent="0.35">
      <c r="A512" s="2" t="s">
        <v>6075</v>
      </c>
      <c r="B512" s="3">
        <v>44505</v>
      </c>
      <c r="C512" s="2" t="s">
        <v>5075</v>
      </c>
      <c r="D512" t="s">
        <v>290</v>
      </c>
      <c r="E512" s="2">
        <v>2</v>
      </c>
      <c r="F512" s="2" t="str">
        <f>_xlfn.XLOOKUP(C512,customers!$A$1:$A$1001,customers!$B$1:$B$1001,,0)</f>
        <v>Julio Proctor</v>
      </c>
      <c r="G512" s="2" t="str">
        <f ca="1">IF(_xlfn.XLOOKUP(C512,customers!$A$1:$A$1001,customers!$C$1:$C$1001,,0)=0,"",_xlfn.XLOOKUP(C512,customers!$A$1:$A$1001,customers!$C$1:$C$1001,,0))</f>
        <v>jproctor0@gmail.com</v>
      </c>
      <c r="H512" s="2" t="str">
        <f>_xlfn.XLOOKUP(C512,customers!$A$1:$A$1001,customers!$G$1:$G$1001,,0)</f>
        <v>United States</v>
      </c>
      <c r="I512" t="str">
        <f>INDEX(products!$A$1:$G$49,MATCH(orders!$D526,products!$A$1:$A$49,0),MATCH(orders!I$1,products!$A$1:$G$1,0))</f>
        <v>Cro</v>
      </c>
      <c r="J512" t="str">
        <f>INDEX(products!$A$1:$G$49,MATCH(orders!$D526,products!$A$1:$A$49,0),MATCH(orders!J$1,products!$A$1:$G$1,0))</f>
        <v>C</v>
      </c>
      <c r="K512" s="5">
        <f>INDEX(products!$A$1:$G$49,MATCH(orders!$D526,products!$A$1:$A$49,0),MATCH(orders!K$1,products!$A$1:$G$1,0))</f>
        <v>1</v>
      </c>
      <c r="L512" s="10">
        <f>INDEX(products!$A$1:$G$49,MATCH(orders!$D526,products!$A$1:$A$49,0),MATCH(orders!L$1,products!$A$1:$G$1,0))</f>
        <v>4.95</v>
      </c>
      <c r="M512" s="10">
        <f t="shared" si="21"/>
        <v>9.9</v>
      </c>
      <c r="N512" t="str">
        <f t="shared" si="22"/>
        <v>Croissant</v>
      </c>
      <c r="O512" t="str">
        <f t="shared" si="23"/>
        <v>Crispy</v>
      </c>
      <c r="P512" t="str">
        <f>_xlfn.XLOOKUP(Orders[[#This Row],[Customer ID]],customers!$A$2:$A$1001,customers!$I$2:$I$1001,,0)</f>
        <v>Yes</v>
      </c>
    </row>
    <row r="513" spans="1:16" x14ac:dyDescent="0.35">
      <c r="A513" s="2" t="s">
        <v>5828</v>
      </c>
      <c r="B513" s="3">
        <v>45439</v>
      </c>
      <c r="C513" s="2" t="s">
        <v>4828</v>
      </c>
      <c r="D513" t="s">
        <v>268</v>
      </c>
      <c r="E513" s="2">
        <v>2</v>
      </c>
      <c r="F513" s="2" t="str">
        <f>_xlfn.XLOOKUP(C513,customers!$A$1:$A$1001,customers!$B$1:$B$1001,,0)</f>
        <v>Julien Brewer</v>
      </c>
      <c r="G513" s="2" t="str">
        <f ca="1">IF(_xlfn.XLOOKUP(C513,customers!$A$1:$A$1001,customers!$C$1:$C$1001,,0)=0,"",_xlfn.XLOOKUP(C513,customers!$A$1:$A$1001,customers!$C$1:$C$1001,,0))</f>
        <v>jbrewer2@yahoo.com</v>
      </c>
      <c r="H513" s="2" t="str">
        <f>_xlfn.XLOOKUP(C513,customers!$A$1:$A$1001,customers!$G$1:$G$1001,,0)</f>
        <v>Germany</v>
      </c>
      <c r="I513" t="str">
        <f>INDEX(products!$A$1:$G$49,MATCH(orders!$D492,products!$A$1:$A$49,0),MATCH(orders!I$1,products!$A$1:$G$1,0))</f>
        <v>Bag</v>
      </c>
      <c r="J513" t="str">
        <f>INDEX(products!$A$1:$G$49,MATCH(orders!$D492,products!$A$1:$A$49,0),MATCH(orders!J$1,products!$A$1:$G$1,0))</f>
        <v>M</v>
      </c>
      <c r="K513" s="5">
        <f>INDEX(products!$A$1:$G$49,MATCH(orders!$D492,products!$A$1:$A$49,0),MATCH(orders!K$1,products!$A$1:$G$1,0))</f>
        <v>0.2</v>
      </c>
      <c r="L513" s="10">
        <f>INDEX(products!$A$1:$G$49,MATCH(orders!$D492,products!$A$1:$A$49,0),MATCH(orders!L$1,products!$A$1:$G$1,0))</f>
        <v>1.44</v>
      </c>
      <c r="M513" s="10">
        <f t="shared" si="21"/>
        <v>2.88</v>
      </c>
      <c r="N513" t="str">
        <f t="shared" si="22"/>
        <v>Baguette</v>
      </c>
      <c r="O513" t="str">
        <f t="shared" si="23"/>
        <v>Medium</v>
      </c>
      <c r="P513" t="str">
        <f>_xlfn.XLOOKUP(Orders[[#This Row],[Customer ID]],customers!$A$2:$A$1001,customers!$I$2:$I$1001,,0)</f>
        <v>No</v>
      </c>
    </row>
    <row r="514" spans="1:16" x14ac:dyDescent="0.35">
      <c r="A514" s="2" t="s">
        <v>5354</v>
      </c>
      <c r="B514" s="3">
        <v>44429</v>
      </c>
      <c r="C514" s="2" t="s">
        <v>4354</v>
      </c>
      <c r="D514" t="s">
        <v>286</v>
      </c>
      <c r="E514" s="2">
        <v>2</v>
      </c>
      <c r="F514" s="2" t="str">
        <f>_xlfn.XLOOKUP(C514,customers!$A$1:$A$1001,customers!$B$1:$B$1001,,0)</f>
        <v>Justine Wall</v>
      </c>
      <c r="G514" s="2" t="str">
        <f ca="1">IF(_xlfn.XLOOKUP(C514,customers!$A$1:$A$1001,customers!$C$1:$C$1001,,0)=0,"",_xlfn.XLOOKUP(C514,customers!$A$1:$A$1001,customers!$C$1:$C$1001,,0))</f>
        <v>jwall8@outlook.com</v>
      </c>
      <c r="H514" s="2" t="str">
        <f>_xlfn.XLOOKUP(C514,customers!$A$1:$A$1001,customers!$G$1:$G$1001,,0)</f>
        <v>United States</v>
      </c>
      <c r="I514" t="str">
        <f>INDEX(products!$A$1:$G$49,MATCH(orders!$D232,products!$A$1:$A$49,0),MATCH(orders!I$1,products!$A$1:$G$1,0))</f>
        <v>Cro</v>
      </c>
      <c r="J514" t="str">
        <f>INDEX(products!$A$1:$G$49,MATCH(orders!$D232,products!$A$1:$A$49,0),MATCH(orders!J$1,products!$A$1:$G$1,0))</f>
        <v>C</v>
      </c>
      <c r="K514" s="5">
        <f>INDEX(products!$A$1:$G$49,MATCH(orders!$D232,products!$A$1:$A$49,0),MATCH(orders!K$1,products!$A$1:$G$1,0))</f>
        <v>0.5</v>
      </c>
      <c r="L514" s="10">
        <f>INDEX(products!$A$1:$G$49,MATCH(orders!$D232,products!$A$1:$A$49,0),MATCH(orders!L$1,products!$A$1:$G$1,0))</f>
        <v>2.2000000000000002</v>
      </c>
      <c r="M514" s="10">
        <f t="shared" ref="M514:M577" si="24">L514*E514</f>
        <v>4.4000000000000004</v>
      </c>
      <c r="N514" t="str">
        <f t="shared" ref="N514:N577" si="25">IF(I514="Bag","Baguette",IF(I514="Cro","Croissant",IF(I514="Sou","Sourdough",IF(I514="Bri","Brioche",IF(I514="Cia","Ciabatta","")))))</f>
        <v>Croissant</v>
      </c>
      <c r="O514" t="str">
        <f t="shared" ref="O514:O577" si="26">IF(J514="S","Soft",IF(J514="C","Crispy",IF(J514="M","Medium","")))</f>
        <v>Crispy</v>
      </c>
      <c r="P514" t="str">
        <f>_xlfn.XLOOKUP(Orders[[#This Row],[Customer ID]],customers!$A$2:$A$1001,customers!$I$2:$I$1001,,0)</f>
        <v>Yes</v>
      </c>
    </row>
    <row r="515" spans="1:16" x14ac:dyDescent="0.35">
      <c r="A515" s="2" t="s">
        <v>5302</v>
      </c>
      <c r="B515" s="3">
        <v>45357</v>
      </c>
      <c r="C515" s="2" t="s">
        <v>4302</v>
      </c>
      <c r="D515" t="s">
        <v>262</v>
      </c>
      <c r="E515" s="2">
        <v>2</v>
      </c>
      <c r="F515" s="2" t="str">
        <f>_xlfn.XLOOKUP(C515,customers!$A$1:$A$1001,customers!$B$1:$B$1001,,0)</f>
        <v>Justus Houston</v>
      </c>
      <c r="G515" s="2" t="str">
        <f ca="1">IF(_xlfn.XLOOKUP(C515,customers!$A$1:$A$1001,customers!$C$1:$C$1001,,0)=0,"",_xlfn.XLOOKUP(C515,customers!$A$1:$A$1001,customers!$C$1:$C$1001,,0))</f>
        <v>jhouston4@yahoo.com</v>
      </c>
      <c r="H515" s="2" t="str">
        <f>_xlfn.XLOOKUP(C515,customers!$A$1:$A$1001,customers!$G$1:$G$1001,,0)</f>
        <v>Ireland</v>
      </c>
      <c r="I515" t="str">
        <f>INDEX(products!$A$1:$G$49,MATCH(orders!$D594,products!$A$1:$A$49,0),MATCH(orders!I$1,products!$A$1:$G$1,0))</f>
        <v>Bag</v>
      </c>
      <c r="J515" t="str">
        <f>INDEX(products!$A$1:$G$49,MATCH(orders!$D594,products!$A$1:$A$49,0),MATCH(orders!J$1,products!$A$1:$G$1,0))</f>
        <v>M</v>
      </c>
      <c r="K515" s="5">
        <f>INDEX(products!$A$1:$G$49,MATCH(orders!$D594,products!$A$1:$A$49,0),MATCH(orders!K$1,products!$A$1:$G$1,0))</f>
        <v>2.5</v>
      </c>
      <c r="L515" s="10">
        <f>INDEX(products!$A$1:$G$49,MATCH(orders!$D594,products!$A$1:$A$49,0),MATCH(orders!L$1,products!$A$1:$G$1,0))</f>
        <v>18</v>
      </c>
      <c r="M515" s="10">
        <f t="shared" si="24"/>
        <v>36</v>
      </c>
      <c r="N515" t="str">
        <f t="shared" si="25"/>
        <v>Baguette</v>
      </c>
      <c r="O515" t="str">
        <f t="shared" si="26"/>
        <v>Medium</v>
      </c>
      <c r="P515" t="str">
        <f>_xlfn.XLOOKUP(Orders[[#This Row],[Customer ID]],customers!$A$2:$A$1001,customers!$I$2:$I$1001,,0)</f>
        <v>No</v>
      </c>
    </row>
    <row r="516" spans="1:16" x14ac:dyDescent="0.35">
      <c r="A516" s="2" t="s">
        <v>5973</v>
      </c>
      <c r="B516" s="3">
        <v>44464</v>
      </c>
      <c r="C516" s="2" t="s">
        <v>4973</v>
      </c>
      <c r="D516" t="s">
        <v>274</v>
      </c>
      <c r="E516" s="2">
        <v>1</v>
      </c>
      <c r="F516" s="2" t="str">
        <f>_xlfn.XLOOKUP(C516,customers!$A$1:$A$1001,customers!$B$1:$B$1001,,0)</f>
        <v>Justus Atkins</v>
      </c>
      <c r="G516" s="2" t="str">
        <f ca="1">IF(_xlfn.XLOOKUP(C516,customers!$A$1:$A$1001,customers!$C$1:$C$1001,,0)=0,"",_xlfn.XLOOKUP(C516,customers!$A$1:$A$1001,customers!$C$1:$C$1001,,0))</f>
        <v>jatkins4@icloud.com</v>
      </c>
      <c r="H516" s="2" t="str">
        <f>_xlfn.XLOOKUP(C516,customers!$A$1:$A$1001,customers!$G$1:$G$1001,,0)</f>
        <v>Ireland</v>
      </c>
      <c r="I516" t="str">
        <f>INDEX(products!$A$1:$G$49,MATCH(orders!$D128,products!$A$1:$A$49,0),MATCH(orders!I$1,products!$A$1:$G$1,0))</f>
        <v>Cro</v>
      </c>
      <c r="J516" t="str">
        <f>INDEX(products!$A$1:$G$49,MATCH(orders!$D128,products!$A$1:$A$49,0),MATCH(orders!J$1,products!$A$1:$G$1,0))</f>
        <v>C</v>
      </c>
      <c r="K516" s="5">
        <f>INDEX(products!$A$1:$G$49,MATCH(orders!$D128,products!$A$1:$A$49,0),MATCH(orders!K$1,products!$A$1:$G$1,0))</f>
        <v>0.5</v>
      </c>
      <c r="L516" s="10">
        <f>INDEX(products!$A$1:$G$49,MATCH(orders!$D128,products!$A$1:$A$49,0),MATCH(orders!L$1,products!$A$1:$G$1,0))</f>
        <v>2.2000000000000002</v>
      </c>
      <c r="M516" s="10">
        <f t="shared" si="24"/>
        <v>2.2000000000000002</v>
      </c>
      <c r="N516" t="str">
        <f t="shared" si="25"/>
        <v>Croissant</v>
      </c>
      <c r="O516" t="str">
        <f t="shared" si="26"/>
        <v>Crispy</v>
      </c>
      <c r="P516" t="str">
        <f>_xlfn.XLOOKUP(Orders[[#This Row],[Customer ID]],customers!$A$2:$A$1001,customers!$I$2:$I$1001,,0)</f>
        <v>Yes</v>
      </c>
    </row>
    <row r="517" spans="1:16" x14ac:dyDescent="0.35">
      <c r="A517" s="2" t="s">
        <v>5651</v>
      </c>
      <c r="B517" s="3">
        <v>45432</v>
      </c>
      <c r="C517" s="2" t="s">
        <v>4651</v>
      </c>
      <c r="D517" t="s">
        <v>271</v>
      </c>
      <c r="E517" s="2">
        <v>3</v>
      </c>
      <c r="F517" s="2" t="str">
        <f>_xlfn.XLOOKUP(C517,customers!$A$1:$A$1001,customers!$B$1:$B$1001,,0)</f>
        <v>Kadyn Elliott</v>
      </c>
      <c r="G517" s="2" t="str">
        <f ca="1">IF(_xlfn.XLOOKUP(C517,customers!$A$1:$A$1001,customers!$C$1:$C$1001,,0)=0,"",_xlfn.XLOOKUP(C517,customers!$A$1:$A$1001,customers!$C$1:$C$1001,,0))</f>
        <v>kelliott7@icloud.com</v>
      </c>
      <c r="H517" s="2" t="str">
        <f>_xlfn.XLOOKUP(C517,customers!$A$1:$A$1001,customers!$G$1:$G$1001,,0)</f>
        <v>United States</v>
      </c>
      <c r="I517" t="str">
        <f>INDEX(products!$A$1:$G$49,MATCH(orders!$D699,products!$A$1:$A$49,0),MATCH(orders!I$1,products!$A$1:$G$1,0))</f>
        <v>Cia</v>
      </c>
      <c r="J517" t="str">
        <f>INDEX(products!$A$1:$G$49,MATCH(orders!$D699,products!$A$1:$A$49,0),MATCH(orders!J$1,products!$A$1:$G$1,0))</f>
        <v>C</v>
      </c>
      <c r="K517" s="5">
        <f>INDEX(products!$A$1:$G$49,MATCH(orders!$D699,products!$A$1:$A$49,0),MATCH(orders!K$1,products!$A$1:$G$1,0))</f>
        <v>0.5</v>
      </c>
      <c r="L517" s="10">
        <f>INDEX(products!$A$1:$G$49,MATCH(orders!$D699,products!$A$1:$A$49,0),MATCH(orders!L$1,products!$A$1:$G$1,0))</f>
        <v>2.75</v>
      </c>
      <c r="M517" s="10">
        <f t="shared" si="24"/>
        <v>8.25</v>
      </c>
      <c r="N517" t="str">
        <f t="shared" si="25"/>
        <v>Ciabatta</v>
      </c>
      <c r="O517" t="str">
        <f t="shared" si="26"/>
        <v>Crispy</v>
      </c>
      <c r="P517" t="str">
        <f>_xlfn.XLOOKUP(Orders[[#This Row],[Customer ID]],customers!$A$2:$A$1001,customers!$I$2:$I$1001,,0)</f>
        <v>No</v>
      </c>
    </row>
    <row r="518" spans="1:16" x14ac:dyDescent="0.35">
      <c r="A518" s="2" t="s">
        <v>6192</v>
      </c>
      <c r="B518" s="3">
        <v>44435</v>
      </c>
      <c r="C518" s="2" t="s">
        <v>5192</v>
      </c>
      <c r="D518" t="s">
        <v>287</v>
      </c>
      <c r="E518" s="2">
        <v>6</v>
      </c>
      <c r="F518" s="2" t="str">
        <f>_xlfn.XLOOKUP(C518,customers!$A$1:$A$1001,customers!$B$1:$B$1001,,0)</f>
        <v>Kadence Cooley</v>
      </c>
      <c r="G518" s="2" t="str">
        <f ca="1">IF(_xlfn.XLOOKUP(C518,customers!$A$1:$A$1001,customers!$C$1:$C$1001,,0)=0,"",_xlfn.XLOOKUP(C518,customers!$A$1:$A$1001,customers!$C$1:$C$1001,,0))</f>
        <v>kcooley3@aol.com</v>
      </c>
      <c r="H518" s="2" t="str">
        <f>_xlfn.XLOOKUP(C518,customers!$A$1:$A$1001,customers!$G$1:$G$1001,,0)</f>
        <v>France</v>
      </c>
      <c r="I518" t="str">
        <f>INDEX(products!$A$1:$G$49,MATCH(orders!$D665,products!$A$1:$A$49,0),MATCH(orders!I$1,products!$A$1:$G$1,0))</f>
        <v>Cro</v>
      </c>
      <c r="J518" t="str">
        <f>INDEX(products!$A$1:$G$49,MATCH(orders!$D665,products!$A$1:$A$49,0),MATCH(orders!J$1,products!$A$1:$G$1,0))</f>
        <v>C</v>
      </c>
      <c r="K518" s="5">
        <f>INDEX(products!$A$1:$G$49,MATCH(orders!$D665,products!$A$1:$A$49,0),MATCH(orders!K$1,products!$A$1:$G$1,0))</f>
        <v>2.5</v>
      </c>
      <c r="L518" s="10">
        <f>INDEX(products!$A$1:$G$49,MATCH(orders!$D665,products!$A$1:$A$49,0),MATCH(orders!L$1,products!$A$1:$G$1,0))</f>
        <v>12.375</v>
      </c>
      <c r="M518" s="10">
        <f t="shared" si="24"/>
        <v>74.25</v>
      </c>
      <c r="N518" t="str">
        <f t="shared" si="25"/>
        <v>Croissant</v>
      </c>
      <c r="O518" t="str">
        <f t="shared" si="26"/>
        <v>Crispy</v>
      </c>
      <c r="P518" t="str">
        <f>_xlfn.XLOOKUP(Orders[[#This Row],[Customer ID]],customers!$A$2:$A$1001,customers!$I$2:$I$1001,,0)</f>
        <v>No</v>
      </c>
    </row>
    <row r="519" spans="1:16" x14ac:dyDescent="0.35">
      <c r="A519" s="2" t="s">
        <v>5331</v>
      </c>
      <c r="B519" s="3">
        <v>44347</v>
      </c>
      <c r="C519" s="2" t="s">
        <v>4331</v>
      </c>
      <c r="D519" t="s">
        <v>275</v>
      </c>
      <c r="E519" s="2">
        <v>3</v>
      </c>
      <c r="F519" s="2" t="str">
        <f>_xlfn.XLOOKUP(C519,customers!$A$1:$A$1001,customers!$B$1:$B$1001,,0)</f>
        <v>Kade Barron</v>
      </c>
      <c r="G519" s="2" t="str">
        <f ca="1">IF(_xlfn.XLOOKUP(C519,customers!$A$1:$A$1001,customers!$C$1:$C$1001,,0)=0,"",_xlfn.XLOOKUP(C519,customers!$A$1:$A$1001,customers!$C$1:$C$1001,,0))</f>
        <v>kbarron5@hotmail.com</v>
      </c>
      <c r="H519" s="2" t="str">
        <f>_xlfn.XLOOKUP(C519,customers!$A$1:$A$1001,customers!$G$1:$G$1001,,0)</f>
        <v>United States</v>
      </c>
      <c r="I519" t="str">
        <f>INDEX(products!$A$1:$G$49,MATCH(orders!$D309,products!$A$1:$A$49,0),MATCH(orders!I$1,products!$A$1:$G$1,0))</f>
        <v>Cia</v>
      </c>
      <c r="J519" t="str">
        <f>INDEX(products!$A$1:$G$49,MATCH(orders!$D309,products!$A$1:$A$49,0),MATCH(orders!J$1,products!$A$1:$G$1,0))</f>
        <v>C</v>
      </c>
      <c r="K519" s="5">
        <f>INDEX(products!$A$1:$G$49,MATCH(orders!$D309,products!$A$1:$A$49,0),MATCH(orders!K$1,products!$A$1:$G$1,0))</f>
        <v>0.5</v>
      </c>
      <c r="L519" s="10">
        <f>INDEX(products!$A$1:$G$49,MATCH(orders!$D309,products!$A$1:$A$49,0),MATCH(orders!L$1,products!$A$1:$G$1,0))</f>
        <v>2.75</v>
      </c>
      <c r="M519" s="10">
        <f t="shared" si="24"/>
        <v>8.25</v>
      </c>
      <c r="N519" t="str">
        <f t="shared" si="25"/>
        <v>Ciabatta</v>
      </c>
      <c r="O519" t="str">
        <f t="shared" si="26"/>
        <v>Crispy</v>
      </c>
      <c r="P519" t="str">
        <f>_xlfn.XLOOKUP(Orders[[#This Row],[Customer ID]],customers!$A$2:$A$1001,customers!$I$2:$I$1001,,0)</f>
        <v>Yes</v>
      </c>
    </row>
    <row r="520" spans="1:16" x14ac:dyDescent="0.35">
      <c r="A520" s="2" t="s">
        <v>5336</v>
      </c>
      <c r="B520" s="3">
        <v>45280</v>
      </c>
      <c r="C520" s="2" t="s">
        <v>4336</v>
      </c>
      <c r="D520" t="s">
        <v>277</v>
      </c>
      <c r="E520" s="2">
        <v>4</v>
      </c>
      <c r="F520" s="2" t="str">
        <f>_xlfn.XLOOKUP(C520,customers!$A$1:$A$1001,customers!$B$1:$B$1001,,0)</f>
        <v>Kaden Duncan</v>
      </c>
      <c r="G520" s="2" t="str">
        <f ca="1">IF(_xlfn.XLOOKUP(C520,customers!$A$1:$A$1001,customers!$C$1:$C$1001,,0)=0,"",_xlfn.XLOOKUP(C520,customers!$A$1:$A$1001,customers!$C$1:$C$1001,,0))</f>
        <v>kduncan6@aol.com</v>
      </c>
      <c r="H520" s="2" t="str">
        <f>_xlfn.XLOOKUP(C520,customers!$A$1:$A$1001,customers!$G$1:$G$1001,,0)</f>
        <v>United Kingdom</v>
      </c>
      <c r="I520" t="str">
        <f>INDEX(products!$A$1:$G$49,MATCH(orders!$D601,products!$A$1:$A$49,0),MATCH(orders!I$1,products!$A$1:$G$1,0))</f>
        <v>Cia</v>
      </c>
      <c r="J520" t="str">
        <f>INDEX(products!$A$1:$G$49,MATCH(orders!$D601,products!$A$1:$A$49,0),MATCH(orders!J$1,products!$A$1:$G$1,0))</f>
        <v>C</v>
      </c>
      <c r="K520" s="5">
        <f>INDEX(products!$A$1:$G$49,MATCH(orders!$D601,products!$A$1:$A$49,0),MATCH(orders!K$1,products!$A$1:$G$1,0))</f>
        <v>2.5</v>
      </c>
      <c r="L520" s="10">
        <f>INDEX(products!$A$1:$G$49,MATCH(orders!$D601,products!$A$1:$A$49,0),MATCH(orders!L$1,products!$A$1:$G$1,0))</f>
        <v>13.75</v>
      </c>
      <c r="M520" s="10">
        <f t="shared" si="24"/>
        <v>55</v>
      </c>
      <c r="N520" t="str">
        <f t="shared" si="25"/>
        <v>Ciabatta</v>
      </c>
      <c r="O520" t="str">
        <f t="shared" si="26"/>
        <v>Crispy</v>
      </c>
      <c r="P520" t="str">
        <f>_xlfn.XLOOKUP(Orders[[#This Row],[Customer ID]],customers!$A$2:$A$1001,customers!$I$2:$I$1001,,0)</f>
        <v>No</v>
      </c>
    </row>
    <row r="521" spans="1:16" x14ac:dyDescent="0.35">
      <c r="A521" s="2" t="s">
        <v>5811</v>
      </c>
      <c r="B521" s="3">
        <v>45467</v>
      </c>
      <c r="C521" s="2" t="s">
        <v>4811</v>
      </c>
      <c r="D521" t="s">
        <v>289</v>
      </c>
      <c r="E521" s="2">
        <v>2</v>
      </c>
      <c r="F521" s="2" t="str">
        <f>_xlfn.XLOOKUP(C521,customers!$A$1:$A$1001,customers!$B$1:$B$1001,,0)</f>
        <v>Kailyn Rasmussen</v>
      </c>
      <c r="G521" s="2" t="str">
        <f ca="1">IF(_xlfn.XLOOKUP(C521,customers!$A$1:$A$1001,customers!$C$1:$C$1001,,0)=0,"",_xlfn.XLOOKUP(C521,customers!$A$1:$A$1001,customers!$C$1:$C$1001,,0))</f>
        <v>krasmussen1@hotmail.com</v>
      </c>
      <c r="H521" s="2" t="str">
        <f>_xlfn.XLOOKUP(C521,customers!$A$1:$A$1001,customers!$G$1:$G$1001,,0)</f>
        <v>United States</v>
      </c>
      <c r="I521" t="str">
        <f>INDEX(products!$A$1:$G$49,MATCH(orders!$D45,products!$A$1:$A$49,0),MATCH(orders!I$1,products!$A$1:$G$1,0))</f>
        <v>Cia</v>
      </c>
      <c r="J521" t="str">
        <f>INDEX(products!$A$1:$G$49,MATCH(orders!$D45,products!$A$1:$A$49,0),MATCH(orders!J$1,products!$A$1:$G$1,0))</f>
        <v>S</v>
      </c>
      <c r="K521" s="5">
        <f>INDEX(products!$A$1:$G$49,MATCH(orders!$D45,products!$A$1:$A$49,0),MATCH(orders!K$1,products!$A$1:$G$1,0))</f>
        <v>2.5</v>
      </c>
      <c r="L521" s="10">
        <f>INDEX(products!$A$1:$G$49,MATCH(orders!$D45,products!$A$1:$A$49,0),MATCH(orders!L$1,products!$A$1:$G$1,0))</f>
        <v>12.5</v>
      </c>
      <c r="M521" s="10">
        <f t="shared" si="24"/>
        <v>25</v>
      </c>
      <c r="N521" t="str">
        <f t="shared" si="25"/>
        <v>Ciabatta</v>
      </c>
      <c r="O521" t="str">
        <f t="shared" si="26"/>
        <v>Soft</v>
      </c>
      <c r="P521" t="str">
        <f>_xlfn.XLOOKUP(Orders[[#This Row],[Customer ID]],customers!$A$2:$A$1001,customers!$I$2:$I$1001,,0)</f>
        <v>No</v>
      </c>
    </row>
    <row r="522" spans="1:16" x14ac:dyDescent="0.35">
      <c r="A522" s="2" t="s">
        <v>5861</v>
      </c>
      <c r="B522" s="3">
        <v>45651</v>
      </c>
      <c r="C522" s="2" t="s">
        <v>4861</v>
      </c>
      <c r="D522" t="s">
        <v>271</v>
      </c>
      <c r="E522" s="2">
        <v>5</v>
      </c>
      <c r="F522" s="2" t="str">
        <f>_xlfn.XLOOKUP(C522,customers!$A$1:$A$1001,customers!$B$1:$B$1001,,0)</f>
        <v>Kaila Blackburn</v>
      </c>
      <c r="G522" s="2" t="str">
        <f ca="1">IF(_xlfn.XLOOKUP(C522,customers!$A$1:$A$1001,customers!$C$1:$C$1001,,0)=0,"",_xlfn.XLOOKUP(C522,customers!$A$1:$A$1001,customers!$C$1:$C$1001,,0))</f>
        <v>kblackburn6@yahoo.com</v>
      </c>
      <c r="H522" s="2" t="str">
        <f>_xlfn.XLOOKUP(C522,customers!$A$1:$A$1001,customers!$G$1:$G$1001,,0)</f>
        <v>France</v>
      </c>
      <c r="I522" t="str">
        <f>INDEX(products!$A$1:$G$49,MATCH(orders!$D795,products!$A$1:$A$49,0),MATCH(orders!I$1,products!$A$1:$G$1,0))</f>
        <v>Bag</v>
      </c>
      <c r="J522" t="str">
        <f>INDEX(products!$A$1:$G$49,MATCH(orders!$D795,products!$A$1:$A$49,0),MATCH(orders!J$1,products!$A$1:$G$1,0))</f>
        <v>S</v>
      </c>
      <c r="K522" s="5">
        <f>INDEX(products!$A$1:$G$49,MATCH(orders!$D795,products!$A$1:$A$49,0),MATCH(orders!K$1,products!$A$1:$G$1,0))</f>
        <v>0.5</v>
      </c>
      <c r="L522" s="10">
        <f>INDEX(products!$A$1:$G$49,MATCH(orders!$D795,products!$A$1:$A$49,0),MATCH(orders!L$1,products!$A$1:$G$1,0))</f>
        <v>3</v>
      </c>
      <c r="M522" s="10">
        <f t="shared" si="24"/>
        <v>15</v>
      </c>
      <c r="N522" t="str">
        <f t="shared" si="25"/>
        <v>Baguette</v>
      </c>
      <c r="O522" t="str">
        <f t="shared" si="26"/>
        <v>Soft</v>
      </c>
      <c r="P522" t="str">
        <f>_xlfn.XLOOKUP(Orders[[#This Row],[Customer ID]],customers!$A$2:$A$1001,customers!$I$2:$I$1001,,0)</f>
        <v>No</v>
      </c>
    </row>
    <row r="523" spans="1:16" x14ac:dyDescent="0.35">
      <c r="A523" s="2" t="s">
        <v>5914</v>
      </c>
      <c r="B523" s="3">
        <v>44222</v>
      </c>
      <c r="C523" s="2" t="s">
        <v>4914</v>
      </c>
      <c r="D523" t="s">
        <v>272</v>
      </c>
      <c r="E523" s="2">
        <v>4</v>
      </c>
      <c r="F523" s="2" t="str">
        <f>_xlfn.XLOOKUP(C523,customers!$A$1:$A$1001,customers!$B$1:$B$1001,,0)</f>
        <v>Kali Clements</v>
      </c>
      <c r="G523" s="2" t="str">
        <f ca="1">IF(_xlfn.XLOOKUP(C523,customers!$A$1:$A$1001,customers!$C$1:$C$1001,,0)=0,"",_xlfn.XLOOKUP(C523,customers!$A$1:$A$1001,customers!$C$1:$C$1001,,0))</f>
        <v>kclements3@aol.com</v>
      </c>
      <c r="H523" s="2" t="str">
        <f>_xlfn.XLOOKUP(C523,customers!$A$1:$A$1001,customers!$G$1:$G$1001,,0)</f>
        <v>Canada</v>
      </c>
      <c r="I523" t="str">
        <f>INDEX(products!$A$1:$G$49,MATCH(orders!$D352,products!$A$1:$A$49,0),MATCH(orders!I$1,products!$A$1:$G$1,0))</f>
        <v>Cro</v>
      </c>
      <c r="J523" t="str">
        <f>INDEX(products!$A$1:$G$49,MATCH(orders!$D352,products!$A$1:$A$49,0),MATCH(orders!J$1,products!$A$1:$G$1,0))</f>
        <v>C</v>
      </c>
      <c r="K523" s="5">
        <f>INDEX(products!$A$1:$G$49,MATCH(orders!$D352,products!$A$1:$A$49,0),MATCH(orders!K$1,products!$A$1:$G$1,0))</f>
        <v>0.2</v>
      </c>
      <c r="L523" s="10">
        <f>INDEX(products!$A$1:$G$49,MATCH(orders!$D352,products!$A$1:$A$49,0),MATCH(orders!L$1,products!$A$1:$G$1,0))</f>
        <v>0.99</v>
      </c>
      <c r="M523" s="10">
        <f t="shared" si="24"/>
        <v>3.96</v>
      </c>
      <c r="N523" t="str">
        <f t="shared" si="25"/>
        <v>Croissant</v>
      </c>
      <c r="O523" t="str">
        <f t="shared" si="26"/>
        <v>Crispy</v>
      </c>
      <c r="P523" t="str">
        <f>_xlfn.XLOOKUP(Orders[[#This Row],[Customer ID]],customers!$A$2:$A$1001,customers!$I$2:$I$1001,,0)</f>
        <v>No</v>
      </c>
    </row>
    <row r="524" spans="1:16" x14ac:dyDescent="0.35">
      <c r="A524" s="2" t="s">
        <v>5252</v>
      </c>
      <c r="B524" s="3">
        <v>44838</v>
      </c>
      <c r="C524" s="2" t="s">
        <v>4252</v>
      </c>
      <c r="D524" t="s">
        <v>270</v>
      </c>
      <c r="E524" s="2">
        <v>6</v>
      </c>
      <c r="F524" s="2" t="str">
        <f>_xlfn.XLOOKUP(C524,customers!$A$1:$A$1001,customers!$B$1:$B$1001,,0)</f>
        <v>Kamryn Brock</v>
      </c>
      <c r="G524" s="2" t="str">
        <f ca="1">IF(_xlfn.XLOOKUP(C524,customers!$A$1:$A$1001,customers!$C$1:$C$1001,,0)=0,"",_xlfn.XLOOKUP(C524,customers!$A$1:$A$1001,customers!$C$1:$C$1001,,0))</f>
        <v>kbrock0@gmail.com</v>
      </c>
      <c r="H524" s="2" t="str">
        <f>_xlfn.XLOOKUP(C524,customers!$A$1:$A$1001,customers!$G$1:$G$1001,,0)</f>
        <v>United States</v>
      </c>
      <c r="I524" t="str">
        <f>INDEX(products!$A$1:$G$49,MATCH(orders!$D686,products!$A$1:$A$49,0),MATCH(orders!I$1,products!$A$1:$G$1,0))</f>
        <v>Sou</v>
      </c>
      <c r="J524" t="str">
        <f>INDEX(products!$A$1:$G$49,MATCH(orders!$D686,products!$A$1:$A$49,0),MATCH(orders!J$1,products!$A$1:$G$1,0))</f>
        <v>C</v>
      </c>
      <c r="K524" s="5">
        <f>INDEX(products!$A$1:$G$49,MATCH(orders!$D686,products!$A$1:$A$49,0),MATCH(orders!K$1,products!$A$1:$G$1,0))</f>
        <v>1</v>
      </c>
      <c r="L524" s="10">
        <f>INDEX(products!$A$1:$G$49,MATCH(orders!$D686,products!$A$1:$A$49,0),MATCH(orders!L$1,products!$A$1:$G$1,0))</f>
        <v>3.3</v>
      </c>
      <c r="M524" s="10">
        <f t="shared" si="24"/>
        <v>19.799999999999997</v>
      </c>
      <c r="N524" t="str">
        <f t="shared" si="25"/>
        <v>Sourdough</v>
      </c>
      <c r="O524" t="str">
        <f t="shared" si="26"/>
        <v>Crispy</v>
      </c>
      <c r="P524" t="str">
        <f>_xlfn.XLOOKUP(Orders[[#This Row],[Customer ID]],customers!$A$2:$A$1001,customers!$I$2:$I$1001,,0)</f>
        <v>No</v>
      </c>
    </row>
    <row r="525" spans="1:16" x14ac:dyDescent="0.35">
      <c r="A525" s="2" t="s">
        <v>5317</v>
      </c>
      <c r="B525" s="3">
        <v>44712</v>
      </c>
      <c r="C525" s="2" t="s">
        <v>4317</v>
      </c>
      <c r="D525" t="s">
        <v>265</v>
      </c>
      <c r="E525" s="2">
        <v>6</v>
      </c>
      <c r="F525" s="2" t="str">
        <f>_xlfn.XLOOKUP(C525,customers!$A$1:$A$1001,customers!$B$1:$B$1001,,0)</f>
        <v>Kamren Valencia</v>
      </c>
      <c r="G525" s="2" t="str">
        <f ca="1">IF(_xlfn.XLOOKUP(C525,customers!$A$1:$A$1001,customers!$C$1:$C$1001,,0)=0,"",_xlfn.XLOOKUP(C525,customers!$A$1:$A$1001,customers!$C$1:$C$1001,,0))</f>
        <v>kvalencia0@icloud.com</v>
      </c>
      <c r="H525" s="2" t="str">
        <f>_xlfn.XLOOKUP(C525,customers!$A$1:$A$1001,customers!$G$1:$G$1001,,0)</f>
        <v>United States</v>
      </c>
      <c r="I525" t="str">
        <f>INDEX(products!$A$1:$G$49,MATCH(orders!$D489,products!$A$1:$A$49,0),MATCH(orders!I$1,products!$A$1:$G$1,0))</f>
        <v>Bag</v>
      </c>
      <c r="J525" t="str">
        <f>INDEX(products!$A$1:$G$49,MATCH(orders!$D489,products!$A$1:$A$49,0),MATCH(orders!J$1,products!$A$1:$G$1,0))</f>
        <v>M</v>
      </c>
      <c r="K525" s="5">
        <f>INDEX(products!$A$1:$G$49,MATCH(orders!$D489,products!$A$1:$A$49,0),MATCH(orders!K$1,products!$A$1:$G$1,0))</f>
        <v>2.5</v>
      </c>
      <c r="L525" s="10">
        <f>INDEX(products!$A$1:$G$49,MATCH(orders!$D489,products!$A$1:$A$49,0),MATCH(orders!L$1,products!$A$1:$G$1,0))</f>
        <v>18</v>
      </c>
      <c r="M525" s="10">
        <f t="shared" si="24"/>
        <v>108</v>
      </c>
      <c r="N525" t="str">
        <f t="shared" si="25"/>
        <v>Baguette</v>
      </c>
      <c r="O525" t="str">
        <f t="shared" si="26"/>
        <v>Medium</v>
      </c>
      <c r="P525" t="str">
        <f>_xlfn.XLOOKUP(Orders[[#This Row],[Customer ID]],customers!$A$2:$A$1001,customers!$I$2:$I$1001,,0)</f>
        <v>Yes</v>
      </c>
    </row>
    <row r="526" spans="1:16" x14ac:dyDescent="0.35">
      <c r="A526" s="2" t="s">
        <v>5470</v>
      </c>
      <c r="B526" s="3">
        <v>44935</v>
      </c>
      <c r="C526" s="2" t="s">
        <v>4470</v>
      </c>
      <c r="D526" t="s">
        <v>284</v>
      </c>
      <c r="E526" s="2">
        <v>4</v>
      </c>
      <c r="F526" s="2" t="str">
        <f>_xlfn.XLOOKUP(C526,customers!$A$1:$A$1001,customers!$B$1:$B$1001,,0)</f>
        <v>Kamron Howe</v>
      </c>
      <c r="G526" s="2" t="str">
        <f ca="1">IF(_xlfn.XLOOKUP(C526,customers!$A$1:$A$1001,customers!$C$1:$C$1001,,0)=0,"",_xlfn.XLOOKUP(C526,customers!$A$1:$A$1001,customers!$C$1:$C$1001,,0))</f>
        <v>khowe4@hotmail.com</v>
      </c>
      <c r="H526" s="2" t="str">
        <f>_xlfn.XLOOKUP(C526,customers!$A$1:$A$1001,customers!$G$1:$G$1001,,0)</f>
        <v>United States</v>
      </c>
      <c r="I526" t="str">
        <f>INDEX(products!$A$1:$G$49,MATCH(orders!$D912,products!$A$1:$A$49,0),MATCH(orders!I$1,products!$A$1:$G$1,0))</f>
        <v>Cro</v>
      </c>
      <c r="J526" t="str">
        <f>INDEX(products!$A$1:$G$49,MATCH(orders!$D912,products!$A$1:$A$49,0),MATCH(orders!J$1,products!$A$1:$G$1,0))</f>
        <v>M</v>
      </c>
      <c r="K526" s="5">
        <f>INDEX(products!$A$1:$G$49,MATCH(orders!$D912,products!$A$1:$A$49,0),MATCH(orders!K$1,products!$A$1:$G$1,0))</f>
        <v>0.5</v>
      </c>
      <c r="L526" s="10">
        <f>INDEX(products!$A$1:$G$49,MATCH(orders!$D912,products!$A$1:$A$49,0),MATCH(orders!L$1,products!$A$1:$G$1,0))</f>
        <v>2.7</v>
      </c>
      <c r="M526" s="10">
        <f t="shared" si="24"/>
        <v>10.8</v>
      </c>
      <c r="N526" t="str">
        <f t="shared" si="25"/>
        <v>Croissant</v>
      </c>
      <c r="O526" t="str">
        <f t="shared" si="26"/>
        <v>Medium</v>
      </c>
      <c r="P526" t="str">
        <f>_xlfn.XLOOKUP(Orders[[#This Row],[Customer ID]],customers!$A$2:$A$1001,customers!$I$2:$I$1001,,0)</f>
        <v>Yes</v>
      </c>
    </row>
    <row r="527" spans="1:16" x14ac:dyDescent="0.35">
      <c r="A527" s="2" t="s">
        <v>5971</v>
      </c>
      <c r="B527" s="3">
        <v>45332</v>
      </c>
      <c r="C527" s="2" t="s">
        <v>4971</v>
      </c>
      <c r="D527" t="s">
        <v>279</v>
      </c>
      <c r="E527" s="2">
        <v>6</v>
      </c>
      <c r="F527" s="2" t="str">
        <f>_xlfn.XLOOKUP(C527,customers!$A$1:$A$1001,customers!$B$1:$B$1001,,0)</f>
        <v>Kamila Odom</v>
      </c>
      <c r="G527" s="2" t="str">
        <f ca="1">IF(_xlfn.XLOOKUP(C527,customers!$A$1:$A$1001,customers!$C$1:$C$1001,,0)=0,"",_xlfn.XLOOKUP(C527,customers!$A$1:$A$1001,customers!$C$1:$C$1001,,0))</f>
        <v>kodom1@aol.com</v>
      </c>
      <c r="H527" s="2" t="str">
        <f>_xlfn.XLOOKUP(C527,customers!$A$1:$A$1001,customers!$G$1:$G$1001,,0)</f>
        <v>Germany</v>
      </c>
      <c r="I527" t="str">
        <f>INDEX(products!$A$1:$G$49,MATCH(orders!$D77,products!$A$1:$A$49,0),MATCH(orders!I$1,products!$A$1:$G$1,0))</f>
        <v>Cro</v>
      </c>
      <c r="J527" t="str">
        <f>INDEX(products!$A$1:$G$49,MATCH(orders!$D77,products!$A$1:$A$49,0),MATCH(orders!J$1,products!$A$1:$G$1,0))</f>
        <v>M</v>
      </c>
      <c r="K527" s="5">
        <f>INDEX(products!$A$1:$G$49,MATCH(orders!$D77,products!$A$1:$A$49,0),MATCH(orders!K$1,products!$A$1:$G$1,0))</f>
        <v>0.5</v>
      </c>
      <c r="L527" s="10">
        <f>INDEX(products!$A$1:$G$49,MATCH(orders!$D77,products!$A$1:$A$49,0),MATCH(orders!L$1,products!$A$1:$G$1,0))</f>
        <v>2.7</v>
      </c>
      <c r="M527" s="10">
        <f t="shared" si="24"/>
        <v>16.200000000000003</v>
      </c>
      <c r="N527" t="str">
        <f t="shared" si="25"/>
        <v>Croissant</v>
      </c>
      <c r="O527" t="str">
        <f t="shared" si="26"/>
        <v>Medium</v>
      </c>
      <c r="P527" t="str">
        <f>_xlfn.XLOOKUP(Orders[[#This Row],[Customer ID]],customers!$A$2:$A$1001,customers!$I$2:$I$1001,,0)</f>
        <v>No</v>
      </c>
    </row>
    <row r="528" spans="1:16" x14ac:dyDescent="0.35">
      <c r="A528" s="2" t="s">
        <v>5798</v>
      </c>
      <c r="B528" s="3">
        <v>44374</v>
      </c>
      <c r="C528" s="2" t="s">
        <v>4798</v>
      </c>
      <c r="D528" t="s">
        <v>277</v>
      </c>
      <c r="E528" s="2">
        <v>6</v>
      </c>
      <c r="F528" s="2" t="str">
        <f>_xlfn.XLOOKUP(C528,customers!$A$1:$A$1001,customers!$B$1:$B$1001,,0)</f>
        <v>Kameron Zuniga</v>
      </c>
      <c r="G528" s="2" t="str">
        <f ca="1">IF(_xlfn.XLOOKUP(C528,customers!$A$1:$A$1001,customers!$C$1:$C$1001,,0)=0,"",_xlfn.XLOOKUP(C528,customers!$A$1:$A$1001,customers!$C$1:$C$1001,,0))</f>
        <v>kzuniga8@icloud.com</v>
      </c>
      <c r="H528" s="2" t="str">
        <f>_xlfn.XLOOKUP(C528,customers!$A$1:$A$1001,customers!$G$1:$G$1001,,0)</f>
        <v>France</v>
      </c>
      <c r="I528" t="str">
        <f>INDEX(products!$A$1:$G$49,MATCH(orders!$D373,products!$A$1:$A$49,0),MATCH(orders!I$1,products!$A$1:$G$1,0))</f>
        <v>Cro</v>
      </c>
      <c r="J528" t="str">
        <f>INDEX(products!$A$1:$G$49,MATCH(orders!$D373,products!$A$1:$A$49,0),MATCH(orders!J$1,products!$A$1:$G$1,0))</f>
        <v>C</v>
      </c>
      <c r="K528" s="5">
        <f>INDEX(products!$A$1:$G$49,MATCH(orders!$D373,products!$A$1:$A$49,0),MATCH(orders!K$1,products!$A$1:$G$1,0))</f>
        <v>0.5</v>
      </c>
      <c r="L528" s="10">
        <f>INDEX(products!$A$1:$G$49,MATCH(orders!$D373,products!$A$1:$A$49,0),MATCH(orders!L$1,products!$A$1:$G$1,0))</f>
        <v>2.2000000000000002</v>
      </c>
      <c r="M528" s="10">
        <f t="shared" si="24"/>
        <v>13.200000000000001</v>
      </c>
      <c r="N528" t="str">
        <f t="shared" si="25"/>
        <v>Croissant</v>
      </c>
      <c r="O528" t="str">
        <f t="shared" si="26"/>
        <v>Crispy</v>
      </c>
      <c r="P528" t="str">
        <f>_xlfn.XLOOKUP(Orders[[#This Row],[Customer ID]],customers!$A$2:$A$1001,customers!$I$2:$I$1001,,0)</f>
        <v>Yes</v>
      </c>
    </row>
    <row r="529" spans="1:16" x14ac:dyDescent="0.35">
      <c r="A529" s="2" t="s">
        <v>6158</v>
      </c>
      <c r="B529" s="3">
        <v>44682</v>
      </c>
      <c r="C529" s="2" t="s">
        <v>5158</v>
      </c>
      <c r="D529" t="s">
        <v>269</v>
      </c>
      <c r="E529" s="2">
        <v>1</v>
      </c>
      <c r="F529" s="2" t="str">
        <f>_xlfn.XLOOKUP(C529,customers!$A$1:$A$1001,customers!$B$1:$B$1001,,0)</f>
        <v>Kane Blanchard</v>
      </c>
      <c r="G529" s="2" t="str">
        <f ca="1">IF(_xlfn.XLOOKUP(C529,customers!$A$1:$A$1001,customers!$C$1:$C$1001,,0)=0,"",_xlfn.XLOOKUP(C529,customers!$A$1:$A$1001,customers!$C$1:$C$1001,,0))</f>
        <v>kblanchard7@icloud.com</v>
      </c>
      <c r="H529" s="2" t="str">
        <f>_xlfn.XLOOKUP(C529,customers!$A$1:$A$1001,customers!$G$1:$G$1001,,0)</f>
        <v>Canada</v>
      </c>
      <c r="I529" t="str">
        <f>INDEX(products!$A$1:$G$49,MATCH(orders!$D205,products!$A$1:$A$49,0),MATCH(orders!I$1,products!$A$1:$G$1,0))</f>
        <v>Cia</v>
      </c>
      <c r="J529" t="str">
        <f>INDEX(products!$A$1:$G$49,MATCH(orders!$D205,products!$A$1:$A$49,0),MATCH(orders!J$1,products!$A$1:$G$1,0))</f>
        <v>C</v>
      </c>
      <c r="K529" s="5">
        <f>INDEX(products!$A$1:$G$49,MATCH(orders!$D205,products!$A$1:$A$49,0),MATCH(orders!K$1,products!$A$1:$G$1,0))</f>
        <v>1</v>
      </c>
      <c r="L529" s="10">
        <f>INDEX(products!$A$1:$G$49,MATCH(orders!$D205,products!$A$1:$A$49,0),MATCH(orders!L$1,products!$A$1:$G$1,0))</f>
        <v>5.5</v>
      </c>
      <c r="M529" s="10">
        <f t="shared" si="24"/>
        <v>5.5</v>
      </c>
      <c r="N529" t="str">
        <f t="shared" si="25"/>
        <v>Ciabatta</v>
      </c>
      <c r="O529" t="str">
        <f t="shared" si="26"/>
        <v>Crispy</v>
      </c>
      <c r="P529" t="str">
        <f>_xlfn.XLOOKUP(Orders[[#This Row],[Customer ID]],customers!$A$2:$A$1001,customers!$I$2:$I$1001,,0)</f>
        <v>Yes</v>
      </c>
    </row>
    <row r="530" spans="1:16" x14ac:dyDescent="0.35">
      <c r="A530" s="2" t="s">
        <v>5566</v>
      </c>
      <c r="B530" s="3">
        <v>44235</v>
      </c>
      <c r="C530" s="2" t="s">
        <v>4566</v>
      </c>
      <c r="D530" t="s">
        <v>261</v>
      </c>
      <c r="E530" s="2">
        <v>3</v>
      </c>
      <c r="F530" s="2" t="str">
        <f>_xlfn.XLOOKUP(C530,customers!$A$1:$A$1001,customers!$B$1:$B$1001,,0)</f>
        <v>Karli Kirk</v>
      </c>
      <c r="G530" s="2" t="str">
        <f ca="1">IF(_xlfn.XLOOKUP(C530,customers!$A$1:$A$1001,customers!$C$1:$C$1001,,0)=0,"",_xlfn.XLOOKUP(C530,customers!$A$1:$A$1001,customers!$C$1:$C$1001,,0))</f>
        <v>kkirk0@yahoo.com</v>
      </c>
      <c r="H530" s="2" t="str">
        <f>_xlfn.XLOOKUP(C530,customers!$A$1:$A$1001,customers!$G$1:$G$1001,,0)</f>
        <v>United States</v>
      </c>
      <c r="I530" t="str">
        <f>INDEX(products!$A$1:$G$49,MATCH(orders!$D773,products!$A$1:$A$49,0),MATCH(orders!I$1,products!$A$1:$G$1,0))</f>
        <v>Bag</v>
      </c>
      <c r="J530" t="str">
        <f>INDEX(products!$A$1:$G$49,MATCH(orders!$D773,products!$A$1:$A$49,0),MATCH(orders!J$1,products!$A$1:$G$1,0))</f>
        <v>S</v>
      </c>
      <c r="K530" s="5">
        <f>INDEX(products!$A$1:$G$49,MATCH(orders!$D773,products!$A$1:$A$49,0),MATCH(orders!K$1,products!$A$1:$G$1,0))</f>
        <v>0.5</v>
      </c>
      <c r="L530" s="10">
        <f>INDEX(products!$A$1:$G$49,MATCH(orders!$D773,products!$A$1:$A$49,0),MATCH(orders!L$1,products!$A$1:$G$1,0))</f>
        <v>3</v>
      </c>
      <c r="M530" s="10">
        <f t="shared" si="24"/>
        <v>9</v>
      </c>
      <c r="N530" t="str">
        <f t="shared" si="25"/>
        <v>Baguette</v>
      </c>
      <c r="O530" t="str">
        <f t="shared" si="26"/>
        <v>Soft</v>
      </c>
      <c r="P530" t="str">
        <f>_xlfn.XLOOKUP(Orders[[#This Row],[Customer ID]],customers!$A$2:$A$1001,customers!$I$2:$I$1001,,0)</f>
        <v>Yes</v>
      </c>
    </row>
    <row r="531" spans="1:16" x14ac:dyDescent="0.35">
      <c r="A531" s="2" t="s">
        <v>5689</v>
      </c>
      <c r="B531" s="3">
        <v>44468</v>
      </c>
      <c r="C531" s="2" t="s">
        <v>4689</v>
      </c>
      <c r="D531" t="s">
        <v>276</v>
      </c>
      <c r="E531" s="2">
        <v>5</v>
      </c>
      <c r="F531" s="2" t="str">
        <f>_xlfn.XLOOKUP(C531,customers!$A$1:$A$1001,customers!$B$1:$B$1001,,0)</f>
        <v>Karli Ware</v>
      </c>
      <c r="G531" s="2" t="str">
        <f ca="1">IF(_xlfn.XLOOKUP(C531,customers!$A$1:$A$1001,customers!$C$1:$C$1001,,0)=0,"",_xlfn.XLOOKUP(C531,customers!$A$1:$A$1001,customers!$C$1:$C$1001,,0))</f>
        <v>kware6@gmail.com</v>
      </c>
      <c r="H531" s="2" t="str">
        <f>_xlfn.XLOOKUP(C531,customers!$A$1:$A$1001,customers!$G$1:$G$1001,,0)</f>
        <v>Canada</v>
      </c>
      <c r="I531" t="str">
        <f>INDEX(products!$A$1:$G$49,MATCH(orders!$D408,products!$A$1:$A$49,0),MATCH(orders!I$1,products!$A$1:$G$1,0))</f>
        <v>Cro</v>
      </c>
      <c r="J531" t="str">
        <f>INDEX(products!$A$1:$G$49,MATCH(orders!$D408,products!$A$1:$A$49,0),MATCH(orders!J$1,products!$A$1:$G$1,0))</f>
        <v>M</v>
      </c>
      <c r="K531" s="5">
        <f>INDEX(products!$A$1:$G$49,MATCH(orders!$D408,products!$A$1:$A$49,0),MATCH(orders!K$1,products!$A$1:$G$1,0))</f>
        <v>0.5</v>
      </c>
      <c r="L531" s="10">
        <f>INDEX(products!$A$1:$G$49,MATCH(orders!$D408,products!$A$1:$A$49,0),MATCH(orders!L$1,products!$A$1:$G$1,0))</f>
        <v>2.7</v>
      </c>
      <c r="M531" s="10">
        <f t="shared" si="24"/>
        <v>13.5</v>
      </c>
      <c r="N531" t="str">
        <f t="shared" si="25"/>
        <v>Croissant</v>
      </c>
      <c r="O531" t="str">
        <f t="shared" si="26"/>
        <v>Medium</v>
      </c>
      <c r="P531" t="str">
        <f>_xlfn.XLOOKUP(Orders[[#This Row],[Customer ID]],customers!$A$2:$A$1001,customers!$I$2:$I$1001,,0)</f>
        <v>No</v>
      </c>
    </row>
    <row r="532" spans="1:16" x14ac:dyDescent="0.35">
      <c r="A532" s="2" t="s">
        <v>5770</v>
      </c>
      <c r="B532" s="3">
        <v>44789</v>
      </c>
      <c r="C532" s="2" t="s">
        <v>4770</v>
      </c>
      <c r="D532" t="s">
        <v>280</v>
      </c>
      <c r="E532" s="2">
        <v>5</v>
      </c>
      <c r="F532" s="2" t="str">
        <f>_xlfn.XLOOKUP(C532,customers!$A$1:$A$1001,customers!$B$1:$B$1001,,0)</f>
        <v>Karla Lucero</v>
      </c>
      <c r="G532" s="2" t="str">
        <f ca="1">IF(_xlfn.XLOOKUP(C532,customers!$A$1:$A$1001,customers!$C$1:$C$1001,,0)=0,"",_xlfn.XLOOKUP(C532,customers!$A$1:$A$1001,customers!$C$1:$C$1001,,0))</f>
        <v>klucero9@icloud.com</v>
      </c>
      <c r="H532" s="2" t="str">
        <f>_xlfn.XLOOKUP(C532,customers!$A$1:$A$1001,customers!$G$1:$G$1001,,0)</f>
        <v>France</v>
      </c>
      <c r="I532" t="str">
        <f>INDEX(products!$A$1:$G$49,MATCH(orders!$D810,products!$A$1:$A$49,0),MATCH(orders!I$1,products!$A$1:$G$1,0))</f>
        <v>Cro</v>
      </c>
      <c r="J532" t="str">
        <f>INDEX(products!$A$1:$G$49,MATCH(orders!$D810,products!$A$1:$A$49,0),MATCH(orders!J$1,products!$A$1:$G$1,0))</f>
        <v>C</v>
      </c>
      <c r="K532" s="5">
        <f>INDEX(products!$A$1:$G$49,MATCH(orders!$D810,products!$A$1:$A$49,0),MATCH(orders!K$1,products!$A$1:$G$1,0))</f>
        <v>1</v>
      </c>
      <c r="L532" s="10">
        <f>INDEX(products!$A$1:$G$49,MATCH(orders!$D810,products!$A$1:$A$49,0),MATCH(orders!L$1,products!$A$1:$G$1,0))</f>
        <v>4.95</v>
      </c>
      <c r="M532" s="10">
        <f t="shared" si="24"/>
        <v>24.75</v>
      </c>
      <c r="N532" t="str">
        <f t="shared" si="25"/>
        <v>Croissant</v>
      </c>
      <c r="O532" t="str">
        <f t="shared" si="26"/>
        <v>Crispy</v>
      </c>
      <c r="P532" t="str">
        <f>_xlfn.XLOOKUP(Orders[[#This Row],[Customer ID]],customers!$A$2:$A$1001,customers!$I$2:$I$1001,,0)</f>
        <v>No</v>
      </c>
    </row>
    <row r="533" spans="1:16" x14ac:dyDescent="0.35">
      <c r="A533" s="2" t="s">
        <v>5583</v>
      </c>
      <c r="B533" s="3">
        <v>45264</v>
      </c>
      <c r="C533" s="2" t="s">
        <v>4583</v>
      </c>
      <c r="D533" t="s">
        <v>277</v>
      </c>
      <c r="E533" s="2">
        <v>6</v>
      </c>
      <c r="F533" s="2" t="str">
        <f>_xlfn.XLOOKUP(C533,customers!$A$1:$A$1001,customers!$B$1:$B$1001,,0)</f>
        <v>Karsyn Galvan</v>
      </c>
      <c r="G533" s="2" t="str">
        <f ca="1">IF(_xlfn.XLOOKUP(C533,customers!$A$1:$A$1001,customers!$C$1:$C$1001,,0)=0,"",_xlfn.XLOOKUP(C533,customers!$A$1:$A$1001,customers!$C$1:$C$1001,,0))</f>
        <v>kgalvan7@outlook.com</v>
      </c>
      <c r="H533" s="2" t="str">
        <f>_xlfn.XLOOKUP(C533,customers!$A$1:$A$1001,customers!$G$1:$G$1001,,0)</f>
        <v>France</v>
      </c>
      <c r="I533" t="str">
        <f>INDEX(products!$A$1:$G$49,MATCH(orders!$D409,products!$A$1:$A$49,0),MATCH(orders!I$1,products!$A$1:$G$1,0))</f>
        <v>Cro</v>
      </c>
      <c r="J533" t="str">
        <f>INDEX(products!$A$1:$G$49,MATCH(orders!$D409,products!$A$1:$A$49,0),MATCH(orders!J$1,products!$A$1:$G$1,0))</f>
        <v>S</v>
      </c>
      <c r="K533" s="5">
        <f>INDEX(products!$A$1:$G$49,MATCH(orders!$D409,products!$A$1:$A$49,0),MATCH(orders!K$1,products!$A$1:$G$1,0))</f>
        <v>0.2</v>
      </c>
      <c r="L533" s="10">
        <f>INDEX(products!$A$1:$G$49,MATCH(orders!$D409,products!$A$1:$A$49,0),MATCH(orders!L$1,products!$A$1:$G$1,0))</f>
        <v>0.9</v>
      </c>
      <c r="M533" s="10">
        <f t="shared" si="24"/>
        <v>5.4</v>
      </c>
      <c r="N533" t="str">
        <f t="shared" si="25"/>
        <v>Croissant</v>
      </c>
      <c r="O533" t="str">
        <f t="shared" si="26"/>
        <v>Soft</v>
      </c>
      <c r="P533" t="str">
        <f>_xlfn.XLOOKUP(Orders[[#This Row],[Customer ID]],customers!$A$2:$A$1001,customers!$I$2:$I$1001,,0)</f>
        <v>No</v>
      </c>
    </row>
    <row r="534" spans="1:16" x14ac:dyDescent="0.35">
      <c r="A534" s="2" t="s">
        <v>5399</v>
      </c>
      <c r="B534" s="3">
        <v>44830</v>
      </c>
      <c r="C534" s="2" t="s">
        <v>4399</v>
      </c>
      <c r="D534" t="s">
        <v>283</v>
      </c>
      <c r="E534" s="2">
        <v>1</v>
      </c>
      <c r="F534" s="2" t="str">
        <f>_xlfn.XLOOKUP(C534,customers!$A$1:$A$1001,customers!$B$1:$B$1001,,0)</f>
        <v>Karlie Wright</v>
      </c>
      <c r="G534" s="2" t="str">
        <f ca="1">IF(_xlfn.XLOOKUP(C534,customers!$A$1:$A$1001,customers!$C$1:$C$1001,,0)=0,"",_xlfn.XLOOKUP(C534,customers!$A$1:$A$1001,customers!$C$1:$C$1001,,0))</f>
        <v>kwright5@yahoo.com</v>
      </c>
      <c r="H534" s="2" t="str">
        <f>_xlfn.XLOOKUP(C534,customers!$A$1:$A$1001,customers!$G$1:$G$1001,,0)</f>
        <v>France</v>
      </c>
      <c r="I534" t="str">
        <f>INDEX(products!$A$1:$G$49,MATCH(orders!$D239,products!$A$1:$A$49,0),MATCH(orders!I$1,products!$A$1:$G$1,0))</f>
        <v>Bag</v>
      </c>
      <c r="J534" t="str">
        <f>INDEX(products!$A$1:$G$49,MATCH(orders!$D239,products!$A$1:$A$49,0),MATCH(orders!J$1,products!$A$1:$G$1,0))</f>
        <v>S</v>
      </c>
      <c r="K534" s="5">
        <f>INDEX(products!$A$1:$G$49,MATCH(orders!$D239,products!$A$1:$A$49,0),MATCH(orders!K$1,products!$A$1:$G$1,0))</f>
        <v>0.2</v>
      </c>
      <c r="L534" s="10">
        <f>INDEX(products!$A$1:$G$49,MATCH(orders!$D239,products!$A$1:$A$49,0),MATCH(orders!L$1,products!$A$1:$G$1,0))</f>
        <v>0.6</v>
      </c>
      <c r="M534" s="10">
        <f t="shared" si="24"/>
        <v>0.6</v>
      </c>
      <c r="N534" t="str">
        <f t="shared" si="25"/>
        <v>Baguette</v>
      </c>
      <c r="O534" t="str">
        <f t="shared" si="26"/>
        <v>Soft</v>
      </c>
      <c r="P534" t="str">
        <f>_xlfn.XLOOKUP(Orders[[#This Row],[Customer ID]],customers!$A$2:$A$1001,customers!$I$2:$I$1001,,0)</f>
        <v>No</v>
      </c>
    </row>
    <row r="535" spans="1:16" x14ac:dyDescent="0.35">
      <c r="A535" s="2" t="s">
        <v>5970</v>
      </c>
      <c r="B535" s="3">
        <v>45089</v>
      </c>
      <c r="C535" s="2" t="s">
        <v>4970</v>
      </c>
      <c r="D535" t="s">
        <v>273</v>
      </c>
      <c r="E535" s="2">
        <v>5</v>
      </c>
      <c r="F535" s="2" t="str">
        <f>_xlfn.XLOOKUP(C535,customers!$A$1:$A$1001,customers!$B$1:$B$1001,,0)</f>
        <v>Karsyn Guerra</v>
      </c>
      <c r="G535" s="2" t="str">
        <f ca="1">IF(_xlfn.XLOOKUP(C535,customers!$A$1:$A$1001,customers!$C$1:$C$1001,,0)=0,"",_xlfn.XLOOKUP(C535,customers!$A$1:$A$1001,customers!$C$1:$C$1001,,0))</f>
        <v>kguerra1@aol.com</v>
      </c>
      <c r="H535" s="2" t="str">
        <f>_xlfn.XLOOKUP(C535,customers!$A$1:$A$1001,customers!$G$1:$G$1001,,0)</f>
        <v>Germany</v>
      </c>
      <c r="I535" t="str">
        <f>INDEX(products!$A$1:$G$49,MATCH(orders!$D739,products!$A$1:$A$49,0),MATCH(orders!I$1,products!$A$1:$G$1,0))</f>
        <v>Bag</v>
      </c>
      <c r="J535" t="str">
        <f>INDEX(products!$A$1:$G$49,MATCH(orders!$D739,products!$A$1:$A$49,0),MATCH(orders!J$1,products!$A$1:$G$1,0))</f>
        <v>S</v>
      </c>
      <c r="K535" s="5">
        <f>INDEX(products!$A$1:$G$49,MATCH(orders!$D739,products!$A$1:$A$49,0),MATCH(orders!K$1,products!$A$1:$G$1,0))</f>
        <v>1</v>
      </c>
      <c r="L535" s="10">
        <f>INDEX(products!$A$1:$G$49,MATCH(orders!$D739,products!$A$1:$A$49,0),MATCH(orders!L$1,products!$A$1:$G$1,0))</f>
        <v>6</v>
      </c>
      <c r="M535" s="10">
        <f t="shared" si="24"/>
        <v>30</v>
      </c>
      <c r="N535" t="str">
        <f t="shared" si="25"/>
        <v>Baguette</v>
      </c>
      <c r="O535" t="str">
        <f t="shared" si="26"/>
        <v>Soft</v>
      </c>
      <c r="P535" t="str">
        <f>_xlfn.XLOOKUP(Orders[[#This Row],[Customer ID]],customers!$A$2:$A$1001,customers!$I$2:$I$1001,,0)</f>
        <v>No</v>
      </c>
    </row>
    <row r="536" spans="1:16" x14ac:dyDescent="0.35">
      <c r="A536" s="2" t="s">
        <v>5326</v>
      </c>
      <c r="B536" s="3">
        <v>44342</v>
      </c>
      <c r="C536" s="2" t="s">
        <v>4326</v>
      </c>
      <c r="D536" t="s">
        <v>260</v>
      </c>
      <c r="E536" s="2">
        <v>6</v>
      </c>
      <c r="F536" s="2" t="str">
        <f>_xlfn.XLOOKUP(C536,customers!$A$1:$A$1001,customers!$B$1:$B$1001,,0)</f>
        <v>Karson Cordova</v>
      </c>
      <c r="G536" s="2" t="str">
        <f ca="1">IF(_xlfn.XLOOKUP(C536,customers!$A$1:$A$1001,customers!$C$1:$C$1001,,0)=0,"",_xlfn.XLOOKUP(C536,customers!$A$1:$A$1001,customers!$C$1:$C$1001,,0))</f>
        <v>kcordova6@yahoo.com</v>
      </c>
      <c r="H536" s="2" t="str">
        <f>_xlfn.XLOOKUP(C536,customers!$A$1:$A$1001,customers!$G$1:$G$1001,,0)</f>
        <v>Canada</v>
      </c>
      <c r="I536" t="str">
        <f>INDEX(products!$A$1:$G$49,MATCH(orders!$D388,products!$A$1:$A$49,0),MATCH(orders!I$1,products!$A$1:$G$1,0))</f>
        <v>Bag</v>
      </c>
      <c r="J536" t="str">
        <f>INDEX(products!$A$1:$G$49,MATCH(orders!$D388,products!$A$1:$A$49,0),MATCH(orders!J$1,products!$A$1:$G$1,0))</f>
        <v>S</v>
      </c>
      <c r="K536" s="5">
        <f>INDEX(products!$A$1:$G$49,MATCH(orders!$D388,products!$A$1:$A$49,0),MATCH(orders!K$1,products!$A$1:$G$1,0))</f>
        <v>1</v>
      </c>
      <c r="L536" s="10">
        <f>INDEX(products!$A$1:$G$49,MATCH(orders!$D388,products!$A$1:$A$49,0),MATCH(orders!L$1,products!$A$1:$G$1,0))</f>
        <v>6</v>
      </c>
      <c r="M536" s="10">
        <f t="shared" si="24"/>
        <v>36</v>
      </c>
      <c r="N536" t="str">
        <f t="shared" si="25"/>
        <v>Baguette</v>
      </c>
      <c r="O536" t="str">
        <f t="shared" si="26"/>
        <v>Soft</v>
      </c>
      <c r="P536" t="str">
        <f>_xlfn.XLOOKUP(Orders[[#This Row],[Customer ID]],customers!$A$2:$A$1001,customers!$I$2:$I$1001,,0)</f>
        <v>No</v>
      </c>
    </row>
    <row r="537" spans="1:16" x14ac:dyDescent="0.35">
      <c r="A537" s="2" t="s">
        <v>5887</v>
      </c>
      <c r="B537" s="3">
        <v>44577</v>
      </c>
      <c r="C537" s="2" t="s">
        <v>4887</v>
      </c>
      <c r="D537" t="s">
        <v>260</v>
      </c>
      <c r="E537" s="2">
        <v>1</v>
      </c>
      <c r="F537" s="2" t="str">
        <f>_xlfn.XLOOKUP(C537,customers!$A$1:$A$1001,customers!$B$1:$B$1001,,0)</f>
        <v>Kara Moss</v>
      </c>
      <c r="G537" s="2" t="str">
        <f ca="1">IF(_xlfn.XLOOKUP(C537,customers!$A$1:$A$1001,customers!$C$1:$C$1001,,0)=0,"",_xlfn.XLOOKUP(C537,customers!$A$1:$A$1001,customers!$C$1:$C$1001,,0))</f>
        <v>kmoss5@hotmail.com</v>
      </c>
      <c r="H537" s="2" t="str">
        <f>_xlfn.XLOOKUP(C537,customers!$A$1:$A$1001,customers!$G$1:$G$1001,,0)</f>
        <v>France</v>
      </c>
      <c r="I537" t="str">
        <f>INDEX(products!$A$1:$G$49,MATCH(orders!$D772,products!$A$1:$A$49,0),MATCH(orders!I$1,products!$A$1:$G$1,0))</f>
        <v>Cro</v>
      </c>
      <c r="J537" t="str">
        <f>INDEX(products!$A$1:$G$49,MATCH(orders!$D772,products!$A$1:$A$49,0),MATCH(orders!J$1,products!$A$1:$G$1,0))</f>
        <v>C</v>
      </c>
      <c r="K537" s="5">
        <f>INDEX(products!$A$1:$G$49,MATCH(orders!$D772,products!$A$1:$A$49,0),MATCH(orders!K$1,products!$A$1:$G$1,0))</f>
        <v>2.5</v>
      </c>
      <c r="L537" s="10">
        <f>INDEX(products!$A$1:$G$49,MATCH(orders!$D772,products!$A$1:$A$49,0),MATCH(orders!L$1,products!$A$1:$G$1,0))</f>
        <v>12.375</v>
      </c>
      <c r="M537" s="10">
        <f t="shared" si="24"/>
        <v>12.375</v>
      </c>
      <c r="N537" t="str">
        <f t="shared" si="25"/>
        <v>Croissant</v>
      </c>
      <c r="O537" t="str">
        <f t="shared" si="26"/>
        <v>Crispy</v>
      </c>
      <c r="P537" t="str">
        <f>_xlfn.XLOOKUP(Orders[[#This Row],[Customer ID]],customers!$A$2:$A$1001,customers!$I$2:$I$1001,,0)</f>
        <v>No</v>
      </c>
    </row>
    <row r="538" spans="1:16" x14ac:dyDescent="0.35">
      <c r="A538" s="2" t="s">
        <v>6009</v>
      </c>
      <c r="B538" s="3">
        <v>44576</v>
      </c>
      <c r="C538" s="2" t="s">
        <v>5009</v>
      </c>
      <c r="D538" t="s">
        <v>270</v>
      </c>
      <c r="E538" s="2">
        <v>6</v>
      </c>
      <c r="F538" s="2" t="str">
        <f>_xlfn.XLOOKUP(C538,customers!$A$1:$A$1001,customers!$B$1:$B$1001,,0)</f>
        <v>Kassandra Saunders</v>
      </c>
      <c r="G538" s="2" t="str">
        <f ca="1">IF(_xlfn.XLOOKUP(C538,customers!$A$1:$A$1001,customers!$C$1:$C$1001,,0)=0,"",_xlfn.XLOOKUP(C538,customers!$A$1:$A$1001,customers!$C$1:$C$1001,,0))</f>
        <v>ksaunders3@icloud.com</v>
      </c>
      <c r="H538" s="2" t="str">
        <f>_xlfn.XLOOKUP(C538,customers!$A$1:$A$1001,customers!$G$1:$G$1001,,0)</f>
        <v>United States</v>
      </c>
      <c r="I538" t="str">
        <f>INDEX(products!$A$1:$G$49,MATCH(orders!$D830,products!$A$1:$A$49,0),MATCH(orders!I$1,products!$A$1:$G$1,0))</f>
        <v>Bag</v>
      </c>
      <c r="J538" t="str">
        <f>INDEX(products!$A$1:$G$49,MATCH(orders!$D830,products!$A$1:$A$49,0),MATCH(orders!J$1,products!$A$1:$G$1,0))</f>
        <v>C</v>
      </c>
      <c r="K538" s="5">
        <f>INDEX(products!$A$1:$G$49,MATCH(orders!$D830,products!$A$1:$A$49,0),MATCH(orders!K$1,products!$A$1:$G$1,0))</f>
        <v>0.5</v>
      </c>
      <c r="L538" s="10">
        <f>INDEX(products!$A$1:$G$49,MATCH(orders!$D830,products!$A$1:$A$49,0),MATCH(orders!L$1,products!$A$1:$G$1,0))</f>
        <v>3.3</v>
      </c>
      <c r="M538" s="10">
        <f t="shared" si="24"/>
        <v>19.799999999999997</v>
      </c>
      <c r="N538" t="str">
        <f t="shared" si="25"/>
        <v>Baguette</v>
      </c>
      <c r="O538" t="str">
        <f t="shared" si="26"/>
        <v>Crispy</v>
      </c>
      <c r="P538" t="str">
        <f>_xlfn.XLOOKUP(Orders[[#This Row],[Customer ID]],customers!$A$2:$A$1001,customers!$I$2:$I$1001,,0)</f>
        <v>No</v>
      </c>
    </row>
    <row r="539" spans="1:16" x14ac:dyDescent="0.35">
      <c r="A539" s="2" t="s">
        <v>6139</v>
      </c>
      <c r="B539" s="3">
        <v>45014</v>
      </c>
      <c r="C539" s="2" t="s">
        <v>5139</v>
      </c>
      <c r="D539" t="s">
        <v>262</v>
      </c>
      <c r="E539" s="2">
        <v>1</v>
      </c>
      <c r="F539" s="2" t="str">
        <f>_xlfn.XLOOKUP(C539,customers!$A$1:$A$1001,customers!$B$1:$B$1001,,0)</f>
        <v>Kassidy Nunez</v>
      </c>
      <c r="G539" s="2" t="str">
        <f ca="1">IF(_xlfn.XLOOKUP(C539,customers!$A$1:$A$1001,customers!$C$1:$C$1001,,0)=0,"",_xlfn.XLOOKUP(C539,customers!$A$1:$A$1001,customers!$C$1:$C$1001,,0))</f>
        <v>knunez7@hotmail.com</v>
      </c>
      <c r="H539" s="2" t="str">
        <f>_xlfn.XLOOKUP(C539,customers!$A$1:$A$1001,customers!$G$1:$G$1001,,0)</f>
        <v>France</v>
      </c>
      <c r="I539" t="str">
        <f>INDEX(products!$A$1:$G$49,MATCH(orders!$D342,products!$A$1:$A$49,0),MATCH(orders!I$1,products!$A$1:$G$1,0))</f>
        <v>Sou</v>
      </c>
      <c r="J539" t="str">
        <f>INDEX(products!$A$1:$G$49,MATCH(orders!$D342,products!$A$1:$A$49,0),MATCH(orders!J$1,products!$A$1:$G$1,0))</f>
        <v>C</v>
      </c>
      <c r="K539" s="5">
        <f>INDEX(products!$A$1:$G$49,MATCH(orders!$D342,products!$A$1:$A$49,0),MATCH(orders!K$1,products!$A$1:$G$1,0))</f>
        <v>1</v>
      </c>
      <c r="L539" s="10">
        <f>INDEX(products!$A$1:$G$49,MATCH(orders!$D342,products!$A$1:$A$49,0),MATCH(orders!L$1,products!$A$1:$G$1,0))</f>
        <v>3.3</v>
      </c>
      <c r="M539" s="10">
        <f t="shared" si="24"/>
        <v>3.3</v>
      </c>
      <c r="N539" t="str">
        <f t="shared" si="25"/>
        <v>Sourdough</v>
      </c>
      <c r="O539" t="str">
        <f t="shared" si="26"/>
        <v>Crispy</v>
      </c>
      <c r="P539" t="str">
        <f>_xlfn.XLOOKUP(Orders[[#This Row],[Customer ID]],customers!$A$2:$A$1001,customers!$I$2:$I$1001,,0)</f>
        <v>Yes</v>
      </c>
    </row>
    <row r="540" spans="1:16" x14ac:dyDescent="0.35">
      <c r="A540" s="2" t="s">
        <v>6050</v>
      </c>
      <c r="B540" s="3">
        <v>45089</v>
      </c>
      <c r="C540" s="2" t="s">
        <v>5050</v>
      </c>
      <c r="D540" t="s">
        <v>291</v>
      </c>
      <c r="E540" s="2">
        <v>5</v>
      </c>
      <c r="F540" s="2" t="str">
        <f>_xlfn.XLOOKUP(C540,customers!$A$1:$A$1001,customers!$B$1:$B$1001,,0)</f>
        <v>Kassandra Robinson</v>
      </c>
      <c r="G540" s="2" t="str">
        <f ca="1">IF(_xlfn.XLOOKUP(C540,customers!$A$1:$A$1001,customers!$C$1:$C$1001,,0)=0,"",_xlfn.XLOOKUP(C540,customers!$A$1:$A$1001,customers!$C$1:$C$1001,,0))</f>
        <v>krobinson6@icloud.com</v>
      </c>
      <c r="H540" s="2" t="str">
        <f>_xlfn.XLOOKUP(C540,customers!$A$1:$A$1001,customers!$G$1:$G$1001,,0)</f>
        <v>France</v>
      </c>
      <c r="I540" t="str">
        <f>INDEX(products!$A$1:$G$49,MATCH(orders!$D673,products!$A$1:$A$49,0),MATCH(orders!I$1,products!$A$1:$G$1,0))</f>
        <v>Bag</v>
      </c>
      <c r="J540" t="str">
        <f>INDEX(products!$A$1:$G$49,MATCH(orders!$D673,products!$A$1:$A$49,0),MATCH(orders!J$1,products!$A$1:$G$1,0))</f>
        <v>S</v>
      </c>
      <c r="K540" s="5">
        <f>INDEX(products!$A$1:$G$49,MATCH(orders!$D673,products!$A$1:$A$49,0),MATCH(orders!K$1,products!$A$1:$G$1,0))</f>
        <v>0.5</v>
      </c>
      <c r="L540" s="10">
        <f>INDEX(products!$A$1:$G$49,MATCH(orders!$D673,products!$A$1:$A$49,0),MATCH(orders!L$1,products!$A$1:$G$1,0))</f>
        <v>3</v>
      </c>
      <c r="M540" s="10">
        <f t="shared" si="24"/>
        <v>15</v>
      </c>
      <c r="N540" t="str">
        <f t="shared" si="25"/>
        <v>Baguette</v>
      </c>
      <c r="O540" t="str">
        <f t="shared" si="26"/>
        <v>Soft</v>
      </c>
      <c r="P540" t="str">
        <f>_xlfn.XLOOKUP(Orders[[#This Row],[Customer ID]],customers!$A$2:$A$1001,customers!$I$2:$I$1001,,0)</f>
        <v>Yes</v>
      </c>
    </row>
    <row r="541" spans="1:16" x14ac:dyDescent="0.35">
      <c r="A541" s="2" t="s">
        <v>5962</v>
      </c>
      <c r="B541" s="3">
        <v>45521</v>
      </c>
      <c r="C541" s="2" t="s">
        <v>4962</v>
      </c>
      <c r="D541" t="s">
        <v>261</v>
      </c>
      <c r="E541" s="2">
        <v>2</v>
      </c>
      <c r="F541" s="2" t="str">
        <f>_xlfn.XLOOKUP(C541,customers!$A$1:$A$1001,customers!$B$1:$B$1001,,0)</f>
        <v>Kasey Christensen</v>
      </c>
      <c r="G541" s="2" t="str">
        <f ca="1">IF(_xlfn.XLOOKUP(C541,customers!$A$1:$A$1001,customers!$C$1:$C$1001,,0)=0,"",_xlfn.XLOOKUP(C541,customers!$A$1:$A$1001,customers!$C$1:$C$1001,,0))</f>
        <v>kchristensen1@outlook.com</v>
      </c>
      <c r="H541" s="2" t="str">
        <f>_xlfn.XLOOKUP(C541,customers!$A$1:$A$1001,customers!$G$1:$G$1001,,0)</f>
        <v>France</v>
      </c>
      <c r="I541" t="str">
        <f>INDEX(products!$A$1:$G$49,MATCH(orders!$D629,products!$A$1:$A$49,0),MATCH(orders!I$1,products!$A$1:$G$1,0))</f>
        <v>Cro</v>
      </c>
      <c r="J541" t="str">
        <f>INDEX(products!$A$1:$G$49,MATCH(orders!$D629,products!$A$1:$A$49,0),MATCH(orders!J$1,products!$A$1:$G$1,0))</f>
        <v>S</v>
      </c>
      <c r="K541" s="5">
        <f>INDEX(products!$A$1:$G$49,MATCH(orders!$D629,products!$A$1:$A$49,0),MATCH(orders!K$1,products!$A$1:$G$1,0))</f>
        <v>0.5</v>
      </c>
      <c r="L541" s="10">
        <f>INDEX(products!$A$1:$G$49,MATCH(orders!$D629,products!$A$1:$A$49,0),MATCH(orders!L$1,products!$A$1:$G$1,0))</f>
        <v>2.25</v>
      </c>
      <c r="M541" s="10">
        <f t="shared" si="24"/>
        <v>4.5</v>
      </c>
      <c r="N541" t="str">
        <f t="shared" si="25"/>
        <v>Croissant</v>
      </c>
      <c r="O541" t="str">
        <f t="shared" si="26"/>
        <v>Soft</v>
      </c>
      <c r="P541" t="str">
        <f>_xlfn.XLOOKUP(Orders[[#This Row],[Customer ID]],customers!$A$2:$A$1001,customers!$I$2:$I$1001,,0)</f>
        <v>No</v>
      </c>
    </row>
    <row r="542" spans="1:16" x14ac:dyDescent="0.35">
      <c r="A542" s="2" t="s">
        <v>5749</v>
      </c>
      <c r="B542" s="3">
        <v>44826</v>
      </c>
      <c r="C542" s="2" t="s">
        <v>4749</v>
      </c>
      <c r="D542" t="s">
        <v>267</v>
      </c>
      <c r="E542" s="2">
        <v>5</v>
      </c>
      <c r="F542" s="2" t="str">
        <f>_xlfn.XLOOKUP(C542,customers!$A$1:$A$1001,customers!$B$1:$B$1001,,0)</f>
        <v>Katie Kirby</v>
      </c>
      <c r="G542" s="2" t="str">
        <f ca="1">IF(_xlfn.XLOOKUP(C542,customers!$A$1:$A$1001,customers!$C$1:$C$1001,,0)=0,"",_xlfn.XLOOKUP(C542,customers!$A$1:$A$1001,customers!$C$1:$C$1001,,0))</f>
        <v>kkirby2@outlook.com</v>
      </c>
      <c r="H542" s="2" t="str">
        <f>_xlfn.XLOOKUP(C542,customers!$A$1:$A$1001,customers!$G$1:$G$1001,,0)</f>
        <v>Ireland</v>
      </c>
      <c r="I542" t="str">
        <f>INDEX(products!$A$1:$G$49,MATCH(orders!$D347,products!$A$1:$A$49,0),MATCH(orders!I$1,products!$A$1:$G$1,0))</f>
        <v>Bag</v>
      </c>
      <c r="J542" t="str">
        <f>INDEX(products!$A$1:$G$49,MATCH(orders!$D347,products!$A$1:$A$49,0),MATCH(orders!J$1,products!$A$1:$G$1,0))</f>
        <v>C</v>
      </c>
      <c r="K542" s="5">
        <f>INDEX(products!$A$1:$G$49,MATCH(orders!$D347,products!$A$1:$A$49,0),MATCH(orders!K$1,products!$A$1:$G$1,0))</f>
        <v>0.2</v>
      </c>
      <c r="L542" s="10">
        <f>INDEX(products!$A$1:$G$49,MATCH(orders!$D347,products!$A$1:$A$49,0),MATCH(orders!L$1,products!$A$1:$G$1,0))</f>
        <v>1.32</v>
      </c>
      <c r="M542" s="10">
        <f t="shared" si="24"/>
        <v>6.6000000000000005</v>
      </c>
      <c r="N542" t="str">
        <f t="shared" si="25"/>
        <v>Baguette</v>
      </c>
      <c r="O542" t="str">
        <f t="shared" si="26"/>
        <v>Crispy</v>
      </c>
      <c r="P542" t="str">
        <f>_xlfn.XLOOKUP(Orders[[#This Row],[Customer ID]],customers!$A$2:$A$1001,customers!$I$2:$I$1001,,0)</f>
        <v>Yes</v>
      </c>
    </row>
    <row r="543" spans="1:16" x14ac:dyDescent="0.35">
      <c r="A543" s="2" t="s">
        <v>6148</v>
      </c>
      <c r="B543" s="3">
        <v>45617</v>
      </c>
      <c r="C543" s="2" t="s">
        <v>5148</v>
      </c>
      <c r="D543" t="s">
        <v>271</v>
      </c>
      <c r="E543" s="2">
        <v>1</v>
      </c>
      <c r="F543" s="2" t="str">
        <f>_xlfn.XLOOKUP(C543,customers!$A$1:$A$1001,customers!$B$1:$B$1001,,0)</f>
        <v>Katelyn Marsh</v>
      </c>
      <c r="G543" s="2" t="str">
        <f ca="1">IF(_xlfn.XLOOKUP(C543,customers!$A$1:$A$1001,customers!$C$1:$C$1001,,0)=0,"",_xlfn.XLOOKUP(C543,customers!$A$1:$A$1001,customers!$C$1:$C$1001,,0))</f>
        <v>kmarsh5@hotmail.com</v>
      </c>
      <c r="H543" s="2" t="str">
        <f>_xlfn.XLOOKUP(C543,customers!$A$1:$A$1001,customers!$G$1:$G$1001,,0)</f>
        <v>Ireland</v>
      </c>
      <c r="I543" t="str">
        <f>INDEX(products!$A$1:$G$49,MATCH(orders!$D843,products!$A$1:$A$49,0),MATCH(orders!I$1,products!$A$1:$G$1,0))</f>
        <v>Cro</v>
      </c>
      <c r="J543" t="str">
        <f>INDEX(products!$A$1:$G$49,MATCH(orders!$D843,products!$A$1:$A$49,0),MATCH(orders!J$1,products!$A$1:$G$1,0))</f>
        <v>C</v>
      </c>
      <c r="K543" s="5">
        <f>INDEX(products!$A$1:$G$49,MATCH(orders!$D843,products!$A$1:$A$49,0),MATCH(orders!K$1,products!$A$1:$G$1,0))</f>
        <v>1</v>
      </c>
      <c r="L543" s="10">
        <f>INDEX(products!$A$1:$G$49,MATCH(orders!$D843,products!$A$1:$A$49,0),MATCH(orders!L$1,products!$A$1:$G$1,0))</f>
        <v>4.95</v>
      </c>
      <c r="M543" s="10">
        <f t="shared" si="24"/>
        <v>4.95</v>
      </c>
      <c r="N543" t="str">
        <f t="shared" si="25"/>
        <v>Croissant</v>
      </c>
      <c r="O543" t="str">
        <f t="shared" si="26"/>
        <v>Crispy</v>
      </c>
      <c r="P543" t="str">
        <f>_xlfn.XLOOKUP(Orders[[#This Row],[Customer ID]],customers!$A$2:$A$1001,customers!$I$2:$I$1001,,0)</f>
        <v>No</v>
      </c>
    </row>
    <row r="544" spans="1:16" x14ac:dyDescent="0.35">
      <c r="A544" s="2" t="s">
        <v>5844</v>
      </c>
      <c r="B544" s="3">
        <v>44781</v>
      </c>
      <c r="C544" s="2" t="s">
        <v>4844</v>
      </c>
      <c r="D544" t="s">
        <v>258</v>
      </c>
      <c r="E544" s="2">
        <v>2</v>
      </c>
      <c r="F544" s="2" t="str">
        <f>_xlfn.XLOOKUP(C544,customers!$A$1:$A$1001,customers!$B$1:$B$1001,,0)</f>
        <v>Kate Luna</v>
      </c>
      <c r="G544" s="2" t="str">
        <f ca="1">IF(_xlfn.XLOOKUP(C544,customers!$A$1:$A$1001,customers!$C$1:$C$1001,,0)=0,"",_xlfn.XLOOKUP(C544,customers!$A$1:$A$1001,customers!$C$1:$C$1001,,0))</f>
        <v>kluna6@hotmail.com</v>
      </c>
      <c r="H544" s="2" t="str">
        <f>_xlfn.XLOOKUP(C544,customers!$A$1:$A$1001,customers!$G$1:$G$1001,,0)</f>
        <v>United Kingdom</v>
      </c>
      <c r="I544" t="str">
        <f>INDEX(products!$A$1:$G$49,MATCH(orders!$D98,products!$A$1:$A$49,0),MATCH(orders!I$1,products!$A$1:$G$1,0))</f>
        <v>Cro</v>
      </c>
      <c r="J544" t="str">
        <f>INDEX(products!$A$1:$G$49,MATCH(orders!$D98,products!$A$1:$A$49,0),MATCH(orders!J$1,products!$A$1:$G$1,0))</f>
        <v>C</v>
      </c>
      <c r="K544" s="5">
        <f>INDEX(products!$A$1:$G$49,MATCH(orders!$D98,products!$A$1:$A$49,0),MATCH(orders!K$1,products!$A$1:$G$1,0))</f>
        <v>0.2</v>
      </c>
      <c r="L544" s="10">
        <f>INDEX(products!$A$1:$G$49,MATCH(orders!$D98,products!$A$1:$A$49,0),MATCH(orders!L$1,products!$A$1:$G$1,0))</f>
        <v>0.99</v>
      </c>
      <c r="M544" s="10">
        <f t="shared" si="24"/>
        <v>1.98</v>
      </c>
      <c r="N544" t="str">
        <f t="shared" si="25"/>
        <v>Croissant</v>
      </c>
      <c r="O544" t="str">
        <f t="shared" si="26"/>
        <v>Crispy</v>
      </c>
      <c r="P544" t="str">
        <f>_xlfn.XLOOKUP(Orders[[#This Row],[Customer ID]],customers!$A$2:$A$1001,customers!$I$2:$I$1001,,0)</f>
        <v>Yes</v>
      </c>
    </row>
    <row r="545" spans="1:16" x14ac:dyDescent="0.35">
      <c r="A545" s="2" t="s">
        <v>6131</v>
      </c>
      <c r="B545" s="3">
        <v>45325</v>
      </c>
      <c r="C545" s="2" t="s">
        <v>5131</v>
      </c>
      <c r="D545" t="s">
        <v>291</v>
      </c>
      <c r="E545" s="2">
        <v>5</v>
      </c>
      <c r="F545" s="2" t="str">
        <f>_xlfn.XLOOKUP(C545,customers!$A$1:$A$1001,customers!$B$1:$B$1001,,0)</f>
        <v>Katelynn Petersen</v>
      </c>
      <c r="G545" s="2" t="str">
        <f ca="1">IF(_xlfn.XLOOKUP(C545,customers!$A$1:$A$1001,customers!$C$1:$C$1001,,0)=0,"",_xlfn.XLOOKUP(C545,customers!$A$1:$A$1001,customers!$C$1:$C$1001,,0))</f>
        <v>kpetersen5@icloud.com</v>
      </c>
      <c r="H545" s="2" t="str">
        <f>_xlfn.XLOOKUP(C545,customers!$A$1:$A$1001,customers!$G$1:$G$1001,,0)</f>
        <v>Germany</v>
      </c>
      <c r="I545" t="str">
        <f>INDEX(products!$A$1:$G$49,MATCH(orders!$D193,products!$A$1:$A$49,0),MATCH(orders!I$1,products!$A$1:$G$1,0))</f>
        <v>Cia</v>
      </c>
      <c r="J545" t="str">
        <f>INDEX(products!$A$1:$G$49,MATCH(orders!$D193,products!$A$1:$A$49,0),MATCH(orders!J$1,products!$A$1:$G$1,0))</f>
        <v>S</v>
      </c>
      <c r="K545" s="5">
        <f>INDEX(products!$A$1:$G$49,MATCH(orders!$D193,products!$A$1:$A$49,0),MATCH(orders!K$1,products!$A$1:$G$1,0))</f>
        <v>1</v>
      </c>
      <c r="L545" s="10">
        <f>INDEX(products!$A$1:$G$49,MATCH(orders!$D193,products!$A$1:$A$49,0),MATCH(orders!L$1,products!$A$1:$G$1,0))</f>
        <v>5</v>
      </c>
      <c r="M545" s="10">
        <f t="shared" si="24"/>
        <v>25</v>
      </c>
      <c r="N545" t="str">
        <f t="shared" si="25"/>
        <v>Ciabatta</v>
      </c>
      <c r="O545" t="str">
        <f t="shared" si="26"/>
        <v>Soft</v>
      </c>
      <c r="P545" t="str">
        <f>_xlfn.XLOOKUP(Orders[[#This Row],[Customer ID]],customers!$A$2:$A$1001,customers!$I$2:$I$1001,,0)</f>
        <v>No</v>
      </c>
    </row>
    <row r="546" spans="1:16" x14ac:dyDescent="0.35">
      <c r="A546" s="2" t="s">
        <v>5755</v>
      </c>
      <c r="B546" s="3">
        <v>45448</v>
      </c>
      <c r="C546" s="2" t="s">
        <v>4755</v>
      </c>
      <c r="D546" t="s">
        <v>280</v>
      </c>
      <c r="E546" s="2">
        <v>5</v>
      </c>
      <c r="F546" s="2" t="str">
        <f>_xlfn.XLOOKUP(C546,customers!$A$1:$A$1001,customers!$B$1:$B$1001,,0)</f>
        <v>Kathryn Garner</v>
      </c>
      <c r="G546" s="2" t="str">
        <f ca="1">IF(_xlfn.XLOOKUP(C546,customers!$A$1:$A$1001,customers!$C$1:$C$1001,,0)=0,"",_xlfn.XLOOKUP(C546,customers!$A$1:$A$1001,customers!$C$1:$C$1001,,0))</f>
        <v>kgarner6@hotmail.com</v>
      </c>
      <c r="H546" s="2" t="str">
        <f>_xlfn.XLOOKUP(C546,customers!$A$1:$A$1001,customers!$G$1:$G$1001,,0)</f>
        <v>Canada</v>
      </c>
      <c r="I546" t="str">
        <f>INDEX(products!$A$1:$G$49,MATCH(orders!$D894,products!$A$1:$A$49,0),MATCH(orders!I$1,products!$A$1:$G$1,0))</f>
        <v>Cia</v>
      </c>
      <c r="J546" t="str">
        <f>INDEX(products!$A$1:$G$49,MATCH(orders!$D894,products!$A$1:$A$49,0),MATCH(orders!J$1,products!$A$1:$G$1,0))</f>
        <v>C</v>
      </c>
      <c r="K546" s="5">
        <f>INDEX(products!$A$1:$G$49,MATCH(orders!$D894,products!$A$1:$A$49,0),MATCH(orders!K$1,products!$A$1:$G$1,0))</f>
        <v>0.5</v>
      </c>
      <c r="L546" s="10">
        <f>INDEX(products!$A$1:$G$49,MATCH(orders!$D894,products!$A$1:$A$49,0),MATCH(orders!L$1,products!$A$1:$G$1,0))</f>
        <v>2.75</v>
      </c>
      <c r="M546" s="10">
        <f t="shared" si="24"/>
        <v>13.75</v>
      </c>
      <c r="N546" t="str">
        <f t="shared" si="25"/>
        <v>Ciabatta</v>
      </c>
      <c r="O546" t="str">
        <f t="shared" si="26"/>
        <v>Crispy</v>
      </c>
      <c r="P546" t="str">
        <f>_xlfn.XLOOKUP(Orders[[#This Row],[Customer ID]],customers!$A$2:$A$1001,customers!$I$2:$I$1001,,0)</f>
        <v>Yes</v>
      </c>
    </row>
    <row r="547" spans="1:16" x14ac:dyDescent="0.35">
      <c r="A547" s="2" t="s">
        <v>5500</v>
      </c>
      <c r="B547" s="3">
        <v>45446</v>
      </c>
      <c r="C547" s="2" t="s">
        <v>4500</v>
      </c>
      <c r="D547" t="s">
        <v>276</v>
      </c>
      <c r="E547" s="2">
        <v>4</v>
      </c>
      <c r="F547" s="2" t="str">
        <f>_xlfn.XLOOKUP(C547,customers!$A$1:$A$1001,customers!$B$1:$B$1001,,0)</f>
        <v>Kaylen Duffy</v>
      </c>
      <c r="G547" s="2" t="str">
        <f ca="1">IF(_xlfn.XLOOKUP(C547,customers!$A$1:$A$1001,customers!$C$1:$C$1001,,0)=0,"",_xlfn.XLOOKUP(C547,customers!$A$1:$A$1001,customers!$C$1:$C$1001,,0))</f>
        <v>kduffy8@yahoo.com</v>
      </c>
      <c r="H547" s="2" t="str">
        <f>_xlfn.XLOOKUP(C547,customers!$A$1:$A$1001,customers!$G$1:$G$1001,,0)</f>
        <v>Germany</v>
      </c>
      <c r="I547" t="str">
        <f>INDEX(products!$A$1:$G$49,MATCH(orders!$D72,products!$A$1:$A$49,0),MATCH(orders!I$1,products!$A$1:$G$1,0))</f>
        <v>Bag</v>
      </c>
      <c r="J547" t="str">
        <f>INDEX(products!$A$1:$G$49,MATCH(orders!$D72,products!$A$1:$A$49,0),MATCH(orders!J$1,products!$A$1:$G$1,0))</f>
        <v>M</v>
      </c>
      <c r="K547" s="5">
        <f>INDEX(products!$A$1:$G$49,MATCH(orders!$D72,products!$A$1:$A$49,0),MATCH(orders!K$1,products!$A$1:$G$1,0))</f>
        <v>0.2</v>
      </c>
      <c r="L547" s="10">
        <f>INDEX(products!$A$1:$G$49,MATCH(orders!$D72,products!$A$1:$A$49,0),MATCH(orders!L$1,products!$A$1:$G$1,0))</f>
        <v>1.44</v>
      </c>
      <c r="M547" s="10">
        <f t="shared" si="24"/>
        <v>5.76</v>
      </c>
      <c r="N547" t="str">
        <f t="shared" si="25"/>
        <v>Baguette</v>
      </c>
      <c r="O547" t="str">
        <f t="shared" si="26"/>
        <v>Medium</v>
      </c>
      <c r="P547" t="str">
        <f>_xlfn.XLOOKUP(Orders[[#This Row],[Customer ID]],customers!$A$2:$A$1001,customers!$I$2:$I$1001,,0)</f>
        <v>Yes</v>
      </c>
    </row>
    <row r="548" spans="1:16" x14ac:dyDescent="0.35">
      <c r="A548" s="2" t="s">
        <v>5511</v>
      </c>
      <c r="B548" s="3">
        <v>44516</v>
      </c>
      <c r="C548" s="2" t="s">
        <v>4511</v>
      </c>
      <c r="D548" t="s">
        <v>280</v>
      </c>
      <c r="E548" s="2">
        <v>1</v>
      </c>
      <c r="F548" s="2" t="str">
        <f>_xlfn.XLOOKUP(C548,customers!$A$1:$A$1001,customers!$B$1:$B$1001,,0)</f>
        <v>Kaylen Hendricks</v>
      </c>
      <c r="G548" s="2" t="str">
        <f ca="1">IF(_xlfn.XLOOKUP(C548,customers!$A$1:$A$1001,customers!$C$1:$C$1001,,0)=0,"",_xlfn.XLOOKUP(C548,customers!$A$1:$A$1001,customers!$C$1:$C$1001,,0))</f>
        <v>khendricks1@yahoo.com</v>
      </c>
      <c r="H548" s="2" t="str">
        <f>_xlfn.XLOOKUP(C548,customers!$A$1:$A$1001,customers!$G$1:$G$1001,,0)</f>
        <v>Canada</v>
      </c>
      <c r="I548" t="str">
        <f>INDEX(products!$A$1:$G$49,MATCH(orders!$D378,products!$A$1:$A$49,0),MATCH(orders!I$1,products!$A$1:$G$1,0))</f>
        <v>Bag</v>
      </c>
      <c r="J548" t="str">
        <f>INDEX(products!$A$1:$G$49,MATCH(orders!$D378,products!$A$1:$A$49,0),MATCH(orders!J$1,products!$A$1:$G$1,0))</f>
        <v>C</v>
      </c>
      <c r="K548" s="5">
        <f>INDEX(products!$A$1:$G$49,MATCH(orders!$D378,products!$A$1:$A$49,0),MATCH(orders!K$1,products!$A$1:$G$1,0))</f>
        <v>0.2</v>
      </c>
      <c r="L548" s="10">
        <f>INDEX(products!$A$1:$G$49,MATCH(orders!$D378,products!$A$1:$A$49,0),MATCH(orders!L$1,products!$A$1:$G$1,0))</f>
        <v>1.32</v>
      </c>
      <c r="M548" s="10">
        <f t="shared" si="24"/>
        <v>1.32</v>
      </c>
      <c r="N548" t="str">
        <f t="shared" si="25"/>
        <v>Baguette</v>
      </c>
      <c r="O548" t="str">
        <f t="shared" si="26"/>
        <v>Crispy</v>
      </c>
      <c r="P548" t="str">
        <f>_xlfn.XLOOKUP(Orders[[#This Row],[Customer ID]],customers!$A$2:$A$1001,customers!$I$2:$I$1001,,0)</f>
        <v>Yes</v>
      </c>
    </row>
    <row r="549" spans="1:16" x14ac:dyDescent="0.35">
      <c r="A549" s="2" t="s">
        <v>6166</v>
      </c>
      <c r="B549" s="3">
        <v>44829</v>
      </c>
      <c r="C549" s="2" t="s">
        <v>5166</v>
      </c>
      <c r="D549" t="s">
        <v>281</v>
      </c>
      <c r="E549" s="2">
        <v>3</v>
      </c>
      <c r="F549" s="2" t="str">
        <f>_xlfn.XLOOKUP(C549,customers!$A$1:$A$1001,customers!$B$1:$B$1001,,0)</f>
        <v>Kaydence Hammond</v>
      </c>
      <c r="G549" s="2" t="str">
        <f ca="1">IF(_xlfn.XLOOKUP(C549,customers!$A$1:$A$1001,customers!$C$1:$C$1001,,0)=0,"",_xlfn.XLOOKUP(C549,customers!$A$1:$A$1001,customers!$C$1:$C$1001,,0))</f>
        <v>khammond6@icloud.com</v>
      </c>
      <c r="H549" s="2" t="str">
        <f>_xlfn.XLOOKUP(C549,customers!$A$1:$A$1001,customers!$G$1:$G$1001,,0)</f>
        <v>France</v>
      </c>
      <c r="I549" t="str">
        <f>INDEX(products!$A$1:$G$49,MATCH(orders!$D511,products!$A$1:$A$49,0),MATCH(orders!I$1,products!$A$1:$G$1,0))</f>
        <v>Cia</v>
      </c>
      <c r="J549" t="str">
        <f>INDEX(products!$A$1:$G$49,MATCH(orders!$D511,products!$A$1:$A$49,0),MATCH(orders!J$1,products!$A$1:$G$1,0))</f>
        <v>M</v>
      </c>
      <c r="K549" s="5">
        <f>INDEX(products!$A$1:$G$49,MATCH(orders!$D511,products!$A$1:$A$49,0),MATCH(orders!K$1,products!$A$1:$G$1,0))</f>
        <v>0.5</v>
      </c>
      <c r="L549" s="10">
        <f>INDEX(products!$A$1:$G$49,MATCH(orders!$D511,products!$A$1:$A$49,0),MATCH(orders!L$1,products!$A$1:$G$1,0))</f>
        <v>3</v>
      </c>
      <c r="M549" s="10">
        <f t="shared" si="24"/>
        <v>9</v>
      </c>
      <c r="N549" t="str">
        <f t="shared" si="25"/>
        <v>Ciabatta</v>
      </c>
      <c r="O549" t="str">
        <f t="shared" si="26"/>
        <v>Medium</v>
      </c>
      <c r="P549" t="str">
        <f>_xlfn.XLOOKUP(Orders[[#This Row],[Customer ID]],customers!$A$2:$A$1001,customers!$I$2:$I$1001,,0)</f>
        <v>Yes</v>
      </c>
    </row>
    <row r="550" spans="1:16" x14ac:dyDescent="0.35">
      <c r="A550" s="2" t="s">
        <v>5653</v>
      </c>
      <c r="B550" s="3">
        <v>44784</v>
      </c>
      <c r="C550" s="2" t="s">
        <v>4653</v>
      </c>
      <c r="D550" t="s">
        <v>273</v>
      </c>
      <c r="E550" s="2">
        <v>6</v>
      </c>
      <c r="F550" s="2" t="str">
        <f>_xlfn.XLOOKUP(C550,customers!$A$1:$A$1001,customers!$B$1:$B$1001,,0)</f>
        <v>Kaylah George</v>
      </c>
      <c r="G550" s="2" t="str">
        <f ca="1">IF(_xlfn.XLOOKUP(C550,customers!$A$1:$A$1001,customers!$C$1:$C$1001,,0)=0,"",_xlfn.XLOOKUP(C550,customers!$A$1:$A$1001,customers!$C$1:$C$1001,,0))</f>
        <v>kgeorge7@hotmail.com</v>
      </c>
      <c r="H550" s="2" t="str">
        <f>_xlfn.XLOOKUP(C550,customers!$A$1:$A$1001,customers!$G$1:$G$1001,,0)</f>
        <v>France</v>
      </c>
      <c r="I550" t="str">
        <f>INDEX(products!$A$1:$G$49,MATCH(orders!$D883,products!$A$1:$A$49,0),MATCH(orders!I$1,products!$A$1:$G$1,0))</f>
        <v>Cro</v>
      </c>
      <c r="J550" t="str">
        <f>INDEX(products!$A$1:$G$49,MATCH(orders!$D883,products!$A$1:$A$49,0),MATCH(orders!J$1,products!$A$1:$G$1,0))</f>
        <v>M</v>
      </c>
      <c r="K550" s="5">
        <f>INDEX(products!$A$1:$G$49,MATCH(orders!$D883,products!$A$1:$A$49,0),MATCH(orders!K$1,products!$A$1:$G$1,0))</f>
        <v>0.5</v>
      </c>
      <c r="L550" s="10">
        <f>INDEX(products!$A$1:$G$49,MATCH(orders!$D883,products!$A$1:$A$49,0),MATCH(orders!L$1,products!$A$1:$G$1,0))</f>
        <v>2.7</v>
      </c>
      <c r="M550" s="10">
        <f t="shared" si="24"/>
        <v>16.200000000000003</v>
      </c>
      <c r="N550" t="str">
        <f t="shared" si="25"/>
        <v>Croissant</v>
      </c>
      <c r="O550" t="str">
        <f t="shared" si="26"/>
        <v>Medium</v>
      </c>
      <c r="P550" t="str">
        <f>_xlfn.XLOOKUP(Orders[[#This Row],[Customer ID]],customers!$A$2:$A$1001,customers!$I$2:$I$1001,,0)</f>
        <v>Yes</v>
      </c>
    </row>
    <row r="551" spans="1:16" x14ac:dyDescent="0.35">
      <c r="A551" s="2" t="s">
        <v>5922</v>
      </c>
      <c r="B551" s="3">
        <v>44604</v>
      </c>
      <c r="C551" s="2" t="s">
        <v>4922</v>
      </c>
      <c r="D551" t="s">
        <v>272</v>
      </c>
      <c r="E551" s="2">
        <v>2</v>
      </c>
      <c r="F551" s="2" t="str">
        <f>_xlfn.XLOOKUP(C551,customers!$A$1:$A$1001,customers!$B$1:$B$1001,,0)</f>
        <v>Kayleigh Avery</v>
      </c>
      <c r="G551" s="2" t="str">
        <f ca="1">IF(_xlfn.XLOOKUP(C551,customers!$A$1:$A$1001,customers!$C$1:$C$1001,,0)=0,"",_xlfn.XLOOKUP(C551,customers!$A$1:$A$1001,customers!$C$1:$C$1001,,0))</f>
        <v>kavery3@icloud.com</v>
      </c>
      <c r="H551" s="2" t="str">
        <f>_xlfn.XLOOKUP(C551,customers!$A$1:$A$1001,customers!$G$1:$G$1001,,0)</f>
        <v>Canada</v>
      </c>
      <c r="I551" t="str">
        <f>INDEX(products!$A$1:$G$49,MATCH(orders!$D268,products!$A$1:$A$49,0),MATCH(orders!I$1,products!$A$1:$G$1,0))</f>
        <v>Bag</v>
      </c>
      <c r="J551" t="str">
        <f>INDEX(products!$A$1:$G$49,MATCH(orders!$D268,products!$A$1:$A$49,0),MATCH(orders!J$1,products!$A$1:$G$1,0))</f>
        <v>S</v>
      </c>
      <c r="K551" s="5">
        <f>INDEX(products!$A$1:$G$49,MATCH(orders!$D268,products!$A$1:$A$49,0),MATCH(orders!K$1,products!$A$1:$G$1,0))</f>
        <v>2.5</v>
      </c>
      <c r="L551" s="10">
        <f>INDEX(products!$A$1:$G$49,MATCH(orders!$D268,products!$A$1:$A$49,0),MATCH(orders!L$1,products!$A$1:$G$1,0))</f>
        <v>15</v>
      </c>
      <c r="M551" s="10">
        <f t="shared" si="24"/>
        <v>30</v>
      </c>
      <c r="N551" t="str">
        <f t="shared" si="25"/>
        <v>Baguette</v>
      </c>
      <c r="O551" t="str">
        <f t="shared" si="26"/>
        <v>Soft</v>
      </c>
      <c r="P551" t="str">
        <f>_xlfn.XLOOKUP(Orders[[#This Row],[Customer ID]],customers!$A$2:$A$1001,customers!$I$2:$I$1001,,0)</f>
        <v>No</v>
      </c>
    </row>
    <row r="552" spans="1:16" x14ac:dyDescent="0.35">
      <c r="A552" s="2" t="s">
        <v>5673</v>
      </c>
      <c r="B552" s="3">
        <v>45259</v>
      </c>
      <c r="C552" s="2" t="s">
        <v>4673</v>
      </c>
      <c r="D552" t="s">
        <v>262</v>
      </c>
      <c r="E552" s="2">
        <v>2</v>
      </c>
      <c r="F552" s="2" t="str">
        <f>_xlfn.XLOOKUP(C552,customers!$A$1:$A$1001,customers!$B$1:$B$1001,,0)</f>
        <v>Kayden Clarke</v>
      </c>
      <c r="G552" s="2" t="str">
        <f ca="1">IF(_xlfn.XLOOKUP(C552,customers!$A$1:$A$1001,customers!$C$1:$C$1001,,0)=0,"",_xlfn.XLOOKUP(C552,customers!$A$1:$A$1001,customers!$C$1:$C$1001,,0))</f>
        <v>kclarke0@gmail.com</v>
      </c>
      <c r="H552" s="2" t="str">
        <f>_xlfn.XLOOKUP(C552,customers!$A$1:$A$1001,customers!$G$1:$G$1001,,0)</f>
        <v>United States</v>
      </c>
      <c r="I552" t="str">
        <f>INDEX(products!$A$1:$G$49,MATCH(orders!$D930,products!$A$1:$A$49,0),MATCH(orders!I$1,products!$A$1:$G$1,0))</f>
        <v>Cro</v>
      </c>
      <c r="J552" t="str">
        <f>INDEX(products!$A$1:$G$49,MATCH(orders!$D930,products!$A$1:$A$49,0),MATCH(orders!J$1,products!$A$1:$G$1,0))</f>
        <v>S</v>
      </c>
      <c r="K552" s="5">
        <f>INDEX(products!$A$1:$G$49,MATCH(orders!$D930,products!$A$1:$A$49,0),MATCH(orders!K$1,products!$A$1:$G$1,0))</f>
        <v>0.5</v>
      </c>
      <c r="L552" s="10">
        <f>INDEX(products!$A$1:$G$49,MATCH(orders!$D930,products!$A$1:$A$49,0),MATCH(orders!L$1,products!$A$1:$G$1,0))</f>
        <v>2.25</v>
      </c>
      <c r="M552" s="10">
        <f t="shared" si="24"/>
        <v>4.5</v>
      </c>
      <c r="N552" t="str">
        <f t="shared" si="25"/>
        <v>Croissant</v>
      </c>
      <c r="O552" t="str">
        <f t="shared" si="26"/>
        <v>Soft</v>
      </c>
      <c r="P552" t="str">
        <f>_xlfn.XLOOKUP(Orders[[#This Row],[Customer ID]],customers!$A$2:$A$1001,customers!$I$2:$I$1001,,0)</f>
        <v>Yes</v>
      </c>
    </row>
    <row r="553" spans="1:16" x14ac:dyDescent="0.35">
      <c r="A553" s="2" t="s">
        <v>5328</v>
      </c>
      <c r="B553" s="3">
        <v>44256</v>
      </c>
      <c r="C553" s="2" t="s">
        <v>4328</v>
      </c>
      <c r="D553" t="s">
        <v>267</v>
      </c>
      <c r="E553" s="2">
        <v>4</v>
      </c>
      <c r="F553" s="2" t="str">
        <f>_xlfn.XLOOKUP(C553,customers!$A$1:$A$1001,customers!$B$1:$B$1001,,0)</f>
        <v>Kayla Woodard</v>
      </c>
      <c r="G553" s="2" t="str">
        <f ca="1">IF(_xlfn.XLOOKUP(C553,customers!$A$1:$A$1001,customers!$C$1:$C$1001,,0)=0,"",_xlfn.XLOOKUP(C553,customers!$A$1:$A$1001,customers!$C$1:$C$1001,,0))</f>
        <v>kwoodard5@aol.com</v>
      </c>
      <c r="H553" s="2" t="str">
        <f>_xlfn.XLOOKUP(C553,customers!$A$1:$A$1001,customers!$G$1:$G$1001,,0)</f>
        <v>United States</v>
      </c>
      <c r="I553" t="str">
        <f>INDEX(products!$A$1:$G$49,MATCH(orders!$D551,products!$A$1:$A$49,0),MATCH(orders!I$1,products!$A$1:$G$1,0))</f>
        <v>Cro</v>
      </c>
      <c r="J553" t="str">
        <f>INDEX(products!$A$1:$G$49,MATCH(orders!$D551,products!$A$1:$A$49,0),MATCH(orders!J$1,products!$A$1:$G$1,0))</f>
        <v>M</v>
      </c>
      <c r="K553" s="5">
        <f>INDEX(products!$A$1:$G$49,MATCH(orders!$D551,products!$A$1:$A$49,0),MATCH(orders!K$1,products!$A$1:$G$1,0))</f>
        <v>1</v>
      </c>
      <c r="L553" s="10">
        <f>INDEX(products!$A$1:$G$49,MATCH(orders!$D551,products!$A$1:$A$49,0),MATCH(orders!L$1,products!$A$1:$G$1,0))</f>
        <v>5.4</v>
      </c>
      <c r="M553" s="10">
        <f t="shared" si="24"/>
        <v>21.6</v>
      </c>
      <c r="N553" t="str">
        <f t="shared" si="25"/>
        <v>Croissant</v>
      </c>
      <c r="O553" t="str">
        <f t="shared" si="26"/>
        <v>Medium</v>
      </c>
      <c r="P553" t="str">
        <f>_xlfn.XLOOKUP(Orders[[#This Row],[Customer ID]],customers!$A$2:$A$1001,customers!$I$2:$I$1001,,0)</f>
        <v>Yes</v>
      </c>
    </row>
    <row r="554" spans="1:16" x14ac:dyDescent="0.35">
      <c r="A554" s="2" t="s">
        <v>5340</v>
      </c>
      <c r="B554" s="3">
        <v>45212</v>
      </c>
      <c r="C554" s="2" t="s">
        <v>4340</v>
      </c>
      <c r="D554" t="s">
        <v>279</v>
      </c>
      <c r="E554" s="2">
        <v>5</v>
      </c>
      <c r="F554" s="2" t="str">
        <f>_xlfn.XLOOKUP(C554,customers!$A$1:$A$1001,customers!$B$1:$B$1001,,0)</f>
        <v>Kaylin Bautista</v>
      </c>
      <c r="G554" s="2" t="str">
        <f ca="1">IF(_xlfn.XLOOKUP(C554,customers!$A$1:$A$1001,customers!$C$1:$C$1001,,0)=0,"",_xlfn.XLOOKUP(C554,customers!$A$1:$A$1001,customers!$C$1:$C$1001,,0))</f>
        <v>kbautista4@icloud.com</v>
      </c>
      <c r="H554" s="2" t="str">
        <f>_xlfn.XLOOKUP(C554,customers!$A$1:$A$1001,customers!$G$1:$G$1001,,0)</f>
        <v>France</v>
      </c>
      <c r="I554" t="str">
        <f>INDEX(products!$A$1:$G$49,MATCH(orders!$D461,products!$A$1:$A$49,0),MATCH(orders!I$1,products!$A$1:$G$1,0))</f>
        <v>Bri</v>
      </c>
      <c r="J554" t="str">
        <f>INDEX(products!$A$1:$G$49,MATCH(orders!$D461,products!$A$1:$A$49,0),MATCH(orders!J$1,products!$A$1:$G$1,0))</f>
        <v>M</v>
      </c>
      <c r="K554" s="5">
        <f>INDEX(products!$A$1:$G$49,MATCH(orders!$D461,products!$A$1:$A$49,0),MATCH(orders!K$1,products!$A$1:$G$1,0))</f>
        <v>2.5</v>
      </c>
      <c r="L554" s="10">
        <f>INDEX(products!$A$1:$G$49,MATCH(orders!$D461,products!$A$1:$A$49,0),MATCH(orders!L$1,products!$A$1:$G$1,0))</f>
        <v>12</v>
      </c>
      <c r="M554" s="10">
        <f t="shared" si="24"/>
        <v>60</v>
      </c>
      <c r="N554" t="str">
        <f t="shared" si="25"/>
        <v>Brioche</v>
      </c>
      <c r="O554" t="str">
        <f t="shared" si="26"/>
        <v>Medium</v>
      </c>
      <c r="P554" t="str">
        <f>_xlfn.XLOOKUP(Orders[[#This Row],[Customer ID]],customers!$A$2:$A$1001,customers!$I$2:$I$1001,,0)</f>
        <v>Yes</v>
      </c>
    </row>
    <row r="555" spans="1:16" x14ac:dyDescent="0.35">
      <c r="A555" s="2" t="s">
        <v>5247</v>
      </c>
      <c r="B555" s="3">
        <v>44547</v>
      </c>
      <c r="C555" s="2" t="s">
        <v>4247</v>
      </c>
      <c r="D555" t="s">
        <v>259</v>
      </c>
      <c r="E555" s="2">
        <v>6</v>
      </c>
      <c r="F555" s="2" t="str">
        <f>_xlfn.XLOOKUP(C555,customers!$A$1:$A$1001,customers!$B$1:$B$1001,,0)</f>
        <v>Keagan Potter</v>
      </c>
      <c r="G555" s="2" t="str">
        <f ca="1">IF(_xlfn.XLOOKUP(C555,customers!$A$1:$A$1001,customers!$C$1:$C$1001,,0)=0,"",_xlfn.XLOOKUP(C555,customers!$A$1:$A$1001,customers!$C$1:$C$1001,,0))</f>
        <v>kpotter3@gmail.com</v>
      </c>
      <c r="H555" s="2" t="str">
        <f>_xlfn.XLOOKUP(C555,customers!$A$1:$A$1001,customers!$G$1:$G$1001,,0)</f>
        <v>Ireland</v>
      </c>
      <c r="I555" t="str">
        <f>INDEX(products!$A$1:$G$49,MATCH(orders!$D435,products!$A$1:$A$49,0),MATCH(orders!I$1,products!$A$1:$G$1,0))</f>
        <v>Sou</v>
      </c>
      <c r="J555" t="str">
        <f>INDEX(products!$A$1:$G$49,MATCH(orders!$D435,products!$A$1:$A$49,0),MATCH(orders!J$1,products!$A$1:$G$1,0))</f>
        <v>C</v>
      </c>
      <c r="K555" s="5">
        <f>INDEX(products!$A$1:$G$49,MATCH(orders!$D435,products!$A$1:$A$49,0),MATCH(orders!K$1,products!$A$1:$G$1,0))</f>
        <v>1</v>
      </c>
      <c r="L555" s="10">
        <f>INDEX(products!$A$1:$G$49,MATCH(orders!$D435,products!$A$1:$A$49,0),MATCH(orders!L$1,products!$A$1:$G$1,0))</f>
        <v>3.3</v>
      </c>
      <c r="M555" s="10">
        <f t="shared" si="24"/>
        <v>19.799999999999997</v>
      </c>
      <c r="N555" t="str">
        <f t="shared" si="25"/>
        <v>Sourdough</v>
      </c>
      <c r="O555" t="str">
        <f t="shared" si="26"/>
        <v>Crispy</v>
      </c>
      <c r="P555" t="str">
        <f>_xlfn.XLOOKUP(Orders[[#This Row],[Customer ID]],customers!$A$2:$A$1001,customers!$I$2:$I$1001,,0)</f>
        <v>No</v>
      </c>
    </row>
    <row r="556" spans="1:16" x14ac:dyDescent="0.35">
      <c r="A556" s="2" t="s">
        <v>5350</v>
      </c>
      <c r="B556" s="3">
        <v>44444</v>
      </c>
      <c r="C556" s="2" t="s">
        <v>4350</v>
      </c>
      <c r="D556" t="s">
        <v>272</v>
      </c>
      <c r="E556" s="2">
        <v>1</v>
      </c>
      <c r="F556" s="2" t="str">
        <f>_xlfn.XLOOKUP(C556,customers!$A$1:$A$1001,customers!$B$1:$B$1001,,0)</f>
        <v>Keegan Peck</v>
      </c>
      <c r="G556" s="2" t="str">
        <f ca="1">IF(_xlfn.XLOOKUP(C556,customers!$A$1:$A$1001,customers!$C$1:$C$1001,,0)=0,"",_xlfn.XLOOKUP(C556,customers!$A$1:$A$1001,customers!$C$1:$C$1001,,0))</f>
        <v>kpeck1@icloud.com</v>
      </c>
      <c r="H556" s="2" t="str">
        <f>_xlfn.XLOOKUP(C556,customers!$A$1:$A$1001,customers!$G$1:$G$1001,,0)</f>
        <v>France</v>
      </c>
      <c r="I556" t="str">
        <f>INDEX(products!$A$1:$G$49,MATCH(orders!$D988,products!$A$1:$A$49,0),MATCH(orders!I$1,products!$A$1:$G$1,0))</f>
        <v>Cro</v>
      </c>
      <c r="J556" t="str">
        <f>INDEX(products!$A$1:$G$49,MATCH(orders!$D988,products!$A$1:$A$49,0),MATCH(orders!J$1,products!$A$1:$G$1,0))</f>
        <v>S</v>
      </c>
      <c r="K556" s="5">
        <f>INDEX(products!$A$1:$G$49,MATCH(orders!$D988,products!$A$1:$A$49,0),MATCH(orders!K$1,products!$A$1:$G$1,0))</f>
        <v>0.2</v>
      </c>
      <c r="L556" s="10">
        <f>INDEX(products!$A$1:$G$49,MATCH(orders!$D988,products!$A$1:$A$49,0),MATCH(orders!L$1,products!$A$1:$G$1,0))</f>
        <v>0.9</v>
      </c>
      <c r="M556" s="10">
        <f t="shared" si="24"/>
        <v>0.9</v>
      </c>
      <c r="N556" t="str">
        <f t="shared" si="25"/>
        <v>Croissant</v>
      </c>
      <c r="O556" t="str">
        <f t="shared" si="26"/>
        <v>Soft</v>
      </c>
      <c r="P556" t="str">
        <f>_xlfn.XLOOKUP(Orders[[#This Row],[Customer ID]],customers!$A$2:$A$1001,customers!$I$2:$I$1001,,0)</f>
        <v>Yes</v>
      </c>
    </row>
    <row r="557" spans="1:16" x14ac:dyDescent="0.35">
      <c r="A557" s="2" t="s">
        <v>5385</v>
      </c>
      <c r="B557" s="3">
        <v>44490</v>
      </c>
      <c r="C557" s="2" t="s">
        <v>4385</v>
      </c>
      <c r="D557" t="s">
        <v>288</v>
      </c>
      <c r="E557" s="2">
        <v>3</v>
      </c>
      <c r="F557" s="2" t="str">
        <f>_xlfn.XLOOKUP(C557,customers!$A$1:$A$1001,customers!$B$1:$B$1001,,0)</f>
        <v>Keenan Giles</v>
      </c>
      <c r="G557" s="2" t="str">
        <f ca="1">IF(_xlfn.XLOOKUP(C557,customers!$A$1:$A$1001,customers!$C$1:$C$1001,,0)=0,"",_xlfn.XLOOKUP(C557,customers!$A$1:$A$1001,customers!$C$1:$C$1001,,0))</f>
        <v>kgiles3@hotmail.com</v>
      </c>
      <c r="H557" s="2" t="str">
        <f>_xlfn.XLOOKUP(C557,customers!$A$1:$A$1001,customers!$G$1:$G$1001,,0)</f>
        <v>Ireland</v>
      </c>
      <c r="I557" t="str">
        <f>INDEX(products!$A$1:$G$49,MATCH(orders!$D188,products!$A$1:$A$49,0),MATCH(orders!I$1,products!$A$1:$G$1,0))</f>
        <v>Cro</v>
      </c>
      <c r="J557" t="str">
        <f>INDEX(products!$A$1:$G$49,MATCH(orders!$D188,products!$A$1:$A$49,0),MATCH(orders!J$1,products!$A$1:$G$1,0))</f>
        <v>C</v>
      </c>
      <c r="K557" s="5">
        <f>INDEX(products!$A$1:$G$49,MATCH(orders!$D188,products!$A$1:$A$49,0),MATCH(orders!K$1,products!$A$1:$G$1,0))</f>
        <v>0.2</v>
      </c>
      <c r="L557" s="10">
        <f>INDEX(products!$A$1:$G$49,MATCH(orders!$D188,products!$A$1:$A$49,0),MATCH(orders!L$1,products!$A$1:$G$1,0))</f>
        <v>0.99</v>
      </c>
      <c r="M557" s="10">
        <f t="shared" si="24"/>
        <v>2.9699999999999998</v>
      </c>
      <c r="N557" t="str">
        <f t="shared" si="25"/>
        <v>Croissant</v>
      </c>
      <c r="O557" t="str">
        <f t="shared" si="26"/>
        <v>Crispy</v>
      </c>
      <c r="P557" t="str">
        <f>_xlfn.XLOOKUP(Orders[[#This Row],[Customer ID]],customers!$A$2:$A$1001,customers!$I$2:$I$1001,,0)</f>
        <v>No</v>
      </c>
    </row>
    <row r="558" spans="1:16" x14ac:dyDescent="0.35">
      <c r="A558" s="2" t="s">
        <v>5586</v>
      </c>
      <c r="B558" s="3">
        <v>45374</v>
      </c>
      <c r="C558" s="2" t="s">
        <v>4586</v>
      </c>
      <c r="D558" t="s">
        <v>275</v>
      </c>
      <c r="E558" s="2">
        <v>1</v>
      </c>
      <c r="F558" s="2" t="str">
        <f>_xlfn.XLOOKUP(C558,customers!$A$1:$A$1001,customers!$B$1:$B$1001,,0)</f>
        <v>Keira Meyer</v>
      </c>
      <c r="G558" s="2" t="str">
        <f ca="1">IF(_xlfn.XLOOKUP(C558,customers!$A$1:$A$1001,customers!$C$1:$C$1001,,0)=0,"",_xlfn.XLOOKUP(C558,customers!$A$1:$A$1001,customers!$C$1:$C$1001,,0))</f>
        <v>kmeyer2@aol.com</v>
      </c>
      <c r="H558" s="2" t="str">
        <f>_xlfn.XLOOKUP(C558,customers!$A$1:$A$1001,customers!$G$1:$G$1001,,0)</f>
        <v>Canada</v>
      </c>
      <c r="I558" t="str">
        <f>INDEX(products!$A$1:$G$49,MATCH(orders!$D837,products!$A$1:$A$49,0),MATCH(orders!I$1,products!$A$1:$G$1,0))</f>
        <v>Cro</v>
      </c>
      <c r="J558" t="str">
        <f>INDEX(products!$A$1:$G$49,MATCH(orders!$D837,products!$A$1:$A$49,0),MATCH(orders!J$1,products!$A$1:$G$1,0))</f>
        <v>S</v>
      </c>
      <c r="K558" s="5">
        <f>INDEX(products!$A$1:$G$49,MATCH(orders!$D837,products!$A$1:$A$49,0),MATCH(orders!K$1,products!$A$1:$G$1,0))</f>
        <v>0.2</v>
      </c>
      <c r="L558" s="10">
        <f>INDEX(products!$A$1:$G$49,MATCH(orders!$D837,products!$A$1:$A$49,0),MATCH(orders!L$1,products!$A$1:$G$1,0))</f>
        <v>0.9</v>
      </c>
      <c r="M558" s="10">
        <f t="shared" si="24"/>
        <v>0.9</v>
      </c>
      <c r="N558" t="str">
        <f t="shared" si="25"/>
        <v>Croissant</v>
      </c>
      <c r="O558" t="str">
        <f t="shared" si="26"/>
        <v>Soft</v>
      </c>
      <c r="P558" t="str">
        <f>_xlfn.XLOOKUP(Orders[[#This Row],[Customer ID]],customers!$A$2:$A$1001,customers!$I$2:$I$1001,,0)</f>
        <v>Yes</v>
      </c>
    </row>
    <row r="559" spans="1:16" x14ac:dyDescent="0.35">
      <c r="A559" s="2" t="s">
        <v>5537</v>
      </c>
      <c r="B559" s="3">
        <v>45437</v>
      </c>
      <c r="C559" s="2" t="s">
        <v>4537</v>
      </c>
      <c r="D559" t="s">
        <v>277</v>
      </c>
      <c r="E559" s="2">
        <v>4</v>
      </c>
      <c r="F559" s="2" t="str">
        <f>_xlfn.XLOOKUP(C559,customers!$A$1:$A$1001,customers!$B$1:$B$1001,,0)</f>
        <v>Kellen Hayes</v>
      </c>
      <c r="G559" s="2" t="str">
        <f ca="1">IF(_xlfn.XLOOKUP(C559,customers!$A$1:$A$1001,customers!$C$1:$C$1001,,0)=0,"",_xlfn.XLOOKUP(C559,customers!$A$1:$A$1001,customers!$C$1:$C$1001,,0))</f>
        <v>khayes4@outlook.com</v>
      </c>
      <c r="H559" s="2" t="str">
        <f>_xlfn.XLOOKUP(C559,customers!$A$1:$A$1001,customers!$G$1:$G$1001,,0)</f>
        <v>France</v>
      </c>
      <c r="I559" t="str">
        <f>INDEX(products!$A$1:$G$49,MATCH(orders!$D505,products!$A$1:$A$49,0),MATCH(orders!I$1,products!$A$1:$G$1,0))</f>
        <v>Cro</v>
      </c>
      <c r="J559" t="str">
        <f>INDEX(products!$A$1:$G$49,MATCH(orders!$D505,products!$A$1:$A$49,0),MATCH(orders!J$1,products!$A$1:$G$1,0))</f>
        <v>S</v>
      </c>
      <c r="K559" s="5">
        <f>INDEX(products!$A$1:$G$49,MATCH(orders!$D505,products!$A$1:$A$49,0),MATCH(orders!K$1,products!$A$1:$G$1,0))</f>
        <v>0.5</v>
      </c>
      <c r="L559" s="10">
        <f>INDEX(products!$A$1:$G$49,MATCH(orders!$D505,products!$A$1:$A$49,0),MATCH(orders!L$1,products!$A$1:$G$1,0))</f>
        <v>2.25</v>
      </c>
      <c r="M559" s="10">
        <f t="shared" si="24"/>
        <v>9</v>
      </c>
      <c r="N559" t="str">
        <f t="shared" si="25"/>
        <v>Croissant</v>
      </c>
      <c r="O559" t="str">
        <f t="shared" si="26"/>
        <v>Soft</v>
      </c>
      <c r="P559" t="str">
        <f>_xlfn.XLOOKUP(Orders[[#This Row],[Customer ID]],customers!$A$2:$A$1001,customers!$I$2:$I$1001,,0)</f>
        <v>No</v>
      </c>
    </row>
    <row r="560" spans="1:16" x14ac:dyDescent="0.35">
      <c r="A560" s="2" t="s">
        <v>5212</v>
      </c>
      <c r="B560" s="3">
        <v>45190</v>
      </c>
      <c r="C560" s="2" t="s">
        <v>4212</v>
      </c>
      <c r="D560" t="s">
        <v>288</v>
      </c>
      <c r="E560" s="2">
        <v>3</v>
      </c>
      <c r="F560" s="2" t="str">
        <f>_xlfn.XLOOKUP(C560,customers!$A$1:$A$1001,customers!$B$1:$B$1001,,0)</f>
        <v>Kelsey Simmons</v>
      </c>
      <c r="G560" s="2" t="str">
        <f ca="1">IF(_xlfn.XLOOKUP(C560,customers!$A$1:$A$1001,customers!$C$1:$C$1001,,0)=0,"",_xlfn.XLOOKUP(C560,customers!$A$1:$A$1001,customers!$C$1:$C$1001,,0))</f>
        <v>ksimmons7@gmail.com</v>
      </c>
      <c r="H560" s="2" t="str">
        <f>_xlfn.XLOOKUP(C560,customers!$A$1:$A$1001,customers!$G$1:$G$1001,,0)</f>
        <v>France</v>
      </c>
      <c r="I560" t="str">
        <f>INDEX(products!$A$1:$G$49,MATCH(orders!$D380,products!$A$1:$A$49,0),MATCH(orders!I$1,products!$A$1:$G$1,0))</f>
        <v>Cro</v>
      </c>
      <c r="J560" t="str">
        <f>INDEX(products!$A$1:$G$49,MATCH(orders!$D380,products!$A$1:$A$49,0),MATCH(orders!J$1,products!$A$1:$G$1,0))</f>
        <v>S</v>
      </c>
      <c r="K560" s="5">
        <f>INDEX(products!$A$1:$G$49,MATCH(orders!$D380,products!$A$1:$A$49,0),MATCH(orders!K$1,products!$A$1:$G$1,0))</f>
        <v>2.5</v>
      </c>
      <c r="L560" s="10">
        <f>INDEX(products!$A$1:$G$49,MATCH(orders!$D380,products!$A$1:$A$49,0),MATCH(orders!L$1,products!$A$1:$G$1,0))</f>
        <v>11.25</v>
      </c>
      <c r="M560" s="10">
        <f t="shared" si="24"/>
        <v>33.75</v>
      </c>
      <c r="N560" t="str">
        <f t="shared" si="25"/>
        <v>Croissant</v>
      </c>
      <c r="O560" t="str">
        <f t="shared" si="26"/>
        <v>Soft</v>
      </c>
      <c r="P560" t="str">
        <f>_xlfn.XLOOKUP(Orders[[#This Row],[Customer ID]],customers!$A$2:$A$1001,customers!$I$2:$I$1001,,0)</f>
        <v>No</v>
      </c>
    </row>
    <row r="561" spans="1:16" x14ac:dyDescent="0.35">
      <c r="A561" s="2" t="s">
        <v>5560</v>
      </c>
      <c r="B561" s="3">
        <v>45626</v>
      </c>
      <c r="C561" s="2" t="s">
        <v>4560</v>
      </c>
      <c r="D561" t="s">
        <v>281</v>
      </c>
      <c r="E561" s="2">
        <v>2</v>
      </c>
      <c r="F561" s="2" t="str">
        <f>_xlfn.XLOOKUP(C561,customers!$A$1:$A$1001,customers!$B$1:$B$1001,,0)</f>
        <v>Kelvin Carlson</v>
      </c>
      <c r="G561" s="2" t="str">
        <f ca="1">IF(_xlfn.XLOOKUP(C561,customers!$A$1:$A$1001,customers!$C$1:$C$1001,,0)=0,"",_xlfn.XLOOKUP(C561,customers!$A$1:$A$1001,customers!$C$1:$C$1001,,0))</f>
        <v>kcarlson9@gmail.com</v>
      </c>
      <c r="H561" s="2" t="str">
        <f>_xlfn.XLOOKUP(C561,customers!$A$1:$A$1001,customers!$G$1:$G$1001,,0)</f>
        <v>United States</v>
      </c>
      <c r="I561" t="str">
        <f>INDEX(products!$A$1:$G$49,MATCH(orders!$D943,products!$A$1:$A$49,0),MATCH(orders!I$1,products!$A$1:$G$1,0))</f>
        <v>Bag</v>
      </c>
      <c r="J561" t="str">
        <f>INDEX(products!$A$1:$G$49,MATCH(orders!$D943,products!$A$1:$A$49,0),MATCH(orders!J$1,products!$A$1:$G$1,0))</f>
        <v>M</v>
      </c>
      <c r="K561" s="5">
        <f>INDEX(products!$A$1:$G$49,MATCH(orders!$D943,products!$A$1:$A$49,0),MATCH(orders!K$1,products!$A$1:$G$1,0))</f>
        <v>2.5</v>
      </c>
      <c r="L561" s="10">
        <f>INDEX(products!$A$1:$G$49,MATCH(orders!$D943,products!$A$1:$A$49,0),MATCH(orders!L$1,products!$A$1:$G$1,0))</f>
        <v>18</v>
      </c>
      <c r="M561" s="10">
        <f t="shared" si="24"/>
        <v>36</v>
      </c>
      <c r="N561" t="str">
        <f t="shared" si="25"/>
        <v>Baguette</v>
      </c>
      <c r="O561" t="str">
        <f t="shared" si="26"/>
        <v>Medium</v>
      </c>
      <c r="P561" t="str">
        <f>_xlfn.XLOOKUP(Orders[[#This Row],[Customer ID]],customers!$A$2:$A$1001,customers!$I$2:$I$1001,,0)</f>
        <v>Yes</v>
      </c>
    </row>
    <row r="562" spans="1:16" x14ac:dyDescent="0.35">
      <c r="A562" s="2" t="s">
        <v>5416</v>
      </c>
      <c r="B562" s="3">
        <v>44212</v>
      </c>
      <c r="C562" s="2" t="s">
        <v>4416</v>
      </c>
      <c r="D562" t="s">
        <v>281</v>
      </c>
      <c r="E562" s="2">
        <v>4</v>
      </c>
      <c r="F562" s="2" t="str">
        <f>_xlfn.XLOOKUP(C562,customers!$A$1:$A$1001,customers!$B$1:$B$1001,,0)</f>
        <v>Kelly Watkins</v>
      </c>
      <c r="G562" s="2" t="str">
        <f ca="1">IF(_xlfn.XLOOKUP(C562,customers!$A$1:$A$1001,customers!$C$1:$C$1001,,0)=0,"",_xlfn.XLOOKUP(C562,customers!$A$1:$A$1001,customers!$C$1:$C$1001,,0))</f>
        <v>kwatkins1@aol.com</v>
      </c>
      <c r="H562" s="2" t="str">
        <f>_xlfn.XLOOKUP(C562,customers!$A$1:$A$1001,customers!$G$1:$G$1001,,0)</f>
        <v>United States</v>
      </c>
      <c r="I562" t="str">
        <f>INDEX(products!$A$1:$G$49,MATCH(orders!$D31,products!$A$1:$A$49,0),MATCH(orders!I$1,products!$A$1:$G$1,0))</f>
        <v>Bag</v>
      </c>
      <c r="J562" t="str">
        <f>INDEX(products!$A$1:$G$49,MATCH(orders!$D31,products!$A$1:$A$49,0),MATCH(orders!J$1,products!$A$1:$G$1,0))</f>
        <v>C</v>
      </c>
      <c r="K562" s="5">
        <f>INDEX(products!$A$1:$G$49,MATCH(orders!$D31,products!$A$1:$A$49,0),MATCH(orders!K$1,products!$A$1:$G$1,0))</f>
        <v>2.5</v>
      </c>
      <c r="L562" s="10">
        <f>INDEX(products!$A$1:$G$49,MATCH(orders!$D31,products!$A$1:$A$49,0),MATCH(orders!L$1,products!$A$1:$G$1,0))</f>
        <v>16.5</v>
      </c>
      <c r="M562" s="10">
        <f t="shared" si="24"/>
        <v>66</v>
      </c>
      <c r="N562" t="str">
        <f t="shared" si="25"/>
        <v>Baguette</v>
      </c>
      <c r="O562" t="str">
        <f t="shared" si="26"/>
        <v>Crispy</v>
      </c>
      <c r="P562" t="str">
        <f>_xlfn.XLOOKUP(Orders[[#This Row],[Customer ID]],customers!$A$2:$A$1001,customers!$I$2:$I$1001,,0)</f>
        <v>No</v>
      </c>
    </row>
    <row r="563" spans="1:16" x14ac:dyDescent="0.35">
      <c r="A563" s="2" t="s">
        <v>5341</v>
      </c>
      <c r="B563" s="3">
        <v>44439</v>
      </c>
      <c r="C563" s="2" t="s">
        <v>4341</v>
      </c>
      <c r="D563" t="s">
        <v>266</v>
      </c>
      <c r="E563" s="2">
        <v>2</v>
      </c>
      <c r="F563" s="2" t="str">
        <f>_xlfn.XLOOKUP(C563,customers!$A$1:$A$1001,customers!$B$1:$B$1001,,0)</f>
        <v>Kelvin Vang</v>
      </c>
      <c r="G563" s="2" t="str">
        <f ca="1">IF(_xlfn.XLOOKUP(C563,customers!$A$1:$A$1001,customers!$C$1:$C$1001,,0)=0,"",_xlfn.XLOOKUP(C563,customers!$A$1:$A$1001,customers!$C$1:$C$1001,,0))</f>
        <v>kvang1@icloud.com</v>
      </c>
      <c r="H563" s="2" t="str">
        <f>_xlfn.XLOOKUP(C563,customers!$A$1:$A$1001,customers!$G$1:$G$1001,,0)</f>
        <v>United States</v>
      </c>
      <c r="I563" t="str">
        <f>INDEX(products!$A$1:$G$49,MATCH(orders!$D874,products!$A$1:$A$49,0),MATCH(orders!I$1,products!$A$1:$G$1,0))</f>
        <v>Bag</v>
      </c>
      <c r="J563" t="str">
        <f>INDEX(products!$A$1:$G$49,MATCH(orders!$D874,products!$A$1:$A$49,0),MATCH(orders!J$1,products!$A$1:$G$1,0))</f>
        <v>C</v>
      </c>
      <c r="K563" s="5">
        <f>INDEX(products!$A$1:$G$49,MATCH(orders!$D874,products!$A$1:$A$49,0),MATCH(orders!K$1,products!$A$1:$G$1,0))</f>
        <v>0.5</v>
      </c>
      <c r="L563" s="10">
        <f>INDEX(products!$A$1:$G$49,MATCH(orders!$D874,products!$A$1:$A$49,0),MATCH(orders!L$1,products!$A$1:$G$1,0))</f>
        <v>3.3</v>
      </c>
      <c r="M563" s="10">
        <f t="shared" si="24"/>
        <v>6.6</v>
      </c>
      <c r="N563" t="str">
        <f t="shared" si="25"/>
        <v>Baguette</v>
      </c>
      <c r="O563" t="str">
        <f t="shared" si="26"/>
        <v>Crispy</v>
      </c>
      <c r="P563" t="str">
        <f>_xlfn.XLOOKUP(Orders[[#This Row],[Customer ID]],customers!$A$2:$A$1001,customers!$I$2:$I$1001,,0)</f>
        <v>Yes</v>
      </c>
    </row>
    <row r="564" spans="1:16" x14ac:dyDescent="0.35">
      <c r="A564" s="2" t="s">
        <v>5243</v>
      </c>
      <c r="B564" s="3">
        <v>44396</v>
      </c>
      <c r="C564" s="2" t="s">
        <v>4243</v>
      </c>
      <c r="D564" t="s">
        <v>266</v>
      </c>
      <c r="E564" s="2">
        <v>4</v>
      </c>
      <c r="F564" s="2" t="str">
        <f>_xlfn.XLOOKUP(C564,customers!$A$1:$A$1001,customers!$B$1:$B$1001,,0)</f>
        <v>Kelsey Copeland</v>
      </c>
      <c r="G564" s="2" t="str">
        <f ca="1">IF(_xlfn.XLOOKUP(C564,customers!$A$1:$A$1001,customers!$C$1:$C$1001,,0)=0,"",_xlfn.XLOOKUP(C564,customers!$A$1:$A$1001,customers!$C$1:$C$1001,,0))</f>
        <v>kcopeland2@outlook.com</v>
      </c>
      <c r="H564" s="2" t="str">
        <f>_xlfn.XLOOKUP(C564,customers!$A$1:$A$1001,customers!$G$1:$G$1001,,0)</f>
        <v>Canada</v>
      </c>
      <c r="I564" t="str">
        <f>INDEX(products!$A$1:$G$49,MATCH(orders!$D358,products!$A$1:$A$49,0),MATCH(orders!I$1,products!$A$1:$G$1,0))</f>
        <v>Sou</v>
      </c>
      <c r="J564" t="str">
        <f>INDEX(products!$A$1:$G$49,MATCH(orders!$D358,products!$A$1:$A$49,0),MATCH(orders!J$1,products!$A$1:$G$1,0))</f>
        <v>M</v>
      </c>
      <c r="K564" s="5">
        <f>INDEX(products!$A$1:$G$49,MATCH(orders!$D358,products!$A$1:$A$49,0),MATCH(orders!K$1,products!$A$1:$G$1,0))</f>
        <v>1</v>
      </c>
      <c r="L564" s="10">
        <f>INDEX(products!$A$1:$G$49,MATCH(orders!$D358,products!$A$1:$A$49,0),MATCH(orders!L$1,products!$A$1:$G$1,0))</f>
        <v>6</v>
      </c>
      <c r="M564" s="10">
        <f t="shared" si="24"/>
        <v>24</v>
      </c>
      <c r="N564" t="str">
        <f t="shared" si="25"/>
        <v>Sourdough</v>
      </c>
      <c r="O564" t="str">
        <f t="shared" si="26"/>
        <v>Medium</v>
      </c>
      <c r="P564" t="str">
        <f>_xlfn.XLOOKUP(Orders[[#This Row],[Customer ID]],customers!$A$2:$A$1001,customers!$I$2:$I$1001,,0)</f>
        <v>Yes</v>
      </c>
    </row>
    <row r="565" spans="1:16" x14ac:dyDescent="0.35">
      <c r="A565" s="2" t="s">
        <v>5710</v>
      </c>
      <c r="B565" s="3">
        <v>44698</v>
      </c>
      <c r="C565" s="2" t="s">
        <v>4710</v>
      </c>
      <c r="D565" t="s">
        <v>281</v>
      </c>
      <c r="E565" s="2">
        <v>4</v>
      </c>
      <c r="F565" s="2" t="str">
        <f>_xlfn.XLOOKUP(C565,customers!$A$1:$A$1001,customers!$B$1:$B$1001,,0)</f>
        <v>Kenyon Reese</v>
      </c>
      <c r="G565" s="2" t="str">
        <f ca="1">IF(_xlfn.XLOOKUP(C565,customers!$A$1:$A$1001,customers!$C$1:$C$1001,,0)=0,"",_xlfn.XLOOKUP(C565,customers!$A$1:$A$1001,customers!$C$1:$C$1001,,0))</f>
        <v>kreese1@outlook.com</v>
      </c>
      <c r="H565" s="2" t="str">
        <f>_xlfn.XLOOKUP(C565,customers!$A$1:$A$1001,customers!$G$1:$G$1001,,0)</f>
        <v>United States</v>
      </c>
      <c r="I565" t="str">
        <f>INDEX(products!$A$1:$G$49,MATCH(orders!$D463,products!$A$1:$A$49,0),MATCH(orders!I$1,products!$A$1:$G$1,0))</f>
        <v>Cro</v>
      </c>
      <c r="J565" t="str">
        <f>INDEX(products!$A$1:$G$49,MATCH(orders!$D463,products!$A$1:$A$49,0),MATCH(orders!J$1,products!$A$1:$G$1,0))</f>
        <v>C</v>
      </c>
      <c r="K565" s="5">
        <f>INDEX(products!$A$1:$G$49,MATCH(orders!$D463,products!$A$1:$A$49,0),MATCH(orders!K$1,products!$A$1:$G$1,0))</f>
        <v>1</v>
      </c>
      <c r="L565" s="10">
        <f>INDEX(products!$A$1:$G$49,MATCH(orders!$D463,products!$A$1:$A$49,0),MATCH(orders!L$1,products!$A$1:$G$1,0))</f>
        <v>4.95</v>
      </c>
      <c r="M565" s="10">
        <f t="shared" si="24"/>
        <v>19.8</v>
      </c>
      <c r="N565" t="str">
        <f t="shared" si="25"/>
        <v>Croissant</v>
      </c>
      <c r="O565" t="str">
        <f t="shared" si="26"/>
        <v>Crispy</v>
      </c>
      <c r="P565" t="str">
        <f>_xlfn.XLOOKUP(Orders[[#This Row],[Customer ID]],customers!$A$2:$A$1001,customers!$I$2:$I$1001,,0)</f>
        <v>Yes</v>
      </c>
    </row>
    <row r="566" spans="1:16" x14ac:dyDescent="0.35">
      <c r="A566" s="2" t="s">
        <v>5493</v>
      </c>
      <c r="B566" s="3">
        <v>45635</v>
      </c>
      <c r="C566" s="2" t="s">
        <v>4493</v>
      </c>
      <c r="D566" t="s">
        <v>275</v>
      </c>
      <c r="E566" s="2">
        <v>3</v>
      </c>
      <c r="F566" s="2" t="str">
        <f>_xlfn.XLOOKUP(C566,customers!$A$1:$A$1001,customers!$B$1:$B$1001,,0)</f>
        <v>Kendall Randall</v>
      </c>
      <c r="G566" s="2" t="str">
        <f ca="1">IF(_xlfn.XLOOKUP(C566,customers!$A$1:$A$1001,customers!$C$1:$C$1001,,0)=0,"",_xlfn.XLOOKUP(C566,customers!$A$1:$A$1001,customers!$C$1:$C$1001,,0))</f>
        <v>krandall7@icloud.com</v>
      </c>
      <c r="H566" s="2" t="str">
        <f>_xlfn.XLOOKUP(C566,customers!$A$1:$A$1001,customers!$G$1:$G$1001,,0)</f>
        <v>Canada</v>
      </c>
      <c r="I566" t="str">
        <f>INDEX(products!$A$1:$G$49,MATCH(orders!$D801,products!$A$1:$A$49,0),MATCH(orders!I$1,products!$A$1:$G$1,0))</f>
        <v>Cro</v>
      </c>
      <c r="J566" t="str">
        <f>INDEX(products!$A$1:$G$49,MATCH(orders!$D801,products!$A$1:$A$49,0),MATCH(orders!J$1,products!$A$1:$G$1,0))</f>
        <v>C</v>
      </c>
      <c r="K566" s="5">
        <f>INDEX(products!$A$1:$G$49,MATCH(orders!$D801,products!$A$1:$A$49,0),MATCH(orders!K$1,products!$A$1:$G$1,0))</f>
        <v>1</v>
      </c>
      <c r="L566" s="10">
        <f>INDEX(products!$A$1:$G$49,MATCH(orders!$D801,products!$A$1:$A$49,0),MATCH(orders!L$1,products!$A$1:$G$1,0))</f>
        <v>4.95</v>
      </c>
      <c r="M566" s="10">
        <f t="shared" si="24"/>
        <v>14.850000000000001</v>
      </c>
      <c r="N566" t="str">
        <f t="shared" si="25"/>
        <v>Croissant</v>
      </c>
      <c r="O566" t="str">
        <f t="shared" si="26"/>
        <v>Crispy</v>
      </c>
      <c r="P566" t="str">
        <f>_xlfn.XLOOKUP(Orders[[#This Row],[Customer ID]],customers!$A$2:$A$1001,customers!$I$2:$I$1001,,0)</f>
        <v>No</v>
      </c>
    </row>
    <row r="567" spans="1:16" x14ac:dyDescent="0.35">
      <c r="A567" s="2" t="s">
        <v>5693</v>
      </c>
      <c r="B567" s="3">
        <v>44920</v>
      </c>
      <c r="C567" s="2" t="s">
        <v>4693</v>
      </c>
      <c r="D567" t="s">
        <v>272</v>
      </c>
      <c r="E567" s="2">
        <v>3</v>
      </c>
      <c r="F567" s="2" t="str">
        <f>_xlfn.XLOOKUP(C567,customers!$A$1:$A$1001,customers!$B$1:$B$1001,,0)</f>
        <v>Kendrick Knapp</v>
      </c>
      <c r="G567" s="2" t="str">
        <f ca="1">IF(_xlfn.XLOOKUP(C567,customers!$A$1:$A$1001,customers!$C$1:$C$1001,,0)=0,"",_xlfn.XLOOKUP(C567,customers!$A$1:$A$1001,customers!$C$1:$C$1001,,0))</f>
        <v>kknapp8@outlook.com</v>
      </c>
      <c r="H567" s="2" t="str">
        <f>_xlfn.XLOOKUP(C567,customers!$A$1:$A$1001,customers!$G$1:$G$1001,,0)</f>
        <v>Ireland</v>
      </c>
      <c r="I567" t="str">
        <f>INDEX(products!$A$1:$G$49,MATCH(orders!$D640,products!$A$1:$A$49,0),MATCH(orders!I$1,products!$A$1:$G$1,0))</f>
        <v>Bag</v>
      </c>
      <c r="J567" t="str">
        <f>INDEX(products!$A$1:$G$49,MATCH(orders!$D640,products!$A$1:$A$49,0),MATCH(orders!J$1,products!$A$1:$G$1,0))</f>
        <v>M</v>
      </c>
      <c r="K567" s="5">
        <f>INDEX(products!$A$1:$G$49,MATCH(orders!$D640,products!$A$1:$A$49,0),MATCH(orders!K$1,products!$A$1:$G$1,0))</f>
        <v>2.5</v>
      </c>
      <c r="L567" s="10">
        <f>INDEX(products!$A$1:$G$49,MATCH(orders!$D640,products!$A$1:$A$49,0),MATCH(orders!L$1,products!$A$1:$G$1,0))</f>
        <v>18</v>
      </c>
      <c r="M567" s="10">
        <f t="shared" si="24"/>
        <v>54</v>
      </c>
      <c r="N567" t="str">
        <f t="shared" si="25"/>
        <v>Baguette</v>
      </c>
      <c r="O567" t="str">
        <f t="shared" si="26"/>
        <v>Medium</v>
      </c>
      <c r="P567" t="str">
        <f>_xlfn.XLOOKUP(Orders[[#This Row],[Customer ID]],customers!$A$2:$A$1001,customers!$I$2:$I$1001,,0)</f>
        <v>No</v>
      </c>
    </row>
    <row r="568" spans="1:16" x14ac:dyDescent="0.35">
      <c r="A568" s="2" t="s">
        <v>5813</v>
      </c>
      <c r="B568" s="3">
        <v>44213</v>
      </c>
      <c r="C568" s="2" t="s">
        <v>4813</v>
      </c>
      <c r="D568" t="s">
        <v>262</v>
      </c>
      <c r="E568" s="2">
        <v>2</v>
      </c>
      <c r="F568" s="2" t="str">
        <f>_xlfn.XLOOKUP(C568,customers!$A$1:$A$1001,customers!$B$1:$B$1001,,0)</f>
        <v>Kennedy Shah</v>
      </c>
      <c r="G568" s="2" t="str">
        <f ca="1">IF(_xlfn.XLOOKUP(C568,customers!$A$1:$A$1001,customers!$C$1:$C$1001,,0)=0,"",_xlfn.XLOOKUP(C568,customers!$A$1:$A$1001,customers!$C$1:$C$1001,,0))</f>
        <v>kshah7@aol.com</v>
      </c>
      <c r="H568" s="2" t="str">
        <f>_xlfn.XLOOKUP(C568,customers!$A$1:$A$1001,customers!$G$1:$G$1001,,0)</f>
        <v>United States</v>
      </c>
      <c r="I568" t="str">
        <f>INDEX(products!$A$1:$G$49,MATCH(orders!$D726,products!$A$1:$A$49,0),MATCH(orders!I$1,products!$A$1:$G$1,0))</f>
        <v>Cro</v>
      </c>
      <c r="J568" t="str">
        <f>INDEX(products!$A$1:$G$49,MATCH(orders!$D726,products!$A$1:$A$49,0),MATCH(orders!J$1,products!$A$1:$G$1,0))</f>
        <v>C</v>
      </c>
      <c r="K568" s="5">
        <f>INDEX(products!$A$1:$G$49,MATCH(orders!$D726,products!$A$1:$A$49,0),MATCH(orders!K$1,products!$A$1:$G$1,0))</f>
        <v>2.5</v>
      </c>
      <c r="L568" s="10">
        <f>INDEX(products!$A$1:$G$49,MATCH(orders!$D726,products!$A$1:$A$49,0),MATCH(orders!L$1,products!$A$1:$G$1,0))</f>
        <v>12.375</v>
      </c>
      <c r="M568" s="10">
        <f t="shared" si="24"/>
        <v>24.75</v>
      </c>
      <c r="N568" t="str">
        <f t="shared" si="25"/>
        <v>Croissant</v>
      </c>
      <c r="O568" t="str">
        <f t="shared" si="26"/>
        <v>Crispy</v>
      </c>
      <c r="P568" t="str">
        <f>_xlfn.XLOOKUP(Orders[[#This Row],[Customer ID]],customers!$A$2:$A$1001,customers!$I$2:$I$1001,,0)</f>
        <v>No</v>
      </c>
    </row>
    <row r="569" spans="1:16" x14ac:dyDescent="0.35">
      <c r="A569" s="2" t="s">
        <v>6195</v>
      </c>
      <c r="B569" s="3">
        <v>45479</v>
      </c>
      <c r="C569" s="2" t="s">
        <v>5195</v>
      </c>
      <c r="D569" t="s">
        <v>266</v>
      </c>
      <c r="E569" s="2">
        <v>4</v>
      </c>
      <c r="F569" s="2" t="str">
        <f>_xlfn.XLOOKUP(C569,customers!$A$1:$A$1001,customers!$B$1:$B$1001,,0)</f>
        <v>Kendal Henry</v>
      </c>
      <c r="G569" s="2" t="str">
        <f ca="1">IF(_xlfn.XLOOKUP(C569,customers!$A$1:$A$1001,customers!$C$1:$C$1001,,0)=0,"",_xlfn.XLOOKUP(C569,customers!$A$1:$A$1001,customers!$C$1:$C$1001,,0))</f>
        <v>khenry4@yahoo.com</v>
      </c>
      <c r="H569" s="2" t="str">
        <f>_xlfn.XLOOKUP(C569,customers!$A$1:$A$1001,customers!$G$1:$G$1001,,0)</f>
        <v>France</v>
      </c>
      <c r="I569" t="str">
        <f>INDEX(products!$A$1:$G$49,MATCH(orders!$D442,products!$A$1:$A$49,0),MATCH(orders!I$1,products!$A$1:$G$1,0))</f>
        <v>Bag</v>
      </c>
      <c r="J569" t="str">
        <f>INDEX(products!$A$1:$G$49,MATCH(orders!$D442,products!$A$1:$A$49,0),MATCH(orders!J$1,products!$A$1:$G$1,0))</f>
        <v>C</v>
      </c>
      <c r="K569" s="5">
        <f>INDEX(products!$A$1:$G$49,MATCH(orders!$D442,products!$A$1:$A$49,0),MATCH(orders!K$1,products!$A$1:$G$1,0))</f>
        <v>0.2</v>
      </c>
      <c r="L569" s="10">
        <f>INDEX(products!$A$1:$G$49,MATCH(orders!$D442,products!$A$1:$A$49,0),MATCH(orders!L$1,products!$A$1:$G$1,0))</f>
        <v>1.32</v>
      </c>
      <c r="M569" s="10">
        <f t="shared" si="24"/>
        <v>5.28</v>
      </c>
      <c r="N569" t="str">
        <f t="shared" si="25"/>
        <v>Baguette</v>
      </c>
      <c r="O569" t="str">
        <f t="shared" si="26"/>
        <v>Crispy</v>
      </c>
      <c r="P569" t="str">
        <f>_xlfn.XLOOKUP(Orders[[#This Row],[Customer ID]],customers!$A$2:$A$1001,customers!$I$2:$I$1001,,0)</f>
        <v>No</v>
      </c>
    </row>
    <row r="570" spans="1:16" x14ac:dyDescent="0.35">
      <c r="A570" s="2" t="s">
        <v>5957</v>
      </c>
      <c r="B570" s="3">
        <v>45333</v>
      </c>
      <c r="C570" s="2" t="s">
        <v>4957</v>
      </c>
      <c r="D570" t="s">
        <v>279</v>
      </c>
      <c r="E570" s="2">
        <v>6</v>
      </c>
      <c r="F570" s="2" t="str">
        <f>_xlfn.XLOOKUP(C570,customers!$A$1:$A$1001,customers!$B$1:$B$1001,,0)</f>
        <v>Kenley Hunter</v>
      </c>
      <c r="G570" s="2" t="str">
        <f ca="1">IF(_xlfn.XLOOKUP(C570,customers!$A$1:$A$1001,customers!$C$1:$C$1001,,0)=0,"",_xlfn.XLOOKUP(C570,customers!$A$1:$A$1001,customers!$C$1:$C$1001,,0))</f>
        <v>khunter9@outlook.com</v>
      </c>
      <c r="H570" s="2" t="str">
        <f>_xlfn.XLOOKUP(C570,customers!$A$1:$A$1001,customers!$G$1:$G$1001,,0)</f>
        <v>France</v>
      </c>
      <c r="I570" t="str">
        <f>INDEX(products!$A$1:$G$49,MATCH(orders!$D365,products!$A$1:$A$49,0),MATCH(orders!I$1,products!$A$1:$G$1,0))</f>
        <v>Sou</v>
      </c>
      <c r="J570" t="str">
        <f>INDEX(products!$A$1:$G$49,MATCH(orders!$D365,products!$A$1:$A$49,0),MATCH(orders!J$1,products!$A$1:$G$1,0))</f>
        <v>M</v>
      </c>
      <c r="K570" s="5">
        <f>INDEX(products!$A$1:$G$49,MATCH(orders!$D365,products!$A$1:$A$49,0),MATCH(orders!K$1,products!$A$1:$G$1,0))</f>
        <v>0.5</v>
      </c>
      <c r="L570" s="10">
        <f>INDEX(products!$A$1:$G$49,MATCH(orders!$D365,products!$A$1:$A$49,0),MATCH(orders!L$1,products!$A$1:$G$1,0))</f>
        <v>1.8</v>
      </c>
      <c r="M570" s="10">
        <f t="shared" si="24"/>
        <v>10.8</v>
      </c>
      <c r="N570" t="str">
        <f t="shared" si="25"/>
        <v>Sourdough</v>
      </c>
      <c r="O570" t="str">
        <f t="shared" si="26"/>
        <v>Medium</v>
      </c>
      <c r="P570" t="str">
        <f>_xlfn.XLOOKUP(Orders[[#This Row],[Customer ID]],customers!$A$2:$A$1001,customers!$I$2:$I$1001,,0)</f>
        <v>No</v>
      </c>
    </row>
    <row r="571" spans="1:16" x14ac:dyDescent="0.35">
      <c r="A571" s="2" t="s">
        <v>5359</v>
      </c>
      <c r="B571" s="3">
        <v>45250</v>
      </c>
      <c r="C571" s="2" t="s">
        <v>4359</v>
      </c>
      <c r="D571" t="s">
        <v>275</v>
      </c>
      <c r="E571" s="2">
        <v>4</v>
      </c>
      <c r="F571" s="2" t="str">
        <f>_xlfn.XLOOKUP(C571,customers!$A$1:$A$1001,customers!$B$1:$B$1001,,0)</f>
        <v>Kendra Perry</v>
      </c>
      <c r="G571" s="2" t="str">
        <f ca="1">IF(_xlfn.XLOOKUP(C571,customers!$A$1:$A$1001,customers!$C$1:$C$1001,,0)=0,"",_xlfn.XLOOKUP(C571,customers!$A$1:$A$1001,customers!$C$1:$C$1001,,0))</f>
        <v>kperry4@outlook.com</v>
      </c>
      <c r="H571" s="2" t="str">
        <f>_xlfn.XLOOKUP(C571,customers!$A$1:$A$1001,customers!$G$1:$G$1001,,0)</f>
        <v>France</v>
      </c>
      <c r="I571" t="str">
        <f>INDEX(products!$A$1:$G$49,MATCH(orders!$D273,products!$A$1:$A$49,0),MATCH(orders!I$1,products!$A$1:$G$1,0))</f>
        <v>Cia</v>
      </c>
      <c r="J571" t="str">
        <f>INDEX(products!$A$1:$G$49,MATCH(orders!$D273,products!$A$1:$A$49,0),MATCH(orders!J$1,products!$A$1:$G$1,0))</f>
        <v>M</v>
      </c>
      <c r="K571" s="5">
        <f>INDEX(products!$A$1:$G$49,MATCH(orders!$D273,products!$A$1:$A$49,0),MATCH(orders!K$1,products!$A$1:$G$1,0))</f>
        <v>0.5</v>
      </c>
      <c r="L571" s="10">
        <f>INDEX(products!$A$1:$G$49,MATCH(orders!$D273,products!$A$1:$A$49,0),MATCH(orders!L$1,products!$A$1:$G$1,0))</f>
        <v>3</v>
      </c>
      <c r="M571" s="10">
        <f t="shared" si="24"/>
        <v>12</v>
      </c>
      <c r="N571" t="str">
        <f t="shared" si="25"/>
        <v>Ciabatta</v>
      </c>
      <c r="O571" t="str">
        <f t="shared" si="26"/>
        <v>Medium</v>
      </c>
      <c r="P571" t="str">
        <f>_xlfn.XLOOKUP(Orders[[#This Row],[Customer ID]],customers!$A$2:$A$1001,customers!$I$2:$I$1001,,0)</f>
        <v>No</v>
      </c>
    </row>
    <row r="572" spans="1:16" x14ac:dyDescent="0.35">
      <c r="A572" s="2" t="s">
        <v>5388</v>
      </c>
      <c r="B572" s="3">
        <v>44946</v>
      </c>
      <c r="C572" s="2" t="s">
        <v>4388</v>
      </c>
      <c r="D572" t="s">
        <v>280</v>
      </c>
      <c r="E572" s="2">
        <v>2</v>
      </c>
      <c r="F572" s="2" t="str">
        <f>_xlfn.XLOOKUP(C572,customers!$A$1:$A$1001,customers!$B$1:$B$1001,,0)</f>
        <v>Kendal Barr</v>
      </c>
      <c r="G572" s="2" t="str">
        <f ca="1">IF(_xlfn.XLOOKUP(C572,customers!$A$1:$A$1001,customers!$C$1:$C$1001,,0)=0,"",_xlfn.XLOOKUP(C572,customers!$A$1:$A$1001,customers!$C$1:$C$1001,,0))</f>
        <v>kbarr5@outlook.com</v>
      </c>
      <c r="H572" s="2" t="str">
        <f>_xlfn.XLOOKUP(C572,customers!$A$1:$A$1001,customers!$G$1:$G$1001,,0)</f>
        <v>France</v>
      </c>
      <c r="I572" t="str">
        <f>INDEX(products!$A$1:$G$49,MATCH(orders!$D858,products!$A$1:$A$49,0),MATCH(orders!I$1,products!$A$1:$G$1,0))</f>
        <v>Bag</v>
      </c>
      <c r="J572" t="str">
        <f>INDEX(products!$A$1:$G$49,MATCH(orders!$D858,products!$A$1:$A$49,0),MATCH(orders!J$1,products!$A$1:$G$1,0))</f>
        <v>S</v>
      </c>
      <c r="K572" s="5">
        <f>INDEX(products!$A$1:$G$49,MATCH(orders!$D858,products!$A$1:$A$49,0),MATCH(orders!K$1,products!$A$1:$G$1,0))</f>
        <v>0.2</v>
      </c>
      <c r="L572" s="10">
        <f>INDEX(products!$A$1:$G$49,MATCH(orders!$D858,products!$A$1:$A$49,0),MATCH(orders!L$1,products!$A$1:$G$1,0))</f>
        <v>0.6</v>
      </c>
      <c r="M572" s="10">
        <f t="shared" si="24"/>
        <v>1.2</v>
      </c>
      <c r="N572" t="str">
        <f t="shared" si="25"/>
        <v>Baguette</v>
      </c>
      <c r="O572" t="str">
        <f t="shared" si="26"/>
        <v>Soft</v>
      </c>
      <c r="P572" t="str">
        <f>_xlfn.XLOOKUP(Orders[[#This Row],[Customer ID]],customers!$A$2:$A$1001,customers!$I$2:$I$1001,,0)</f>
        <v>Yes</v>
      </c>
    </row>
    <row r="573" spans="1:16" x14ac:dyDescent="0.35">
      <c r="A573" s="2" t="s">
        <v>6021</v>
      </c>
      <c r="B573" s="3">
        <v>45640</v>
      </c>
      <c r="C573" s="2" t="s">
        <v>5021</v>
      </c>
      <c r="D573" t="s">
        <v>266</v>
      </c>
      <c r="E573" s="2">
        <v>5</v>
      </c>
      <c r="F573" s="2" t="str">
        <f>_xlfn.XLOOKUP(C573,customers!$A$1:$A$1001,customers!$B$1:$B$1001,,0)</f>
        <v>Keon Vasquez</v>
      </c>
      <c r="G573" s="2" t="str">
        <f ca="1">IF(_xlfn.XLOOKUP(C573,customers!$A$1:$A$1001,customers!$C$1:$C$1001,,0)=0,"",_xlfn.XLOOKUP(C573,customers!$A$1:$A$1001,customers!$C$1:$C$1001,,0))</f>
        <v>kvasquez0@gmail.com</v>
      </c>
      <c r="H573" s="2" t="str">
        <f>_xlfn.XLOOKUP(C573,customers!$A$1:$A$1001,customers!$G$1:$G$1001,,0)</f>
        <v>France</v>
      </c>
      <c r="I573" t="str">
        <f>INDEX(products!$A$1:$G$49,MATCH(orders!$D598,products!$A$1:$A$49,0),MATCH(orders!I$1,products!$A$1:$G$1,0))</f>
        <v>Bag</v>
      </c>
      <c r="J573" t="str">
        <f>INDEX(products!$A$1:$G$49,MATCH(orders!$D598,products!$A$1:$A$49,0),MATCH(orders!J$1,products!$A$1:$G$1,0))</f>
        <v>M</v>
      </c>
      <c r="K573" s="5">
        <f>INDEX(products!$A$1:$G$49,MATCH(orders!$D598,products!$A$1:$A$49,0),MATCH(orders!K$1,products!$A$1:$G$1,0))</f>
        <v>1</v>
      </c>
      <c r="L573" s="10">
        <f>INDEX(products!$A$1:$G$49,MATCH(orders!$D598,products!$A$1:$A$49,0),MATCH(orders!L$1,products!$A$1:$G$1,0))</f>
        <v>7.2</v>
      </c>
      <c r="M573" s="10">
        <f t="shared" si="24"/>
        <v>36</v>
      </c>
      <c r="N573" t="str">
        <f t="shared" si="25"/>
        <v>Baguette</v>
      </c>
      <c r="O573" t="str">
        <f t="shared" si="26"/>
        <v>Medium</v>
      </c>
      <c r="P573" t="str">
        <f>_xlfn.XLOOKUP(Orders[[#This Row],[Customer ID]],customers!$A$2:$A$1001,customers!$I$2:$I$1001,,0)</f>
        <v>No</v>
      </c>
    </row>
    <row r="574" spans="1:16" x14ac:dyDescent="0.35">
      <c r="A574" s="2" t="s">
        <v>5264</v>
      </c>
      <c r="B574" s="3">
        <v>45077</v>
      </c>
      <c r="C574" s="2" t="s">
        <v>4264</v>
      </c>
      <c r="D574" t="s">
        <v>278</v>
      </c>
      <c r="E574" s="2">
        <v>5</v>
      </c>
      <c r="F574" s="2" t="str">
        <f>_xlfn.XLOOKUP(C574,customers!$A$1:$A$1001,customers!$B$1:$B$1001,,0)</f>
        <v>Keshawn Blanchard</v>
      </c>
      <c r="G574" s="2" t="str">
        <f ca="1">IF(_xlfn.XLOOKUP(C574,customers!$A$1:$A$1001,customers!$C$1:$C$1001,,0)=0,"",_xlfn.XLOOKUP(C574,customers!$A$1:$A$1001,customers!$C$1:$C$1001,,0))</f>
        <v>kblanchard0@yahoo.com</v>
      </c>
      <c r="H574" s="2" t="str">
        <f>_xlfn.XLOOKUP(C574,customers!$A$1:$A$1001,customers!$G$1:$G$1001,,0)</f>
        <v>United States</v>
      </c>
      <c r="I574" t="str">
        <f>INDEX(products!$A$1:$G$49,MATCH(orders!$D134,products!$A$1:$A$49,0),MATCH(orders!I$1,products!$A$1:$G$1,0))</f>
        <v>Bag</v>
      </c>
      <c r="J574" t="str">
        <f>INDEX(products!$A$1:$G$49,MATCH(orders!$D134,products!$A$1:$A$49,0),MATCH(orders!J$1,products!$A$1:$G$1,0))</f>
        <v>S</v>
      </c>
      <c r="K574" s="5">
        <f>INDEX(products!$A$1:$G$49,MATCH(orders!$D134,products!$A$1:$A$49,0),MATCH(orders!K$1,products!$A$1:$G$1,0))</f>
        <v>0.2</v>
      </c>
      <c r="L574" s="10">
        <f>INDEX(products!$A$1:$G$49,MATCH(orders!$D134,products!$A$1:$A$49,0),MATCH(orders!L$1,products!$A$1:$G$1,0))</f>
        <v>0.6</v>
      </c>
      <c r="M574" s="10">
        <f t="shared" si="24"/>
        <v>3</v>
      </c>
      <c r="N574" t="str">
        <f t="shared" si="25"/>
        <v>Baguette</v>
      </c>
      <c r="O574" t="str">
        <f t="shared" si="26"/>
        <v>Soft</v>
      </c>
      <c r="P574" t="str">
        <f>_xlfn.XLOOKUP(Orders[[#This Row],[Customer ID]],customers!$A$2:$A$1001,customers!$I$2:$I$1001,,0)</f>
        <v>Yes</v>
      </c>
    </row>
    <row r="575" spans="1:16" x14ac:dyDescent="0.35">
      <c r="A575" s="2" t="s">
        <v>5657</v>
      </c>
      <c r="B575" s="3">
        <v>45307</v>
      </c>
      <c r="C575" s="2" t="s">
        <v>4657</v>
      </c>
      <c r="D575" t="s">
        <v>279</v>
      </c>
      <c r="E575" s="2">
        <v>6</v>
      </c>
      <c r="F575" s="2" t="str">
        <f>_xlfn.XLOOKUP(C575,customers!$A$1:$A$1001,customers!$B$1:$B$1001,,0)</f>
        <v>Keyon Flynn</v>
      </c>
      <c r="G575" s="2" t="str">
        <f ca="1">IF(_xlfn.XLOOKUP(C575,customers!$A$1:$A$1001,customers!$C$1:$C$1001,,0)=0,"",_xlfn.XLOOKUP(C575,customers!$A$1:$A$1001,customers!$C$1:$C$1001,,0))</f>
        <v>kflynn1@outlook.com</v>
      </c>
      <c r="H575" s="2" t="str">
        <f>_xlfn.XLOOKUP(C575,customers!$A$1:$A$1001,customers!$G$1:$G$1001,,0)</f>
        <v>United States</v>
      </c>
      <c r="I575" t="str">
        <f>INDEX(products!$A$1:$G$49,MATCH(orders!$D941,products!$A$1:$A$49,0),MATCH(orders!I$1,products!$A$1:$G$1,0))</f>
        <v>Cia</v>
      </c>
      <c r="J575" t="str">
        <f>INDEX(products!$A$1:$G$49,MATCH(orders!$D941,products!$A$1:$A$49,0),MATCH(orders!J$1,products!$A$1:$G$1,0))</f>
        <v>C</v>
      </c>
      <c r="K575" s="5">
        <f>INDEX(products!$A$1:$G$49,MATCH(orders!$D941,products!$A$1:$A$49,0),MATCH(orders!K$1,products!$A$1:$G$1,0))</f>
        <v>1</v>
      </c>
      <c r="L575" s="10">
        <f>INDEX(products!$A$1:$G$49,MATCH(orders!$D941,products!$A$1:$A$49,0),MATCH(orders!L$1,products!$A$1:$G$1,0))</f>
        <v>5.5</v>
      </c>
      <c r="M575" s="10">
        <f t="shared" si="24"/>
        <v>33</v>
      </c>
      <c r="N575" t="str">
        <f t="shared" si="25"/>
        <v>Ciabatta</v>
      </c>
      <c r="O575" t="str">
        <f t="shared" si="26"/>
        <v>Crispy</v>
      </c>
      <c r="P575" t="str">
        <f>_xlfn.XLOOKUP(Orders[[#This Row],[Customer ID]],customers!$A$2:$A$1001,customers!$I$2:$I$1001,,0)</f>
        <v>No</v>
      </c>
    </row>
    <row r="576" spans="1:16" x14ac:dyDescent="0.35">
      <c r="A576" s="2" t="s">
        <v>5584</v>
      </c>
      <c r="B576" s="3">
        <v>44529</v>
      </c>
      <c r="C576" s="2" t="s">
        <v>4584</v>
      </c>
      <c r="D576" t="s">
        <v>284</v>
      </c>
      <c r="E576" s="2">
        <v>3</v>
      </c>
      <c r="F576" s="2" t="str">
        <f>_xlfn.XLOOKUP(C576,customers!$A$1:$A$1001,customers!$B$1:$B$1001,,0)</f>
        <v>Kianna Vega</v>
      </c>
      <c r="G576" s="2" t="str">
        <f ca="1">IF(_xlfn.XLOOKUP(C576,customers!$A$1:$A$1001,customers!$C$1:$C$1001,,0)=0,"",_xlfn.XLOOKUP(C576,customers!$A$1:$A$1001,customers!$C$1:$C$1001,,0))</f>
        <v>kvega3@hotmail.com</v>
      </c>
      <c r="H576" s="2" t="str">
        <f>_xlfn.XLOOKUP(C576,customers!$A$1:$A$1001,customers!$G$1:$G$1001,,0)</f>
        <v>France</v>
      </c>
      <c r="I576" t="str">
        <f>INDEX(products!$A$1:$G$49,MATCH(orders!$D324,products!$A$1:$A$49,0),MATCH(orders!I$1,products!$A$1:$G$1,0))</f>
        <v>Bag</v>
      </c>
      <c r="J576" t="str">
        <f>INDEX(products!$A$1:$G$49,MATCH(orders!$D324,products!$A$1:$A$49,0),MATCH(orders!J$1,products!$A$1:$G$1,0))</f>
        <v>S</v>
      </c>
      <c r="K576" s="5">
        <f>INDEX(products!$A$1:$G$49,MATCH(orders!$D324,products!$A$1:$A$49,0),MATCH(orders!K$1,products!$A$1:$G$1,0))</f>
        <v>0.5</v>
      </c>
      <c r="L576" s="10">
        <f>INDEX(products!$A$1:$G$49,MATCH(orders!$D324,products!$A$1:$A$49,0),MATCH(orders!L$1,products!$A$1:$G$1,0))</f>
        <v>3</v>
      </c>
      <c r="M576" s="10">
        <f t="shared" si="24"/>
        <v>9</v>
      </c>
      <c r="N576" t="str">
        <f t="shared" si="25"/>
        <v>Baguette</v>
      </c>
      <c r="O576" t="str">
        <f t="shared" si="26"/>
        <v>Soft</v>
      </c>
      <c r="P576" t="str">
        <f>_xlfn.XLOOKUP(Orders[[#This Row],[Customer ID]],customers!$A$2:$A$1001,customers!$I$2:$I$1001,,0)</f>
        <v>Yes</v>
      </c>
    </row>
    <row r="577" spans="1:16" x14ac:dyDescent="0.35">
      <c r="A577" s="2" t="s">
        <v>5210</v>
      </c>
      <c r="B577" s="3">
        <v>45224</v>
      </c>
      <c r="C577" s="2" t="s">
        <v>4210</v>
      </c>
      <c r="D577" t="s">
        <v>265</v>
      </c>
      <c r="E577" s="2">
        <v>2</v>
      </c>
      <c r="F577" s="2" t="str">
        <f>_xlfn.XLOOKUP(C577,customers!$A$1:$A$1001,customers!$B$1:$B$1001,,0)</f>
        <v>Kian Saunders</v>
      </c>
      <c r="G577" s="2" t="str">
        <f ca="1">IF(_xlfn.XLOOKUP(C577,customers!$A$1:$A$1001,customers!$C$1:$C$1001,,0)=0,"",_xlfn.XLOOKUP(C577,customers!$A$1:$A$1001,customers!$C$1:$C$1001,,0))</f>
        <v>ksaunders4@hotmail.com</v>
      </c>
      <c r="H577" s="2" t="str">
        <f>_xlfn.XLOOKUP(C577,customers!$A$1:$A$1001,customers!$G$1:$G$1001,,0)</f>
        <v>Canada</v>
      </c>
      <c r="I577" t="str">
        <f>INDEX(products!$A$1:$G$49,MATCH(orders!$D297,products!$A$1:$A$49,0),MATCH(orders!I$1,products!$A$1:$G$1,0))</f>
        <v>Bag</v>
      </c>
      <c r="J577" t="str">
        <f>INDEX(products!$A$1:$G$49,MATCH(orders!$D297,products!$A$1:$A$49,0),MATCH(orders!J$1,products!$A$1:$G$1,0))</f>
        <v>C</v>
      </c>
      <c r="K577" s="5">
        <f>INDEX(products!$A$1:$G$49,MATCH(orders!$D297,products!$A$1:$A$49,0),MATCH(orders!K$1,products!$A$1:$G$1,0))</f>
        <v>0.2</v>
      </c>
      <c r="L577" s="10">
        <f>INDEX(products!$A$1:$G$49,MATCH(orders!$D297,products!$A$1:$A$49,0),MATCH(orders!L$1,products!$A$1:$G$1,0))</f>
        <v>1.32</v>
      </c>
      <c r="M577" s="10">
        <f t="shared" si="24"/>
        <v>2.64</v>
      </c>
      <c r="N577" t="str">
        <f t="shared" si="25"/>
        <v>Baguette</v>
      </c>
      <c r="O577" t="str">
        <f t="shared" si="26"/>
        <v>Crispy</v>
      </c>
      <c r="P577" t="str">
        <f>_xlfn.XLOOKUP(Orders[[#This Row],[Customer ID]],customers!$A$2:$A$1001,customers!$I$2:$I$1001,,0)</f>
        <v>Yes</v>
      </c>
    </row>
    <row r="578" spans="1:16" x14ac:dyDescent="0.35">
      <c r="A578" s="2" t="s">
        <v>6145</v>
      </c>
      <c r="B578" s="3">
        <v>44915</v>
      </c>
      <c r="C578" s="2" t="s">
        <v>5145</v>
      </c>
      <c r="D578" t="s">
        <v>271</v>
      </c>
      <c r="E578" s="2">
        <v>4</v>
      </c>
      <c r="F578" s="2" t="str">
        <f>_xlfn.XLOOKUP(C578,customers!$A$1:$A$1001,customers!$B$1:$B$1001,,0)</f>
        <v>Kian Franco</v>
      </c>
      <c r="G578" s="2" t="str">
        <f ca="1">IF(_xlfn.XLOOKUP(C578,customers!$A$1:$A$1001,customers!$C$1:$C$1001,,0)=0,"",_xlfn.XLOOKUP(C578,customers!$A$1:$A$1001,customers!$C$1:$C$1001,,0))</f>
        <v>kfranco5@hotmail.com</v>
      </c>
      <c r="H578" s="2" t="str">
        <f>_xlfn.XLOOKUP(C578,customers!$A$1:$A$1001,customers!$G$1:$G$1001,,0)</f>
        <v>Canada</v>
      </c>
      <c r="I578" t="str">
        <f>INDEX(products!$A$1:$G$49,MATCH(orders!$D987,products!$A$1:$A$49,0),MATCH(orders!I$1,products!$A$1:$G$1,0))</f>
        <v>Cia</v>
      </c>
      <c r="J578" t="str">
        <f>INDEX(products!$A$1:$G$49,MATCH(orders!$D987,products!$A$1:$A$49,0),MATCH(orders!J$1,products!$A$1:$G$1,0))</f>
        <v>C</v>
      </c>
      <c r="K578" s="5">
        <f>INDEX(products!$A$1:$G$49,MATCH(orders!$D987,products!$A$1:$A$49,0),MATCH(orders!K$1,products!$A$1:$G$1,0))</f>
        <v>1</v>
      </c>
      <c r="L578" s="10">
        <f>INDEX(products!$A$1:$G$49,MATCH(orders!$D987,products!$A$1:$A$49,0),MATCH(orders!L$1,products!$A$1:$G$1,0))</f>
        <v>5.5</v>
      </c>
      <c r="M578" s="10">
        <f t="shared" ref="M578:M641" si="27">L578*E578</f>
        <v>22</v>
      </c>
      <c r="N578" t="str">
        <f t="shared" ref="N578:N641" si="28">IF(I578="Bag","Baguette",IF(I578="Cro","Croissant",IF(I578="Sou","Sourdough",IF(I578="Bri","Brioche",IF(I578="Cia","Ciabatta","")))))</f>
        <v>Ciabatta</v>
      </c>
      <c r="O578" t="str">
        <f t="shared" ref="O578:O641" si="29">IF(J578="S","Soft",IF(J578="C","Crispy",IF(J578="M","Medium","")))</f>
        <v>Crispy</v>
      </c>
      <c r="P578" t="str">
        <f>_xlfn.XLOOKUP(Orders[[#This Row],[Customer ID]],customers!$A$2:$A$1001,customers!$I$2:$I$1001,,0)</f>
        <v>No</v>
      </c>
    </row>
    <row r="579" spans="1:16" x14ac:dyDescent="0.35">
      <c r="A579" s="2" t="s">
        <v>5335</v>
      </c>
      <c r="B579" s="3">
        <v>45160</v>
      </c>
      <c r="C579" s="2" t="s">
        <v>4335</v>
      </c>
      <c r="D579" t="s">
        <v>278</v>
      </c>
      <c r="E579" s="2">
        <v>1</v>
      </c>
      <c r="F579" s="2" t="str">
        <f>_xlfn.XLOOKUP(C579,customers!$A$1:$A$1001,customers!$B$1:$B$1001,,0)</f>
        <v>Kierra Castro</v>
      </c>
      <c r="G579" s="2" t="str">
        <f ca="1">IF(_xlfn.XLOOKUP(C579,customers!$A$1:$A$1001,customers!$C$1:$C$1001,,0)=0,"",_xlfn.XLOOKUP(C579,customers!$A$1:$A$1001,customers!$C$1:$C$1001,,0))</f>
        <v>kcastro4@hotmail.com</v>
      </c>
      <c r="H579" s="2" t="str">
        <f>_xlfn.XLOOKUP(C579,customers!$A$1:$A$1001,customers!$G$1:$G$1001,,0)</f>
        <v>France</v>
      </c>
      <c r="I579" t="str">
        <f>INDEX(products!$A$1:$G$49,MATCH(orders!$D602,products!$A$1:$A$49,0),MATCH(orders!I$1,products!$A$1:$G$1,0))</f>
        <v>Bag</v>
      </c>
      <c r="J579" t="str">
        <f>INDEX(products!$A$1:$G$49,MATCH(orders!$D602,products!$A$1:$A$49,0),MATCH(orders!J$1,products!$A$1:$G$1,0))</f>
        <v>S</v>
      </c>
      <c r="K579" s="5">
        <f>INDEX(products!$A$1:$G$49,MATCH(orders!$D602,products!$A$1:$A$49,0),MATCH(orders!K$1,products!$A$1:$G$1,0))</f>
        <v>1</v>
      </c>
      <c r="L579" s="10">
        <f>INDEX(products!$A$1:$G$49,MATCH(orders!$D602,products!$A$1:$A$49,0),MATCH(orders!L$1,products!$A$1:$G$1,0))</f>
        <v>6</v>
      </c>
      <c r="M579" s="10">
        <f t="shared" si="27"/>
        <v>6</v>
      </c>
      <c r="N579" t="str">
        <f t="shared" si="28"/>
        <v>Baguette</v>
      </c>
      <c r="O579" t="str">
        <f t="shared" si="29"/>
        <v>Soft</v>
      </c>
      <c r="P579" t="str">
        <f>_xlfn.XLOOKUP(Orders[[#This Row],[Customer ID]],customers!$A$2:$A$1001,customers!$I$2:$I$1001,,0)</f>
        <v>No</v>
      </c>
    </row>
    <row r="580" spans="1:16" x14ac:dyDescent="0.35">
      <c r="A580" s="2" t="s">
        <v>5377</v>
      </c>
      <c r="B580" s="3">
        <v>44363</v>
      </c>
      <c r="C580" s="2" t="s">
        <v>4377</v>
      </c>
      <c r="D580" t="s">
        <v>267</v>
      </c>
      <c r="E580" s="2">
        <v>2</v>
      </c>
      <c r="F580" s="2" t="str">
        <f>_xlfn.XLOOKUP(C580,customers!$A$1:$A$1001,customers!$B$1:$B$1001,,0)</f>
        <v>Kiley Howe</v>
      </c>
      <c r="G580" s="2" t="str">
        <f ca="1">IF(_xlfn.XLOOKUP(C580,customers!$A$1:$A$1001,customers!$C$1:$C$1001,,0)=0,"",_xlfn.XLOOKUP(C580,customers!$A$1:$A$1001,customers!$C$1:$C$1001,,0))</f>
        <v>khowe7@outlook.com</v>
      </c>
      <c r="H580" s="2" t="str">
        <f>_xlfn.XLOOKUP(C580,customers!$A$1:$A$1001,customers!$G$1:$G$1001,,0)</f>
        <v>Canada</v>
      </c>
      <c r="I580" t="str">
        <f>INDEX(products!$A$1:$G$49,MATCH(orders!$D587,products!$A$1:$A$49,0),MATCH(orders!I$1,products!$A$1:$G$1,0))</f>
        <v>Cro</v>
      </c>
      <c r="J580" t="str">
        <f>INDEX(products!$A$1:$G$49,MATCH(orders!$D587,products!$A$1:$A$49,0),MATCH(orders!J$1,products!$A$1:$G$1,0))</f>
        <v>C</v>
      </c>
      <c r="K580" s="5">
        <f>INDEX(products!$A$1:$G$49,MATCH(orders!$D587,products!$A$1:$A$49,0),MATCH(orders!K$1,products!$A$1:$G$1,0))</f>
        <v>0.2</v>
      </c>
      <c r="L580" s="10">
        <f>INDEX(products!$A$1:$G$49,MATCH(orders!$D587,products!$A$1:$A$49,0),MATCH(orders!L$1,products!$A$1:$G$1,0))</f>
        <v>0.99</v>
      </c>
      <c r="M580" s="10">
        <f t="shared" si="27"/>
        <v>1.98</v>
      </c>
      <c r="N580" t="str">
        <f t="shared" si="28"/>
        <v>Croissant</v>
      </c>
      <c r="O580" t="str">
        <f t="shared" si="29"/>
        <v>Crispy</v>
      </c>
      <c r="P580" t="str">
        <f>_xlfn.XLOOKUP(Orders[[#This Row],[Customer ID]],customers!$A$2:$A$1001,customers!$I$2:$I$1001,,0)</f>
        <v>No</v>
      </c>
    </row>
    <row r="581" spans="1:16" x14ac:dyDescent="0.35">
      <c r="A581" s="2" t="s">
        <v>6066</v>
      </c>
      <c r="B581" s="3">
        <v>44458</v>
      </c>
      <c r="C581" s="2" t="s">
        <v>5066</v>
      </c>
      <c r="D581" t="s">
        <v>282</v>
      </c>
      <c r="E581" s="2">
        <v>6</v>
      </c>
      <c r="F581" s="2" t="str">
        <f>_xlfn.XLOOKUP(C581,customers!$A$1:$A$1001,customers!$B$1:$B$1001,,0)</f>
        <v>Kingston Rocha</v>
      </c>
      <c r="G581" s="2" t="str">
        <f ca="1">IF(_xlfn.XLOOKUP(C581,customers!$A$1:$A$1001,customers!$C$1:$C$1001,,0)=0,"",_xlfn.XLOOKUP(C581,customers!$A$1:$A$1001,customers!$C$1:$C$1001,,0))</f>
        <v>krocha3@icloud.com</v>
      </c>
      <c r="H581" s="2" t="str">
        <f>_xlfn.XLOOKUP(C581,customers!$A$1:$A$1001,customers!$G$1:$G$1001,,0)</f>
        <v>France</v>
      </c>
      <c r="I581" t="str">
        <f>INDEX(products!$A$1:$G$49,MATCH(orders!$D274,products!$A$1:$A$49,0),MATCH(orders!I$1,products!$A$1:$G$1,0))</f>
        <v>Cro</v>
      </c>
      <c r="J581" t="str">
        <f>INDEX(products!$A$1:$G$49,MATCH(orders!$D274,products!$A$1:$A$49,0),MATCH(orders!J$1,products!$A$1:$G$1,0))</f>
        <v>S</v>
      </c>
      <c r="K581" s="5">
        <f>INDEX(products!$A$1:$G$49,MATCH(orders!$D274,products!$A$1:$A$49,0),MATCH(orders!K$1,products!$A$1:$G$1,0))</f>
        <v>0.5</v>
      </c>
      <c r="L581" s="10">
        <f>INDEX(products!$A$1:$G$49,MATCH(orders!$D274,products!$A$1:$A$49,0),MATCH(orders!L$1,products!$A$1:$G$1,0))</f>
        <v>2.25</v>
      </c>
      <c r="M581" s="10">
        <f t="shared" si="27"/>
        <v>13.5</v>
      </c>
      <c r="N581" t="str">
        <f t="shared" si="28"/>
        <v>Croissant</v>
      </c>
      <c r="O581" t="str">
        <f t="shared" si="29"/>
        <v>Soft</v>
      </c>
      <c r="P581" t="str">
        <f>_xlfn.XLOOKUP(Orders[[#This Row],[Customer ID]],customers!$A$2:$A$1001,customers!$I$2:$I$1001,,0)</f>
        <v>Yes</v>
      </c>
    </row>
    <row r="582" spans="1:16" x14ac:dyDescent="0.35">
      <c r="A582" s="2" t="s">
        <v>5680</v>
      </c>
      <c r="B582" s="3">
        <v>44624</v>
      </c>
      <c r="C582" s="2" t="s">
        <v>4680</v>
      </c>
      <c r="D582" t="s">
        <v>265</v>
      </c>
      <c r="E582" s="2">
        <v>3</v>
      </c>
      <c r="F582" s="2" t="str">
        <f>_xlfn.XLOOKUP(C582,customers!$A$1:$A$1001,customers!$B$1:$B$1001,,0)</f>
        <v>King Proctor</v>
      </c>
      <c r="G582" s="2" t="str">
        <f ca="1">IF(_xlfn.XLOOKUP(C582,customers!$A$1:$A$1001,customers!$C$1:$C$1001,,0)=0,"",_xlfn.XLOOKUP(C582,customers!$A$1:$A$1001,customers!$C$1:$C$1001,,0))</f>
        <v>kproctor2@icloud.com</v>
      </c>
      <c r="H582" s="2" t="str">
        <f>_xlfn.XLOOKUP(C582,customers!$A$1:$A$1001,customers!$G$1:$G$1001,,0)</f>
        <v>France</v>
      </c>
      <c r="I582" t="str">
        <f>INDEX(products!$A$1:$G$49,MATCH(orders!$D153,products!$A$1:$A$49,0),MATCH(orders!I$1,products!$A$1:$G$1,0))</f>
        <v>Cia</v>
      </c>
      <c r="J582" t="str">
        <f>INDEX(products!$A$1:$G$49,MATCH(orders!$D153,products!$A$1:$A$49,0),MATCH(orders!J$1,products!$A$1:$G$1,0))</f>
        <v>S</v>
      </c>
      <c r="K582" s="5">
        <f>INDEX(products!$A$1:$G$49,MATCH(orders!$D153,products!$A$1:$A$49,0),MATCH(orders!K$1,products!$A$1:$G$1,0))</f>
        <v>2.5</v>
      </c>
      <c r="L582" s="10">
        <f>INDEX(products!$A$1:$G$49,MATCH(orders!$D153,products!$A$1:$A$49,0),MATCH(orders!L$1,products!$A$1:$G$1,0))</f>
        <v>12.5</v>
      </c>
      <c r="M582" s="10">
        <f t="shared" si="27"/>
        <v>37.5</v>
      </c>
      <c r="N582" t="str">
        <f t="shared" si="28"/>
        <v>Ciabatta</v>
      </c>
      <c r="O582" t="str">
        <f t="shared" si="29"/>
        <v>Soft</v>
      </c>
      <c r="P582" t="str">
        <f>_xlfn.XLOOKUP(Orders[[#This Row],[Customer ID]],customers!$A$2:$A$1001,customers!$I$2:$I$1001,,0)</f>
        <v>No</v>
      </c>
    </row>
    <row r="583" spans="1:16" x14ac:dyDescent="0.35">
      <c r="A583" s="2" t="s">
        <v>5720</v>
      </c>
      <c r="B583" s="3">
        <v>44458</v>
      </c>
      <c r="C583" s="2" t="s">
        <v>4720</v>
      </c>
      <c r="D583" t="s">
        <v>283</v>
      </c>
      <c r="E583" s="2">
        <v>6</v>
      </c>
      <c r="F583" s="2" t="str">
        <f>_xlfn.XLOOKUP(C583,customers!$A$1:$A$1001,customers!$B$1:$B$1001,,0)</f>
        <v>Kira Cunningham</v>
      </c>
      <c r="G583" s="2" t="str">
        <f ca="1">IF(_xlfn.XLOOKUP(C583,customers!$A$1:$A$1001,customers!$C$1:$C$1001,,0)=0,"",_xlfn.XLOOKUP(C583,customers!$A$1:$A$1001,customers!$C$1:$C$1001,,0))</f>
        <v>kcunningham5@aol.com</v>
      </c>
      <c r="H583" s="2" t="str">
        <f>_xlfn.XLOOKUP(C583,customers!$A$1:$A$1001,customers!$G$1:$G$1001,,0)</f>
        <v>Canada</v>
      </c>
      <c r="I583" t="str">
        <f>INDEX(products!$A$1:$G$49,MATCH(orders!$D479,products!$A$1:$A$49,0),MATCH(orders!I$1,products!$A$1:$G$1,0))</f>
        <v>Bag</v>
      </c>
      <c r="J583" t="str">
        <f>INDEX(products!$A$1:$G$49,MATCH(orders!$D479,products!$A$1:$A$49,0),MATCH(orders!J$1,products!$A$1:$G$1,0))</f>
        <v>S</v>
      </c>
      <c r="K583" s="5">
        <f>INDEX(products!$A$1:$G$49,MATCH(orders!$D479,products!$A$1:$A$49,0),MATCH(orders!K$1,products!$A$1:$G$1,0))</f>
        <v>1</v>
      </c>
      <c r="L583" s="10">
        <f>INDEX(products!$A$1:$G$49,MATCH(orders!$D479,products!$A$1:$A$49,0),MATCH(orders!L$1,products!$A$1:$G$1,0))</f>
        <v>6</v>
      </c>
      <c r="M583" s="10">
        <f t="shared" si="27"/>
        <v>36</v>
      </c>
      <c r="N583" t="str">
        <f t="shared" si="28"/>
        <v>Baguette</v>
      </c>
      <c r="O583" t="str">
        <f t="shared" si="29"/>
        <v>Soft</v>
      </c>
      <c r="P583" t="str">
        <f>_xlfn.XLOOKUP(Orders[[#This Row],[Customer ID]],customers!$A$2:$A$1001,customers!$I$2:$I$1001,,0)</f>
        <v>No</v>
      </c>
    </row>
    <row r="584" spans="1:16" x14ac:dyDescent="0.35">
      <c r="A584" s="2" t="s">
        <v>5948</v>
      </c>
      <c r="B584" s="3">
        <v>45394</v>
      </c>
      <c r="C584" s="2" t="s">
        <v>4948</v>
      </c>
      <c r="D584" t="s">
        <v>280</v>
      </c>
      <c r="E584" s="2">
        <v>3</v>
      </c>
      <c r="F584" s="2" t="str">
        <f>_xlfn.XLOOKUP(C584,customers!$A$1:$A$1001,customers!$B$1:$B$1001,,0)</f>
        <v>Kirsten Dickerson</v>
      </c>
      <c r="G584" s="2" t="str">
        <f ca="1">IF(_xlfn.XLOOKUP(C584,customers!$A$1:$A$1001,customers!$C$1:$C$1001,,0)=0,"",_xlfn.XLOOKUP(C584,customers!$A$1:$A$1001,customers!$C$1:$C$1001,,0))</f>
        <v>kdickerson7@outlook.com</v>
      </c>
      <c r="H584" s="2" t="str">
        <f>_xlfn.XLOOKUP(C584,customers!$A$1:$A$1001,customers!$G$1:$G$1001,,0)</f>
        <v>Canada</v>
      </c>
      <c r="I584" t="str">
        <f>INDEX(products!$A$1:$G$49,MATCH(orders!$D426,products!$A$1:$A$49,0),MATCH(orders!I$1,products!$A$1:$G$1,0))</f>
        <v>Cro</v>
      </c>
      <c r="J584" t="str">
        <f>INDEX(products!$A$1:$G$49,MATCH(orders!$D426,products!$A$1:$A$49,0),MATCH(orders!J$1,products!$A$1:$G$1,0))</f>
        <v>M</v>
      </c>
      <c r="K584" s="5">
        <f>INDEX(products!$A$1:$G$49,MATCH(orders!$D426,products!$A$1:$A$49,0),MATCH(orders!K$1,products!$A$1:$G$1,0))</f>
        <v>1</v>
      </c>
      <c r="L584" s="10">
        <f>INDEX(products!$A$1:$G$49,MATCH(orders!$D426,products!$A$1:$A$49,0),MATCH(orders!L$1,products!$A$1:$G$1,0))</f>
        <v>5.4</v>
      </c>
      <c r="M584" s="10">
        <f t="shared" si="27"/>
        <v>16.200000000000003</v>
      </c>
      <c r="N584" t="str">
        <f t="shared" si="28"/>
        <v>Croissant</v>
      </c>
      <c r="O584" t="str">
        <f t="shared" si="29"/>
        <v>Medium</v>
      </c>
      <c r="P584" t="str">
        <f>_xlfn.XLOOKUP(Orders[[#This Row],[Customer ID]],customers!$A$2:$A$1001,customers!$I$2:$I$1001,,0)</f>
        <v>Yes</v>
      </c>
    </row>
    <row r="585" spans="1:16" x14ac:dyDescent="0.35">
      <c r="A585" s="2" t="s">
        <v>6133</v>
      </c>
      <c r="B585" s="3">
        <v>44668</v>
      </c>
      <c r="C585" s="2" t="s">
        <v>5133</v>
      </c>
      <c r="D585" t="s">
        <v>291</v>
      </c>
      <c r="E585" s="2">
        <v>4</v>
      </c>
      <c r="F585" s="2" t="str">
        <f>_xlfn.XLOOKUP(C585,customers!$A$1:$A$1001,customers!$B$1:$B$1001,,0)</f>
        <v>Kody Powell</v>
      </c>
      <c r="G585" s="2" t="str">
        <f ca="1">IF(_xlfn.XLOOKUP(C585,customers!$A$1:$A$1001,customers!$C$1:$C$1001,,0)=0,"",_xlfn.XLOOKUP(C585,customers!$A$1:$A$1001,customers!$C$1:$C$1001,,0))</f>
        <v>kpowell3@icloud.com</v>
      </c>
      <c r="H585" s="2" t="str">
        <f>_xlfn.XLOOKUP(C585,customers!$A$1:$A$1001,customers!$G$1:$G$1001,,0)</f>
        <v>France</v>
      </c>
      <c r="I585" t="str">
        <f>INDEX(products!$A$1:$G$49,MATCH(orders!$D289,products!$A$1:$A$49,0),MATCH(orders!I$1,products!$A$1:$G$1,0))</f>
        <v>Cro</v>
      </c>
      <c r="J585" t="str">
        <f>INDEX(products!$A$1:$G$49,MATCH(orders!$D289,products!$A$1:$A$49,0),MATCH(orders!J$1,products!$A$1:$G$1,0))</f>
        <v>M</v>
      </c>
      <c r="K585" s="5">
        <f>INDEX(products!$A$1:$G$49,MATCH(orders!$D289,products!$A$1:$A$49,0),MATCH(orders!K$1,products!$A$1:$G$1,0))</f>
        <v>1</v>
      </c>
      <c r="L585" s="10">
        <f>INDEX(products!$A$1:$G$49,MATCH(orders!$D289,products!$A$1:$A$49,0),MATCH(orders!L$1,products!$A$1:$G$1,0))</f>
        <v>5.4</v>
      </c>
      <c r="M585" s="10">
        <f t="shared" si="27"/>
        <v>21.6</v>
      </c>
      <c r="N585" t="str">
        <f t="shared" si="28"/>
        <v>Croissant</v>
      </c>
      <c r="O585" t="str">
        <f t="shared" si="29"/>
        <v>Medium</v>
      </c>
      <c r="P585" t="str">
        <f>_xlfn.XLOOKUP(Orders[[#This Row],[Customer ID]],customers!$A$2:$A$1001,customers!$I$2:$I$1001,,0)</f>
        <v>No</v>
      </c>
    </row>
    <row r="586" spans="1:16" x14ac:dyDescent="0.35">
      <c r="A586" s="2" t="s">
        <v>5774</v>
      </c>
      <c r="B586" s="3">
        <v>45535</v>
      </c>
      <c r="C586" s="2" t="s">
        <v>4774</v>
      </c>
      <c r="D586" t="s">
        <v>273</v>
      </c>
      <c r="E586" s="2">
        <v>3</v>
      </c>
      <c r="F586" s="2" t="str">
        <f>_xlfn.XLOOKUP(C586,customers!$A$1:$A$1001,customers!$B$1:$B$1001,,0)</f>
        <v>Koen Villa</v>
      </c>
      <c r="G586" s="2" t="str">
        <f ca="1">IF(_xlfn.XLOOKUP(C586,customers!$A$1:$A$1001,customers!$C$1:$C$1001,,0)=0,"",_xlfn.XLOOKUP(C586,customers!$A$1:$A$1001,customers!$C$1:$C$1001,,0))</f>
        <v>kvilla6@icloud.com</v>
      </c>
      <c r="H586" s="2" t="str">
        <f>_xlfn.XLOOKUP(C586,customers!$A$1:$A$1001,customers!$G$1:$G$1001,,0)</f>
        <v>Canada</v>
      </c>
      <c r="I586" t="str">
        <f>INDEX(products!$A$1:$G$49,MATCH(orders!$D643,products!$A$1:$A$49,0),MATCH(orders!I$1,products!$A$1:$G$1,0))</f>
        <v>Cro</v>
      </c>
      <c r="J586" t="str">
        <f>INDEX(products!$A$1:$G$49,MATCH(orders!$D643,products!$A$1:$A$49,0),MATCH(orders!J$1,products!$A$1:$G$1,0))</f>
        <v>M</v>
      </c>
      <c r="K586" s="5">
        <f>INDEX(products!$A$1:$G$49,MATCH(orders!$D643,products!$A$1:$A$49,0),MATCH(orders!K$1,products!$A$1:$G$1,0))</f>
        <v>0.5</v>
      </c>
      <c r="L586" s="10">
        <f>INDEX(products!$A$1:$G$49,MATCH(orders!$D643,products!$A$1:$A$49,0),MATCH(orders!L$1,products!$A$1:$G$1,0))</f>
        <v>2.7</v>
      </c>
      <c r="M586" s="10">
        <f t="shared" si="27"/>
        <v>8.1000000000000014</v>
      </c>
      <c r="N586" t="str">
        <f t="shared" si="28"/>
        <v>Croissant</v>
      </c>
      <c r="O586" t="str">
        <f t="shared" si="29"/>
        <v>Medium</v>
      </c>
      <c r="P586" t="str">
        <f>_xlfn.XLOOKUP(Orders[[#This Row],[Customer ID]],customers!$A$2:$A$1001,customers!$I$2:$I$1001,,0)</f>
        <v>No</v>
      </c>
    </row>
    <row r="587" spans="1:16" x14ac:dyDescent="0.35">
      <c r="A587" s="2" t="s">
        <v>6085</v>
      </c>
      <c r="B587" s="3">
        <v>44269</v>
      </c>
      <c r="C587" s="2" t="s">
        <v>5085</v>
      </c>
      <c r="D587" t="s">
        <v>262</v>
      </c>
      <c r="E587" s="2">
        <v>6</v>
      </c>
      <c r="F587" s="2" t="str">
        <f>_xlfn.XLOOKUP(C587,customers!$A$1:$A$1001,customers!$B$1:$B$1001,,0)</f>
        <v>Konnor Mccann</v>
      </c>
      <c r="G587" s="2" t="str">
        <f ca="1">IF(_xlfn.XLOOKUP(C587,customers!$A$1:$A$1001,customers!$C$1:$C$1001,,0)=0,"",_xlfn.XLOOKUP(C587,customers!$A$1:$A$1001,customers!$C$1:$C$1001,,0))</f>
        <v>kmccann0@hotmail.com</v>
      </c>
      <c r="H587" s="2" t="str">
        <f>_xlfn.XLOOKUP(C587,customers!$A$1:$A$1001,customers!$G$1:$G$1001,,0)</f>
        <v>United States</v>
      </c>
      <c r="I587" t="str">
        <f>INDEX(products!$A$1:$G$49,MATCH(orders!$D198,products!$A$1:$A$49,0),MATCH(orders!I$1,products!$A$1:$G$1,0))</f>
        <v>Bag</v>
      </c>
      <c r="J587" t="str">
        <f>INDEX(products!$A$1:$G$49,MATCH(orders!$D198,products!$A$1:$A$49,0),MATCH(orders!J$1,products!$A$1:$G$1,0))</f>
        <v>S</v>
      </c>
      <c r="K587" s="5">
        <f>INDEX(products!$A$1:$G$49,MATCH(orders!$D198,products!$A$1:$A$49,0),MATCH(orders!K$1,products!$A$1:$G$1,0))</f>
        <v>1</v>
      </c>
      <c r="L587" s="10">
        <f>INDEX(products!$A$1:$G$49,MATCH(orders!$D198,products!$A$1:$A$49,0),MATCH(orders!L$1,products!$A$1:$G$1,0))</f>
        <v>6</v>
      </c>
      <c r="M587" s="10">
        <f t="shared" si="27"/>
        <v>36</v>
      </c>
      <c r="N587" t="str">
        <f t="shared" si="28"/>
        <v>Baguette</v>
      </c>
      <c r="O587" t="str">
        <f t="shared" si="29"/>
        <v>Soft</v>
      </c>
      <c r="P587" t="str">
        <f>_xlfn.XLOOKUP(Orders[[#This Row],[Customer ID]],customers!$A$2:$A$1001,customers!$I$2:$I$1001,,0)</f>
        <v>No</v>
      </c>
    </row>
    <row r="588" spans="1:16" x14ac:dyDescent="0.35">
      <c r="A588" s="2" t="s">
        <v>5595</v>
      </c>
      <c r="B588" s="3">
        <v>44650</v>
      </c>
      <c r="C588" s="2" t="s">
        <v>4595</v>
      </c>
      <c r="D588" t="s">
        <v>281</v>
      </c>
      <c r="E588" s="2">
        <v>1</v>
      </c>
      <c r="F588" s="2" t="str">
        <f>_xlfn.XLOOKUP(C588,customers!$A$1:$A$1001,customers!$B$1:$B$1001,,0)</f>
        <v>Krish Pearson</v>
      </c>
      <c r="G588" s="2" t="str">
        <f ca="1">IF(_xlfn.XLOOKUP(C588,customers!$A$1:$A$1001,customers!$C$1:$C$1001,,0)=0,"",_xlfn.XLOOKUP(C588,customers!$A$1:$A$1001,customers!$C$1:$C$1001,,0))</f>
        <v>kpearson8@yahoo.com</v>
      </c>
      <c r="H588" s="2" t="str">
        <f>_xlfn.XLOOKUP(C588,customers!$A$1:$A$1001,customers!$G$1:$G$1001,,0)</f>
        <v>United States</v>
      </c>
      <c r="I588" t="str">
        <f>INDEX(products!$A$1:$G$49,MATCH(orders!$D415,products!$A$1:$A$49,0),MATCH(orders!I$1,products!$A$1:$G$1,0))</f>
        <v>Cro</v>
      </c>
      <c r="J588" t="str">
        <f>INDEX(products!$A$1:$G$49,MATCH(orders!$D415,products!$A$1:$A$49,0),MATCH(orders!J$1,products!$A$1:$G$1,0))</f>
        <v>C</v>
      </c>
      <c r="K588" s="5">
        <f>INDEX(products!$A$1:$G$49,MATCH(orders!$D415,products!$A$1:$A$49,0),MATCH(orders!K$1,products!$A$1:$G$1,0))</f>
        <v>1</v>
      </c>
      <c r="L588" s="10">
        <f>INDEX(products!$A$1:$G$49,MATCH(orders!$D415,products!$A$1:$A$49,0),MATCH(orders!L$1,products!$A$1:$G$1,0))</f>
        <v>4.95</v>
      </c>
      <c r="M588" s="10">
        <f t="shared" si="27"/>
        <v>4.95</v>
      </c>
      <c r="N588" t="str">
        <f t="shared" si="28"/>
        <v>Croissant</v>
      </c>
      <c r="O588" t="str">
        <f t="shared" si="29"/>
        <v>Crispy</v>
      </c>
      <c r="P588" t="str">
        <f>_xlfn.XLOOKUP(Orders[[#This Row],[Customer ID]],customers!$A$2:$A$1001,customers!$I$2:$I$1001,,0)</f>
        <v>No</v>
      </c>
    </row>
    <row r="589" spans="1:16" x14ac:dyDescent="0.35">
      <c r="A589" s="2" t="s">
        <v>5597</v>
      </c>
      <c r="B589" s="3">
        <v>45498</v>
      </c>
      <c r="C589" s="2" t="s">
        <v>4597</v>
      </c>
      <c r="D589" t="s">
        <v>264</v>
      </c>
      <c r="E589" s="2">
        <v>3</v>
      </c>
      <c r="F589" s="2" t="str">
        <f>_xlfn.XLOOKUP(C589,customers!$A$1:$A$1001,customers!$B$1:$B$1001,,0)</f>
        <v>Kristopher Spence</v>
      </c>
      <c r="G589" s="2" t="str">
        <f ca="1">IF(_xlfn.XLOOKUP(C589,customers!$A$1:$A$1001,customers!$C$1:$C$1001,,0)=0,"",_xlfn.XLOOKUP(C589,customers!$A$1:$A$1001,customers!$C$1:$C$1001,,0))</f>
        <v>kspence3@aol.com</v>
      </c>
      <c r="H589" s="2" t="str">
        <f>_xlfn.XLOOKUP(C589,customers!$A$1:$A$1001,customers!$G$1:$G$1001,,0)</f>
        <v>United States</v>
      </c>
      <c r="I589" t="str">
        <f>INDEX(products!$A$1:$G$49,MATCH(orders!$D296,products!$A$1:$A$49,0),MATCH(orders!I$1,products!$A$1:$G$1,0))</f>
        <v>Cro</v>
      </c>
      <c r="J589" t="str">
        <f>INDEX(products!$A$1:$G$49,MATCH(orders!$D296,products!$A$1:$A$49,0),MATCH(orders!J$1,products!$A$1:$G$1,0))</f>
        <v>M</v>
      </c>
      <c r="K589" s="5">
        <f>INDEX(products!$A$1:$G$49,MATCH(orders!$D296,products!$A$1:$A$49,0),MATCH(orders!K$1,products!$A$1:$G$1,0))</f>
        <v>1</v>
      </c>
      <c r="L589" s="10">
        <f>INDEX(products!$A$1:$G$49,MATCH(orders!$D296,products!$A$1:$A$49,0),MATCH(orders!L$1,products!$A$1:$G$1,0))</f>
        <v>5.4</v>
      </c>
      <c r="M589" s="10">
        <f t="shared" si="27"/>
        <v>16.200000000000003</v>
      </c>
      <c r="N589" t="str">
        <f t="shared" si="28"/>
        <v>Croissant</v>
      </c>
      <c r="O589" t="str">
        <f t="shared" si="29"/>
        <v>Medium</v>
      </c>
      <c r="P589" t="str">
        <f>_xlfn.XLOOKUP(Orders[[#This Row],[Customer ID]],customers!$A$2:$A$1001,customers!$I$2:$I$1001,,0)</f>
        <v>Yes</v>
      </c>
    </row>
    <row r="590" spans="1:16" x14ac:dyDescent="0.35">
      <c r="A590" s="2" t="s">
        <v>5899</v>
      </c>
      <c r="B590" s="3">
        <v>44480</v>
      </c>
      <c r="C590" s="2" t="s">
        <v>4899</v>
      </c>
      <c r="D590" t="s">
        <v>286</v>
      </c>
      <c r="E590" s="2">
        <v>5</v>
      </c>
      <c r="F590" s="2" t="str">
        <f>_xlfn.XLOOKUP(C590,customers!$A$1:$A$1001,customers!$B$1:$B$1001,,0)</f>
        <v>Kristina Lewis</v>
      </c>
      <c r="G590" s="2" t="str">
        <f ca="1">IF(_xlfn.XLOOKUP(C590,customers!$A$1:$A$1001,customers!$C$1:$C$1001,,0)=0,"",_xlfn.XLOOKUP(C590,customers!$A$1:$A$1001,customers!$C$1:$C$1001,,0))</f>
        <v>klewis2@outlook.com</v>
      </c>
      <c r="H590" s="2" t="str">
        <f>_xlfn.XLOOKUP(C590,customers!$A$1:$A$1001,customers!$G$1:$G$1001,,0)</f>
        <v>United States</v>
      </c>
      <c r="I590" t="str">
        <f>INDEX(products!$A$1:$G$49,MATCH(orders!$D520,products!$A$1:$A$49,0),MATCH(orders!I$1,products!$A$1:$G$1,0))</f>
        <v>Bag</v>
      </c>
      <c r="J590" t="str">
        <f>INDEX(products!$A$1:$G$49,MATCH(orders!$D520,products!$A$1:$A$49,0),MATCH(orders!J$1,products!$A$1:$G$1,0))</f>
        <v>M</v>
      </c>
      <c r="K590" s="5">
        <f>INDEX(products!$A$1:$G$49,MATCH(orders!$D520,products!$A$1:$A$49,0),MATCH(orders!K$1,products!$A$1:$G$1,0))</f>
        <v>2.5</v>
      </c>
      <c r="L590" s="10">
        <f>INDEX(products!$A$1:$G$49,MATCH(orders!$D520,products!$A$1:$A$49,0),MATCH(orders!L$1,products!$A$1:$G$1,0))</f>
        <v>18</v>
      </c>
      <c r="M590" s="10">
        <f t="shared" si="27"/>
        <v>90</v>
      </c>
      <c r="N590" t="str">
        <f t="shared" si="28"/>
        <v>Baguette</v>
      </c>
      <c r="O590" t="str">
        <f t="shared" si="29"/>
        <v>Medium</v>
      </c>
      <c r="P590" t="str">
        <f>_xlfn.XLOOKUP(Orders[[#This Row],[Customer ID]],customers!$A$2:$A$1001,customers!$I$2:$I$1001,,0)</f>
        <v>No</v>
      </c>
    </row>
    <row r="591" spans="1:16" x14ac:dyDescent="0.35">
      <c r="A591" s="2" t="s">
        <v>5418</v>
      </c>
      <c r="B591" s="3">
        <v>45347</v>
      </c>
      <c r="C591" s="2" t="s">
        <v>4418</v>
      </c>
      <c r="D591" t="s">
        <v>264</v>
      </c>
      <c r="E591" s="2">
        <v>3</v>
      </c>
      <c r="F591" s="2" t="str">
        <f>_xlfn.XLOOKUP(C591,customers!$A$1:$A$1001,customers!$B$1:$B$1001,,0)</f>
        <v>Kyan Swanson</v>
      </c>
      <c r="G591" s="2" t="str">
        <f ca="1">IF(_xlfn.XLOOKUP(C591,customers!$A$1:$A$1001,customers!$C$1:$C$1001,,0)=0,"",_xlfn.XLOOKUP(C591,customers!$A$1:$A$1001,customers!$C$1:$C$1001,,0))</f>
        <v>kswanson0@icloud.com</v>
      </c>
      <c r="H591" s="2" t="str">
        <f>_xlfn.XLOOKUP(C591,customers!$A$1:$A$1001,customers!$G$1:$G$1001,,0)</f>
        <v>France</v>
      </c>
      <c r="I591" t="str">
        <f>INDEX(products!$A$1:$G$49,MATCH(orders!$D8,products!$A$1:$A$49,0),MATCH(orders!I$1,products!$A$1:$G$1,0))</f>
        <v>Cro</v>
      </c>
      <c r="J591" t="str">
        <f>INDEX(products!$A$1:$G$49,MATCH(orders!$D8,products!$A$1:$A$49,0),MATCH(orders!J$1,products!$A$1:$G$1,0))</f>
        <v>S</v>
      </c>
      <c r="K591" s="5">
        <f>INDEX(products!$A$1:$G$49,MATCH(orders!$D8,products!$A$1:$A$49,0),MATCH(orders!K$1,products!$A$1:$G$1,0))</f>
        <v>0.5</v>
      </c>
      <c r="L591" s="10">
        <f>INDEX(products!$A$1:$G$49,MATCH(orders!$D8,products!$A$1:$A$49,0),MATCH(orders!L$1,products!$A$1:$G$1,0))</f>
        <v>2.25</v>
      </c>
      <c r="M591" s="10">
        <f t="shared" si="27"/>
        <v>6.75</v>
      </c>
      <c r="N591" t="str">
        <f t="shared" si="28"/>
        <v>Croissant</v>
      </c>
      <c r="O591" t="str">
        <f t="shared" si="29"/>
        <v>Soft</v>
      </c>
      <c r="P591" t="str">
        <f>_xlfn.XLOOKUP(Orders[[#This Row],[Customer ID]],customers!$A$2:$A$1001,customers!$I$2:$I$1001,,0)</f>
        <v>No</v>
      </c>
    </row>
    <row r="592" spans="1:16" x14ac:dyDescent="0.35">
      <c r="A592" s="2" t="s">
        <v>5880</v>
      </c>
      <c r="B592" s="3">
        <v>45019</v>
      </c>
      <c r="C592" s="2" t="s">
        <v>4880</v>
      </c>
      <c r="D592" t="s">
        <v>287</v>
      </c>
      <c r="E592" s="2">
        <v>4</v>
      </c>
      <c r="F592" s="2" t="str">
        <f>_xlfn.XLOOKUP(C592,customers!$A$1:$A$1001,customers!$B$1:$B$1001,,0)</f>
        <v>Kylan Byrd</v>
      </c>
      <c r="G592" s="2" t="str">
        <f ca="1">IF(_xlfn.XLOOKUP(C592,customers!$A$1:$A$1001,customers!$C$1:$C$1001,,0)=0,"",_xlfn.XLOOKUP(C592,customers!$A$1:$A$1001,customers!$C$1:$C$1001,,0))</f>
        <v>kbyrd9@outlook.com</v>
      </c>
      <c r="H592" s="2" t="str">
        <f>_xlfn.XLOOKUP(C592,customers!$A$1:$A$1001,customers!$G$1:$G$1001,,0)</f>
        <v>United States</v>
      </c>
      <c r="I592" t="str">
        <f>INDEX(products!$A$1:$G$49,MATCH(orders!$D473,products!$A$1:$A$49,0),MATCH(orders!I$1,products!$A$1:$G$1,0))</f>
        <v>Bri</v>
      </c>
      <c r="J592" t="str">
        <f>INDEX(products!$A$1:$G$49,MATCH(orders!$D473,products!$A$1:$A$49,0),MATCH(orders!J$1,products!$A$1:$G$1,0))</f>
        <v>S</v>
      </c>
      <c r="K592" s="5">
        <f>INDEX(products!$A$1:$G$49,MATCH(orders!$D473,products!$A$1:$A$49,0),MATCH(orders!K$1,products!$A$1:$G$1,0))</f>
        <v>1</v>
      </c>
      <c r="L592" s="10">
        <f>INDEX(products!$A$1:$G$49,MATCH(orders!$D473,products!$A$1:$A$49,0),MATCH(orders!L$1,products!$A$1:$G$1,0))</f>
        <v>4</v>
      </c>
      <c r="M592" s="10">
        <f t="shared" si="27"/>
        <v>16</v>
      </c>
      <c r="N592" t="str">
        <f t="shared" si="28"/>
        <v>Brioche</v>
      </c>
      <c r="O592" t="str">
        <f t="shared" si="29"/>
        <v>Soft</v>
      </c>
      <c r="P592" t="str">
        <f>_xlfn.XLOOKUP(Orders[[#This Row],[Customer ID]],customers!$A$2:$A$1001,customers!$I$2:$I$1001,,0)</f>
        <v>Yes</v>
      </c>
    </row>
    <row r="593" spans="1:16" x14ac:dyDescent="0.35">
      <c r="A593" s="2" t="s">
        <v>5715</v>
      </c>
      <c r="B593" s="3">
        <v>45629</v>
      </c>
      <c r="C593" s="2" t="s">
        <v>4715</v>
      </c>
      <c r="D593" t="s">
        <v>280</v>
      </c>
      <c r="E593" s="2">
        <v>3</v>
      </c>
      <c r="F593" s="2" t="str">
        <f>_xlfn.XLOOKUP(C593,customers!$A$1:$A$1001,customers!$B$1:$B$1001,,0)</f>
        <v>Kylan Cordova</v>
      </c>
      <c r="G593" s="2" t="str">
        <f ca="1">IF(_xlfn.XLOOKUP(C593,customers!$A$1:$A$1001,customers!$C$1:$C$1001,,0)=0,"",_xlfn.XLOOKUP(C593,customers!$A$1:$A$1001,customers!$C$1:$C$1001,,0))</f>
        <v>kcordova0@outlook.com</v>
      </c>
      <c r="H593" s="2" t="str">
        <f>_xlfn.XLOOKUP(C593,customers!$A$1:$A$1001,customers!$G$1:$G$1001,,0)</f>
        <v>France</v>
      </c>
      <c r="I593" t="str">
        <f>INDEX(products!$A$1:$G$49,MATCH(orders!$D174,products!$A$1:$A$49,0),MATCH(orders!I$1,products!$A$1:$G$1,0))</f>
        <v>Bag</v>
      </c>
      <c r="J593" t="str">
        <f>INDEX(products!$A$1:$G$49,MATCH(orders!$D174,products!$A$1:$A$49,0),MATCH(orders!J$1,products!$A$1:$G$1,0))</f>
        <v>S</v>
      </c>
      <c r="K593" s="5">
        <f>INDEX(products!$A$1:$G$49,MATCH(orders!$D174,products!$A$1:$A$49,0),MATCH(orders!K$1,products!$A$1:$G$1,0))</f>
        <v>0.5</v>
      </c>
      <c r="L593" s="10">
        <f>INDEX(products!$A$1:$G$49,MATCH(orders!$D174,products!$A$1:$A$49,0),MATCH(orders!L$1,products!$A$1:$G$1,0))</f>
        <v>3</v>
      </c>
      <c r="M593" s="10">
        <f t="shared" si="27"/>
        <v>9</v>
      </c>
      <c r="N593" t="str">
        <f t="shared" si="28"/>
        <v>Baguette</v>
      </c>
      <c r="O593" t="str">
        <f t="shared" si="29"/>
        <v>Soft</v>
      </c>
      <c r="P593" t="str">
        <f>_xlfn.XLOOKUP(Orders[[#This Row],[Customer ID]],customers!$A$2:$A$1001,customers!$I$2:$I$1001,,0)</f>
        <v>Yes</v>
      </c>
    </row>
    <row r="594" spans="1:16" x14ac:dyDescent="0.35">
      <c r="A594" s="2" t="s">
        <v>5314</v>
      </c>
      <c r="B594" s="3">
        <v>44721</v>
      </c>
      <c r="C594" s="2" t="s">
        <v>4314</v>
      </c>
      <c r="D594" t="s">
        <v>277</v>
      </c>
      <c r="E594" s="2">
        <v>6</v>
      </c>
      <c r="F594" s="2" t="str">
        <f>_xlfn.XLOOKUP(C594,customers!$A$1:$A$1001,customers!$B$1:$B$1001,,0)</f>
        <v>Kyleigh Lara</v>
      </c>
      <c r="G594" s="2" t="str">
        <f ca="1">IF(_xlfn.XLOOKUP(C594,customers!$A$1:$A$1001,customers!$C$1:$C$1001,,0)=0,"",_xlfn.XLOOKUP(C594,customers!$A$1:$A$1001,customers!$C$1:$C$1001,,0))</f>
        <v>klara6@gmail.com</v>
      </c>
      <c r="H594" s="2" t="str">
        <f>_xlfn.XLOOKUP(C594,customers!$A$1:$A$1001,customers!$G$1:$G$1001,,0)</f>
        <v>France</v>
      </c>
      <c r="I594" t="str">
        <f>INDEX(products!$A$1:$G$49,MATCH(orders!$D229,products!$A$1:$A$49,0),MATCH(orders!I$1,products!$A$1:$G$1,0))</f>
        <v>Bag</v>
      </c>
      <c r="J594" t="str">
        <f>INDEX(products!$A$1:$G$49,MATCH(orders!$D229,products!$A$1:$A$49,0),MATCH(orders!J$1,products!$A$1:$G$1,0))</f>
        <v>C</v>
      </c>
      <c r="K594" s="5">
        <f>INDEX(products!$A$1:$G$49,MATCH(orders!$D229,products!$A$1:$A$49,0),MATCH(orders!K$1,products!$A$1:$G$1,0))</f>
        <v>0.5</v>
      </c>
      <c r="L594" s="10">
        <f>INDEX(products!$A$1:$G$49,MATCH(orders!$D229,products!$A$1:$A$49,0),MATCH(orders!L$1,products!$A$1:$G$1,0))</f>
        <v>3.3</v>
      </c>
      <c r="M594" s="10">
        <f t="shared" si="27"/>
        <v>19.799999999999997</v>
      </c>
      <c r="N594" t="str">
        <f t="shared" si="28"/>
        <v>Baguette</v>
      </c>
      <c r="O594" t="str">
        <f t="shared" si="29"/>
        <v>Crispy</v>
      </c>
      <c r="P594" t="str">
        <f>_xlfn.XLOOKUP(Orders[[#This Row],[Customer ID]],customers!$A$2:$A$1001,customers!$I$2:$I$1001,,0)</f>
        <v>No</v>
      </c>
    </row>
    <row r="595" spans="1:16" x14ac:dyDescent="0.35">
      <c r="A595" s="2" t="s">
        <v>5375</v>
      </c>
      <c r="B595" s="3">
        <v>44338</v>
      </c>
      <c r="C595" s="2" t="s">
        <v>4375</v>
      </c>
      <c r="D595" t="s">
        <v>264</v>
      </c>
      <c r="E595" s="2">
        <v>2</v>
      </c>
      <c r="F595" s="2" t="str">
        <f>_xlfn.XLOOKUP(C595,customers!$A$1:$A$1001,customers!$B$1:$B$1001,,0)</f>
        <v>Kymani Middleton</v>
      </c>
      <c r="G595" s="2" t="str">
        <f ca="1">IF(_xlfn.XLOOKUP(C595,customers!$A$1:$A$1001,customers!$C$1:$C$1001,,0)=0,"",_xlfn.XLOOKUP(C595,customers!$A$1:$A$1001,customers!$C$1:$C$1001,,0))</f>
        <v>kmiddleton4@hotmail.com</v>
      </c>
      <c r="H595" s="2" t="str">
        <f>_xlfn.XLOOKUP(C595,customers!$A$1:$A$1001,customers!$G$1:$G$1001,,0)</f>
        <v>France</v>
      </c>
      <c r="I595" t="str">
        <f>INDEX(products!$A$1:$G$49,MATCH(orders!$D440,products!$A$1:$A$49,0),MATCH(orders!I$1,products!$A$1:$G$1,0))</f>
        <v>Bri</v>
      </c>
      <c r="J595" t="str">
        <f>INDEX(products!$A$1:$G$49,MATCH(orders!$D440,products!$A$1:$A$49,0),MATCH(orders!J$1,products!$A$1:$G$1,0))</f>
        <v>S</v>
      </c>
      <c r="K595" s="5">
        <f>INDEX(products!$A$1:$G$49,MATCH(orders!$D440,products!$A$1:$A$49,0),MATCH(orders!K$1,products!$A$1:$G$1,0))</f>
        <v>1</v>
      </c>
      <c r="L595" s="10">
        <f>INDEX(products!$A$1:$G$49,MATCH(orders!$D440,products!$A$1:$A$49,0),MATCH(orders!L$1,products!$A$1:$G$1,0))</f>
        <v>4</v>
      </c>
      <c r="M595" s="10">
        <f t="shared" si="27"/>
        <v>8</v>
      </c>
      <c r="N595" t="str">
        <f t="shared" si="28"/>
        <v>Brioche</v>
      </c>
      <c r="O595" t="str">
        <f t="shared" si="29"/>
        <v>Soft</v>
      </c>
      <c r="P595" t="str">
        <f>_xlfn.XLOOKUP(Orders[[#This Row],[Customer ID]],customers!$A$2:$A$1001,customers!$I$2:$I$1001,,0)</f>
        <v>Yes</v>
      </c>
    </row>
    <row r="596" spans="1:16" x14ac:dyDescent="0.35">
      <c r="A596" s="2" t="s">
        <v>5498</v>
      </c>
      <c r="B596" s="3">
        <v>44741</v>
      </c>
      <c r="C596" s="2" t="s">
        <v>4498</v>
      </c>
      <c r="D596" t="s">
        <v>275</v>
      </c>
      <c r="E596" s="2">
        <v>6</v>
      </c>
      <c r="F596" s="2" t="str">
        <f>_xlfn.XLOOKUP(C596,customers!$A$1:$A$1001,customers!$B$1:$B$1001,,0)</f>
        <v>Kyson French</v>
      </c>
      <c r="G596" s="2" t="str">
        <f ca="1">IF(_xlfn.XLOOKUP(C596,customers!$A$1:$A$1001,customers!$C$1:$C$1001,,0)=0,"",_xlfn.XLOOKUP(C596,customers!$A$1:$A$1001,customers!$C$1:$C$1001,,0))</f>
        <v>kfrench8@outlook.com</v>
      </c>
      <c r="H596" s="2" t="str">
        <f>_xlfn.XLOOKUP(C596,customers!$A$1:$A$1001,customers!$G$1:$G$1001,,0)</f>
        <v>United States</v>
      </c>
      <c r="I596" t="str">
        <f>INDEX(products!$A$1:$G$49,MATCH(orders!$D33,products!$A$1:$A$49,0),MATCH(orders!I$1,products!$A$1:$G$1,0))</f>
        <v>Cia</v>
      </c>
      <c r="J596" t="str">
        <f>INDEX(products!$A$1:$G$49,MATCH(orders!$D33,products!$A$1:$A$49,0),MATCH(orders!J$1,products!$A$1:$G$1,0))</f>
        <v>C</v>
      </c>
      <c r="K596" s="5">
        <f>INDEX(products!$A$1:$G$49,MATCH(orders!$D33,products!$A$1:$A$49,0),MATCH(orders!K$1,products!$A$1:$G$1,0))</f>
        <v>1</v>
      </c>
      <c r="L596" s="10">
        <f>INDEX(products!$A$1:$G$49,MATCH(orders!$D33,products!$A$1:$A$49,0),MATCH(orders!L$1,products!$A$1:$G$1,0))</f>
        <v>5.5</v>
      </c>
      <c r="M596" s="10">
        <f t="shared" si="27"/>
        <v>33</v>
      </c>
      <c r="N596" t="str">
        <f t="shared" si="28"/>
        <v>Ciabatta</v>
      </c>
      <c r="O596" t="str">
        <f t="shared" si="29"/>
        <v>Crispy</v>
      </c>
      <c r="P596" t="str">
        <f>_xlfn.XLOOKUP(Orders[[#This Row],[Customer ID]],customers!$A$2:$A$1001,customers!$I$2:$I$1001,,0)</f>
        <v>Yes</v>
      </c>
    </row>
    <row r="597" spans="1:16" x14ac:dyDescent="0.35">
      <c r="A597" s="2" t="s">
        <v>6002</v>
      </c>
      <c r="B597" s="3">
        <v>45358</v>
      </c>
      <c r="C597" s="2" t="s">
        <v>5002</v>
      </c>
      <c r="D597" t="s">
        <v>278</v>
      </c>
      <c r="E597" s="2">
        <v>4</v>
      </c>
      <c r="F597" s="2" t="str">
        <f>_xlfn.XLOOKUP(C597,customers!$A$1:$A$1001,customers!$B$1:$B$1001,,0)</f>
        <v>Lamar Russell</v>
      </c>
      <c r="G597" s="2" t="str">
        <f ca="1">IF(_xlfn.XLOOKUP(C597,customers!$A$1:$A$1001,customers!$C$1:$C$1001,,0)=0,"",_xlfn.XLOOKUP(C597,customers!$A$1:$A$1001,customers!$C$1:$C$1001,,0))</f>
        <v>lrussell1@yahoo.com</v>
      </c>
      <c r="H597" s="2" t="str">
        <f>_xlfn.XLOOKUP(C597,customers!$A$1:$A$1001,customers!$G$1:$G$1001,,0)</f>
        <v>Canada</v>
      </c>
      <c r="I597" t="str">
        <f>INDEX(products!$A$1:$G$49,MATCH(orders!$D218,products!$A$1:$A$49,0),MATCH(orders!I$1,products!$A$1:$G$1,0))</f>
        <v>Bag</v>
      </c>
      <c r="J597" t="str">
        <f>INDEX(products!$A$1:$G$49,MATCH(orders!$D218,products!$A$1:$A$49,0),MATCH(orders!J$1,products!$A$1:$G$1,0))</f>
        <v>C</v>
      </c>
      <c r="K597" s="5">
        <f>INDEX(products!$A$1:$G$49,MATCH(orders!$D218,products!$A$1:$A$49,0),MATCH(orders!K$1,products!$A$1:$G$1,0))</f>
        <v>2.5</v>
      </c>
      <c r="L597" s="10">
        <f>INDEX(products!$A$1:$G$49,MATCH(orders!$D218,products!$A$1:$A$49,0),MATCH(orders!L$1,products!$A$1:$G$1,0))</f>
        <v>16.5</v>
      </c>
      <c r="M597" s="10">
        <f t="shared" si="27"/>
        <v>66</v>
      </c>
      <c r="N597" t="str">
        <f t="shared" si="28"/>
        <v>Baguette</v>
      </c>
      <c r="O597" t="str">
        <f t="shared" si="29"/>
        <v>Crispy</v>
      </c>
      <c r="P597" t="str">
        <f>_xlfn.XLOOKUP(Orders[[#This Row],[Customer ID]],customers!$A$2:$A$1001,customers!$I$2:$I$1001,,0)</f>
        <v>No</v>
      </c>
    </row>
    <row r="598" spans="1:16" x14ac:dyDescent="0.35">
      <c r="A598" s="2" t="s">
        <v>5593</v>
      </c>
      <c r="B598" s="3">
        <v>44401</v>
      </c>
      <c r="C598" s="2" t="s">
        <v>4593</v>
      </c>
      <c r="D598" t="s">
        <v>286</v>
      </c>
      <c r="E598" s="2">
        <v>5</v>
      </c>
      <c r="F598" s="2" t="str">
        <f>_xlfn.XLOOKUP(C598,customers!$A$1:$A$1001,customers!$B$1:$B$1001,,0)</f>
        <v>Lance Cruz</v>
      </c>
      <c r="G598" s="2" t="str">
        <f ca="1">IF(_xlfn.XLOOKUP(C598,customers!$A$1:$A$1001,customers!$C$1:$C$1001,,0)=0,"",_xlfn.XLOOKUP(C598,customers!$A$1:$A$1001,customers!$C$1:$C$1001,,0))</f>
        <v>lcruz1@yahoo.com</v>
      </c>
      <c r="H598" s="2" t="str">
        <f>_xlfn.XLOOKUP(C598,customers!$A$1:$A$1001,customers!$G$1:$G$1001,,0)</f>
        <v>United States</v>
      </c>
      <c r="I598" t="str">
        <f>INDEX(products!$A$1:$G$49,MATCH(orders!$D328,products!$A$1:$A$49,0),MATCH(orders!I$1,products!$A$1:$G$1,0))</f>
        <v>Cia</v>
      </c>
      <c r="J598" t="str">
        <f>INDEX(products!$A$1:$G$49,MATCH(orders!$D328,products!$A$1:$A$49,0),MATCH(orders!J$1,products!$A$1:$G$1,0))</f>
        <v>S</v>
      </c>
      <c r="K598" s="5">
        <f>INDEX(products!$A$1:$G$49,MATCH(orders!$D328,products!$A$1:$A$49,0),MATCH(orders!K$1,products!$A$1:$G$1,0))</f>
        <v>1</v>
      </c>
      <c r="L598" s="10">
        <f>INDEX(products!$A$1:$G$49,MATCH(orders!$D328,products!$A$1:$A$49,0),MATCH(orders!L$1,products!$A$1:$G$1,0))</f>
        <v>5</v>
      </c>
      <c r="M598" s="10">
        <f t="shared" si="27"/>
        <v>25</v>
      </c>
      <c r="N598" t="str">
        <f t="shared" si="28"/>
        <v>Ciabatta</v>
      </c>
      <c r="O598" t="str">
        <f t="shared" si="29"/>
        <v>Soft</v>
      </c>
      <c r="P598" t="str">
        <f>_xlfn.XLOOKUP(Orders[[#This Row],[Customer ID]],customers!$A$2:$A$1001,customers!$I$2:$I$1001,,0)</f>
        <v>No</v>
      </c>
    </row>
    <row r="599" spans="1:16" x14ac:dyDescent="0.35">
      <c r="A599" s="2" t="s">
        <v>5901</v>
      </c>
      <c r="B599" s="3">
        <v>45033</v>
      </c>
      <c r="C599" s="2" t="s">
        <v>4901</v>
      </c>
      <c r="D599" t="s">
        <v>280</v>
      </c>
      <c r="E599" s="2">
        <v>3</v>
      </c>
      <c r="F599" s="2" t="str">
        <f>_xlfn.XLOOKUP(C599,customers!$A$1:$A$1001,customers!$B$1:$B$1001,,0)</f>
        <v>Landen Herman</v>
      </c>
      <c r="G599" s="2" t="str">
        <f ca="1">IF(_xlfn.XLOOKUP(C599,customers!$A$1:$A$1001,customers!$C$1:$C$1001,,0)=0,"",_xlfn.XLOOKUP(C599,customers!$A$1:$A$1001,customers!$C$1:$C$1001,,0))</f>
        <v>lherman2@yahoo.com</v>
      </c>
      <c r="H599" s="2" t="str">
        <f>_xlfn.XLOOKUP(C599,customers!$A$1:$A$1001,customers!$G$1:$G$1001,,0)</f>
        <v>Ireland</v>
      </c>
      <c r="I599" t="str">
        <f>INDEX(products!$A$1:$G$49,MATCH(orders!$D462,products!$A$1:$A$49,0),MATCH(orders!I$1,products!$A$1:$G$1,0))</f>
        <v>Bag</v>
      </c>
      <c r="J599" t="str">
        <f>INDEX(products!$A$1:$G$49,MATCH(orders!$D462,products!$A$1:$A$49,0),MATCH(orders!J$1,products!$A$1:$G$1,0))</f>
        <v>C</v>
      </c>
      <c r="K599" s="5">
        <f>INDEX(products!$A$1:$G$49,MATCH(orders!$D462,products!$A$1:$A$49,0),MATCH(orders!K$1,products!$A$1:$G$1,0))</f>
        <v>0.5</v>
      </c>
      <c r="L599" s="10">
        <f>INDEX(products!$A$1:$G$49,MATCH(orders!$D462,products!$A$1:$A$49,0),MATCH(orders!L$1,products!$A$1:$G$1,0))</f>
        <v>3.3</v>
      </c>
      <c r="M599" s="10">
        <f t="shared" si="27"/>
        <v>9.8999999999999986</v>
      </c>
      <c r="N599" t="str">
        <f t="shared" si="28"/>
        <v>Baguette</v>
      </c>
      <c r="O599" t="str">
        <f t="shared" si="29"/>
        <v>Crispy</v>
      </c>
      <c r="P599" t="str">
        <f>_xlfn.XLOOKUP(Orders[[#This Row],[Customer ID]],customers!$A$2:$A$1001,customers!$I$2:$I$1001,,0)</f>
        <v>Yes</v>
      </c>
    </row>
    <row r="600" spans="1:16" x14ac:dyDescent="0.35">
      <c r="A600" s="2" t="s">
        <v>5245</v>
      </c>
      <c r="B600" s="3">
        <v>45590</v>
      </c>
      <c r="C600" s="2" t="s">
        <v>4245</v>
      </c>
      <c r="D600" t="s">
        <v>263</v>
      </c>
      <c r="E600" s="2">
        <v>1</v>
      </c>
      <c r="F600" s="2" t="str">
        <f>_xlfn.XLOOKUP(C600,customers!$A$1:$A$1001,customers!$B$1:$B$1001,,0)</f>
        <v>Landon Ford</v>
      </c>
      <c r="G600" s="2" t="str">
        <f ca="1">IF(_xlfn.XLOOKUP(C600,customers!$A$1:$A$1001,customers!$C$1:$C$1001,,0)=0,"",_xlfn.XLOOKUP(C600,customers!$A$1:$A$1001,customers!$C$1:$C$1001,,0))</f>
        <v>lford6@gmail.com</v>
      </c>
      <c r="H600" s="2" t="str">
        <f>_xlfn.XLOOKUP(C600,customers!$A$1:$A$1001,customers!$G$1:$G$1001,,0)</f>
        <v>United States</v>
      </c>
      <c r="I600" t="str">
        <f>INDEX(products!$A$1:$G$49,MATCH(orders!$D919,products!$A$1:$A$49,0),MATCH(orders!I$1,products!$A$1:$G$1,0))</f>
        <v>Cro</v>
      </c>
      <c r="J600" t="str">
        <f>INDEX(products!$A$1:$G$49,MATCH(orders!$D919,products!$A$1:$A$49,0),MATCH(orders!J$1,products!$A$1:$G$1,0))</f>
        <v>C</v>
      </c>
      <c r="K600" s="5">
        <f>INDEX(products!$A$1:$G$49,MATCH(orders!$D919,products!$A$1:$A$49,0),MATCH(orders!K$1,products!$A$1:$G$1,0))</f>
        <v>0.2</v>
      </c>
      <c r="L600" s="10">
        <f>INDEX(products!$A$1:$G$49,MATCH(orders!$D919,products!$A$1:$A$49,0),MATCH(orders!L$1,products!$A$1:$G$1,0))</f>
        <v>0.99</v>
      </c>
      <c r="M600" s="10">
        <f t="shared" si="27"/>
        <v>0.99</v>
      </c>
      <c r="N600" t="str">
        <f t="shared" si="28"/>
        <v>Croissant</v>
      </c>
      <c r="O600" t="str">
        <f t="shared" si="29"/>
        <v>Crispy</v>
      </c>
      <c r="P600" t="str">
        <f>_xlfn.XLOOKUP(Orders[[#This Row],[Customer ID]],customers!$A$2:$A$1001,customers!$I$2:$I$1001,,0)</f>
        <v>Yes</v>
      </c>
    </row>
    <row r="601" spans="1:16" x14ac:dyDescent="0.35">
      <c r="A601" s="2" t="s">
        <v>5661</v>
      </c>
      <c r="B601" s="3">
        <v>45205</v>
      </c>
      <c r="C601" s="2" t="s">
        <v>4661</v>
      </c>
      <c r="D601" t="s">
        <v>265</v>
      </c>
      <c r="E601" s="2">
        <v>5</v>
      </c>
      <c r="F601" s="2" t="str">
        <f>_xlfn.XLOOKUP(C601,customers!$A$1:$A$1001,customers!$B$1:$B$1001,,0)</f>
        <v>Larry Walton</v>
      </c>
      <c r="G601" s="2" t="str">
        <f ca="1">IF(_xlfn.XLOOKUP(C601,customers!$A$1:$A$1001,customers!$C$1:$C$1001,,0)=0,"",_xlfn.XLOOKUP(C601,customers!$A$1:$A$1001,customers!$C$1:$C$1001,,0))</f>
        <v>lwalton9@aol.com</v>
      </c>
      <c r="H601" s="2" t="str">
        <f>_xlfn.XLOOKUP(C601,customers!$A$1:$A$1001,customers!$G$1:$G$1001,,0)</f>
        <v>France</v>
      </c>
      <c r="I601" t="str">
        <f>INDEX(products!$A$1:$G$49,MATCH(orders!$D921,products!$A$1:$A$49,0),MATCH(orders!I$1,products!$A$1:$G$1,0))</f>
        <v>Cro</v>
      </c>
      <c r="J601" t="str">
        <f>INDEX(products!$A$1:$G$49,MATCH(orders!$D921,products!$A$1:$A$49,0),MATCH(orders!J$1,products!$A$1:$G$1,0))</f>
        <v>S</v>
      </c>
      <c r="K601" s="5">
        <f>INDEX(products!$A$1:$G$49,MATCH(orders!$D921,products!$A$1:$A$49,0),MATCH(orders!K$1,products!$A$1:$G$1,0))</f>
        <v>0.5</v>
      </c>
      <c r="L601" s="10">
        <f>INDEX(products!$A$1:$G$49,MATCH(orders!$D921,products!$A$1:$A$49,0),MATCH(orders!L$1,products!$A$1:$G$1,0))</f>
        <v>2.25</v>
      </c>
      <c r="M601" s="10">
        <f t="shared" si="27"/>
        <v>11.25</v>
      </c>
      <c r="N601" t="str">
        <f t="shared" si="28"/>
        <v>Croissant</v>
      </c>
      <c r="O601" t="str">
        <f t="shared" si="29"/>
        <v>Soft</v>
      </c>
      <c r="P601" t="str">
        <f>_xlfn.XLOOKUP(Orders[[#This Row],[Customer ID]],customers!$A$2:$A$1001,customers!$I$2:$I$1001,,0)</f>
        <v>Yes</v>
      </c>
    </row>
    <row r="602" spans="1:16" x14ac:dyDescent="0.35">
      <c r="A602" s="2" t="s">
        <v>5812</v>
      </c>
      <c r="B602" s="3">
        <v>44225</v>
      </c>
      <c r="C602" s="2" t="s">
        <v>4812</v>
      </c>
      <c r="D602" t="s">
        <v>274</v>
      </c>
      <c r="E602" s="2">
        <v>3</v>
      </c>
      <c r="F602" s="2" t="str">
        <f>_xlfn.XLOOKUP(C602,customers!$A$1:$A$1001,customers!$B$1:$B$1001,,0)</f>
        <v>Lauryn Suarez</v>
      </c>
      <c r="G602" s="2" t="str">
        <f ca="1">IF(_xlfn.XLOOKUP(C602,customers!$A$1:$A$1001,customers!$C$1:$C$1001,,0)=0,"",_xlfn.XLOOKUP(C602,customers!$A$1:$A$1001,customers!$C$1:$C$1001,,0))</f>
        <v>lsuarez2@aol.com</v>
      </c>
      <c r="H602" s="2" t="str">
        <f>_xlfn.XLOOKUP(C602,customers!$A$1:$A$1001,customers!$G$1:$G$1001,,0)</f>
        <v>Ireland</v>
      </c>
      <c r="I602" t="str">
        <f>INDEX(products!$A$1:$G$49,MATCH(orders!$D980,products!$A$1:$A$49,0),MATCH(orders!I$1,products!$A$1:$G$1,0))</f>
        <v>Bag</v>
      </c>
      <c r="J602" t="str">
        <f>INDEX(products!$A$1:$G$49,MATCH(orders!$D980,products!$A$1:$A$49,0),MATCH(orders!J$1,products!$A$1:$G$1,0))</f>
        <v>S</v>
      </c>
      <c r="K602" s="5">
        <f>INDEX(products!$A$1:$G$49,MATCH(orders!$D980,products!$A$1:$A$49,0),MATCH(orders!K$1,products!$A$1:$G$1,0))</f>
        <v>0.2</v>
      </c>
      <c r="L602" s="10">
        <f>INDEX(products!$A$1:$G$49,MATCH(orders!$D980,products!$A$1:$A$49,0),MATCH(orders!L$1,products!$A$1:$G$1,0))</f>
        <v>0.6</v>
      </c>
      <c r="M602" s="10">
        <f t="shared" si="27"/>
        <v>1.7999999999999998</v>
      </c>
      <c r="N602" t="str">
        <f t="shared" si="28"/>
        <v>Baguette</v>
      </c>
      <c r="O602" t="str">
        <f t="shared" si="29"/>
        <v>Soft</v>
      </c>
      <c r="P602" t="str">
        <f>_xlfn.XLOOKUP(Orders[[#This Row],[Customer ID]],customers!$A$2:$A$1001,customers!$I$2:$I$1001,,0)</f>
        <v>No</v>
      </c>
    </row>
    <row r="603" spans="1:16" x14ac:dyDescent="0.35">
      <c r="A603" s="2" t="s">
        <v>5806</v>
      </c>
      <c r="B603" s="3">
        <v>44812</v>
      </c>
      <c r="C603" s="2" t="s">
        <v>4806</v>
      </c>
      <c r="D603" t="s">
        <v>288</v>
      </c>
      <c r="E603" s="2">
        <v>4</v>
      </c>
      <c r="F603" s="2" t="str">
        <f>_xlfn.XLOOKUP(C603,customers!$A$1:$A$1001,customers!$B$1:$B$1001,,0)</f>
        <v>Lauryn Ibarra</v>
      </c>
      <c r="G603" s="2" t="str">
        <f ca="1">IF(_xlfn.XLOOKUP(C603,customers!$A$1:$A$1001,customers!$C$1:$C$1001,,0)=0,"",_xlfn.XLOOKUP(C603,customers!$A$1:$A$1001,customers!$C$1:$C$1001,,0))</f>
        <v>libarra2@gmail.com</v>
      </c>
      <c r="H603" s="2" t="str">
        <f>_xlfn.XLOOKUP(C603,customers!$A$1:$A$1001,customers!$G$1:$G$1001,,0)</f>
        <v>United States</v>
      </c>
      <c r="I603" t="str">
        <f>INDEX(products!$A$1:$G$49,MATCH(orders!$D92,products!$A$1:$A$49,0),MATCH(orders!I$1,products!$A$1:$G$1,0))</f>
        <v>Cia</v>
      </c>
      <c r="J603" t="str">
        <f>INDEX(products!$A$1:$G$49,MATCH(orders!$D92,products!$A$1:$A$49,0),MATCH(orders!J$1,products!$A$1:$G$1,0))</f>
        <v>C</v>
      </c>
      <c r="K603" s="5">
        <f>INDEX(products!$A$1:$G$49,MATCH(orders!$D92,products!$A$1:$A$49,0),MATCH(orders!K$1,products!$A$1:$G$1,0))</f>
        <v>1</v>
      </c>
      <c r="L603" s="10">
        <f>INDEX(products!$A$1:$G$49,MATCH(orders!$D92,products!$A$1:$A$49,0),MATCH(orders!L$1,products!$A$1:$G$1,0))</f>
        <v>5.5</v>
      </c>
      <c r="M603" s="10">
        <f t="shared" si="27"/>
        <v>22</v>
      </c>
      <c r="N603" t="str">
        <f t="shared" si="28"/>
        <v>Ciabatta</v>
      </c>
      <c r="O603" t="str">
        <f t="shared" si="29"/>
        <v>Crispy</v>
      </c>
      <c r="P603" t="str">
        <f>_xlfn.XLOOKUP(Orders[[#This Row],[Customer ID]],customers!$A$2:$A$1001,customers!$I$2:$I$1001,,0)</f>
        <v>Yes</v>
      </c>
    </row>
    <row r="604" spans="1:16" x14ac:dyDescent="0.35">
      <c r="A604" s="2" t="s">
        <v>5776</v>
      </c>
      <c r="B604" s="3">
        <v>44774</v>
      </c>
      <c r="C604" s="2" t="s">
        <v>4776</v>
      </c>
      <c r="D604" t="s">
        <v>280</v>
      </c>
      <c r="E604" s="2">
        <v>2</v>
      </c>
      <c r="F604" s="2" t="str">
        <f>_xlfn.XLOOKUP(C604,customers!$A$1:$A$1001,customers!$B$1:$B$1001,,0)</f>
        <v>Lawson Gross</v>
      </c>
      <c r="G604" s="2" t="str">
        <f ca="1">IF(_xlfn.XLOOKUP(C604,customers!$A$1:$A$1001,customers!$C$1:$C$1001,,0)=0,"",_xlfn.XLOOKUP(C604,customers!$A$1:$A$1001,customers!$C$1:$C$1001,,0))</f>
        <v>lgross6@outlook.com</v>
      </c>
      <c r="H604" s="2" t="str">
        <f>_xlfn.XLOOKUP(C604,customers!$A$1:$A$1001,customers!$G$1:$G$1001,,0)</f>
        <v>United States</v>
      </c>
      <c r="I604" t="str">
        <f>INDEX(products!$A$1:$G$49,MATCH(orders!$D750,products!$A$1:$A$49,0),MATCH(orders!I$1,products!$A$1:$G$1,0))</f>
        <v>Cia</v>
      </c>
      <c r="J604" t="str">
        <f>INDEX(products!$A$1:$G$49,MATCH(orders!$D750,products!$A$1:$A$49,0),MATCH(orders!J$1,products!$A$1:$G$1,0))</f>
        <v>C</v>
      </c>
      <c r="K604" s="5">
        <f>INDEX(products!$A$1:$G$49,MATCH(orders!$D750,products!$A$1:$A$49,0),MATCH(orders!K$1,products!$A$1:$G$1,0))</f>
        <v>1</v>
      </c>
      <c r="L604" s="10">
        <f>INDEX(products!$A$1:$G$49,MATCH(orders!$D750,products!$A$1:$A$49,0),MATCH(orders!L$1,products!$A$1:$G$1,0))</f>
        <v>5.5</v>
      </c>
      <c r="M604" s="10">
        <f t="shared" si="27"/>
        <v>11</v>
      </c>
      <c r="N604" t="str">
        <f t="shared" si="28"/>
        <v>Ciabatta</v>
      </c>
      <c r="O604" t="str">
        <f t="shared" si="29"/>
        <v>Crispy</v>
      </c>
      <c r="P604" t="str">
        <f>_xlfn.XLOOKUP(Orders[[#This Row],[Customer ID]],customers!$A$2:$A$1001,customers!$I$2:$I$1001,,0)</f>
        <v>No</v>
      </c>
    </row>
    <row r="605" spans="1:16" x14ac:dyDescent="0.35">
      <c r="A605" s="2" t="s">
        <v>5319</v>
      </c>
      <c r="B605" s="3">
        <v>45096</v>
      </c>
      <c r="C605" s="2" t="s">
        <v>4319</v>
      </c>
      <c r="D605" t="s">
        <v>282</v>
      </c>
      <c r="E605" s="2">
        <v>1</v>
      </c>
      <c r="F605" s="2" t="str">
        <f>_xlfn.XLOOKUP(C605,customers!$A$1:$A$1001,customers!$B$1:$B$1001,,0)</f>
        <v>Lawrence Hamilton</v>
      </c>
      <c r="G605" s="2" t="str">
        <f ca="1">IF(_xlfn.XLOOKUP(C605,customers!$A$1:$A$1001,customers!$C$1:$C$1001,,0)=0,"",_xlfn.XLOOKUP(C605,customers!$A$1:$A$1001,customers!$C$1:$C$1001,,0))</f>
        <v>lhamilton3@yahoo.com</v>
      </c>
      <c r="H605" s="2" t="str">
        <f>_xlfn.XLOOKUP(C605,customers!$A$1:$A$1001,customers!$G$1:$G$1001,,0)</f>
        <v>United States</v>
      </c>
      <c r="I605" t="str">
        <f>INDEX(products!$A$1:$G$49,MATCH(orders!$D130,products!$A$1:$A$49,0),MATCH(orders!I$1,products!$A$1:$G$1,0))</f>
        <v>Cro</v>
      </c>
      <c r="J605" t="str">
        <f>INDEX(products!$A$1:$G$49,MATCH(orders!$D130,products!$A$1:$A$49,0),MATCH(orders!J$1,products!$A$1:$G$1,0))</f>
        <v>S</v>
      </c>
      <c r="K605" s="5">
        <f>INDEX(products!$A$1:$G$49,MATCH(orders!$D130,products!$A$1:$A$49,0),MATCH(orders!K$1,products!$A$1:$G$1,0))</f>
        <v>0.2</v>
      </c>
      <c r="L605" s="10">
        <f>INDEX(products!$A$1:$G$49,MATCH(orders!$D130,products!$A$1:$A$49,0),MATCH(orders!L$1,products!$A$1:$G$1,0))</f>
        <v>0.9</v>
      </c>
      <c r="M605" s="10">
        <f t="shared" si="27"/>
        <v>0.9</v>
      </c>
      <c r="N605" t="str">
        <f t="shared" si="28"/>
        <v>Croissant</v>
      </c>
      <c r="O605" t="str">
        <f t="shared" si="29"/>
        <v>Soft</v>
      </c>
      <c r="P605" t="str">
        <f>_xlfn.XLOOKUP(Orders[[#This Row],[Customer ID]],customers!$A$2:$A$1001,customers!$I$2:$I$1001,,0)</f>
        <v>Yes</v>
      </c>
    </row>
    <row r="606" spans="1:16" x14ac:dyDescent="0.35">
      <c r="A606" s="2" t="s">
        <v>5692</v>
      </c>
      <c r="B606" s="3">
        <v>45230</v>
      </c>
      <c r="C606" s="2" t="s">
        <v>4692</v>
      </c>
      <c r="D606" t="s">
        <v>269</v>
      </c>
      <c r="E606" s="2">
        <v>5</v>
      </c>
      <c r="F606" s="2" t="str">
        <f>_xlfn.XLOOKUP(C606,customers!$A$1:$A$1001,customers!$B$1:$B$1001,,0)</f>
        <v>Lawson Simpson</v>
      </c>
      <c r="G606" s="2" t="str">
        <f ca="1">IF(_xlfn.XLOOKUP(C606,customers!$A$1:$A$1001,customers!$C$1:$C$1001,,0)=0,"",_xlfn.XLOOKUP(C606,customers!$A$1:$A$1001,customers!$C$1:$C$1001,,0))</f>
        <v>lsimpson7@yahoo.com</v>
      </c>
      <c r="H606" s="2" t="str">
        <f>_xlfn.XLOOKUP(C606,customers!$A$1:$A$1001,customers!$G$1:$G$1001,,0)</f>
        <v>United Kingdom</v>
      </c>
      <c r="I606" t="str">
        <f>INDEX(products!$A$1:$G$49,MATCH(orders!$D877,products!$A$1:$A$49,0),MATCH(orders!I$1,products!$A$1:$G$1,0))</f>
        <v>Cro</v>
      </c>
      <c r="J606" t="str">
        <f>INDEX(products!$A$1:$G$49,MATCH(orders!$D877,products!$A$1:$A$49,0),MATCH(orders!J$1,products!$A$1:$G$1,0))</f>
        <v>S</v>
      </c>
      <c r="K606" s="5">
        <f>INDEX(products!$A$1:$G$49,MATCH(orders!$D877,products!$A$1:$A$49,0),MATCH(orders!K$1,products!$A$1:$G$1,0))</f>
        <v>0.5</v>
      </c>
      <c r="L606" s="10">
        <f>INDEX(products!$A$1:$G$49,MATCH(orders!$D877,products!$A$1:$A$49,0),MATCH(orders!L$1,products!$A$1:$G$1,0))</f>
        <v>2.25</v>
      </c>
      <c r="M606" s="10">
        <f t="shared" si="27"/>
        <v>11.25</v>
      </c>
      <c r="N606" t="str">
        <f t="shared" si="28"/>
        <v>Croissant</v>
      </c>
      <c r="O606" t="str">
        <f t="shared" si="29"/>
        <v>Soft</v>
      </c>
      <c r="P606" t="str">
        <f>_xlfn.XLOOKUP(Orders[[#This Row],[Customer ID]],customers!$A$2:$A$1001,customers!$I$2:$I$1001,,0)</f>
        <v>No</v>
      </c>
    </row>
    <row r="607" spans="1:16" x14ac:dyDescent="0.35">
      <c r="A607" s="2" t="s">
        <v>6163</v>
      </c>
      <c r="B607" s="3">
        <v>45354</v>
      </c>
      <c r="C607" s="2" t="s">
        <v>5163</v>
      </c>
      <c r="D607" t="s">
        <v>259</v>
      </c>
      <c r="E607" s="2">
        <v>2</v>
      </c>
      <c r="F607" s="2" t="str">
        <f>_xlfn.XLOOKUP(C607,customers!$A$1:$A$1001,customers!$B$1:$B$1001,,0)</f>
        <v>Laylah Schultz</v>
      </c>
      <c r="G607" s="2" t="str">
        <f ca="1">IF(_xlfn.XLOOKUP(C607,customers!$A$1:$A$1001,customers!$C$1:$C$1001,,0)=0,"",_xlfn.XLOOKUP(C607,customers!$A$1:$A$1001,customers!$C$1:$C$1001,,0))</f>
        <v>lschultz5@yahoo.com</v>
      </c>
      <c r="H607" s="2" t="str">
        <f>_xlfn.XLOOKUP(C607,customers!$A$1:$A$1001,customers!$G$1:$G$1001,,0)</f>
        <v>United States</v>
      </c>
      <c r="I607" t="str">
        <f>INDEX(products!$A$1:$G$49,MATCH(orders!$D963,products!$A$1:$A$49,0),MATCH(orders!I$1,products!$A$1:$G$1,0))</f>
        <v>Cro</v>
      </c>
      <c r="J607" t="str">
        <f>INDEX(products!$A$1:$G$49,MATCH(orders!$D963,products!$A$1:$A$49,0),MATCH(orders!J$1,products!$A$1:$G$1,0))</f>
        <v>C</v>
      </c>
      <c r="K607" s="5">
        <f>INDEX(products!$A$1:$G$49,MATCH(orders!$D963,products!$A$1:$A$49,0),MATCH(orders!K$1,products!$A$1:$G$1,0))</f>
        <v>2.5</v>
      </c>
      <c r="L607" s="10">
        <f>INDEX(products!$A$1:$G$49,MATCH(orders!$D963,products!$A$1:$A$49,0),MATCH(orders!L$1,products!$A$1:$G$1,0))</f>
        <v>12.375</v>
      </c>
      <c r="M607" s="10">
        <f t="shared" si="27"/>
        <v>24.75</v>
      </c>
      <c r="N607" t="str">
        <f t="shared" si="28"/>
        <v>Croissant</v>
      </c>
      <c r="O607" t="str">
        <f t="shared" si="29"/>
        <v>Crispy</v>
      </c>
      <c r="P607" t="str">
        <f>_xlfn.XLOOKUP(Orders[[#This Row],[Customer ID]],customers!$A$2:$A$1001,customers!$I$2:$I$1001,,0)</f>
        <v>No</v>
      </c>
    </row>
    <row r="608" spans="1:16" x14ac:dyDescent="0.35">
      <c r="A608" s="2" t="s">
        <v>5216</v>
      </c>
      <c r="B608" s="3">
        <v>44773</v>
      </c>
      <c r="C608" s="2" t="s">
        <v>4216</v>
      </c>
      <c r="D608" t="s">
        <v>284</v>
      </c>
      <c r="E608" s="2">
        <v>6</v>
      </c>
      <c r="F608" s="2" t="str">
        <f>_xlfn.XLOOKUP(C608,customers!$A$1:$A$1001,customers!$B$1:$B$1001,,0)</f>
        <v>Lea Avila</v>
      </c>
      <c r="G608" s="2" t="str">
        <f ca="1">IF(_xlfn.XLOOKUP(C608,customers!$A$1:$A$1001,customers!$C$1:$C$1001,,0)=0,"",_xlfn.XLOOKUP(C608,customers!$A$1:$A$1001,customers!$C$1:$C$1001,,0))</f>
        <v>lavila2@gmail.com</v>
      </c>
      <c r="H608" s="2" t="str">
        <f>_xlfn.XLOOKUP(C608,customers!$A$1:$A$1001,customers!$G$1:$G$1001,,0)</f>
        <v>United States</v>
      </c>
      <c r="I608" t="str">
        <f>INDEX(products!$A$1:$G$49,MATCH(orders!$D564,products!$A$1:$A$49,0),MATCH(orders!I$1,products!$A$1:$G$1,0))</f>
        <v>Bag</v>
      </c>
      <c r="J608" t="str">
        <f>INDEX(products!$A$1:$G$49,MATCH(orders!$D564,products!$A$1:$A$49,0),MATCH(orders!J$1,products!$A$1:$G$1,0))</f>
        <v>M</v>
      </c>
      <c r="K608" s="5">
        <f>INDEX(products!$A$1:$G$49,MATCH(orders!$D564,products!$A$1:$A$49,0),MATCH(orders!K$1,products!$A$1:$G$1,0))</f>
        <v>0.2</v>
      </c>
      <c r="L608" s="10">
        <f>INDEX(products!$A$1:$G$49,MATCH(orders!$D564,products!$A$1:$A$49,0),MATCH(orders!L$1,products!$A$1:$G$1,0))</f>
        <v>1.44</v>
      </c>
      <c r="M608" s="10">
        <f t="shared" si="27"/>
        <v>8.64</v>
      </c>
      <c r="N608" t="str">
        <f t="shared" si="28"/>
        <v>Baguette</v>
      </c>
      <c r="O608" t="str">
        <f t="shared" si="29"/>
        <v>Medium</v>
      </c>
      <c r="P608" t="str">
        <f>_xlfn.XLOOKUP(Orders[[#This Row],[Customer ID]],customers!$A$2:$A$1001,customers!$I$2:$I$1001,,0)</f>
        <v>No</v>
      </c>
    </row>
    <row r="609" spans="1:16" x14ac:dyDescent="0.35">
      <c r="A609" s="2" t="s">
        <v>5927</v>
      </c>
      <c r="B609" s="3">
        <v>44602</v>
      </c>
      <c r="C609" s="2" t="s">
        <v>4927</v>
      </c>
      <c r="D609" t="s">
        <v>261</v>
      </c>
      <c r="E609" s="2">
        <v>1</v>
      </c>
      <c r="F609" s="2" t="str">
        <f>_xlfn.XLOOKUP(C609,customers!$A$1:$A$1001,customers!$B$1:$B$1001,,0)</f>
        <v>Leland Riley</v>
      </c>
      <c r="G609" s="2" t="str">
        <f ca="1">IF(_xlfn.XLOOKUP(C609,customers!$A$1:$A$1001,customers!$C$1:$C$1001,,0)=0,"",_xlfn.XLOOKUP(C609,customers!$A$1:$A$1001,customers!$C$1:$C$1001,,0))</f>
        <v>lriley8@icloud.com</v>
      </c>
      <c r="H609" s="2" t="str">
        <f>_xlfn.XLOOKUP(C609,customers!$A$1:$A$1001,customers!$G$1:$G$1001,,0)</f>
        <v>United States</v>
      </c>
      <c r="I609" t="str">
        <f>INDEX(products!$A$1:$G$49,MATCH(orders!$D869,products!$A$1:$A$49,0),MATCH(orders!I$1,products!$A$1:$G$1,0))</f>
        <v>Cia</v>
      </c>
      <c r="J609" t="str">
        <f>INDEX(products!$A$1:$G$49,MATCH(orders!$D869,products!$A$1:$A$49,0),MATCH(orders!J$1,products!$A$1:$G$1,0))</f>
        <v>M</v>
      </c>
      <c r="K609" s="5">
        <f>INDEX(products!$A$1:$G$49,MATCH(orders!$D869,products!$A$1:$A$49,0),MATCH(orders!K$1,products!$A$1:$G$1,0))</f>
        <v>0.2</v>
      </c>
      <c r="L609" s="10">
        <f>INDEX(products!$A$1:$G$49,MATCH(orders!$D869,products!$A$1:$A$49,0),MATCH(orders!L$1,products!$A$1:$G$1,0))</f>
        <v>1.2</v>
      </c>
      <c r="M609" s="10">
        <f t="shared" si="27"/>
        <v>1.2</v>
      </c>
      <c r="N609" t="str">
        <f t="shared" si="28"/>
        <v>Ciabatta</v>
      </c>
      <c r="O609" t="str">
        <f t="shared" si="29"/>
        <v>Medium</v>
      </c>
      <c r="P609" t="str">
        <f>_xlfn.XLOOKUP(Orders[[#This Row],[Customer ID]],customers!$A$2:$A$1001,customers!$I$2:$I$1001,,0)</f>
        <v>Yes</v>
      </c>
    </row>
    <row r="610" spans="1:16" x14ac:dyDescent="0.35">
      <c r="A610" s="2" t="s">
        <v>5662</v>
      </c>
      <c r="B610" s="3">
        <v>44377</v>
      </c>
      <c r="C610" s="2" t="s">
        <v>4662</v>
      </c>
      <c r="D610" t="s">
        <v>272</v>
      </c>
      <c r="E610" s="2">
        <v>2</v>
      </c>
      <c r="F610" s="2" t="str">
        <f>_xlfn.XLOOKUP(C610,customers!$A$1:$A$1001,customers!$B$1:$B$1001,,0)</f>
        <v>Leland Ellis</v>
      </c>
      <c r="G610" s="2" t="str">
        <f ca="1">IF(_xlfn.XLOOKUP(C610,customers!$A$1:$A$1001,customers!$C$1:$C$1001,,0)=0,"",_xlfn.XLOOKUP(C610,customers!$A$1:$A$1001,customers!$C$1:$C$1001,,0))</f>
        <v>lellis3@outlook.com</v>
      </c>
      <c r="H610" s="2" t="str">
        <f>_xlfn.XLOOKUP(C610,customers!$A$1:$A$1001,customers!$G$1:$G$1001,,0)</f>
        <v>France</v>
      </c>
      <c r="I610" t="str">
        <f>INDEX(products!$A$1:$G$49,MATCH(orders!$D172,products!$A$1:$A$49,0),MATCH(orders!I$1,products!$A$1:$G$1,0))</f>
        <v>Cro</v>
      </c>
      <c r="J610" t="str">
        <f>INDEX(products!$A$1:$G$49,MATCH(orders!$D172,products!$A$1:$A$49,0),MATCH(orders!J$1,products!$A$1:$G$1,0))</f>
        <v>M</v>
      </c>
      <c r="K610" s="5">
        <f>INDEX(products!$A$1:$G$49,MATCH(orders!$D172,products!$A$1:$A$49,0),MATCH(orders!K$1,products!$A$1:$G$1,0))</f>
        <v>0.2</v>
      </c>
      <c r="L610" s="10">
        <f>INDEX(products!$A$1:$G$49,MATCH(orders!$D172,products!$A$1:$A$49,0),MATCH(orders!L$1,products!$A$1:$G$1,0))</f>
        <v>1.08</v>
      </c>
      <c r="M610" s="10">
        <f t="shared" si="27"/>
        <v>2.16</v>
      </c>
      <c r="N610" t="str">
        <f t="shared" si="28"/>
        <v>Croissant</v>
      </c>
      <c r="O610" t="str">
        <f t="shared" si="29"/>
        <v>Medium</v>
      </c>
      <c r="P610" t="str">
        <f>_xlfn.XLOOKUP(Orders[[#This Row],[Customer ID]],customers!$A$2:$A$1001,customers!$I$2:$I$1001,,0)</f>
        <v>No</v>
      </c>
    </row>
    <row r="611" spans="1:16" x14ac:dyDescent="0.35">
      <c r="A611" s="2" t="s">
        <v>5393</v>
      </c>
      <c r="B611" s="3">
        <v>45556</v>
      </c>
      <c r="C611" s="2" t="s">
        <v>4393</v>
      </c>
      <c r="D611" t="s">
        <v>263</v>
      </c>
      <c r="E611" s="2">
        <v>4</v>
      </c>
      <c r="F611" s="2" t="str">
        <f>_xlfn.XLOOKUP(C611,customers!$A$1:$A$1001,customers!$B$1:$B$1001,,0)</f>
        <v>Leonidas Murray</v>
      </c>
      <c r="G611" s="2" t="str">
        <f ca="1">IF(_xlfn.XLOOKUP(C611,customers!$A$1:$A$1001,customers!$C$1:$C$1001,,0)=0,"",_xlfn.XLOOKUP(C611,customers!$A$1:$A$1001,customers!$C$1:$C$1001,,0))</f>
        <v>lmurray1@hotmail.com</v>
      </c>
      <c r="H611" s="2" t="str">
        <f>_xlfn.XLOOKUP(C611,customers!$A$1:$A$1001,customers!$G$1:$G$1001,,0)</f>
        <v>United States</v>
      </c>
      <c r="I611" t="str">
        <f>INDEX(products!$A$1:$G$49,MATCH(orders!$D631,products!$A$1:$A$49,0),MATCH(orders!I$1,products!$A$1:$G$1,0))</f>
        <v>Cro</v>
      </c>
      <c r="J611" t="str">
        <f>INDEX(products!$A$1:$G$49,MATCH(orders!$D631,products!$A$1:$A$49,0),MATCH(orders!J$1,products!$A$1:$G$1,0))</f>
        <v>S</v>
      </c>
      <c r="K611" s="5">
        <f>INDEX(products!$A$1:$G$49,MATCH(orders!$D631,products!$A$1:$A$49,0),MATCH(orders!K$1,products!$A$1:$G$1,0))</f>
        <v>0.5</v>
      </c>
      <c r="L611" s="10">
        <f>INDEX(products!$A$1:$G$49,MATCH(orders!$D631,products!$A$1:$A$49,0),MATCH(orders!L$1,products!$A$1:$G$1,0))</f>
        <v>2.25</v>
      </c>
      <c r="M611" s="10">
        <f t="shared" si="27"/>
        <v>9</v>
      </c>
      <c r="N611" t="str">
        <f t="shared" si="28"/>
        <v>Croissant</v>
      </c>
      <c r="O611" t="str">
        <f t="shared" si="29"/>
        <v>Soft</v>
      </c>
      <c r="P611" t="str">
        <f>_xlfn.XLOOKUP(Orders[[#This Row],[Customer ID]],customers!$A$2:$A$1001,customers!$I$2:$I$1001,,0)</f>
        <v>No</v>
      </c>
    </row>
    <row r="612" spans="1:16" x14ac:dyDescent="0.35">
      <c r="A612" s="2" t="s">
        <v>5613</v>
      </c>
      <c r="B612" s="3">
        <v>45334</v>
      </c>
      <c r="C612" s="2" t="s">
        <v>4613</v>
      </c>
      <c r="D612" t="s">
        <v>275</v>
      </c>
      <c r="E612" s="2">
        <v>6</v>
      </c>
      <c r="F612" s="2" t="str">
        <f>_xlfn.XLOOKUP(C612,customers!$A$1:$A$1001,customers!$B$1:$B$1001,,0)</f>
        <v>Leonardo Carter</v>
      </c>
      <c r="G612" s="2" t="str">
        <f ca="1">IF(_xlfn.XLOOKUP(C612,customers!$A$1:$A$1001,customers!$C$1:$C$1001,,0)=0,"",_xlfn.XLOOKUP(C612,customers!$A$1:$A$1001,customers!$C$1:$C$1001,,0))</f>
        <v>lcarter9@gmail.com</v>
      </c>
      <c r="H612" s="2" t="str">
        <f>_xlfn.XLOOKUP(C612,customers!$A$1:$A$1001,customers!$G$1:$G$1001,,0)</f>
        <v>Ireland</v>
      </c>
      <c r="I612" t="str">
        <f>INDEX(products!$A$1:$G$49,MATCH(orders!$D165,products!$A$1:$A$49,0),MATCH(orders!I$1,products!$A$1:$G$1,0))</f>
        <v>Cro</v>
      </c>
      <c r="J612" t="str">
        <f>INDEX(products!$A$1:$G$49,MATCH(orders!$D165,products!$A$1:$A$49,0),MATCH(orders!J$1,products!$A$1:$G$1,0))</f>
        <v>M</v>
      </c>
      <c r="K612" s="5">
        <f>INDEX(products!$A$1:$G$49,MATCH(orders!$D165,products!$A$1:$A$49,0),MATCH(orders!K$1,products!$A$1:$G$1,0))</f>
        <v>0.2</v>
      </c>
      <c r="L612" s="10">
        <f>INDEX(products!$A$1:$G$49,MATCH(orders!$D165,products!$A$1:$A$49,0),MATCH(orders!L$1,products!$A$1:$G$1,0))</f>
        <v>1.08</v>
      </c>
      <c r="M612" s="10">
        <f t="shared" si="27"/>
        <v>6.48</v>
      </c>
      <c r="N612" t="str">
        <f t="shared" si="28"/>
        <v>Croissant</v>
      </c>
      <c r="O612" t="str">
        <f t="shared" si="29"/>
        <v>Medium</v>
      </c>
      <c r="P612" t="str">
        <f>_xlfn.XLOOKUP(Orders[[#This Row],[Customer ID]],customers!$A$2:$A$1001,customers!$I$2:$I$1001,,0)</f>
        <v>Yes</v>
      </c>
    </row>
    <row r="613" spans="1:16" x14ac:dyDescent="0.35">
      <c r="A613" s="2" t="s">
        <v>5517</v>
      </c>
      <c r="B613" s="3">
        <v>45120</v>
      </c>
      <c r="C613" s="2" t="s">
        <v>4517</v>
      </c>
      <c r="D613" t="s">
        <v>278</v>
      </c>
      <c r="E613" s="2">
        <v>4</v>
      </c>
      <c r="F613" s="2" t="str">
        <f>_xlfn.XLOOKUP(C613,customers!$A$1:$A$1001,customers!$B$1:$B$1001,,0)</f>
        <v>Leonard Moses</v>
      </c>
      <c r="G613" s="2" t="str">
        <f ca="1">IF(_xlfn.XLOOKUP(C613,customers!$A$1:$A$1001,customers!$C$1:$C$1001,,0)=0,"",_xlfn.XLOOKUP(C613,customers!$A$1:$A$1001,customers!$C$1:$C$1001,,0))</f>
        <v>lmoses7@icloud.com</v>
      </c>
      <c r="H613" s="2" t="str">
        <f>_xlfn.XLOOKUP(C613,customers!$A$1:$A$1001,customers!$G$1:$G$1001,,0)</f>
        <v>Canada</v>
      </c>
      <c r="I613" t="str">
        <f>INDEX(products!$A$1:$G$49,MATCH(orders!$D614,products!$A$1:$A$49,0),MATCH(orders!I$1,products!$A$1:$G$1,0))</f>
        <v>Cia</v>
      </c>
      <c r="J613" t="str">
        <f>INDEX(products!$A$1:$G$49,MATCH(orders!$D614,products!$A$1:$A$49,0),MATCH(orders!J$1,products!$A$1:$G$1,0))</f>
        <v>C</v>
      </c>
      <c r="K613" s="5">
        <f>INDEX(products!$A$1:$G$49,MATCH(orders!$D614,products!$A$1:$A$49,0),MATCH(orders!K$1,products!$A$1:$G$1,0))</f>
        <v>2.5</v>
      </c>
      <c r="L613" s="10">
        <f>INDEX(products!$A$1:$G$49,MATCH(orders!$D614,products!$A$1:$A$49,0),MATCH(orders!L$1,products!$A$1:$G$1,0))</f>
        <v>13.75</v>
      </c>
      <c r="M613" s="10">
        <f t="shared" si="27"/>
        <v>55</v>
      </c>
      <c r="N613" t="str">
        <f t="shared" si="28"/>
        <v>Ciabatta</v>
      </c>
      <c r="O613" t="str">
        <f t="shared" si="29"/>
        <v>Crispy</v>
      </c>
      <c r="P613" t="str">
        <f>_xlfn.XLOOKUP(Orders[[#This Row],[Customer ID]],customers!$A$2:$A$1001,customers!$I$2:$I$1001,,0)</f>
        <v>Yes</v>
      </c>
    </row>
    <row r="614" spans="1:16" x14ac:dyDescent="0.35">
      <c r="A614" s="2" t="s">
        <v>5306</v>
      </c>
      <c r="B614" s="3">
        <v>45609</v>
      </c>
      <c r="C614" s="2" t="s">
        <v>4306</v>
      </c>
      <c r="D614" t="s">
        <v>265</v>
      </c>
      <c r="E614" s="2">
        <v>4</v>
      </c>
      <c r="F614" s="2" t="str">
        <f>_xlfn.XLOOKUP(C614,customers!$A$1:$A$1001,customers!$B$1:$B$1001,,0)</f>
        <v>Leonard Lang</v>
      </c>
      <c r="G614" s="2" t="str">
        <f ca="1">IF(_xlfn.XLOOKUP(C614,customers!$A$1:$A$1001,customers!$C$1:$C$1001,,0)=0,"",_xlfn.XLOOKUP(C614,customers!$A$1:$A$1001,customers!$C$1:$C$1001,,0))</f>
        <v>llang3@outlook.com</v>
      </c>
      <c r="H614" s="2" t="str">
        <f>_xlfn.XLOOKUP(C614,customers!$A$1:$A$1001,customers!$G$1:$G$1001,,0)</f>
        <v>Canada</v>
      </c>
      <c r="I614" t="str">
        <f>INDEX(products!$A$1:$G$49,MATCH(orders!$D105,products!$A$1:$A$49,0),MATCH(orders!I$1,products!$A$1:$G$1,0))</f>
        <v>Cro</v>
      </c>
      <c r="J614" t="str">
        <f>INDEX(products!$A$1:$G$49,MATCH(orders!$D105,products!$A$1:$A$49,0),MATCH(orders!J$1,products!$A$1:$G$1,0))</f>
        <v>S</v>
      </c>
      <c r="K614" s="5">
        <f>INDEX(products!$A$1:$G$49,MATCH(orders!$D105,products!$A$1:$A$49,0),MATCH(orders!K$1,products!$A$1:$G$1,0))</f>
        <v>0.2</v>
      </c>
      <c r="L614" s="10">
        <f>INDEX(products!$A$1:$G$49,MATCH(orders!$D105,products!$A$1:$A$49,0),MATCH(orders!L$1,products!$A$1:$G$1,0))</f>
        <v>0.9</v>
      </c>
      <c r="M614" s="10">
        <f t="shared" si="27"/>
        <v>3.6</v>
      </c>
      <c r="N614" t="str">
        <f t="shared" si="28"/>
        <v>Croissant</v>
      </c>
      <c r="O614" t="str">
        <f t="shared" si="29"/>
        <v>Soft</v>
      </c>
      <c r="P614" t="str">
        <f>_xlfn.XLOOKUP(Orders[[#This Row],[Customer ID]],customers!$A$2:$A$1001,customers!$I$2:$I$1001,,0)</f>
        <v>Yes</v>
      </c>
    </row>
    <row r="615" spans="1:16" x14ac:dyDescent="0.35">
      <c r="A615" s="2" t="s">
        <v>5445</v>
      </c>
      <c r="B615" s="3">
        <v>44778</v>
      </c>
      <c r="C615" s="2" t="s">
        <v>4445</v>
      </c>
      <c r="D615" t="s">
        <v>275</v>
      </c>
      <c r="E615" s="2">
        <v>6</v>
      </c>
      <c r="F615" s="2" t="str">
        <f>_xlfn.XLOOKUP(C615,customers!$A$1:$A$1001,customers!$B$1:$B$1001,,0)</f>
        <v>Leonard Dudley</v>
      </c>
      <c r="G615" s="2" t="str">
        <f ca="1">IF(_xlfn.XLOOKUP(C615,customers!$A$1:$A$1001,customers!$C$1:$C$1001,,0)=0,"",_xlfn.XLOOKUP(C615,customers!$A$1:$A$1001,customers!$C$1:$C$1001,,0))</f>
        <v>ldudley9@icloud.com</v>
      </c>
      <c r="H615" s="2" t="str">
        <f>_xlfn.XLOOKUP(C615,customers!$A$1:$A$1001,customers!$G$1:$G$1001,,0)</f>
        <v>United States</v>
      </c>
      <c r="I615" t="str">
        <f>INDEX(products!$A$1:$G$49,MATCH(orders!$D789,products!$A$1:$A$49,0),MATCH(orders!I$1,products!$A$1:$G$1,0))</f>
        <v>Bag</v>
      </c>
      <c r="J615" t="str">
        <f>INDEX(products!$A$1:$G$49,MATCH(orders!$D789,products!$A$1:$A$49,0),MATCH(orders!J$1,products!$A$1:$G$1,0))</f>
        <v>S</v>
      </c>
      <c r="K615" s="5">
        <f>INDEX(products!$A$1:$G$49,MATCH(orders!$D789,products!$A$1:$A$49,0),MATCH(orders!K$1,products!$A$1:$G$1,0))</f>
        <v>1</v>
      </c>
      <c r="L615" s="10">
        <f>INDEX(products!$A$1:$G$49,MATCH(orders!$D789,products!$A$1:$A$49,0),MATCH(orders!L$1,products!$A$1:$G$1,0))</f>
        <v>6</v>
      </c>
      <c r="M615" s="10">
        <f t="shared" si="27"/>
        <v>36</v>
      </c>
      <c r="N615" t="str">
        <f t="shared" si="28"/>
        <v>Baguette</v>
      </c>
      <c r="O615" t="str">
        <f t="shared" si="29"/>
        <v>Soft</v>
      </c>
      <c r="P615" t="str">
        <f>_xlfn.XLOOKUP(Orders[[#This Row],[Customer ID]],customers!$A$2:$A$1001,customers!$I$2:$I$1001,,0)</f>
        <v>No</v>
      </c>
    </row>
    <row r="616" spans="1:16" x14ac:dyDescent="0.35">
      <c r="A616" s="2" t="s">
        <v>5999</v>
      </c>
      <c r="B616" s="3">
        <v>44655</v>
      </c>
      <c r="C616" s="2" t="s">
        <v>4999</v>
      </c>
      <c r="D616" t="s">
        <v>283</v>
      </c>
      <c r="E616" s="2">
        <v>2</v>
      </c>
      <c r="F616" s="2" t="str">
        <f>_xlfn.XLOOKUP(C616,customers!$A$1:$A$1001,customers!$B$1:$B$1001,,0)</f>
        <v>Leticia Ibarra</v>
      </c>
      <c r="G616" s="2" t="str">
        <f ca="1">IF(_xlfn.XLOOKUP(C616,customers!$A$1:$A$1001,customers!$C$1:$C$1001,,0)=0,"",_xlfn.XLOOKUP(C616,customers!$A$1:$A$1001,customers!$C$1:$C$1001,,0))</f>
        <v>libarra7@hotmail.com</v>
      </c>
      <c r="H616" s="2" t="str">
        <f>_xlfn.XLOOKUP(C616,customers!$A$1:$A$1001,customers!$G$1:$G$1001,,0)</f>
        <v>France</v>
      </c>
      <c r="I616" t="str">
        <f>INDEX(products!$A$1:$G$49,MATCH(orders!$D707,products!$A$1:$A$49,0),MATCH(orders!I$1,products!$A$1:$G$1,0))</f>
        <v>Bag</v>
      </c>
      <c r="J616" t="str">
        <f>INDEX(products!$A$1:$G$49,MATCH(orders!$D707,products!$A$1:$A$49,0),MATCH(orders!J$1,products!$A$1:$G$1,0))</f>
        <v>C</v>
      </c>
      <c r="K616" s="5">
        <f>INDEX(products!$A$1:$G$49,MATCH(orders!$D707,products!$A$1:$A$49,0),MATCH(orders!K$1,products!$A$1:$G$1,0))</f>
        <v>0.5</v>
      </c>
      <c r="L616" s="10">
        <f>INDEX(products!$A$1:$G$49,MATCH(orders!$D707,products!$A$1:$A$49,0),MATCH(orders!L$1,products!$A$1:$G$1,0))</f>
        <v>3.3</v>
      </c>
      <c r="M616" s="10">
        <f t="shared" si="27"/>
        <v>6.6</v>
      </c>
      <c r="N616" t="str">
        <f t="shared" si="28"/>
        <v>Baguette</v>
      </c>
      <c r="O616" t="str">
        <f t="shared" si="29"/>
        <v>Crispy</v>
      </c>
      <c r="P616" t="str">
        <f>_xlfn.XLOOKUP(Orders[[#This Row],[Customer ID]],customers!$A$2:$A$1001,customers!$I$2:$I$1001,,0)</f>
        <v>No</v>
      </c>
    </row>
    <row r="617" spans="1:16" x14ac:dyDescent="0.35">
      <c r="A617" s="2" t="s">
        <v>5722</v>
      </c>
      <c r="B617" s="3">
        <v>44993</v>
      </c>
      <c r="C617" s="2" t="s">
        <v>4722</v>
      </c>
      <c r="D617" t="s">
        <v>262</v>
      </c>
      <c r="E617" s="2">
        <v>2</v>
      </c>
      <c r="F617" s="2" t="str">
        <f>_xlfn.XLOOKUP(C617,customers!$A$1:$A$1001,customers!$B$1:$B$1001,,0)</f>
        <v>Levi Watkins</v>
      </c>
      <c r="G617" s="2" t="str">
        <f ca="1">IF(_xlfn.XLOOKUP(C617,customers!$A$1:$A$1001,customers!$C$1:$C$1001,,0)=0,"",_xlfn.XLOOKUP(C617,customers!$A$1:$A$1001,customers!$C$1:$C$1001,,0))</f>
        <v>lwatkins6@aol.com</v>
      </c>
      <c r="H617" s="2" t="str">
        <f>_xlfn.XLOOKUP(C617,customers!$A$1:$A$1001,customers!$G$1:$G$1001,,0)</f>
        <v>United States</v>
      </c>
      <c r="I617" t="str">
        <f>INDEX(products!$A$1:$G$49,MATCH(orders!$D438,products!$A$1:$A$49,0),MATCH(orders!I$1,products!$A$1:$G$1,0))</f>
        <v>Cro</v>
      </c>
      <c r="J617" t="str">
        <f>INDEX(products!$A$1:$G$49,MATCH(orders!$D438,products!$A$1:$A$49,0),MATCH(orders!J$1,products!$A$1:$G$1,0))</f>
        <v>C</v>
      </c>
      <c r="K617" s="5">
        <f>INDEX(products!$A$1:$G$49,MATCH(orders!$D438,products!$A$1:$A$49,0),MATCH(orders!K$1,products!$A$1:$G$1,0))</f>
        <v>0.2</v>
      </c>
      <c r="L617" s="10">
        <f>INDEX(products!$A$1:$G$49,MATCH(orders!$D438,products!$A$1:$A$49,0),MATCH(orders!L$1,products!$A$1:$G$1,0))</f>
        <v>0.99</v>
      </c>
      <c r="M617" s="10">
        <f t="shared" si="27"/>
        <v>1.98</v>
      </c>
      <c r="N617" t="str">
        <f t="shared" si="28"/>
        <v>Croissant</v>
      </c>
      <c r="O617" t="str">
        <f t="shared" si="29"/>
        <v>Crispy</v>
      </c>
      <c r="P617" t="str">
        <f>_xlfn.XLOOKUP(Orders[[#This Row],[Customer ID]],customers!$A$2:$A$1001,customers!$I$2:$I$1001,,0)</f>
        <v>No</v>
      </c>
    </row>
    <row r="618" spans="1:16" x14ac:dyDescent="0.35">
      <c r="A618" s="2" t="s">
        <v>5958</v>
      </c>
      <c r="B618" s="3">
        <v>44769</v>
      </c>
      <c r="C618" s="2" t="s">
        <v>4958</v>
      </c>
      <c r="D618" t="s">
        <v>278</v>
      </c>
      <c r="E618" s="2">
        <v>6</v>
      </c>
      <c r="F618" s="2" t="str">
        <f>_xlfn.XLOOKUP(C618,customers!$A$1:$A$1001,customers!$B$1:$B$1001,,0)</f>
        <v>Lexi Arias</v>
      </c>
      <c r="G618" s="2" t="str">
        <f ca="1">IF(_xlfn.XLOOKUP(C618,customers!$A$1:$A$1001,customers!$C$1:$C$1001,,0)=0,"",_xlfn.XLOOKUP(C618,customers!$A$1:$A$1001,customers!$C$1:$C$1001,,0))</f>
        <v>larias4@outlook.com</v>
      </c>
      <c r="H618" s="2" t="str">
        <f>_xlfn.XLOOKUP(C618,customers!$A$1:$A$1001,customers!$G$1:$G$1001,,0)</f>
        <v>France</v>
      </c>
      <c r="I618" t="str">
        <f>INDEX(products!$A$1:$G$49,MATCH(orders!$D662,products!$A$1:$A$49,0),MATCH(orders!I$1,products!$A$1:$G$1,0))</f>
        <v>Cro</v>
      </c>
      <c r="J618" t="str">
        <f>INDEX(products!$A$1:$G$49,MATCH(orders!$D662,products!$A$1:$A$49,0),MATCH(orders!J$1,products!$A$1:$G$1,0))</f>
        <v>S</v>
      </c>
      <c r="K618" s="5">
        <f>INDEX(products!$A$1:$G$49,MATCH(orders!$D662,products!$A$1:$A$49,0),MATCH(orders!K$1,products!$A$1:$G$1,0))</f>
        <v>2.5</v>
      </c>
      <c r="L618" s="10">
        <f>INDEX(products!$A$1:$G$49,MATCH(orders!$D662,products!$A$1:$A$49,0),MATCH(orders!L$1,products!$A$1:$G$1,0))</f>
        <v>11.25</v>
      </c>
      <c r="M618" s="10">
        <f t="shared" si="27"/>
        <v>67.5</v>
      </c>
      <c r="N618" t="str">
        <f t="shared" si="28"/>
        <v>Croissant</v>
      </c>
      <c r="O618" t="str">
        <f t="shared" si="29"/>
        <v>Soft</v>
      </c>
      <c r="P618" t="str">
        <f>_xlfn.XLOOKUP(Orders[[#This Row],[Customer ID]],customers!$A$2:$A$1001,customers!$I$2:$I$1001,,0)</f>
        <v>Yes</v>
      </c>
    </row>
    <row r="619" spans="1:16" x14ac:dyDescent="0.35">
      <c r="A619" s="2" t="s">
        <v>5254</v>
      </c>
      <c r="B619" s="3">
        <v>45225</v>
      </c>
      <c r="C619" s="2" t="s">
        <v>4254</v>
      </c>
      <c r="D619" t="s">
        <v>262</v>
      </c>
      <c r="E619" s="2">
        <v>5</v>
      </c>
      <c r="F619" s="2" t="str">
        <f>_xlfn.XLOOKUP(C619,customers!$A$1:$A$1001,customers!$B$1:$B$1001,,0)</f>
        <v>Lexie Mitchell</v>
      </c>
      <c r="G619" s="2" t="str">
        <f ca="1">IF(_xlfn.XLOOKUP(C619,customers!$A$1:$A$1001,customers!$C$1:$C$1001,,0)=0,"",_xlfn.XLOOKUP(C619,customers!$A$1:$A$1001,customers!$C$1:$C$1001,,0))</f>
        <v>lmitchell6@gmail.com</v>
      </c>
      <c r="H619" s="2" t="str">
        <f>_xlfn.XLOOKUP(C619,customers!$A$1:$A$1001,customers!$G$1:$G$1001,,0)</f>
        <v>United States</v>
      </c>
      <c r="I619" t="str">
        <f>INDEX(products!$A$1:$G$49,MATCH(orders!$D678,products!$A$1:$A$49,0),MATCH(orders!I$1,products!$A$1:$G$1,0))</f>
        <v>Bag</v>
      </c>
      <c r="J619" t="str">
        <f>INDEX(products!$A$1:$G$49,MATCH(orders!$D678,products!$A$1:$A$49,0),MATCH(orders!J$1,products!$A$1:$G$1,0))</f>
        <v>S</v>
      </c>
      <c r="K619" s="5">
        <f>INDEX(products!$A$1:$G$49,MATCH(orders!$D678,products!$A$1:$A$49,0),MATCH(orders!K$1,products!$A$1:$G$1,0))</f>
        <v>0.5</v>
      </c>
      <c r="L619" s="10">
        <f>INDEX(products!$A$1:$G$49,MATCH(orders!$D678,products!$A$1:$A$49,0),MATCH(orders!L$1,products!$A$1:$G$1,0))</f>
        <v>3</v>
      </c>
      <c r="M619" s="10">
        <f t="shared" si="27"/>
        <v>15</v>
      </c>
      <c r="N619" t="str">
        <f t="shared" si="28"/>
        <v>Baguette</v>
      </c>
      <c r="O619" t="str">
        <f t="shared" si="29"/>
        <v>Soft</v>
      </c>
      <c r="P619" t="str">
        <f>_xlfn.XLOOKUP(Orders[[#This Row],[Customer ID]],customers!$A$2:$A$1001,customers!$I$2:$I$1001,,0)</f>
        <v>No</v>
      </c>
    </row>
    <row r="620" spans="1:16" x14ac:dyDescent="0.35">
      <c r="A620" s="2" t="s">
        <v>5220</v>
      </c>
      <c r="B620" s="3">
        <v>45436</v>
      </c>
      <c r="C620" s="2" t="s">
        <v>4220</v>
      </c>
      <c r="D620" t="s">
        <v>284</v>
      </c>
      <c r="E620" s="2">
        <v>4</v>
      </c>
      <c r="F620" s="2" t="str">
        <f>_xlfn.XLOOKUP(C620,customers!$A$1:$A$1001,customers!$B$1:$B$1001,,0)</f>
        <v>Lexie Guerrero</v>
      </c>
      <c r="G620" s="2" t="str">
        <f ca="1">IF(_xlfn.XLOOKUP(C620,customers!$A$1:$A$1001,customers!$C$1:$C$1001,,0)=0,"",_xlfn.XLOOKUP(C620,customers!$A$1:$A$1001,customers!$C$1:$C$1001,,0))</f>
        <v>lguerrero7@yahoo.com</v>
      </c>
      <c r="H620" s="2" t="str">
        <f>_xlfn.XLOOKUP(C620,customers!$A$1:$A$1001,customers!$G$1:$G$1001,,0)</f>
        <v>France</v>
      </c>
      <c r="I620" t="str">
        <f>INDEX(products!$A$1:$G$49,MATCH(orders!$D804,products!$A$1:$A$49,0),MATCH(orders!I$1,products!$A$1:$G$1,0))</f>
        <v>Bag</v>
      </c>
      <c r="J620" t="str">
        <f>INDEX(products!$A$1:$G$49,MATCH(orders!$D804,products!$A$1:$A$49,0),MATCH(orders!J$1,products!$A$1:$G$1,0))</f>
        <v>S</v>
      </c>
      <c r="K620" s="5">
        <f>INDEX(products!$A$1:$G$49,MATCH(orders!$D804,products!$A$1:$A$49,0),MATCH(orders!K$1,products!$A$1:$G$1,0))</f>
        <v>1</v>
      </c>
      <c r="L620" s="10">
        <f>INDEX(products!$A$1:$G$49,MATCH(orders!$D804,products!$A$1:$A$49,0),MATCH(orders!L$1,products!$A$1:$G$1,0))</f>
        <v>6</v>
      </c>
      <c r="M620" s="10">
        <f t="shared" si="27"/>
        <v>24</v>
      </c>
      <c r="N620" t="str">
        <f t="shared" si="28"/>
        <v>Baguette</v>
      </c>
      <c r="O620" t="str">
        <f t="shared" si="29"/>
        <v>Soft</v>
      </c>
      <c r="P620" t="str">
        <f>_xlfn.XLOOKUP(Orders[[#This Row],[Customer ID]],customers!$A$2:$A$1001,customers!$I$2:$I$1001,,0)</f>
        <v>No</v>
      </c>
    </row>
    <row r="621" spans="1:16" x14ac:dyDescent="0.35">
      <c r="A621" s="2" t="s">
        <v>5696</v>
      </c>
      <c r="B621" s="3">
        <v>45657</v>
      </c>
      <c r="C621" s="2" t="s">
        <v>4696</v>
      </c>
      <c r="D621" t="s">
        <v>289</v>
      </c>
      <c r="E621" s="2">
        <v>6</v>
      </c>
      <c r="F621" s="2" t="str">
        <f>_xlfn.XLOOKUP(C621,customers!$A$1:$A$1001,customers!$B$1:$B$1001,,0)</f>
        <v>Lexie Wilkins</v>
      </c>
      <c r="G621" s="2" t="str">
        <f ca="1">IF(_xlfn.XLOOKUP(C621,customers!$A$1:$A$1001,customers!$C$1:$C$1001,,0)=0,"",_xlfn.XLOOKUP(C621,customers!$A$1:$A$1001,customers!$C$1:$C$1001,,0))</f>
        <v>lwilkins9@outlook.com</v>
      </c>
      <c r="H621" s="2" t="str">
        <f>_xlfn.XLOOKUP(C621,customers!$A$1:$A$1001,customers!$G$1:$G$1001,,0)</f>
        <v>Canada</v>
      </c>
      <c r="I621" t="str">
        <f>INDEX(products!$A$1:$G$49,MATCH(orders!$D813,products!$A$1:$A$49,0),MATCH(orders!I$1,products!$A$1:$G$1,0))</f>
        <v>Bag</v>
      </c>
      <c r="J621" t="str">
        <f>INDEX(products!$A$1:$G$49,MATCH(orders!$D813,products!$A$1:$A$49,0),MATCH(orders!J$1,products!$A$1:$G$1,0))</f>
        <v>S</v>
      </c>
      <c r="K621" s="5">
        <f>INDEX(products!$A$1:$G$49,MATCH(orders!$D813,products!$A$1:$A$49,0),MATCH(orders!K$1,products!$A$1:$G$1,0))</f>
        <v>0.5</v>
      </c>
      <c r="L621" s="10">
        <f>INDEX(products!$A$1:$G$49,MATCH(orders!$D813,products!$A$1:$A$49,0),MATCH(orders!L$1,products!$A$1:$G$1,0))</f>
        <v>3</v>
      </c>
      <c r="M621" s="10">
        <f t="shared" si="27"/>
        <v>18</v>
      </c>
      <c r="N621" t="str">
        <f t="shared" si="28"/>
        <v>Baguette</v>
      </c>
      <c r="O621" t="str">
        <f t="shared" si="29"/>
        <v>Soft</v>
      </c>
      <c r="P621" t="str">
        <f>_xlfn.XLOOKUP(Orders[[#This Row],[Customer ID]],customers!$A$2:$A$1001,customers!$I$2:$I$1001,,0)</f>
        <v>No</v>
      </c>
    </row>
    <row r="622" spans="1:16" x14ac:dyDescent="0.35">
      <c r="A622" s="2" t="s">
        <v>6082</v>
      </c>
      <c r="B622" s="3">
        <v>45539</v>
      </c>
      <c r="C622" s="2" t="s">
        <v>5082</v>
      </c>
      <c r="D622" t="s">
        <v>263</v>
      </c>
      <c r="E622" s="2">
        <v>5</v>
      </c>
      <c r="F622" s="2" t="str">
        <f>_xlfn.XLOOKUP(C622,customers!$A$1:$A$1001,customers!$B$1:$B$1001,,0)</f>
        <v>Lexie Ball</v>
      </c>
      <c r="G622" s="2" t="str">
        <f ca="1">IF(_xlfn.XLOOKUP(C622,customers!$A$1:$A$1001,customers!$C$1:$C$1001,,0)=0,"",_xlfn.XLOOKUP(C622,customers!$A$1:$A$1001,customers!$C$1:$C$1001,,0))</f>
        <v>lball6@icloud.com</v>
      </c>
      <c r="H622" s="2" t="str">
        <f>_xlfn.XLOOKUP(C622,customers!$A$1:$A$1001,customers!$G$1:$G$1001,,0)</f>
        <v>France</v>
      </c>
      <c r="I622" t="str">
        <f>INDEX(products!$A$1:$G$49,MATCH(orders!$D295,products!$A$1:$A$49,0),MATCH(orders!I$1,products!$A$1:$G$1,0))</f>
        <v>Bag</v>
      </c>
      <c r="J622" t="str">
        <f>INDEX(products!$A$1:$G$49,MATCH(orders!$D295,products!$A$1:$A$49,0),MATCH(orders!J$1,products!$A$1:$G$1,0))</f>
        <v>S</v>
      </c>
      <c r="K622" s="5">
        <f>INDEX(products!$A$1:$G$49,MATCH(orders!$D295,products!$A$1:$A$49,0),MATCH(orders!K$1,products!$A$1:$G$1,0))</f>
        <v>0.5</v>
      </c>
      <c r="L622" s="10">
        <f>INDEX(products!$A$1:$G$49,MATCH(orders!$D295,products!$A$1:$A$49,0),MATCH(orders!L$1,products!$A$1:$G$1,0))</f>
        <v>3</v>
      </c>
      <c r="M622" s="10">
        <f t="shared" si="27"/>
        <v>15</v>
      </c>
      <c r="N622" t="str">
        <f t="shared" si="28"/>
        <v>Baguette</v>
      </c>
      <c r="O622" t="str">
        <f t="shared" si="29"/>
        <v>Soft</v>
      </c>
      <c r="P622" t="str">
        <f>_xlfn.XLOOKUP(Orders[[#This Row],[Customer ID]],customers!$A$2:$A$1001,customers!$I$2:$I$1001,,0)</f>
        <v>Yes</v>
      </c>
    </row>
    <row r="623" spans="1:16" x14ac:dyDescent="0.35">
      <c r="A623" s="2" t="s">
        <v>6175</v>
      </c>
      <c r="B623" s="3">
        <v>44865</v>
      </c>
      <c r="C623" s="2" t="s">
        <v>5175</v>
      </c>
      <c r="D623" t="s">
        <v>277</v>
      </c>
      <c r="E623" s="2">
        <v>1</v>
      </c>
      <c r="F623" s="2" t="str">
        <f>_xlfn.XLOOKUP(C623,customers!$A$1:$A$1001,customers!$B$1:$B$1001,,0)</f>
        <v>Leyla Coleman</v>
      </c>
      <c r="G623" s="2" t="str">
        <f ca="1">IF(_xlfn.XLOOKUP(C623,customers!$A$1:$A$1001,customers!$C$1:$C$1001,,0)=0,"",_xlfn.XLOOKUP(C623,customers!$A$1:$A$1001,customers!$C$1:$C$1001,,0))</f>
        <v>lcoleman6@gmail.com</v>
      </c>
      <c r="H623" s="2" t="str">
        <f>_xlfn.XLOOKUP(C623,customers!$A$1:$A$1001,customers!$G$1:$G$1001,,0)</f>
        <v>Ireland</v>
      </c>
      <c r="I623" t="str">
        <f>INDEX(products!$A$1:$G$49,MATCH(orders!$D469,products!$A$1:$A$49,0),MATCH(orders!I$1,products!$A$1:$G$1,0))</f>
        <v>Cro</v>
      </c>
      <c r="J623" t="str">
        <f>INDEX(products!$A$1:$G$49,MATCH(orders!$D469,products!$A$1:$A$49,0),MATCH(orders!J$1,products!$A$1:$G$1,0))</f>
        <v>M</v>
      </c>
      <c r="K623" s="5">
        <f>INDEX(products!$A$1:$G$49,MATCH(orders!$D469,products!$A$1:$A$49,0),MATCH(orders!K$1,products!$A$1:$G$1,0))</f>
        <v>0.2</v>
      </c>
      <c r="L623" s="10">
        <f>INDEX(products!$A$1:$G$49,MATCH(orders!$D469,products!$A$1:$A$49,0),MATCH(orders!L$1,products!$A$1:$G$1,0))</f>
        <v>1.08</v>
      </c>
      <c r="M623" s="10">
        <f t="shared" si="27"/>
        <v>1.08</v>
      </c>
      <c r="N623" t="str">
        <f t="shared" si="28"/>
        <v>Croissant</v>
      </c>
      <c r="O623" t="str">
        <f t="shared" si="29"/>
        <v>Medium</v>
      </c>
      <c r="P623" t="str">
        <f>_xlfn.XLOOKUP(Orders[[#This Row],[Customer ID]],customers!$A$2:$A$1001,customers!$I$2:$I$1001,,0)</f>
        <v>Yes</v>
      </c>
    </row>
    <row r="624" spans="1:16" x14ac:dyDescent="0.35">
      <c r="A624" s="2" t="s">
        <v>5629</v>
      </c>
      <c r="B624" s="3">
        <v>45513</v>
      </c>
      <c r="C624" s="2" t="s">
        <v>4629</v>
      </c>
      <c r="D624" t="s">
        <v>268</v>
      </c>
      <c r="E624" s="2">
        <v>6</v>
      </c>
      <c r="F624" s="2" t="str">
        <f>_xlfn.XLOOKUP(C624,customers!$A$1:$A$1001,customers!$B$1:$B$1001,,0)</f>
        <v>Lia Tran</v>
      </c>
      <c r="G624" s="2" t="str">
        <f ca="1">IF(_xlfn.XLOOKUP(C624,customers!$A$1:$A$1001,customers!$C$1:$C$1001,,0)=0,"",_xlfn.XLOOKUP(C624,customers!$A$1:$A$1001,customers!$C$1:$C$1001,,0))</f>
        <v>ltran5@gmail.com</v>
      </c>
      <c r="H624" s="2" t="str">
        <f>_xlfn.XLOOKUP(C624,customers!$A$1:$A$1001,customers!$G$1:$G$1001,,0)</f>
        <v>France</v>
      </c>
      <c r="I624" t="str">
        <f>INDEX(products!$A$1:$G$49,MATCH(orders!$D204,products!$A$1:$A$49,0),MATCH(orders!I$1,products!$A$1:$G$1,0))</f>
        <v>Bag</v>
      </c>
      <c r="J624" t="str">
        <f>INDEX(products!$A$1:$G$49,MATCH(orders!$D204,products!$A$1:$A$49,0),MATCH(orders!J$1,products!$A$1:$G$1,0))</f>
        <v>M</v>
      </c>
      <c r="K624" s="5">
        <f>INDEX(products!$A$1:$G$49,MATCH(orders!$D204,products!$A$1:$A$49,0),MATCH(orders!K$1,products!$A$1:$G$1,0))</f>
        <v>0.2</v>
      </c>
      <c r="L624" s="10">
        <f>INDEX(products!$A$1:$G$49,MATCH(orders!$D204,products!$A$1:$A$49,0),MATCH(orders!L$1,products!$A$1:$G$1,0))</f>
        <v>1.44</v>
      </c>
      <c r="M624" s="10">
        <f t="shared" si="27"/>
        <v>8.64</v>
      </c>
      <c r="N624" t="str">
        <f t="shared" si="28"/>
        <v>Baguette</v>
      </c>
      <c r="O624" t="str">
        <f t="shared" si="29"/>
        <v>Medium</v>
      </c>
      <c r="P624" t="str">
        <f>_xlfn.XLOOKUP(Orders[[#This Row],[Customer ID]],customers!$A$2:$A$1001,customers!$I$2:$I$1001,,0)</f>
        <v>Yes</v>
      </c>
    </row>
    <row r="625" spans="1:16" x14ac:dyDescent="0.35">
      <c r="A625" s="2" t="s">
        <v>5953</v>
      </c>
      <c r="B625" s="3">
        <v>45541</v>
      </c>
      <c r="C625" s="2" t="s">
        <v>4953</v>
      </c>
      <c r="D625" t="s">
        <v>267</v>
      </c>
      <c r="E625" s="2">
        <v>1</v>
      </c>
      <c r="F625" s="2" t="str">
        <f>_xlfn.XLOOKUP(C625,customers!$A$1:$A$1001,customers!$B$1:$B$1001,,0)</f>
        <v>Liam Rosales</v>
      </c>
      <c r="G625" s="2" t="str">
        <f ca="1">IF(_xlfn.XLOOKUP(C625,customers!$A$1:$A$1001,customers!$C$1:$C$1001,,0)=0,"",_xlfn.XLOOKUP(C625,customers!$A$1:$A$1001,customers!$C$1:$C$1001,,0))</f>
        <v>lrosales1@icloud.com</v>
      </c>
      <c r="H625" s="2" t="str">
        <f>_xlfn.XLOOKUP(C625,customers!$A$1:$A$1001,customers!$G$1:$G$1001,,0)</f>
        <v>France</v>
      </c>
      <c r="I625" t="str">
        <f>INDEX(products!$A$1:$G$49,MATCH(orders!$D395,products!$A$1:$A$49,0),MATCH(orders!I$1,products!$A$1:$G$1,0))</f>
        <v>Cro</v>
      </c>
      <c r="J625" t="str">
        <f>INDEX(products!$A$1:$G$49,MATCH(orders!$D395,products!$A$1:$A$49,0),MATCH(orders!J$1,products!$A$1:$G$1,0))</f>
        <v>C</v>
      </c>
      <c r="K625" s="5">
        <f>INDEX(products!$A$1:$G$49,MATCH(orders!$D395,products!$A$1:$A$49,0),MATCH(orders!K$1,products!$A$1:$G$1,0))</f>
        <v>0.2</v>
      </c>
      <c r="L625" s="10">
        <f>INDEX(products!$A$1:$G$49,MATCH(orders!$D395,products!$A$1:$A$49,0),MATCH(orders!L$1,products!$A$1:$G$1,0))</f>
        <v>0.99</v>
      </c>
      <c r="M625" s="10">
        <f t="shared" si="27"/>
        <v>0.99</v>
      </c>
      <c r="N625" t="str">
        <f t="shared" si="28"/>
        <v>Croissant</v>
      </c>
      <c r="O625" t="str">
        <f t="shared" si="29"/>
        <v>Crispy</v>
      </c>
      <c r="P625" t="str">
        <f>_xlfn.XLOOKUP(Orders[[#This Row],[Customer ID]],customers!$A$2:$A$1001,customers!$I$2:$I$1001,,0)</f>
        <v>No</v>
      </c>
    </row>
    <row r="626" spans="1:16" x14ac:dyDescent="0.35">
      <c r="A626" s="2" t="s">
        <v>5885</v>
      </c>
      <c r="B626" s="3">
        <v>45111</v>
      </c>
      <c r="C626" s="2" t="s">
        <v>4885</v>
      </c>
      <c r="D626" t="s">
        <v>283</v>
      </c>
      <c r="E626" s="2">
        <v>2</v>
      </c>
      <c r="F626" s="2" t="str">
        <f>_xlfn.XLOOKUP(C626,customers!$A$1:$A$1001,customers!$B$1:$B$1001,,0)</f>
        <v>Lillie Ellis</v>
      </c>
      <c r="G626" s="2" t="str">
        <f ca="1">IF(_xlfn.XLOOKUP(C626,customers!$A$1:$A$1001,customers!$C$1:$C$1001,,0)=0,"",_xlfn.XLOOKUP(C626,customers!$A$1:$A$1001,customers!$C$1:$C$1001,,0))</f>
        <v>lellis5@yahoo.com</v>
      </c>
      <c r="H626" s="2" t="str">
        <f>_xlfn.XLOOKUP(C626,customers!$A$1:$A$1001,customers!$G$1:$G$1001,,0)</f>
        <v>Canada</v>
      </c>
      <c r="I626" t="str">
        <f>INDEX(products!$A$1:$G$49,MATCH(orders!$D659,products!$A$1:$A$49,0),MATCH(orders!I$1,products!$A$1:$G$1,0))</f>
        <v>Cro</v>
      </c>
      <c r="J626" t="str">
        <f>INDEX(products!$A$1:$G$49,MATCH(orders!$D659,products!$A$1:$A$49,0),MATCH(orders!J$1,products!$A$1:$G$1,0))</f>
        <v>M</v>
      </c>
      <c r="K626" s="5">
        <f>INDEX(products!$A$1:$G$49,MATCH(orders!$D659,products!$A$1:$A$49,0),MATCH(orders!K$1,products!$A$1:$G$1,0))</f>
        <v>1</v>
      </c>
      <c r="L626" s="10">
        <f>INDEX(products!$A$1:$G$49,MATCH(orders!$D659,products!$A$1:$A$49,0),MATCH(orders!L$1,products!$A$1:$G$1,0))</f>
        <v>5.4</v>
      </c>
      <c r="M626" s="10">
        <f t="shared" si="27"/>
        <v>10.8</v>
      </c>
      <c r="N626" t="str">
        <f t="shared" si="28"/>
        <v>Croissant</v>
      </c>
      <c r="O626" t="str">
        <f t="shared" si="29"/>
        <v>Medium</v>
      </c>
      <c r="P626" t="str">
        <f>_xlfn.XLOOKUP(Orders[[#This Row],[Customer ID]],customers!$A$2:$A$1001,customers!$I$2:$I$1001,,0)</f>
        <v>Yes</v>
      </c>
    </row>
    <row r="627" spans="1:16" x14ac:dyDescent="0.35">
      <c r="A627" s="2" t="s">
        <v>5837</v>
      </c>
      <c r="B627" s="3">
        <v>45618</v>
      </c>
      <c r="C627" s="2" t="s">
        <v>4837</v>
      </c>
      <c r="D627" t="s">
        <v>285</v>
      </c>
      <c r="E627" s="2">
        <v>5</v>
      </c>
      <c r="F627" s="2" t="str">
        <f>_xlfn.XLOOKUP(C627,customers!$A$1:$A$1001,customers!$B$1:$B$1001,,0)</f>
        <v>Lilian Fitzpatrick</v>
      </c>
      <c r="G627" s="2" t="str">
        <f ca="1">IF(_xlfn.XLOOKUP(C627,customers!$A$1:$A$1001,customers!$C$1:$C$1001,,0)=0,"",_xlfn.XLOOKUP(C627,customers!$A$1:$A$1001,customers!$C$1:$C$1001,,0))</f>
        <v>lfitzpatrick5@yahoo.com</v>
      </c>
      <c r="H627" s="2" t="str">
        <f>_xlfn.XLOOKUP(C627,customers!$A$1:$A$1001,customers!$G$1:$G$1001,,0)</f>
        <v>Canada</v>
      </c>
      <c r="I627" t="str">
        <f>INDEX(products!$A$1:$G$49,MATCH(orders!$D183,products!$A$1:$A$49,0),MATCH(orders!I$1,products!$A$1:$G$1,0))</f>
        <v>Cro</v>
      </c>
      <c r="J627" t="str">
        <f>INDEX(products!$A$1:$G$49,MATCH(orders!$D183,products!$A$1:$A$49,0),MATCH(orders!J$1,products!$A$1:$G$1,0))</f>
        <v>C</v>
      </c>
      <c r="K627" s="5">
        <f>INDEX(products!$A$1:$G$49,MATCH(orders!$D183,products!$A$1:$A$49,0),MATCH(orders!K$1,products!$A$1:$G$1,0))</f>
        <v>1</v>
      </c>
      <c r="L627" s="10">
        <f>INDEX(products!$A$1:$G$49,MATCH(orders!$D183,products!$A$1:$A$49,0),MATCH(orders!L$1,products!$A$1:$G$1,0))</f>
        <v>4.95</v>
      </c>
      <c r="M627" s="10">
        <f t="shared" si="27"/>
        <v>24.75</v>
      </c>
      <c r="N627" t="str">
        <f t="shared" si="28"/>
        <v>Croissant</v>
      </c>
      <c r="O627" t="str">
        <f t="shared" si="29"/>
        <v>Crispy</v>
      </c>
      <c r="P627" t="str">
        <f>_xlfn.XLOOKUP(Orders[[#This Row],[Customer ID]],customers!$A$2:$A$1001,customers!$I$2:$I$1001,,0)</f>
        <v>Yes</v>
      </c>
    </row>
    <row r="628" spans="1:16" x14ac:dyDescent="0.35">
      <c r="A628" s="2" t="s">
        <v>5231</v>
      </c>
      <c r="B628" s="3">
        <v>44849</v>
      </c>
      <c r="C628" s="2" t="s">
        <v>4231</v>
      </c>
      <c r="D628" t="s">
        <v>290</v>
      </c>
      <c r="E628" s="2">
        <v>1</v>
      </c>
      <c r="F628" s="2" t="str">
        <f>_xlfn.XLOOKUP(C628,customers!$A$1:$A$1001,customers!$B$1:$B$1001,,0)</f>
        <v>Lilian Floyd</v>
      </c>
      <c r="G628" s="2" t="str">
        <f ca="1">IF(_xlfn.XLOOKUP(C628,customers!$A$1:$A$1001,customers!$C$1:$C$1001,,0)=0,"",_xlfn.XLOOKUP(C628,customers!$A$1:$A$1001,customers!$C$1:$C$1001,,0))</f>
        <v>lfloyd2@hotmail.com</v>
      </c>
      <c r="H628" s="2" t="str">
        <f>_xlfn.XLOOKUP(C628,customers!$A$1:$A$1001,customers!$G$1:$G$1001,,0)</f>
        <v>France</v>
      </c>
      <c r="I628" t="str">
        <f>INDEX(products!$A$1:$G$49,MATCH(orders!$D862,products!$A$1:$A$49,0),MATCH(orders!I$1,products!$A$1:$G$1,0))</f>
        <v>Cro</v>
      </c>
      <c r="J628" t="str">
        <f>INDEX(products!$A$1:$G$49,MATCH(orders!$D862,products!$A$1:$A$49,0),MATCH(orders!J$1,products!$A$1:$G$1,0))</f>
        <v>C</v>
      </c>
      <c r="K628" s="5">
        <f>INDEX(products!$A$1:$G$49,MATCH(orders!$D862,products!$A$1:$A$49,0),MATCH(orders!K$1,products!$A$1:$G$1,0))</f>
        <v>0.5</v>
      </c>
      <c r="L628" s="10">
        <f>INDEX(products!$A$1:$G$49,MATCH(orders!$D862,products!$A$1:$A$49,0),MATCH(orders!L$1,products!$A$1:$G$1,0))</f>
        <v>2.2000000000000002</v>
      </c>
      <c r="M628" s="10">
        <f t="shared" si="27"/>
        <v>2.2000000000000002</v>
      </c>
      <c r="N628" t="str">
        <f t="shared" si="28"/>
        <v>Croissant</v>
      </c>
      <c r="O628" t="str">
        <f t="shared" si="29"/>
        <v>Crispy</v>
      </c>
      <c r="P628" t="str">
        <f>_xlfn.XLOOKUP(Orders[[#This Row],[Customer ID]],customers!$A$2:$A$1001,customers!$I$2:$I$1001,,0)</f>
        <v>Yes</v>
      </c>
    </row>
    <row r="629" spans="1:16" x14ac:dyDescent="0.35">
      <c r="A629" s="2" t="s">
        <v>5432</v>
      </c>
      <c r="B629" s="3">
        <v>44922</v>
      </c>
      <c r="C629" s="2" t="s">
        <v>4432</v>
      </c>
      <c r="D629" t="s">
        <v>267</v>
      </c>
      <c r="E629" s="2">
        <v>3</v>
      </c>
      <c r="F629" s="2" t="str">
        <f>_xlfn.XLOOKUP(C629,customers!$A$1:$A$1001,customers!$B$1:$B$1001,,0)</f>
        <v>Lilah Solis</v>
      </c>
      <c r="G629" s="2" t="str">
        <f ca="1">IF(_xlfn.XLOOKUP(C629,customers!$A$1:$A$1001,customers!$C$1:$C$1001,,0)=0,"",_xlfn.XLOOKUP(C629,customers!$A$1:$A$1001,customers!$C$1:$C$1001,,0))</f>
        <v>lsolis6@icloud.com</v>
      </c>
      <c r="H629" s="2" t="str">
        <f>_xlfn.XLOOKUP(C629,customers!$A$1:$A$1001,customers!$G$1:$G$1001,,0)</f>
        <v>Canada</v>
      </c>
      <c r="I629" t="str">
        <f>INDEX(products!$A$1:$G$49,MATCH(orders!$D647,products!$A$1:$A$49,0),MATCH(orders!I$1,products!$A$1:$G$1,0))</f>
        <v>Bag</v>
      </c>
      <c r="J629" t="str">
        <f>INDEX(products!$A$1:$G$49,MATCH(orders!$D647,products!$A$1:$A$49,0),MATCH(orders!J$1,products!$A$1:$G$1,0))</f>
        <v>S</v>
      </c>
      <c r="K629" s="5">
        <f>INDEX(products!$A$1:$G$49,MATCH(orders!$D647,products!$A$1:$A$49,0),MATCH(orders!K$1,products!$A$1:$G$1,0))</f>
        <v>0.5</v>
      </c>
      <c r="L629" s="10">
        <f>INDEX(products!$A$1:$G$49,MATCH(orders!$D647,products!$A$1:$A$49,0),MATCH(orders!L$1,products!$A$1:$G$1,0))</f>
        <v>3</v>
      </c>
      <c r="M629" s="10">
        <f t="shared" si="27"/>
        <v>9</v>
      </c>
      <c r="N629" t="str">
        <f t="shared" si="28"/>
        <v>Baguette</v>
      </c>
      <c r="O629" t="str">
        <f t="shared" si="29"/>
        <v>Soft</v>
      </c>
      <c r="P629" t="str">
        <f>_xlfn.XLOOKUP(Orders[[#This Row],[Customer ID]],customers!$A$2:$A$1001,customers!$I$2:$I$1001,,0)</f>
        <v>No</v>
      </c>
    </row>
    <row r="630" spans="1:16" x14ac:dyDescent="0.35">
      <c r="A630" s="2" t="s">
        <v>6104</v>
      </c>
      <c r="B630" s="3">
        <v>44431</v>
      </c>
      <c r="C630" s="2" t="s">
        <v>5104</v>
      </c>
      <c r="D630" t="s">
        <v>288</v>
      </c>
      <c r="E630" s="2">
        <v>4</v>
      </c>
      <c r="F630" s="2" t="str">
        <f>_xlfn.XLOOKUP(C630,customers!$A$1:$A$1001,customers!$B$1:$B$1001,,0)</f>
        <v>Lillie Ramsey</v>
      </c>
      <c r="G630" s="2" t="str">
        <f ca="1">IF(_xlfn.XLOOKUP(C630,customers!$A$1:$A$1001,customers!$C$1:$C$1001,,0)=0,"",_xlfn.XLOOKUP(C630,customers!$A$1:$A$1001,customers!$C$1:$C$1001,,0))</f>
        <v>lramsey4@icloud.com</v>
      </c>
      <c r="H630" s="2" t="str">
        <f>_xlfn.XLOOKUP(C630,customers!$A$1:$A$1001,customers!$G$1:$G$1001,,0)</f>
        <v>France</v>
      </c>
      <c r="I630" t="str">
        <f>INDEX(products!$A$1:$G$49,MATCH(orders!$D572,products!$A$1:$A$49,0),MATCH(orders!I$1,products!$A$1:$G$1,0))</f>
        <v>Bag</v>
      </c>
      <c r="J630" t="str">
        <f>INDEX(products!$A$1:$G$49,MATCH(orders!$D572,products!$A$1:$A$49,0),MATCH(orders!J$1,products!$A$1:$G$1,0))</f>
        <v>C</v>
      </c>
      <c r="K630" s="5">
        <f>INDEX(products!$A$1:$G$49,MATCH(orders!$D572,products!$A$1:$A$49,0),MATCH(orders!K$1,products!$A$1:$G$1,0))</f>
        <v>0.2</v>
      </c>
      <c r="L630" s="10">
        <f>INDEX(products!$A$1:$G$49,MATCH(orders!$D572,products!$A$1:$A$49,0),MATCH(orders!L$1,products!$A$1:$G$1,0))</f>
        <v>1.32</v>
      </c>
      <c r="M630" s="10">
        <f t="shared" si="27"/>
        <v>5.28</v>
      </c>
      <c r="N630" t="str">
        <f t="shared" si="28"/>
        <v>Baguette</v>
      </c>
      <c r="O630" t="str">
        <f t="shared" si="29"/>
        <v>Crispy</v>
      </c>
      <c r="P630" t="str">
        <f>_xlfn.XLOOKUP(Orders[[#This Row],[Customer ID]],customers!$A$2:$A$1001,customers!$I$2:$I$1001,,0)</f>
        <v>Yes</v>
      </c>
    </row>
    <row r="631" spans="1:16" x14ac:dyDescent="0.35">
      <c r="A631" s="2" t="s">
        <v>6172</v>
      </c>
      <c r="B631" s="3">
        <v>45648</v>
      </c>
      <c r="C631" s="2" t="s">
        <v>5172</v>
      </c>
      <c r="D631" t="s">
        <v>267</v>
      </c>
      <c r="E631" s="2">
        <v>3</v>
      </c>
      <c r="F631" s="2" t="str">
        <f>_xlfn.XLOOKUP(C631,customers!$A$1:$A$1001,customers!$B$1:$B$1001,,0)</f>
        <v>Lillie Hall</v>
      </c>
      <c r="G631" s="2" t="str">
        <f ca="1">IF(_xlfn.XLOOKUP(C631,customers!$A$1:$A$1001,customers!$C$1:$C$1001,,0)=0,"",_xlfn.XLOOKUP(C631,customers!$A$1:$A$1001,customers!$C$1:$C$1001,,0))</f>
        <v>lhall4@aol.com</v>
      </c>
      <c r="H631" s="2" t="str">
        <f>_xlfn.XLOOKUP(C631,customers!$A$1:$A$1001,customers!$G$1:$G$1001,,0)</f>
        <v>Ireland</v>
      </c>
      <c r="I631" t="str">
        <f>INDEX(products!$A$1:$G$49,MATCH(orders!$D839,products!$A$1:$A$49,0),MATCH(orders!I$1,products!$A$1:$G$1,0))</f>
        <v>Bri</v>
      </c>
      <c r="J631" t="str">
        <f>INDEX(products!$A$1:$G$49,MATCH(orders!$D839,products!$A$1:$A$49,0),MATCH(orders!J$1,products!$A$1:$G$1,0))</f>
        <v>M</v>
      </c>
      <c r="K631" s="5">
        <f>INDEX(products!$A$1:$G$49,MATCH(orders!$D839,products!$A$1:$A$49,0),MATCH(orders!K$1,products!$A$1:$G$1,0))</f>
        <v>2.5</v>
      </c>
      <c r="L631" s="10">
        <f>INDEX(products!$A$1:$G$49,MATCH(orders!$D839,products!$A$1:$A$49,0),MATCH(orders!L$1,products!$A$1:$G$1,0))</f>
        <v>12</v>
      </c>
      <c r="M631" s="10">
        <f t="shared" si="27"/>
        <v>36</v>
      </c>
      <c r="N631" t="str">
        <f t="shared" si="28"/>
        <v>Brioche</v>
      </c>
      <c r="O631" t="str">
        <f t="shared" si="29"/>
        <v>Medium</v>
      </c>
      <c r="P631" t="str">
        <f>_xlfn.XLOOKUP(Orders[[#This Row],[Customer ID]],customers!$A$2:$A$1001,customers!$I$2:$I$1001,,0)</f>
        <v>No</v>
      </c>
    </row>
    <row r="632" spans="1:16" x14ac:dyDescent="0.35">
      <c r="A632" s="2" t="s">
        <v>6084</v>
      </c>
      <c r="B632" s="3">
        <v>44762</v>
      </c>
      <c r="C632" s="2" t="s">
        <v>5084</v>
      </c>
      <c r="D632" t="s">
        <v>272</v>
      </c>
      <c r="E632" s="2">
        <v>2</v>
      </c>
      <c r="F632" s="2" t="str">
        <f>_xlfn.XLOOKUP(C632,customers!$A$1:$A$1001,customers!$B$1:$B$1001,,0)</f>
        <v>Linda Lewis</v>
      </c>
      <c r="G632" s="2" t="str">
        <f ca="1">IF(_xlfn.XLOOKUP(C632,customers!$A$1:$A$1001,customers!$C$1:$C$1001,,0)=0,"",_xlfn.XLOOKUP(C632,customers!$A$1:$A$1001,customers!$C$1:$C$1001,,0))</f>
        <v>llewis7@icloud.com</v>
      </c>
      <c r="H632" s="2" t="str">
        <f>_xlfn.XLOOKUP(C632,customers!$A$1:$A$1001,customers!$G$1:$G$1001,,0)</f>
        <v>France</v>
      </c>
      <c r="I632" t="str">
        <f>INDEX(products!$A$1:$G$49,MATCH(orders!$D76,products!$A$1:$A$49,0),MATCH(orders!I$1,products!$A$1:$G$1,0))</f>
        <v>Cro</v>
      </c>
      <c r="J632" t="str">
        <f>INDEX(products!$A$1:$G$49,MATCH(orders!$D76,products!$A$1:$A$49,0),MATCH(orders!J$1,products!$A$1:$G$1,0))</f>
        <v>C</v>
      </c>
      <c r="K632" s="5">
        <f>INDEX(products!$A$1:$G$49,MATCH(orders!$D76,products!$A$1:$A$49,0),MATCH(orders!K$1,products!$A$1:$G$1,0))</f>
        <v>1</v>
      </c>
      <c r="L632" s="10">
        <f>INDEX(products!$A$1:$G$49,MATCH(orders!$D76,products!$A$1:$A$49,0),MATCH(orders!L$1,products!$A$1:$G$1,0))</f>
        <v>4.95</v>
      </c>
      <c r="M632" s="10">
        <f t="shared" si="27"/>
        <v>9.9</v>
      </c>
      <c r="N632" t="str">
        <f t="shared" si="28"/>
        <v>Croissant</v>
      </c>
      <c r="O632" t="str">
        <f t="shared" si="29"/>
        <v>Crispy</v>
      </c>
      <c r="P632" t="str">
        <f>_xlfn.XLOOKUP(Orders[[#This Row],[Customer ID]],customers!$A$2:$A$1001,customers!$I$2:$I$1001,,0)</f>
        <v>No</v>
      </c>
    </row>
    <row r="633" spans="1:16" x14ac:dyDescent="0.35">
      <c r="A633" s="2" t="s">
        <v>5343</v>
      </c>
      <c r="B633" s="3">
        <v>45279</v>
      </c>
      <c r="C633" s="2" t="s">
        <v>4343</v>
      </c>
      <c r="D633" t="s">
        <v>278</v>
      </c>
      <c r="E633" s="2">
        <v>3</v>
      </c>
      <c r="F633" s="2" t="str">
        <f>_xlfn.XLOOKUP(C633,customers!$A$1:$A$1001,customers!$B$1:$B$1001,,0)</f>
        <v>Lindsay Cantu</v>
      </c>
      <c r="G633" s="2" t="str">
        <f ca="1">IF(_xlfn.XLOOKUP(C633,customers!$A$1:$A$1001,customers!$C$1:$C$1001,,0)=0,"",_xlfn.XLOOKUP(C633,customers!$A$1:$A$1001,customers!$C$1:$C$1001,,0))</f>
        <v>lcantu5@yahoo.com</v>
      </c>
      <c r="H633" s="2" t="str">
        <f>_xlfn.XLOOKUP(C633,customers!$A$1:$A$1001,customers!$G$1:$G$1001,,0)</f>
        <v>France</v>
      </c>
      <c r="I633" t="str">
        <f>INDEX(products!$A$1:$G$49,MATCH(orders!$D950,products!$A$1:$A$49,0),MATCH(orders!I$1,products!$A$1:$G$1,0))</f>
        <v>Cia</v>
      </c>
      <c r="J633" t="str">
        <f>INDEX(products!$A$1:$G$49,MATCH(orders!$D950,products!$A$1:$A$49,0),MATCH(orders!J$1,products!$A$1:$G$1,0))</f>
        <v>M</v>
      </c>
      <c r="K633" s="5">
        <f>INDEX(products!$A$1:$G$49,MATCH(orders!$D950,products!$A$1:$A$49,0),MATCH(orders!K$1,products!$A$1:$G$1,0))</f>
        <v>0.2</v>
      </c>
      <c r="L633" s="10">
        <f>INDEX(products!$A$1:$G$49,MATCH(orders!$D950,products!$A$1:$A$49,0),MATCH(orders!L$1,products!$A$1:$G$1,0))</f>
        <v>1.2</v>
      </c>
      <c r="M633" s="10">
        <f t="shared" si="27"/>
        <v>3.5999999999999996</v>
      </c>
      <c r="N633" t="str">
        <f t="shared" si="28"/>
        <v>Ciabatta</v>
      </c>
      <c r="O633" t="str">
        <f t="shared" si="29"/>
        <v>Medium</v>
      </c>
      <c r="P633" t="str">
        <f>_xlfn.XLOOKUP(Orders[[#This Row],[Customer ID]],customers!$A$2:$A$1001,customers!$I$2:$I$1001,,0)</f>
        <v>Yes</v>
      </c>
    </row>
    <row r="634" spans="1:16" x14ac:dyDescent="0.35">
      <c r="A634" s="2" t="s">
        <v>5944</v>
      </c>
      <c r="B634" s="3">
        <v>45040</v>
      </c>
      <c r="C634" s="2" t="s">
        <v>4944</v>
      </c>
      <c r="D634" t="s">
        <v>289</v>
      </c>
      <c r="E634" s="2">
        <v>1</v>
      </c>
      <c r="F634" s="2" t="str">
        <f>_xlfn.XLOOKUP(C634,customers!$A$1:$A$1001,customers!$B$1:$B$1001,,0)</f>
        <v>Livia Mann</v>
      </c>
      <c r="G634" s="2" t="str">
        <f ca="1">IF(_xlfn.XLOOKUP(C634,customers!$A$1:$A$1001,customers!$C$1:$C$1001,,0)=0,"",_xlfn.XLOOKUP(C634,customers!$A$1:$A$1001,customers!$C$1:$C$1001,,0))</f>
        <v>lmann1@hotmail.com</v>
      </c>
      <c r="H634" s="2" t="str">
        <f>_xlfn.XLOOKUP(C634,customers!$A$1:$A$1001,customers!$G$1:$G$1001,,0)</f>
        <v>United States</v>
      </c>
      <c r="I634" t="str">
        <f>INDEX(products!$A$1:$G$49,MATCH(orders!$D525,products!$A$1:$A$49,0),MATCH(orders!I$1,products!$A$1:$G$1,0))</f>
        <v>Cia</v>
      </c>
      <c r="J634" t="str">
        <f>INDEX(products!$A$1:$G$49,MATCH(orders!$D525,products!$A$1:$A$49,0),MATCH(orders!J$1,products!$A$1:$G$1,0))</f>
        <v>C</v>
      </c>
      <c r="K634" s="5">
        <f>INDEX(products!$A$1:$G$49,MATCH(orders!$D525,products!$A$1:$A$49,0),MATCH(orders!K$1,products!$A$1:$G$1,0))</f>
        <v>2.5</v>
      </c>
      <c r="L634" s="10">
        <f>INDEX(products!$A$1:$G$49,MATCH(orders!$D525,products!$A$1:$A$49,0),MATCH(orders!L$1,products!$A$1:$G$1,0))</f>
        <v>13.75</v>
      </c>
      <c r="M634" s="10">
        <f t="shared" si="27"/>
        <v>13.75</v>
      </c>
      <c r="N634" t="str">
        <f t="shared" si="28"/>
        <v>Ciabatta</v>
      </c>
      <c r="O634" t="str">
        <f t="shared" si="29"/>
        <v>Crispy</v>
      </c>
      <c r="P634" t="str">
        <f>_xlfn.XLOOKUP(Orders[[#This Row],[Customer ID]],customers!$A$2:$A$1001,customers!$I$2:$I$1001,,0)</f>
        <v>No</v>
      </c>
    </row>
    <row r="635" spans="1:16" x14ac:dyDescent="0.35">
      <c r="A635" s="2" t="s">
        <v>6095</v>
      </c>
      <c r="B635" s="3">
        <v>44983</v>
      </c>
      <c r="C635" s="2" t="s">
        <v>5095</v>
      </c>
      <c r="D635" t="s">
        <v>273</v>
      </c>
      <c r="E635" s="2">
        <v>4</v>
      </c>
      <c r="F635" s="2" t="str">
        <f>_xlfn.XLOOKUP(C635,customers!$A$1:$A$1001,customers!$B$1:$B$1001,,0)</f>
        <v>Livia Haley</v>
      </c>
      <c r="G635" s="2" t="str">
        <f ca="1">IF(_xlfn.XLOOKUP(C635,customers!$A$1:$A$1001,customers!$C$1:$C$1001,,0)=0,"",_xlfn.XLOOKUP(C635,customers!$A$1:$A$1001,customers!$C$1:$C$1001,,0))</f>
        <v>lhaley6@hotmail.com</v>
      </c>
      <c r="H635" s="2" t="str">
        <f>_xlfn.XLOOKUP(C635,customers!$A$1:$A$1001,customers!$G$1:$G$1001,,0)</f>
        <v>United States</v>
      </c>
      <c r="I635" t="str">
        <f>INDEX(products!$A$1:$G$49,MATCH(orders!$D355,products!$A$1:$A$49,0),MATCH(orders!I$1,products!$A$1:$G$1,0))</f>
        <v>Cro</v>
      </c>
      <c r="J635" t="str">
        <f>INDEX(products!$A$1:$G$49,MATCH(orders!$D355,products!$A$1:$A$49,0),MATCH(orders!J$1,products!$A$1:$G$1,0))</f>
        <v>C</v>
      </c>
      <c r="K635" s="5">
        <f>INDEX(products!$A$1:$G$49,MATCH(orders!$D355,products!$A$1:$A$49,0),MATCH(orders!K$1,products!$A$1:$G$1,0))</f>
        <v>0.2</v>
      </c>
      <c r="L635" s="10">
        <f>INDEX(products!$A$1:$G$49,MATCH(orders!$D355,products!$A$1:$A$49,0),MATCH(orders!L$1,products!$A$1:$G$1,0))</f>
        <v>0.99</v>
      </c>
      <c r="M635" s="10">
        <f t="shared" si="27"/>
        <v>3.96</v>
      </c>
      <c r="N635" t="str">
        <f t="shared" si="28"/>
        <v>Croissant</v>
      </c>
      <c r="O635" t="str">
        <f t="shared" si="29"/>
        <v>Crispy</v>
      </c>
      <c r="P635" t="str">
        <f>_xlfn.XLOOKUP(Orders[[#This Row],[Customer ID]],customers!$A$2:$A$1001,customers!$I$2:$I$1001,,0)</f>
        <v>Yes</v>
      </c>
    </row>
    <row r="636" spans="1:16" x14ac:dyDescent="0.35">
      <c r="A636" s="2" t="s">
        <v>5867</v>
      </c>
      <c r="B636" s="3">
        <v>45349</v>
      </c>
      <c r="C636" s="2" t="s">
        <v>4867</v>
      </c>
      <c r="D636" t="s">
        <v>278</v>
      </c>
      <c r="E636" s="2">
        <v>2</v>
      </c>
      <c r="F636" s="2" t="str">
        <f>_xlfn.XLOOKUP(C636,customers!$A$1:$A$1001,customers!$B$1:$B$1001,,0)</f>
        <v>Lizeth Davila</v>
      </c>
      <c r="G636" s="2" t="str">
        <f ca="1">IF(_xlfn.XLOOKUP(C636,customers!$A$1:$A$1001,customers!$C$1:$C$1001,,0)=0,"",_xlfn.XLOOKUP(C636,customers!$A$1:$A$1001,customers!$C$1:$C$1001,,0))</f>
        <v>ldavila8@yahoo.com</v>
      </c>
      <c r="H636" s="2" t="str">
        <f>_xlfn.XLOOKUP(C636,customers!$A$1:$A$1001,customers!$G$1:$G$1001,,0)</f>
        <v>France</v>
      </c>
      <c r="I636" t="str">
        <f>INDEX(products!$A$1:$G$49,MATCH(orders!$D890,products!$A$1:$A$49,0),MATCH(orders!I$1,products!$A$1:$G$1,0))</f>
        <v>Sou</v>
      </c>
      <c r="J636" t="str">
        <f>INDEX(products!$A$1:$G$49,MATCH(orders!$D890,products!$A$1:$A$49,0),MATCH(orders!J$1,products!$A$1:$G$1,0))</f>
        <v>M</v>
      </c>
      <c r="K636" s="5">
        <f>INDEX(products!$A$1:$G$49,MATCH(orders!$D890,products!$A$1:$A$49,0),MATCH(orders!K$1,products!$A$1:$G$1,0))</f>
        <v>1</v>
      </c>
      <c r="L636" s="10">
        <f>INDEX(products!$A$1:$G$49,MATCH(orders!$D890,products!$A$1:$A$49,0),MATCH(orders!L$1,products!$A$1:$G$1,0))</f>
        <v>6</v>
      </c>
      <c r="M636" s="10">
        <f t="shared" si="27"/>
        <v>12</v>
      </c>
      <c r="N636" t="str">
        <f t="shared" si="28"/>
        <v>Sourdough</v>
      </c>
      <c r="O636" t="str">
        <f t="shared" si="29"/>
        <v>Medium</v>
      </c>
      <c r="P636" t="str">
        <f>_xlfn.XLOOKUP(Orders[[#This Row],[Customer ID]],customers!$A$2:$A$1001,customers!$I$2:$I$1001,,0)</f>
        <v>Yes</v>
      </c>
    </row>
    <row r="637" spans="1:16" x14ac:dyDescent="0.35">
      <c r="A637" s="2" t="s">
        <v>5685</v>
      </c>
      <c r="B637" s="3">
        <v>44371</v>
      </c>
      <c r="C637" s="2" t="s">
        <v>4685</v>
      </c>
      <c r="D637" t="s">
        <v>277</v>
      </c>
      <c r="E637" s="2">
        <v>1</v>
      </c>
      <c r="F637" s="2" t="str">
        <f>_xlfn.XLOOKUP(C637,customers!$A$1:$A$1001,customers!$B$1:$B$1001,,0)</f>
        <v>Lizeth Costa</v>
      </c>
      <c r="G637" s="2" t="str">
        <f ca="1">IF(_xlfn.XLOOKUP(C637,customers!$A$1:$A$1001,customers!$C$1:$C$1001,,0)=0,"",_xlfn.XLOOKUP(C637,customers!$A$1:$A$1001,customers!$C$1:$C$1001,,0))</f>
        <v>lcosta1@yahoo.com</v>
      </c>
      <c r="H637" s="2" t="str">
        <f>_xlfn.XLOOKUP(C637,customers!$A$1:$A$1001,customers!$G$1:$G$1001,,0)</f>
        <v>France</v>
      </c>
      <c r="I637" t="str">
        <f>INDEX(products!$A$1:$G$49,MATCH(orders!$D121,products!$A$1:$A$49,0),MATCH(orders!I$1,products!$A$1:$G$1,0))</f>
        <v>Bag</v>
      </c>
      <c r="J637" t="str">
        <f>INDEX(products!$A$1:$G$49,MATCH(orders!$D121,products!$A$1:$A$49,0),MATCH(orders!J$1,products!$A$1:$G$1,0))</f>
        <v>S</v>
      </c>
      <c r="K637" s="5">
        <f>INDEX(products!$A$1:$G$49,MATCH(orders!$D121,products!$A$1:$A$49,0),MATCH(orders!K$1,products!$A$1:$G$1,0))</f>
        <v>0.2</v>
      </c>
      <c r="L637" s="10">
        <f>INDEX(products!$A$1:$G$49,MATCH(orders!$D121,products!$A$1:$A$49,0),MATCH(orders!L$1,products!$A$1:$G$1,0))</f>
        <v>0.6</v>
      </c>
      <c r="M637" s="10">
        <f t="shared" si="27"/>
        <v>0.6</v>
      </c>
      <c r="N637" t="str">
        <f t="shared" si="28"/>
        <v>Baguette</v>
      </c>
      <c r="O637" t="str">
        <f t="shared" si="29"/>
        <v>Soft</v>
      </c>
      <c r="P637" t="str">
        <f>_xlfn.XLOOKUP(Orders[[#This Row],[Customer ID]],customers!$A$2:$A$1001,customers!$I$2:$I$1001,,0)</f>
        <v>Yes</v>
      </c>
    </row>
    <row r="638" spans="1:16" x14ac:dyDescent="0.35">
      <c r="A638" s="2" t="s">
        <v>5866</v>
      </c>
      <c r="B638" s="3">
        <v>45487</v>
      </c>
      <c r="C638" s="2" t="s">
        <v>4866</v>
      </c>
      <c r="D638" t="s">
        <v>283</v>
      </c>
      <c r="E638" s="2">
        <v>6</v>
      </c>
      <c r="F638" s="2" t="str">
        <f>_xlfn.XLOOKUP(C638,customers!$A$1:$A$1001,customers!$B$1:$B$1001,,0)</f>
        <v>Logan Gonzales</v>
      </c>
      <c r="G638" s="2" t="str">
        <f ca="1">IF(_xlfn.XLOOKUP(C638,customers!$A$1:$A$1001,customers!$C$1:$C$1001,,0)=0,"",_xlfn.XLOOKUP(C638,customers!$A$1:$A$1001,customers!$C$1:$C$1001,,0))</f>
        <v>lgonzales1@hotmail.com</v>
      </c>
      <c r="H638" s="2" t="str">
        <f>_xlfn.XLOOKUP(C638,customers!$A$1:$A$1001,customers!$G$1:$G$1001,,0)</f>
        <v>France</v>
      </c>
      <c r="I638" t="str">
        <f>INDEX(products!$A$1:$G$49,MATCH(orders!$D611,products!$A$1:$A$49,0),MATCH(orders!I$1,products!$A$1:$G$1,0))</f>
        <v>Sou</v>
      </c>
      <c r="J638" t="str">
        <f>INDEX(products!$A$1:$G$49,MATCH(orders!$D611,products!$A$1:$A$49,0),MATCH(orders!J$1,products!$A$1:$G$1,0))</f>
        <v>M</v>
      </c>
      <c r="K638" s="5">
        <f>INDEX(products!$A$1:$G$49,MATCH(orders!$D611,products!$A$1:$A$49,0),MATCH(orders!K$1,products!$A$1:$G$1,0))</f>
        <v>0.5</v>
      </c>
      <c r="L638" s="10">
        <f>INDEX(products!$A$1:$G$49,MATCH(orders!$D611,products!$A$1:$A$49,0),MATCH(orders!L$1,products!$A$1:$G$1,0))</f>
        <v>1.8</v>
      </c>
      <c r="M638" s="10">
        <f t="shared" si="27"/>
        <v>10.8</v>
      </c>
      <c r="N638" t="str">
        <f t="shared" si="28"/>
        <v>Sourdough</v>
      </c>
      <c r="O638" t="str">
        <f t="shared" si="29"/>
        <v>Medium</v>
      </c>
      <c r="P638" t="str">
        <f>_xlfn.XLOOKUP(Orders[[#This Row],[Customer ID]],customers!$A$2:$A$1001,customers!$I$2:$I$1001,,0)</f>
        <v>No</v>
      </c>
    </row>
    <row r="639" spans="1:16" x14ac:dyDescent="0.35">
      <c r="A639" s="2" t="s">
        <v>5996</v>
      </c>
      <c r="B639" s="3">
        <v>44425</v>
      </c>
      <c r="C639" s="2" t="s">
        <v>4996</v>
      </c>
      <c r="D639" t="s">
        <v>289</v>
      </c>
      <c r="E639" s="2">
        <v>6</v>
      </c>
      <c r="F639" s="2" t="str">
        <f>_xlfn.XLOOKUP(C639,customers!$A$1:$A$1001,customers!$B$1:$B$1001,,0)</f>
        <v>Logan Rowe</v>
      </c>
      <c r="G639" s="2" t="str">
        <f ca="1">IF(_xlfn.XLOOKUP(C639,customers!$A$1:$A$1001,customers!$C$1:$C$1001,,0)=0,"",_xlfn.XLOOKUP(C639,customers!$A$1:$A$1001,customers!$C$1:$C$1001,,0))</f>
        <v>lrowe5@gmail.com</v>
      </c>
      <c r="H639" s="2" t="str">
        <f>_xlfn.XLOOKUP(C639,customers!$A$1:$A$1001,customers!$G$1:$G$1001,,0)</f>
        <v>United States</v>
      </c>
      <c r="I639" t="str">
        <f>INDEX(products!$A$1:$G$49,MATCH(orders!$D861,products!$A$1:$A$49,0),MATCH(orders!I$1,products!$A$1:$G$1,0))</f>
        <v>Cro</v>
      </c>
      <c r="J639" t="str">
        <f>INDEX(products!$A$1:$G$49,MATCH(orders!$D861,products!$A$1:$A$49,0),MATCH(orders!J$1,products!$A$1:$G$1,0))</f>
        <v>S</v>
      </c>
      <c r="K639" s="5">
        <f>INDEX(products!$A$1:$G$49,MATCH(orders!$D861,products!$A$1:$A$49,0),MATCH(orders!K$1,products!$A$1:$G$1,0))</f>
        <v>0.2</v>
      </c>
      <c r="L639" s="10">
        <f>INDEX(products!$A$1:$G$49,MATCH(orders!$D861,products!$A$1:$A$49,0),MATCH(orders!L$1,products!$A$1:$G$1,0))</f>
        <v>0.9</v>
      </c>
      <c r="M639" s="10">
        <f t="shared" si="27"/>
        <v>5.4</v>
      </c>
      <c r="N639" t="str">
        <f t="shared" si="28"/>
        <v>Croissant</v>
      </c>
      <c r="O639" t="str">
        <f t="shared" si="29"/>
        <v>Soft</v>
      </c>
      <c r="P639" t="str">
        <f>_xlfn.XLOOKUP(Orders[[#This Row],[Customer ID]],customers!$A$2:$A$1001,customers!$I$2:$I$1001,,0)</f>
        <v>No</v>
      </c>
    </row>
    <row r="640" spans="1:16" x14ac:dyDescent="0.35">
      <c r="A640" s="2" t="s">
        <v>6107</v>
      </c>
      <c r="B640" s="3">
        <v>44274</v>
      </c>
      <c r="C640" s="2" t="s">
        <v>5107</v>
      </c>
      <c r="D640" t="s">
        <v>277</v>
      </c>
      <c r="E640" s="2">
        <v>6</v>
      </c>
      <c r="F640" s="2" t="str">
        <f>_xlfn.XLOOKUP(C640,customers!$A$1:$A$1001,customers!$B$1:$B$1001,,0)</f>
        <v>Logan Mcclure</v>
      </c>
      <c r="G640" s="2" t="str">
        <f ca="1">IF(_xlfn.XLOOKUP(C640,customers!$A$1:$A$1001,customers!$C$1:$C$1001,,0)=0,"",_xlfn.XLOOKUP(C640,customers!$A$1:$A$1001,customers!$C$1:$C$1001,,0))</f>
        <v>lmcclure2@gmail.com</v>
      </c>
      <c r="H640" s="2" t="str">
        <f>_xlfn.XLOOKUP(C640,customers!$A$1:$A$1001,customers!$G$1:$G$1001,,0)</f>
        <v>United States</v>
      </c>
      <c r="I640" t="str">
        <f>INDEX(products!$A$1:$G$49,MATCH(orders!$D313,products!$A$1:$A$49,0),MATCH(orders!I$1,products!$A$1:$G$1,0))</f>
        <v>Bag</v>
      </c>
      <c r="J640" t="str">
        <f>INDEX(products!$A$1:$G$49,MATCH(orders!$D313,products!$A$1:$A$49,0),MATCH(orders!J$1,products!$A$1:$G$1,0))</f>
        <v>C</v>
      </c>
      <c r="K640" s="5">
        <f>INDEX(products!$A$1:$G$49,MATCH(orders!$D313,products!$A$1:$A$49,0),MATCH(orders!K$1,products!$A$1:$G$1,0))</f>
        <v>0.5</v>
      </c>
      <c r="L640" s="10">
        <f>INDEX(products!$A$1:$G$49,MATCH(orders!$D313,products!$A$1:$A$49,0),MATCH(orders!L$1,products!$A$1:$G$1,0))</f>
        <v>3.3</v>
      </c>
      <c r="M640" s="10">
        <f t="shared" si="27"/>
        <v>19.799999999999997</v>
      </c>
      <c r="N640" t="str">
        <f t="shared" si="28"/>
        <v>Baguette</v>
      </c>
      <c r="O640" t="str">
        <f t="shared" si="29"/>
        <v>Crispy</v>
      </c>
      <c r="P640" t="str">
        <f>_xlfn.XLOOKUP(Orders[[#This Row],[Customer ID]],customers!$A$2:$A$1001,customers!$I$2:$I$1001,,0)</f>
        <v>No</v>
      </c>
    </row>
    <row r="641" spans="1:16" x14ac:dyDescent="0.35">
      <c r="A641" s="2" t="s">
        <v>5986</v>
      </c>
      <c r="B641" s="3">
        <v>45554</v>
      </c>
      <c r="C641" s="2" t="s">
        <v>4986</v>
      </c>
      <c r="D641" t="s">
        <v>266</v>
      </c>
      <c r="E641" s="2">
        <v>4</v>
      </c>
      <c r="F641" s="2" t="str">
        <f>_xlfn.XLOOKUP(C641,customers!$A$1:$A$1001,customers!$B$1:$B$1001,,0)</f>
        <v>London Tran</v>
      </c>
      <c r="G641" s="2" t="str">
        <f ca="1">IF(_xlfn.XLOOKUP(C641,customers!$A$1:$A$1001,customers!$C$1:$C$1001,,0)=0,"",_xlfn.XLOOKUP(C641,customers!$A$1:$A$1001,customers!$C$1:$C$1001,,0))</f>
        <v>ltran5@hotmail.com</v>
      </c>
      <c r="H641" s="2" t="str">
        <f>_xlfn.XLOOKUP(C641,customers!$A$1:$A$1001,customers!$G$1:$G$1001,,0)</f>
        <v>France</v>
      </c>
      <c r="I641" t="str">
        <f>INDEX(products!$A$1:$G$49,MATCH(orders!$D166,products!$A$1:$A$49,0),MATCH(orders!I$1,products!$A$1:$G$1,0))</f>
        <v>Cia</v>
      </c>
      <c r="J641" t="str">
        <f>INDEX(products!$A$1:$G$49,MATCH(orders!$D166,products!$A$1:$A$49,0),MATCH(orders!J$1,products!$A$1:$G$1,0))</f>
        <v>C</v>
      </c>
      <c r="K641" s="5">
        <f>INDEX(products!$A$1:$G$49,MATCH(orders!$D166,products!$A$1:$A$49,0),MATCH(orders!K$1,products!$A$1:$G$1,0))</f>
        <v>0.5</v>
      </c>
      <c r="L641" s="10">
        <f>INDEX(products!$A$1:$G$49,MATCH(orders!$D166,products!$A$1:$A$49,0),MATCH(orders!L$1,products!$A$1:$G$1,0))</f>
        <v>2.75</v>
      </c>
      <c r="M641" s="10">
        <f t="shared" si="27"/>
        <v>11</v>
      </c>
      <c r="N641" t="str">
        <f t="shared" si="28"/>
        <v>Ciabatta</v>
      </c>
      <c r="O641" t="str">
        <f t="shared" si="29"/>
        <v>Crispy</v>
      </c>
      <c r="P641" t="str">
        <f>_xlfn.XLOOKUP(Orders[[#This Row],[Customer ID]],customers!$A$2:$A$1001,customers!$I$2:$I$1001,,0)</f>
        <v>Yes</v>
      </c>
    </row>
    <row r="642" spans="1:16" x14ac:dyDescent="0.35">
      <c r="A642" s="2" t="s">
        <v>5795</v>
      </c>
      <c r="B642" s="3">
        <v>44557</v>
      </c>
      <c r="C642" s="2" t="s">
        <v>4795</v>
      </c>
      <c r="D642" t="s">
        <v>284</v>
      </c>
      <c r="E642" s="2">
        <v>2</v>
      </c>
      <c r="F642" s="2" t="str">
        <f>_xlfn.XLOOKUP(C642,customers!$A$1:$A$1001,customers!$B$1:$B$1001,,0)</f>
        <v>Londyn Ramirez</v>
      </c>
      <c r="G642" s="2" t="str">
        <f ca="1">IF(_xlfn.XLOOKUP(C642,customers!$A$1:$A$1001,customers!$C$1:$C$1001,,0)=0,"",_xlfn.XLOOKUP(C642,customers!$A$1:$A$1001,customers!$C$1:$C$1001,,0))</f>
        <v>lramirez6@aol.com</v>
      </c>
      <c r="H642" s="2" t="str">
        <f>_xlfn.XLOOKUP(C642,customers!$A$1:$A$1001,customers!$G$1:$G$1001,,0)</f>
        <v>Canada</v>
      </c>
      <c r="I642" t="str">
        <f>INDEX(products!$A$1:$G$49,MATCH(orders!$D180,products!$A$1:$A$49,0),MATCH(orders!I$1,products!$A$1:$G$1,0))</f>
        <v>Bag</v>
      </c>
      <c r="J642" t="str">
        <f>INDEX(products!$A$1:$G$49,MATCH(orders!$D180,products!$A$1:$A$49,0),MATCH(orders!J$1,products!$A$1:$G$1,0))</f>
        <v>M</v>
      </c>
      <c r="K642" s="5">
        <f>INDEX(products!$A$1:$G$49,MATCH(orders!$D180,products!$A$1:$A$49,0),MATCH(orders!K$1,products!$A$1:$G$1,0))</f>
        <v>0.2</v>
      </c>
      <c r="L642" s="10">
        <f>INDEX(products!$A$1:$G$49,MATCH(orders!$D180,products!$A$1:$A$49,0),MATCH(orders!L$1,products!$A$1:$G$1,0))</f>
        <v>1.44</v>
      </c>
      <c r="M642" s="10">
        <f t="shared" ref="M642:M705" si="30">L642*E642</f>
        <v>2.88</v>
      </c>
      <c r="N642" t="str">
        <f t="shared" ref="N642:N705" si="31">IF(I642="Bag","Baguette",IF(I642="Cro","Croissant",IF(I642="Sou","Sourdough",IF(I642="Bri","Brioche",IF(I642="Cia","Ciabatta","")))))</f>
        <v>Baguette</v>
      </c>
      <c r="O642" t="str">
        <f t="shared" ref="O642:O705" si="32">IF(J642="S","Soft",IF(J642="C","Crispy",IF(J642="M","Medium","")))</f>
        <v>Medium</v>
      </c>
      <c r="P642" t="str">
        <f>_xlfn.XLOOKUP(Orders[[#This Row],[Customer ID]],customers!$A$2:$A$1001,customers!$I$2:$I$1001,,0)</f>
        <v>No</v>
      </c>
    </row>
    <row r="643" spans="1:16" x14ac:dyDescent="0.35">
      <c r="A643" s="2" t="s">
        <v>5712</v>
      </c>
      <c r="B643" s="3">
        <v>44865</v>
      </c>
      <c r="C643" s="2" t="s">
        <v>4712</v>
      </c>
      <c r="D643" t="s">
        <v>281</v>
      </c>
      <c r="E643" s="2">
        <v>6</v>
      </c>
      <c r="F643" s="2" t="str">
        <f>_xlfn.XLOOKUP(C643,customers!$A$1:$A$1001,customers!$B$1:$B$1001,,0)</f>
        <v>Londyn Chambers</v>
      </c>
      <c r="G643" s="2" t="str">
        <f ca="1">IF(_xlfn.XLOOKUP(C643,customers!$A$1:$A$1001,customers!$C$1:$C$1001,,0)=0,"",_xlfn.XLOOKUP(C643,customers!$A$1:$A$1001,customers!$C$1:$C$1001,,0))</f>
        <v>lchambers0@aol.com</v>
      </c>
      <c r="H643" s="2" t="str">
        <f>_xlfn.XLOOKUP(C643,customers!$A$1:$A$1001,customers!$G$1:$G$1001,,0)</f>
        <v>United States</v>
      </c>
      <c r="I643" t="str">
        <f>INDEX(products!$A$1:$G$49,MATCH(orders!$D991,products!$A$1:$A$49,0),MATCH(orders!I$1,products!$A$1:$G$1,0))</f>
        <v>Bag</v>
      </c>
      <c r="J643" t="str">
        <f>INDEX(products!$A$1:$G$49,MATCH(orders!$D991,products!$A$1:$A$49,0),MATCH(orders!J$1,products!$A$1:$G$1,0))</f>
        <v>M</v>
      </c>
      <c r="K643" s="5">
        <f>INDEX(products!$A$1:$G$49,MATCH(orders!$D991,products!$A$1:$A$49,0),MATCH(orders!K$1,products!$A$1:$G$1,0))</f>
        <v>2.5</v>
      </c>
      <c r="L643" s="10">
        <f>INDEX(products!$A$1:$G$49,MATCH(orders!$D991,products!$A$1:$A$49,0),MATCH(orders!L$1,products!$A$1:$G$1,0))</f>
        <v>18</v>
      </c>
      <c r="M643" s="10">
        <f t="shared" si="30"/>
        <v>108</v>
      </c>
      <c r="N643" t="str">
        <f t="shared" si="31"/>
        <v>Baguette</v>
      </c>
      <c r="O643" t="str">
        <f t="shared" si="32"/>
        <v>Medium</v>
      </c>
      <c r="P643" t="str">
        <f>_xlfn.XLOOKUP(Orders[[#This Row],[Customer ID]],customers!$A$2:$A$1001,customers!$I$2:$I$1001,,0)</f>
        <v>No</v>
      </c>
    </row>
    <row r="644" spans="1:16" x14ac:dyDescent="0.35">
      <c r="A644" s="2" t="s">
        <v>5871</v>
      </c>
      <c r="B644" s="3">
        <v>45178</v>
      </c>
      <c r="C644" s="2" t="s">
        <v>4871</v>
      </c>
      <c r="D644" t="s">
        <v>288</v>
      </c>
      <c r="E644" s="2">
        <v>5</v>
      </c>
      <c r="F644" s="2" t="str">
        <f>_xlfn.XLOOKUP(C644,customers!$A$1:$A$1001,customers!$B$1:$B$1001,,0)</f>
        <v>Lorenzo Hubbard</v>
      </c>
      <c r="G644" s="2" t="str">
        <f ca="1">IF(_xlfn.XLOOKUP(C644,customers!$A$1:$A$1001,customers!$C$1:$C$1001,,0)=0,"",_xlfn.XLOOKUP(C644,customers!$A$1:$A$1001,customers!$C$1:$C$1001,,0))</f>
        <v>lhubbard2@hotmail.com</v>
      </c>
      <c r="H644" s="2" t="str">
        <f>_xlfn.XLOOKUP(C644,customers!$A$1:$A$1001,customers!$G$1:$G$1001,,0)</f>
        <v>Canada</v>
      </c>
      <c r="I644" t="str">
        <f>INDEX(products!$A$1:$G$49,MATCH(orders!$D524,products!$A$1:$A$49,0),MATCH(orders!I$1,products!$A$1:$G$1,0))</f>
        <v>Cia</v>
      </c>
      <c r="J644" t="str">
        <f>INDEX(products!$A$1:$G$49,MATCH(orders!$D524,products!$A$1:$A$49,0),MATCH(orders!J$1,products!$A$1:$G$1,0))</f>
        <v>S</v>
      </c>
      <c r="K644" s="5">
        <f>INDEX(products!$A$1:$G$49,MATCH(orders!$D524,products!$A$1:$A$49,0),MATCH(orders!K$1,products!$A$1:$G$1,0))</f>
        <v>0.2</v>
      </c>
      <c r="L644" s="10">
        <f>INDEX(products!$A$1:$G$49,MATCH(orders!$D524,products!$A$1:$A$49,0),MATCH(orders!L$1,products!$A$1:$G$1,0))</f>
        <v>1</v>
      </c>
      <c r="M644" s="10">
        <f t="shared" si="30"/>
        <v>5</v>
      </c>
      <c r="N644" t="str">
        <f t="shared" si="31"/>
        <v>Ciabatta</v>
      </c>
      <c r="O644" t="str">
        <f t="shared" si="32"/>
        <v>Soft</v>
      </c>
      <c r="P644" t="str">
        <f>_xlfn.XLOOKUP(Orders[[#This Row],[Customer ID]],customers!$A$2:$A$1001,customers!$I$2:$I$1001,,0)</f>
        <v>Yes</v>
      </c>
    </row>
    <row r="645" spans="1:16" x14ac:dyDescent="0.35">
      <c r="A645" s="2" t="s">
        <v>5650</v>
      </c>
      <c r="B645" s="3">
        <v>45276</v>
      </c>
      <c r="C645" s="2" t="s">
        <v>4650</v>
      </c>
      <c r="D645" t="s">
        <v>262</v>
      </c>
      <c r="E645" s="2">
        <v>6</v>
      </c>
      <c r="F645" s="2" t="str">
        <f>_xlfn.XLOOKUP(C645,customers!$A$1:$A$1001,customers!$B$1:$B$1001,,0)</f>
        <v>Lorelai Barrett</v>
      </c>
      <c r="G645" s="2" t="str">
        <f ca="1">IF(_xlfn.XLOOKUP(C645,customers!$A$1:$A$1001,customers!$C$1:$C$1001,,0)=0,"",_xlfn.XLOOKUP(C645,customers!$A$1:$A$1001,customers!$C$1:$C$1001,,0))</f>
        <v>lbarrett8@yahoo.com</v>
      </c>
      <c r="H645" s="2" t="str">
        <f>_xlfn.XLOOKUP(C645,customers!$A$1:$A$1001,customers!$G$1:$G$1001,,0)</f>
        <v>France</v>
      </c>
      <c r="I645" t="str">
        <f>INDEX(products!$A$1:$G$49,MATCH(orders!$D18,products!$A$1:$A$49,0),MATCH(orders!I$1,products!$A$1:$G$1,0))</f>
        <v>Cia</v>
      </c>
      <c r="J645" t="str">
        <f>INDEX(products!$A$1:$G$49,MATCH(orders!$D18,products!$A$1:$A$49,0),MATCH(orders!J$1,products!$A$1:$G$1,0))</f>
        <v>S</v>
      </c>
      <c r="K645" s="5">
        <f>INDEX(products!$A$1:$G$49,MATCH(orders!$D18,products!$A$1:$A$49,0),MATCH(orders!K$1,products!$A$1:$G$1,0))</f>
        <v>1</v>
      </c>
      <c r="L645" s="10">
        <f>INDEX(products!$A$1:$G$49,MATCH(orders!$D18,products!$A$1:$A$49,0),MATCH(orders!L$1,products!$A$1:$G$1,0))</f>
        <v>5</v>
      </c>
      <c r="M645" s="10">
        <f t="shared" si="30"/>
        <v>30</v>
      </c>
      <c r="N645" t="str">
        <f t="shared" si="31"/>
        <v>Ciabatta</v>
      </c>
      <c r="O645" t="str">
        <f t="shared" si="32"/>
        <v>Soft</v>
      </c>
      <c r="P645" t="str">
        <f>_xlfn.XLOOKUP(Orders[[#This Row],[Customer ID]],customers!$A$2:$A$1001,customers!$I$2:$I$1001,,0)</f>
        <v>Yes</v>
      </c>
    </row>
    <row r="646" spans="1:16" x14ac:dyDescent="0.35">
      <c r="A646" s="2" t="s">
        <v>5487</v>
      </c>
      <c r="B646" s="3">
        <v>44561</v>
      </c>
      <c r="C646" s="2" t="s">
        <v>4487</v>
      </c>
      <c r="D646" t="s">
        <v>267</v>
      </c>
      <c r="E646" s="2">
        <v>6</v>
      </c>
      <c r="F646" s="2" t="str">
        <f>_xlfn.XLOOKUP(C646,customers!$A$1:$A$1001,customers!$B$1:$B$1001,,0)</f>
        <v>Lorenzo Chung</v>
      </c>
      <c r="G646" s="2" t="str">
        <f ca="1">IF(_xlfn.XLOOKUP(C646,customers!$A$1:$A$1001,customers!$C$1:$C$1001,,0)=0,"",_xlfn.XLOOKUP(C646,customers!$A$1:$A$1001,customers!$C$1:$C$1001,,0))</f>
        <v>lchung7@icloud.com</v>
      </c>
      <c r="H646" s="2" t="str">
        <f>_xlfn.XLOOKUP(C646,customers!$A$1:$A$1001,customers!$G$1:$G$1001,,0)</f>
        <v>United States</v>
      </c>
      <c r="I646" t="str">
        <f>INDEX(products!$A$1:$G$49,MATCH(orders!$D887,products!$A$1:$A$49,0),MATCH(orders!I$1,products!$A$1:$G$1,0))</f>
        <v>Cro</v>
      </c>
      <c r="J646" t="str">
        <f>INDEX(products!$A$1:$G$49,MATCH(orders!$D887,products!$A$1:$A$49,0),MATCH(orders!J$1,products!$A$1:$G$1,0))</f>
        <v>C</v>
      </c>
      <c r="K646" s="5">
        <f>INDEX(products!$A$1:$G$49,MATCH(orders!$D887,products!$A$1:$A$49,0),MATCH(orders!K$1,products!$A$1:$G$1,0))</f>
        <v>1</v>
      </c>
      <c r="L646" s="10">
        <f>INDEX(products!$A$1:$G$49,MATCH(orders!$D887,products!$A$1:$A$49,0),MATCH(orders!L$1,products!$A$1:$G$1,0))</f>
        <v>4.95</v>
      </c>
      <c r="M646" s="10">
        <f t="shared" si="30"/>
        <v>29.700000000000003</v>
      </c>
      <c r="N646" t="str">
        <f t="shared" si="31"/>
        <v>Croissant</v>
      </c>
      <c r="O646" t="str">
        <f t="shared" si="32"/>
        <v>Crispy</v>
      </c>
      <c r="P646" t="str">
        <f>_xlfn.XLOOKUP(Orders[[#This Row],[Customer ID]],customers!$A$2:$A$1001,customers!$I$2:$I$1001,,0)</f>
        <v>Yes</v>
      </c>
    </row>
    <row r="647" spans="1:16" x14ac:dyDescent="0.35">
      <c r="A647" s="2" t="s">
        <v>5728</v>
      </c>
      <c r="B647" s="3">
        <v>44858</v>
      </c>
      <c r="C647" s="2" t="s">
        <v>4728</v>
      </c>
      <c r="D647" t="s">
        <v>283</v>
      </c>
      <c r="E647" s="2">
        <v>6</v>
      </c>
      <c r="F647" s="2" t="str">
        <f>_xlfn.XLOOKUP(C647,customers!$A$1:$A$1001,customers!$B$1:$B$1001,,0)</f>
        <v>Lucas Cohen</v>
      </c>
      <c r="G647" s="2" t="str">
        <f ca="1">IF(_xlfn.XLOOKUP(C647,customers!$A$1:$A$1001,customers!$C$1:$C$1001,,0)=0,"",_xlfn.XLOOKUP(C647,customers!$A$1:$A$1001,customers!$C$1:$C$1001,,0))</f>
        <v>lcohen6@hotmail.com</v>
      </c>
      <c r="H647" s="2" t="str">
        <f>_xlfn.XLOOKUP(C647,customers!$A$1:$A$1001,customers!$G$1:$G$1001,,0)</f>
        <v>France</v>
      </c>
      <c r="I647" t="str">
        <f>INDEX(products!$A$1:$G$49,MATCH(orders!$D767,products!$A$1:$A$49,0),MATCH(orders!I$1,products!$A$1:$G$1,0))</f>
        <v>Bag</v>
      </c>
      <c r="J647" t="str">
        <f>INDEX(products!$A$1:$G$49,MATCH(orders!$D767,products!$A$1:$A$49,0),MATCH(orders!J$1,products!$A$1:$G$1,0))</f>
        <v>S</v>
      </c>
      <c r="K647" s="5">
        <f>INDEX(products!$A$1:$G$49,MATCH(orders!$D767,products!$A$1:$A$49,0),MATCH(orders!K$1,products!$A$1:$G$1,0))</f>
        <v>1</v>
      </c>
      <c r="L647" s="10">
        <f>INDEX(products!$A$1:$G$49,MATCH(orders!$D767,products!$A$1:$A$49,0),MATCH(orders!L$1,products!$A$1:$G$1,0))</f>
        <v>6</v>
      </c>
      <c r="M647" s="10">
        <f t="shared" si="30"/>
        <v>36</v>
      </c>
      <c r="N647" t="str">
        <f t="shared" si="31"/>
        <v>Baguette</v>
      </c>
      <c r="O647" t="str">
        <f t="shared" si="32"/>
        <v>Soft</v>
      </c>
      <c r="P647" t="str">
        <f>_xlfn.XLOOKUP(Orders[[#This Row],[Customer ID]],customers!$A$2:$A$1001,customers!$I$2:$I$1001,,0)</f>
        <v>No</v>
      </c>
    </row>
    <row r="648" spans="1:16" x14ac:dyDescent="0.35">
      <c r="A648" s="2" t="s">
        <v>6043</v>
      </c>
      <c r="B648" s="3">
        <v>44434</v>
      </c>
      <c r="C648" s="2" t="s">
        <v>5043</v>
      </c>
      <c r="D648" t="s">
        <v>263</v>
      </c>
      <c r="E648" s="2">
        <v>6</v>
      </c>
      <c r="F648" s="2" t="str">
        <f>_xlfn.XLOOKUP(C648,customers!$A$1:$A$1001,customers!$B$1:$B$1001,,0)</f>
        <v>Lucy Garcia</v>
      </c>
      <c r="G648" s="2" t="str">
        <f ca="1">IF(_xlfn.XLOOKUP(C648,customers!$A$1:$A$1001,customers!$C$1:$C$1001,,0)=0,"",_xlfn.XLOOKUP(C648,customers!$A$1:$A$1001,customers!$C$1:$C$1001,,0))</f>
        <v>lgarcia7@gmail.com</v>
      </c>
      <c r="H648" s="2" t="str">
        <f>_xlfn.XLOOKUP(C648,customers!$A$1:$A$1001,customers!$G$1:$G$1001,,0)</f>
        <v>France</v>
      </c>
      <c r="I648" t="str">
        <f>INDEX(products!$A$1:$G$49,MATCH(orders!$D487,products!$A$1:$A$49,0),MATCH(orders!I$1,products!$A$1:$G$1,0))</f>
        <v>Bag</v>
      </c>
      <c r="J648" t="str">
        <f>INDEX(products!$A$1:$G$49,MATCH(orders!$D487,products!$A$1:$A$49,0),MATCH(orders!J$1,products!$A$1:$G$1,0))</f>
        <v>C</v>
      </c>
      <c r="K648" s="5">
        <f>INDEX(products!$A$1:$G$49,MATCH(orders!$D487,products!$A$1:$A$49,0),MATCH(orders!K$1,products!$A$1:$G$1,0))</f>
        <v>2.5</v>
      </c>
      <c r="L648" s="10">
        <f>INDEX(products!$A$1:$G$49,MATCH(orders!$D487,products!$A$1:$A$49,0),MATCH(orders!L$1,products!$A$1:$G$1,0))</f>
        <v>16.5</v>
      </c>
      <c r="M648" s="10">
        <f t="shared" si="30"/>
        <v>99</v>
      </c>
      <c r="N648" t="str">
        <f t="shared" si="31"/>
        <v>Baguette</v>
      </c>
      <c r="O648" t="str">
        <f t="shared" si="32"/>
        <v>Crispy</v>
      </c>
      <c r="P648" t="str">
        <f>_xlfn.XLOOKUP(Orders[[#This Row],[Customer ID]],customers!$A$2:$A$1001,customers!$I$2:$I$1001,,0)</f>
        <v>Yes</v>
      </c>
    </row>
    <row r="649" spans="1:16" x14ac:dyDescent="0.35">
      <c r="A649" s="2" t="s">
        <v>5762</v>
      </c>
      <c r="B649" s="3">
        <v>45263</v>
      </c>
      <c r="C649" s="2" t="s">
        <v>4762</v>
      </c>
      <c r="D649" t="s">
        <v>280</v>
      </c>
      <c r="E649" s="2">
        <v>5</v>
      </c>
      <c r="F649" s="2" t="str">
        <f>_xlfn.XLOOKUP(C649,customers!$A$1:$A$1001,customers!$B$1:$B$1001,,0)</f>
        <v>Lucy Hicks</v>
      </c>
      <c r="G649" s="2" t="str">
        <f ca="1">IF(_xlfn.XLOOKUP(C649,customers!$A$1:$A$1001,customers!$C$1:$C$1001,,0)=0,"",_xlfn.XLOOKUP(C649,customers!$A$1:$A$1001,customers!$C$1:$C$1001,,0))</f>
        <v>lhicks8@outlook.com</v>
      </c>
      <c r="H649" s="2" t="str">
        <f>_xlfn.XLOOKUP(C649,customers!$A$1:$A$1001,customers!$G$1:$G$1001,,0)</f>
        <v>France</v>
      </c>
      <c r="I649" t="str">
        <f>INDEX(products!$A$1:$G$49,MATCH(orders!$D282,products!$A$1:$A$49,0),MATCH(orders!I$1,products!$A$1:$G$1,0))</f>
        <v>Sou</v>
      </c>
      <c r="J649" t="str">
        <f>INDEX(products!$A$1:$G$49,MATCH(orders!$D282,products!$A$1:$A$49,0),MATCH(orders!J$1,products!$A$1:$G$1,0))</f>
        <v>C</v>
      </c>
      <c r="K649" s="5">
        <f>INDEX(products!$A$1:$G$49,MATCH(orders!$D282,products!$A$1:$A$49,0),MATCH(orders!K$1,products!$A$1:$G$1,0))</f>
        <v>1</v>
      </c>
      <c r="L649" s="10">
        <f>INDEX(products!$A$1:$G$49,MATCH(orders!$D282,products!$A$1:$A$49,0),MATCH(orders!L$1,products!$A$1:$G$1,0))</f>
        <v>3.3</v>
      </c>
      <c r="M649" s="10">
        <f t="shared" si="30"/>
        <v>16.5</v>
      </c>
      <c r="N649" t="str">
        <f t="shared" si="31"/>
        <v>Sourdough</v>
      </c>
      <c r="O649" t="str">
        <f t="shared" si="32"/>
        <v>Crispy</v>
      </c>
      <c r="P649" t="str">
        <f>_xlfn.XLOOKUP(Orders[[#This Row],[Customer ID]],customers!$A$2:$A$1001,customers!$I$2:$I$1001,,0)</f>
        <v>No</v>
      </c>
    </row>
    <row r="650" spans="1:16" x14ac:dyDescent="0.35">
      <c r="A650" s="2" t="s">
        <v>5917</v>
      </c>
      <c r="B650" s="3">
        <v>45407</v>
      </c>
      <c r="C650" s="2" t="s">
        <v>4917</v>
      </c>
      <c r="D650" t="s">
        <v>275</v>
      </c>
      <c r="E650" s="2">
        <v>2</v>
      </c>
      <c r="F650" s="2" t="str">
        <f>_xlfn.XLOOKUP(C650,customers!$A$1:$A$1001,customers!$B$1:$B$1001,,0)</f>
        <v>Lucia Whitney</v>
      </c>
      <c r="G650" s="2" t="str">
        <f ca="1">IF(_xlfn.XLOOKUP(C650,customers!$A$1:$A$1001,customers!$C$1:$C$1001,,0)=0,"",_xlfn.XLOOKUP(C650,customers!$A$1:$A$1001,customers!$C$1:$C$1001,,0))</f>
        <v>lwhitney4@gmail.com</v>
      </c>
      <c r="H650" s="2" t="str">
        <f>_xlfn.XLOOKUP(C650,customers!$A$1:$A$1001,customers!$G$1:$G$1001,,0)</f>
        <v>United States</v>
      </c>
      <c r="I650" t="str">
        <f>INDEX(products!$A$1:$G$49,MATCH(orders!$D465,products!$A$1:$A$49,0),MATCH(orders!I$1,products!$A$1:$G$1,0))</f>
        <v>Bag</v>
      </c>
      <c r="J650" t="str">
        <f>INDEX(products!$A$1:$G$49,MATCH(orders!$D465,products!$A$1:$A$49,0),MATCH(orders!J$1,products!$A$1:$G$1,0))</f>
        <v>S</v>
      </c>
      <c r="K650" s="5">
        <f>INDEX(products!$A$1:$G$49,MATCH(orders!$D465,products!$A$1:$A$49,0),MATCH(orders!K$1,products!$A$1:$G$1,0))</f>
        <v>0.5</v>
      </c>
      <c r="L650" s="10">
        <f>INDEX(products!$A$1:$G$49,MATCH(orders!$D465,products!$A$1:$A$49,0),MATCH(orders!L$1,products!$A$1:$G$1,0))</f>
        <v>3</v>
      </c>
      <c r="M650" s="10">
        <f t="shared" si="30"/>
        <v>6</v>
      </c>
      <c r="N650" t="str">
        <f t="shared" si="31"/>
        <v>Baguette</v>
      </c>
      <c r="O650" t="str">
        <f t="shared" si="32"/>
        <v>Soft</v>
      </c>
      <c r="P650" t="str">
        <f>_xlfn.XLOOKUP(Orders[[#This Row],[Customer ID]],customers!$A$2:$A$1001,customers!$I$2:$I$1001,,0)</f>
        <v>No</v>
      </c>
    </row>
    <row r="651" spans="1:16" x14ac:dyDescent="0.35">
      <c r="A651" s="2" t="s">
        <v>5639</v>
      </c>
      <c r="B651" s="3">
        <v>45620</v>
      </c>
      <c r="C651" s="2" t="s">
        <v>4639</v>
      </c>
      <c r="D651" t="s">
        <v>277</v>
      </c>
      <c r="E651" s="2">
        <v>1</v>
      </c>
      <c r="F651" s="2" t="str">
        <f>_xlfn.XLOOKUP(C651,customers!$A$1:$A$1001,customers!$B$1:$B$1001,,0)</f>
        <v>Luis Glass</v>
      </c>
      <c r="G651" s="2" t="str">
        <f ca="1">IF(_xlfn.XLOOKUP(C651,customers!$A$1:$A$1001,customers!$C$1:$C$1001,,0)=0,"",_xlfn.XLOOKUP(C651,customers!$A$1:$A$1001,customers!$C$1:$C$1001,,0))</f>
        <v>lglass5@hotmail.com</v>
      </c>
      <c r="H651" s="2" t="str">
        <f>_xlfn.XLOOKUP(C651,customers!$A$1:$A$1001,customers!$G$1:$G$1001,,0)</f>
        <v>United States</v>
      </c>
      <c r="I651" t="str">
        <f>INDEX(products!$A$1:$G$49,MATCH(orders!$D949,products!$A$1:$A$49,0),MATCH(orders!I$1,products!$A$1:$G$1,0))</f>
        <v>Bag</v>
      </c>
      <c r="J651" t="str">
        <f>INDEX(products!$A$1:$G$49,MATCH(orders!$D949,products!$A$1:$A$49,0),MATCH(orders!J$1,products!$A$1:$G$1,0))</f>
        <v>M</v>
      </c>
      <c r="K651" s="5">
        <f>INDEX(products!$A$1:$G$49,MATCH(orders!$D949,products!$A$1:$A$49,0),MATCH(orders!K$1,products!$A$1:$G$1,0))</f>
        <v>0.2</v>
      </c>
      <c r="L651" s="10">
        <f>INDEX(products!$A$1:$G$49,MATCH(orders!$D949,products!$A$1:$A$49,0),MATCH(orders!L$1,products!$A$1:$G$1,0))</f>
        <v>1.44</v>
      </c>
      <c r="M651" s="10">
        <f t="shared" si="30"/>
        <v>1.44</v>
      </c>
      <c r="N651" t="str">
        <f t="shared" si="31"/>
        <v>Baguette</v>
      </c>
      <c r="O651" t="str">
        <f t="shared" si="32"/>
        <v>Medium</v>
      </c>
      <c r="P651" t="str">
        <f>_xlfn.XLOOKUP(Orders[[#This Row],[Customer ID]],customers!$A$2:$A$1001,customers!$I$2:$I$1001,,0)</f>
        <v>Yes</v>
      </c>
    </row>
    <row r="652" spans="1:16" x14ac:dyDescent="0.35">
      <c r="A652" s="2" t="s">
        <v>6051</v>
      </c>
      <c r="B652" s="3">
        <v>45644</v>
      </c>
      <c r="C652" s="2" t="s">
        <v>5051</v>
      </c>
      <c r="D652" t="s">
        <v>285</v>
      </c>
      <c r="E652" s="2">
        <v>4</v>
      </c>
      <c r="F652" s="2" t="str">
        <f>_xlfn.XLOOKUP(C652,customers!$A$1:$A$1001,customers!$B$1:$B$1001,,0)</f>
        <v>Luz George</v>
      </c>
      <c r="G652" s="2" t="str">
        <f ca="1">IF(_xlfn.XLOOKUP(C652,customers!$A$1:$A$1001,customers!$C$1:$C$1001,,0)=0,"",_xlfn.XLOOKUP(C652,customers!$A$1:$A$1001,customers!$C$1:$C$1001,,0))</f>
        <v>lgeorge0@gmail.com</v>
      </c>
      <c r="H652" s="2" t="str">
        <f>_xlfn.XLOOKUP(C652,customers!$A$1:$A$1001,customers!$G$1:$G$1001,,0)</f>
        <v>United States</v>
      </c>
      <c r="I652" t="str">
        <f>INDEX(products!$A$1:$G$49,MATCH(orders!$D567,products!$A$1:$A$49,0),MATCH(orders!I$1,products!$A$1:$G$1,0))</f>
        <v>Cro</v>
      </c>
      <c r="J652" t="str">
        <f>INDEX(products!$A$1:$G$49,MATCH(orders!$D567,products!$A$1:$A$49,0),MATCH(orders!J$1,products!$A$1:$G$1,0))</f>
        <v>M</v>
      </c>
      <c r="K652" s="5">
        <f>INDEX(products!$A$1:$G$49,MATCH(orders!$D567,products!$A$1:$A$49,0),MATCH(orders!K$1,products!$A$1:$G$1,0))</f>
        <v>1</v>
      </c>
      <c r="L652" s="10">
        <f>INDEX(products!$A$1:$G$49,MATCH(orders!$D567,products!$A$1:$A$49,0),MATCH(orders!L$1,products!$A$1:$G$1,0))</f>
        <v>5.4</v>
      </c>
      <c r="M652" s="10">
        <f t="shared" si="30"/>
        <v>21.6</v>
      </c>
      <c r="N652" t="str">
        <f t="shared" si="31"/>
        <v>Croissant</v>
      </c>
      <c r="O652" t="str">
        <f t="shared" si="32"/>
        <v>Medium</v>
      </c>
      <c r="P652" t="str">
        <f>_xlfn.XLOOKUP(Orders[[#This Row],[Customer ID]],customers!$A$2:$A$1001,customers!$I$2:$I$1001,,0)</f>
        <v>Yes</v>
      </c>
    </row>
    <row r="653" spans="1:16" x14ac:dyDescent="0.35">
      <c r="A653" s="2" t="s">
        <v>5807</v>
      </c>
      <c r="B653" s="3">
        <v>44214</v>
      </c>
      <c r="C653" s="2" t="s">
        <v>4807</v>
      </c>
      <c r="D653" t="s">
        <v>281</v>
      </c>
      <c r="E653" s="2">
        <v>3</v>
      </c>
      <c r="F653" s="2" t="str">
        <f>_xlfn.XLOOKUP(C653,customers!$A$1:$A$1001,customers!$B$1:$B$1001,,0)</f>
        <v>Luz West</v>
      </c>
      <c r="G653" s="2" t="str">
        <f ca="1">IF(_xlfn.XLOOKUP(C653,customers!$A$1:$A$1001,customers!$C$1:$C$1001,,0)=0,"",_xlfn.XLOOKUP(C653,customers!$A$1:$A$1001,customers!$C$1:$C$1001,,0))</f>
        <v>lwest6@hotmail.com</v>
      </c>
      <c r="H653" s="2" t="str">
        <f>_xlfn.XLOOKUP(C653,customers!$A$1:$A$1001,customers!$G$1:$G$1001,,0)</f>
        <v>France</v>
      </c>
      <c r="I653" t="str">
        <f>INDEX(products!$A$1:$G$49,MATCH(orders!$D139,products!$A$1:$A$49,0),MATCH(orders!I$1,products!$A$1:$G$1,0))</f>
        <v>Cia</v>
      </c>
      <c r="J653" t="str">
        <f>INDEX(products!$A$1:$G$49,MATCH(orders!$D139,products!$A$1:$A$49,0),MATCH(orders!J$1,products!$A$1:$G$1,0))</f>
        <v>S</v>
      </c>
      <c r="K653" s="5">
        <f>INDEX(products!$A$1:$G$49,MATCH(orders!$D139,products!$A$1:$A$49,0),MATCH(orders!K$1,products!$A$1:$G$1,0))</f>
        <v>0.2</v>
      </c>
      <c r="L653" s="10">
        <f>INDEX(products!$A$1:$G$49,MATCH(orders!$D139,products!$A$1:$A$49,0),MATCH(orders!L$1,products!$A$1:$G$1,0))</f>
        <v>1</v>
      </c>
      <c r="M653" s="10">
        <f t="shared" si="30"/>
        <v>3</v>
      </c>
      <c r="N653" t="str">
        <f t="shared" si="31"/>
        <v>Ciabatta</v>
      </c>
      <c r="O653" t="str">
        <f t="shared" si="32"/>
        <v>Soft</v>
      </c>
      <c r="P653" t="str">
        <f>_xlfn.XLOOKUP(Orders[[#This Row],[Customer ID]],customers!$A$2:$A$1001,customers!$I$2:$I$1001,,0)</f>
        <v>No</v>
      </c>
    </row>
    <row r="654" spans="1:16" x14ac:dyDescent="0.35">
      <c r="A654" s="2" t="s">
        <v>5694</v>
      </c>
      <c r="B654" s="3">
        <v>45487</v>
      </c>
      <c r="C654" s="2" t="s">
        <v>4694</v>
      </c>
      <c r="D654" t="s">
        <v>279</v>
      </c>
      <c r="E654" s="2">
        <v>4</v>
      </c>
      <c r="F654" s="2" t="str">
        <f>_xlfn.XLOOKUP(C654,customers!$A$1:$A$1001,customers!$B$1:$B$1001,,0)</f>
        <v>Lyric Luna</v>
      </c>
      <c r="G654" s="2" t="str">
        <f ca="1">IF(_xlfn.XLOOKUP(C654,customers!$A$1:$A$1001,customers!$C$1:$C$1001,,0)=0,"",_xlfn.XLOOKUP(C654,customers!$A$1:$A$1001,customers!$C$1:$C$1001,,0))</f>
        <v>lluna3@yahoo.com</v>
      </c>
      <c r="H654" s="2" t="str">
        <f>_xlfn.XLOOKUP(C654,customers!$A$1:$A$1001,customers!$G$1:$G$1001,,0)</f>
        <v>Ireland</v>
      </c>
      <c r="I654" t="str">
        <f>INDEX(products!$A$1:$G$49,MATCH(orders!$D797,products!$A$1:$A$49,0),MATCH(orders!I$1,products!$A$1:$G$1,0))</f>
        <v>Cia</v>
      </c>
      <c r="J654" t="str">
        <f>INDEX(products!$A$1:$G$49,MATCH(orders!$D797,products!$A$1:$A$49,0),MATCH(orders!J$1,products!$A$1:$G$1,0))</f>
        <v>S</v>
      </c>
      <c r="K654" s="5">
        <f>INDEX(products!$A$1:$G$49,MATCH(orders!$D797,products!$A$1:$A$49,0),MATCH(orders!K$1,products!$A$1:$G$1,0))</f>
        <v>2.5</v>
      </c>
      <c r="L654" s="10">
        <f>INDEX(products!$A$1:$G$49,MATCH(orders!$D797,products!$A$1:$A$49,0),MATCH(orders!L$1,products!$A$1:$G$1,0))</f>
        <v>12.5</v>
      </c>
      <c r="M654" s="10">
        <f t="shared" si="30"/>
        <v>50</v>
      </c>
      <c r="N654" t="str">
        <f t="shared" si="31"/>
        <v>Ciabatta</v>
      </c>
      <c r="O654" t="str">
        <f t="shared" si="32"/>
        <v>Soft</v>
      </c>
      <c r="P654" t="str">
        <f>_xlfn.XLOOKUP(Orders[[#This Row],[Customer ID]],customers!$A$2:$A$1001,customers!$I$2:$I$1001,,0)</f>
        <v>Yes</v>
      </c>
    </row>
    <row r="655" spans="1:16" x14ac:dyDescent="0.35">
      <c r="A655" s="2" t="s">
        <v>6185</v>
      </c>
      <c r="B655" s="3">
        <v>44889</v>
      </c>
      <c r="C655" s="2" t="s">
        <v>5185</v>
      </c>
      <c r="D655" t="s">
        <v>266</v>
      </c>
      <c r="E655" s="2">
        <v>1</v>
      </c>
      <c r="F655" s="2" t="str">
        <f>_xlfn.XLOOKUP(C655,customers!$A$1:$A$1001,customers!$B$1:$B$1001,,0)</f>
        <v>Macy Burch</v>
      </c>
      <c r="G655" s="2" t="str">
        <f ca="1">IF(_xlfn.XLOOKUP(C655,customers!$A$1:$A$1001,customers!$C$1:$C$1001,,0)=0,"",_xlfn.XLOOKUP(C655,customers!$A$1:$A$1001,customers!$C$1:$C$1001,,0))</f>
        <v>mburch8@aol.com</v>
      </c>
      <c r="H655" s="2" t="str">
        <f>_xlfn.XLOOKUP(C655,customers!$A$1:$A$1001,customers!$G$1:$G$1001,,0)</f>
        <v>United States</v>
      </c>
      <c r="I655" t="str">
        <f>INDEX(products!$A$1:$G$49,MATCH(orders!$D250,products!$A$1:$A$49,0),MATCH(orders!I$1,products!$A$1:$G$1,0))</f>
        <v>Bag</v>
      </c>
      <c r="J655" t="str">
        <f>INDEX(products!$A$1:$G$49,MATCH(orders!$D250,products!$A$1:$A$49,0),MATCH(orders!J$1,products!$A$1:$G$1,0))</f>
        <v>S</v>
      </c>
      <c r="K655" s="5">
        <f>INDEX(products!$A$1:$G$49,MATCH(orders!$D250,products!$A$1:$A$49,0),MATCH(orders!K$1,products!$A$1:$G$1,0))</f>
        <v>1</v>
      </c>
      <c r="L655" s="10">
        <f>INDEX(products!$A$1:$G$49,MATCH(orders!$D250,products!$A$1:$A$49,0),MATCH(orders!L$1,products!$A$1:$G$1,0))</f>
        <v>6</v>
      </c>
      <c r="M655" s="10">
        <f t="shared" si="30"/>
        <v>6</v>
      </c>
      <c r="N655" t="str">
        <f t="shared" si="31"/>
        <v>Baguette</v>
      </c>
      <c r="O655" t="str">
        <f t="shared" si="32"/>
        <v>Soft</v>
      </c>
      <c r="P655" t="str">
        <f>_xlfn.XLOOKUP(Orders[[#This Row],[Customer ID]],customers!$A$2:$A$1001,customers!$I$2:$I$1001,,0)</f>
        <v>No</v>
      </c>
    </row>
    <row r="656" spans="1:16" x14ac:dyDescent="0.35">
      <c r="A656" s="2" t="s">
        <v>5225</v>
      </c>
      <c r="B656" s="3">
        <v>45332</v>
      </c>
      <c r="C656" s="2" t="s">
        <v>4225</v>
      </c>
      <c r="D656" t="s">
        <v>259</v>
      </c>
      <c r="E656" s="2">
        <v>2</v>
      </c>
      <c r="F656" s="2" t="str">
        <f>_xlfn.XLOOKUP(C656,customers!$A$1:$A$1001,customers!$B$1:$B$1001,,0)</f>
        <v>Macey Mccoy</v>
      </c>
      <c r="G656" s="2" t="str">
        <f ca="1">IF(_xlfn.XLOOKUP(C656,customers!$A$1:$A$1001,customers!$C$1:$C$1001,,0)=0,"",_xlfn.XLOOKUP(C656,customers!$A$1:$A$1001,customers!$C$1:$C$1001,,0))</f>
        <v>mmccoy6@icloud.com</v>
      </c>
      <c r="H656" s="2" t="str">
        <f>_xlfn.XLOOKUP(C656,customers!$A$1:$A$1001,customers!$G$1:$G$1001,,0)</f>
        <v>France</v>
      </c>
      <c r="I656" t="str">
        <f>INDEX(products!$A$1:$G$49,MATCH(orders!$D819,products!$A$1:$A$49,0),MATCH(orders!I$1,products!$A$1:$G$1,0))</f>
        <v>Bag</v>
      </c>
      <c r="J656" t="str">
        <f>INDEX(products!$A$1:$G$49,MATCH(orders!$D819,products!$A$1:$A$49,0),MATCH(orders!J$1,products!$A$1:$G$1,0))</f>
        <v>S</v>
      </c>
      <c r="K656" s="5">
        <f>INDEX(products!$A$1:$G$49,MATCH(orders!$D819,products!$A$1:$A$49,0),MATCH(orders!K$1,products!$A$1:$G$1,0))</f>
        <v>2.5</v>
      </c>
      <c r="L656" s="10">
        <f>INDEX(products!$A$1:$G$49,MATCH(orders!$D819,products!$A$1:$A$49,0),MATCH(orders!L$1,products!$A$1:$G$1,0))</f>
        <v>15</v>
      </c>
      <c r="M656" s="10">
        <f t="shared" si="30"/>
        <v>30</v>
      </c>
      <c r="N656" t="str">
        <f t="shared" si="31"/>
        <v>Baguette</v>
      </c>
      <c r="O656" t="str">
        <f t="shared" si="32"/>
        <v>Soft</v>
      </c>
      <c r="P656" t="str">
        <f>_xlfn.XLOOKUP(Orders[[#This Row],[Customer ID]],customers!$A$2:$A$1001,customers!$I$2:$I$1001,,0)</f>
        <v>Yes</v>
      </c>
    </row>
    <row r="657" spans="1:16" x14ac:dyDescent="0.35">
      <c r="A657" s="2" t="s">
        <v>5967</v>
      </c>
      <c r="B657" s="3">
        <v>44348</v>
      </c>
      <c r="C657" s="2" t="s">
        <v>4967</v>
      </c>
      <c r="D657" t="s">
        <v>290</v>
      </c>
      <c r="E657" s="2">
        <v>3</v>
      </c>
      <c r="F657" s="2" t="str">
        <f>_xlfn.XLOOKUP(C657,customers!$A$1:$A$1001,customers!$B$1:$B$1001,,0)</f>
        <v>Macy Potts</v>
      </c>
      <c r="G657" s="2" t="str">
        <f ca="1">IF(_xlfn.XLOOKUP(C657,customers!$A$1:$A$1001,customers!$C$1:$C$1001,,0)=0,"",_xlfn.XLOOKUP(C657,customers!$A$1:$A$1001,customers!$C$1:$C$1001,,0))</f>
        <v>mpotts7@hotmail.com</v>
      </c>
      <c r="H657" s="2" t="str">
        <f>_xlfn.XLOOKUP(C657,customers!$A$1:$A$1001,customers!$G$1:$G$1001,,0)</f>
        <v>France</v>
      </c>
      <c r="I657" t="str">
        <f>INDEX(products!$A$1:$G$49,MATCH(orders!$D286,products!$A$1:$A$49,0),MATCH(orders!I$1,products!$A$1:$G$1,0))</f>
        <v>Sou</v>
      </c>
      <c r="J657" t="str">
        <f>INDEX(products!$A$1:$G$49,MATCH(orders!$D286,products!$A$1:$A$49,0),MATCH(orders!J$1,products!$A$1:$G$1,0))</f>
        <v>M</v>
      </c>
      <c r="K657" s="5">
        <f>INDEX(products!$A$1:$G$49,MATCH(orders!$D286,products!$A$1:$A$49,0),MATCH(orders!K$1,products!$A$1:$G$1,0))</f>
        <v>1</v>
      </c>
      <c r="L657" s="10">
        <f>INDEX(products!$A$1:$G$49,MATCH(orders!$D286,products!$A$1:$A$49,0),MATCH(orders!L$1,products!$A$1:$G$1,0))</f>
        <v>6</v>
      </c>
      <c r="M657" s="10">
        <f t="shared" si="30"/>
        <v>18</v>
      </c>
      <c r="N657" t="str">
        <f t="shared" si="31"/>
        <v>Sourdough</v>
      </c>
      <c r="O657" t="str">
        <f t="shared" si="32"/>
        <v>Medium</v>
      </c>
      <c r="P657" t="str">
        <f>_xlfn.XLOOKUP(Orders[[#This Row],[Customer ID]],customers!$A$2:$A$1001,customers!$I$2:$I$1001,,0)</f>
        <v>Yes</v>
      </c>
    </row>
    <row r="658" spans="1:16" x14ac:dyDescent="0.35">
      <c r="A658" s="2" t="s">
        <v>5536</v>
      </c>
      <c r="B658" s="3">
        <v>44699</v>
      </c>
      <c r="C658" s="2" t="s">
        <v>4536</v>
      </c>
      <c r="D658" t="s">
        <v>268</v>
      </c>
      <c r="E658" s="2">
        <v>5</v>
      </c>
      <c r="F658" s="2" t="str">
        <f>_xlfn.XLOOKUP(C658,customers!$A$1:$A$1001,customers!$B$1:$B$1001,,0)</f>
        <v>Macie Daugherty</v>
      </c>
      <c r="G658" s="2" t="str">
        <f ca="1">IF(_xlfn.XLOOKUP(C658,customers!$A$1:$A$1001,customers!$C$1:$C$1001,,0)=0,"",_xlfn.XLOOKUP(C658,customers!$A$1:$A$1001,customers!$C$1:$C$1001,,0))</f>
        <v>mdaugherty6@icloud.com</v>
      </c>
      <c r="H658" s="2" t="str">
        <f>_xlfn.XLOOKUP(C658,customers!$A$1:$A$1001,customers!$G$1:$G$1001,,0)</f>
        <v>Canada</v>
      </c>
      <c r="I658" t="str">
        <f>INDEX(products!$A$1:$G$49,MATCH(orders!$D828,products!$A$1:$A$49,0),MATCH(orders!I$1,products!$A$1:$G$1,0))</f>
        <v>Bri</v>
      </c>
      <c r="J658" t="str">
        <f>INDEX(products!$A$1:$G$49,MATCH(orders!$D828,products!$A$1:$A$49,0),MATCH(orders!J$1,products!$A$1:$G$1,0))</f>
        <v>S</v>
      </c>
      <c r="K658" s="5">
        <f>INDEX(products!$A$1:$G$49,MATCH(orders!$D828,products!$A$1:$A$49,0),MATCH(orders!K$1,products!$A$1:$G$1,0))</f>
        <v>1</v>
      </c>
      <c r="L658" s="10">
        <f>INDEX(products!$A$1:$G$49,MATCH(orders!$D828,products!$A$1:$A$49,0),MATCH(orders!L$1,products!$A$1:$G$1,0))</f>
        <v>4</v>
      </c>
      <c r="M658" s="10">
        <f t="shared" si="30"/>
        <v>20</v>
      </c>
      <c r="N658" t="str">
        <f t="shared" si="31"/>
        <v>Brioche</v>
      </c>
      <c r="O658" t="str">
        <f t="shared" si="32"/>
        <v>Soft</v>
      </c>
      <c r="P658" t="str">
        <f>_xlfn.XLOOKUP(Orders[[#This Row],[Customer ID]],customers!$A$2:$A$1001,customers!$I$2:$I$1001,,0)</f>
        <v>No</v>
      </c>
    </row>
    <row r="659" spans="1:16" x14ac:dyDescent="0.35">
      <c r="A659" s="2" t="s">
        <v>5679</v>
      </c>
      <c r="B659" s="3">
        <v>45523</v>
      </c>
      <c r="C659" s="2" t="s">
        <v>4679</v>
      </c>
      <c r="D659" t="s">
        <v>272</v>
      </c>
      <c r="E659" s="2">
        <v>4</v>
      </c>
      <c r="F659" s="2" t="str">
        <f>_xlfn.XLOOKUP(C659,customers!$A$1:$A$1001,customers!$B$1:$B$1001,,0)</f>
        <v>Madilyn Cooke</v>
      </c>
      <c r="G659" s="2" t="str">
        <f ca="1">IF(_xlfn.XLOOKUP(C659,customers!$A$1:$A$1001,customers!$C$1:$C$1001,,0)=0,"",_xlfn.XLOOKUP(C659,customers!$A$1:$A$1001,customers!$C$1:$C$1001,,0))</f>
        <v>mcooke4@gmail.com</v>
      </c>
      <c r="H659" s="2" t="str">
        <f>_xlfn.XLOOKUP(C659,customers!$A$1:$A$1001,customers!$G$1:$G$1001,,0)</f>
        <v>France</v>
      </c>
      <c r="I659" t="str">
        <f>INDEX(products!$A$1:$G$49,MATCH(orders!$D460,products!$A$1:$A$49,0),MATCH(orders!I$1,products!$A$1:$G$1,0))</f>
        <v>Bag</v>
      </c>
      <c r="J659" t="str">
        <f>INDEX(products!$A$1:$G$49,MATCH(orders!$D460,products!$A$1:$A$49,0),MATCH(orders!J$1,products!$A$1:$G$1,0))</f>
        <v>S</v>
      </c>
      <c r="K659" s="5">
        <f>INDEX(products!$A$1:$G$49,MATCH(orders!$D460,products!$A$1:$A$49,0),MATCH(orders!K$1,products!$A$1:$G$1,0))</f>
        <v>1</v>
      </c>
      <c r="L659" s="10">
        <f>INDEX(products!$A$1:$G$49,MATCH(orders!$D460,products!$A$1:$A$49,0),MATCH(orders!L$1,products!$A$1:$G$1,0))</f>
        <v>6</v>
      </c>
      <c r="M659" s="10">
        <f t="shared" si="30"/>
        <v>24</v>
      </c>
      <c r="N659" t="str">
        <f t="shared" si="31"/>
        <v>Baguette</v>
      </c>
      <c r="O659" t="str">
        <f t="shared" si="32"/>
        <v>Soft</v>
      </c>
      <c r="P659" t="str">
        <f>_xlfn.XLOOKUP(Orders[[#This Row],[Customer ID]],customers!$A$2:$A$1001,customers!$I$2:$I$1001,,0)</f>
        <v>No</v>
      </c>
    </row>
    <row r="660" spans="1:16" x14ac:dyDescent="0.35">
      <c r="A660" s="2" t="s">
        <v>5779</v>
      </c>
      <c r="B660" s="3">
        <v>44978</v>
      </c>
      <c r="C660" s="2" t="s">
        <v>4779</v>
      </c>
      <c r="D660" t="s">
        <v>281</v>
      </c>
      <c r="E660" s="2">
        <v>3</v>
      </c>
      <c r="F660" s="2" t="str">
        <f>_xlfn.XLOOKUP(C660,customers!$A$1:$A$1001,customers!$B$1:$B$1001,,0)</f>
        <v>Madison Zimmerman</v>
      </c>
      <c r="G660" s="2" t="str">
        <f ca="1">IF(_xlfn.XLOOKUP(C660,customers!$A$1:$A$1001,customers!$C$1:$C$1001,,0)=0,"",_xlfn.XLOOKUP(C660,customers!$A$1:$A$1001,customers!$C$1:$C$1001,,0))</f>
        <v>mzimmerman7@hotmail.com</v>
      </c>
      <c r="H660" s="2" t="str">
        <f>_xlfn.XLOOKUP(C660,customers!$A$1:$A$1001,customers!$G$1:$G$1001,,0)</f>
        <v>Canada</v>
      </c>
      <c r="I660" t="str">
        <f>INDEX(products!$A$1:$G$49,MATCH(orders!$D127,products!$A$1:$A$49,0),MATCH(orders!I$1,products!$A$1:$G$1,0))</f>
        <v>Bag</v>
      </c>
      <c r="J660" t="str">
        <f>INDEX(products!$A$1:$G$49,MATCH(orders!$D127,products!$A$1:$A$49,0),MATCH(orders!J$1,products!$A$1:$G$1,0))</f>
        <v>M</v>
      </c>
      <c r="K660" s="5">
        <f>INDEX(products!$A$1:$G$49,MATCH(orders!$D127,products!$A$1:$A$49,0),MATCH(orders!K$1,products!$A$1:$G$1,0))</f>
        <v>0.2</v>
      </c>
      <c r="L660" s="10">
        <f>INDEX(products!$A$1:$G$49,MATCH(orders!$D127,products!$A$1:$A$49,0),MATCH(orders!L$1,products!$A$1:$G$1,0))</f>
        <v>1.44</v>
      </c>
      <c r="M660" s="10">
        <f t="shared" si="30"/>
        <v>4.32</v>
      </c>
      <c r="N660" t="str">
        <f t="shared" si="31"/>
        <v>Baguette</v>
      </c>
      <c r="O660" t="str">
        <f t="shared" si="32"/>
        <v>Medium</v>
      </c>
      <c r="P660" t="str">
        <f>_xlfn.XLOOKUP(Orders[[#This Row],[Customer ID]],customers!$A$2:$A$1001,customers!$I$2:$I$1001,,0)</f>
        <v>Yes</v>
      </c>
    </row>
    <row r="661" spans="1:16" x14ac:dyDescent="0.35">
      <c r="A661" s="2" t="s">
        <v>6115</v>
      </c>
      <c r="B661" s="3">
        <v>44484</v>
      </c>
      <c r="C661" s="2" t="s">
        <v>5115</v>
      </c>
      <c r="D661" t="s">
        <v>262</v>
      </c>
      <c r="E661" s="2">
        <v>5</v>
      </c>
      <c r="F661" s="2" t="str">
        <f>_xlfn.XLOOKUP(C661,customers!$A$1:$A$1001,customers!$B$1:$B$1001,,0)</f>
        <v>Madelyn Salazar</v>
      </c>
      <c r="G661" s="2" t="str">
        <f ca="1">IF(_xlfn.XLOOKUP(C661,customers!$A$1:$A$1001,customers!$C$1:$C$1001,,0)=0,"",_xlfn.XLOOKUP(C661,customers!$A$1:$A$1001,customers!$C$1:$C$1001,,0))</f>
        <v>msalazar6@aol.com</v>
      </c>
      <c r="H661" s="2" t="str">
        <f>_xlfn.XLOOKUP(C661,customers!$A$1:$A$1001,customers!$G$1:$G$1001,,0)</f>
        <v>United States</v>
      </c>
      <c r="I661" t="str">
        <f>INDEX(products!$A$1:$G$49,MATCH(orders!$D978,products!$A$1:$A$49,0),MATCH(orders!I$1,products!$A$1:$G$1,0))</f>
        <v>Bag</v>
      </c>
      <c r="J661" t="str">
        <f>INDEX(products!$A$1:$G$49,MATCH(orders!$D978,products!$A$1:$A$49,0),MATCH(orders!J$1,products!$A$1:$G$1,0))</f>
        <v>M</v>
      </c>
      <c r="K661" s="5">
        <f>INDEX(products!$A$1:$G$49,MATCH(orders!$D978,products!$A$1:$A$49,0),MATCH(orders!K$1,products!$A$1:$G$1,0))</f>
        <v>0.2</v>
      </c>
      <c r="L661" s="10">
        <f>INDEX(products!$A$1:$G$49,MATCH(orders!$D978,products!$A$1:$A$49,0),MATCH(orders!L$1,products!$A$1:$G$1,0))</f>
        <v>1.44</v>
      </c>
      <c r="M661" s="10">
        <f t="shared" si="30"/>
        <v>7.1999999999999993</v>
      </c>
      <c r="N661" t="str">
        <f t="shared" si="31"/>
        <v>Baguette</v>
      </c>
      <c r="O661" t="str">
        <f t="shared" si="32"/>
        <v>Medium</v>
      </c>
      <c r="P661" t="str">
        <f>_xlfn.XLOOKUP(Orders[[#This Row],[Customer ID]],customers!$A$2:$A$1001,customers!$I$2:$I$1001,,0)</f>
        <v>Yes</v>
      </c>
    </row>
    <row r="662" spans="1:16" x14ac:dyDescent="0.35">
      <c r="A662" s="2" t="s">
        <v>6088</v>
      </c>
      <c r="B662" s="3">
        <v>44326</v>
      </c>
      <c r="C662" s="2" t="s">
        <v>5088</v>
      </c>
      <c r="D662" t="s">
        <v>287</v>
      </c>
      <c r="E662" s="2">
        <v>3</v>
      </c>
      <c r="F662" s="2" t="str">
        <f>_xlfn.XLOOKUP(C662,customers!$A$1:$A$1001,customers!$B$1:$B$1001,,0)</f>
        <v>Madilyn Campos</v>
      </c>
      <c r="G662" s="2" t="str">
        <f ca="1">IF(_xlfn.XLOOKUP(C662,customers!$A$1:$A$1001,customers!$C$1:$C$1001,,0)=0,"",_xlfn.XLOOKUP(C662,customers!$A$1:$A$1001,customers!$C$1:$C$1001,,0))</f>
        <v>mcampos7@yahoo.com</v>
      </c>
      <c r="H662" s="2" t="str">
        <f>_xlfn.XLOOKUP(C662,customers!$A$1:$A$1001,customers!$G$1:$G$1001,,0)</f>
        <v>United States</v>
      </c>
      <c r="I662" t="str">
        <f>INDEX(products!$A$1:$G$49,MATCH(orders!$D425,products!$A$1:$A$49,0),MATCH(orders!I$1,products!$A$1:$G$1,0))</f>
        <v>Cro</v>
      </c>
      <c r="J662" t="str">
        <f>INDEX(products!$A$1:$G$49,MATCH(orders!$D425,products!$A$1:$A$49,0),MATCH(orders!J$1,products!$A$1:$G$1,0))</f>
        <v>C</v>
      </c>
      <c r="K662" s="5">
        <f>INDEX(products!$A$1:$G$49,MATCH(orders!$D425,products!$A$1:$A$49,0),MATCH(orders!K$1,products!$A$1:$G$1,0))</f>
        <v>2.5</v>
      </c>
      <c r="L662" s="10">
        <f>INDEX(products!$A$1:$G$49,MATCH(orders!$D425,products!$A$1:$A$49,0),MATCH(orders!L$1,products!$A$1:$G$1,0))</f>
        <v>12.375</v>
      </c>
      <c r="M662" s="10">
        <f t="shared" si="30"/>
        <v>37.125</v>
      </c>
      <c r="N662" t="str">
        <f t="shared" si="31"/>
        <v>Croissant</v>
      </c>
      <c r="O662" t="str">
        <f t="shared" si="32"/>
        <v>Crispy</v>
      </c>
      <c r="P662" t="str">
        <f>_xlfn.XLOOKUP(Orders[[#This Row],[Customer ID]],customers!$A$2:$A$1001,customers!$I$2:$I$1001,,0)</f>
        <v>Yes</v>
      </c>
    </row>
    <row r="663" spans="1:16" x14ac:dyDescent="0.35">
      <c r="A663" s="2" t="s">
        <v>5362</v>
      </c>
      <c r="B663" s="3">
        <v>44717</v>
      </c>
      <c r="C663" s="2" t="s">
        <v>4362</v>
      </c>
      <c r="D663" t="s">
        <v>288</v>
      </c>
      <c r="E663" s="2">
        <v>3</v>
      </c>
      <c r="F663" s="2" t="str">
        <f>_xlfn.XLOOKUP(C663,customers!$A$1:$A$1001,customers!$B$1:$B$1001,,0)</f>
        <v>Madalyn Munoz</v>
      </c>
      <c r="G663" s="2" t="str">
        <f ca="1">IF(_xlfn.XLOOKUP(C663,customers!$A$1:$A$1001,customers!$C$1:$C$1001,,0)=0,"",_xlfn.XLOOKUP(C663,customers!$A$1:$A$1001,customers!$C$1:$C$1001,,0))</f>
        <v>mmunoz8@aol.com</v>
      </c>
      <c r="H663" s="2" t="str">
        <f>_xlfn.XLOOKUP(C663,customers!$A$1:$A$1001,customers!$G$1:$G$1001,,0)</f>
        <v>United States</v>
      </c>
      <c r="I663" t="str">
        <f>INDEX(products!$A$1:$G$49,MATCH(orders!$D44,products!$A$1:$A$49,0),MATCH(orders!I$1,products!$A$1:$G$1,0))</f>
        <v>Bag</v>
      </c>
      <c r="J663" t="str">
        <f>INDEX(products!$A$1:$G$49,MATCH(orders!$D44,products!$A$1:$A$49,0),MATCH(orders!J$1,products!$A$1:$G$1,0))</f>
        <v>S</v>
      </c>
      <c r="K663" s="5">
        <f>INDEX(products!$A$1:$G$49,MATCH(orders!$D44,products!$A$1:$A$49,0),MATCH(orders!K$1,products!$A$1:$G$1,0))</f>
        <v>0.5</v>
      </c>
      <c r="L663" s="10">
        <f>INDEX(products!$A$1:$G$49,MATCH(orders!$D44,products!$A$1:$A$49,0),MATCH(orders!L$1,products!$A$1:$G$1,0))</f>
        <v>3</v>
      </c>
      <c r="M663" s="10">
        <f t="shared" si="30"/>
        <v>9</v>
      </c>
      <c r="N663" t="str">
        <f t="shared" si="31"/>
        <v>Baguette</v>
      </c>
      <c r="O663" t="str">
        <f t="shared" si="32"/>
        <v>Soft</v>
      </c>
      <c r="P663" t="str">
        <f>_xlfn.XLOOKUP(Orders[[#This Row],[Customer ID]],customers!$A$2:$A$1001,customers!$I$2:$I$1001,,0)</f>
        <v>No</v>
      </c>
    </row>
    <row r="664" spans="1:16" x14ac:dyDescent="0.35">
      <c r="A664" s="2" t="s">
        <v>5902</v>
      </c>
      <c r="B664" s="3">
        <v>45018</v>
      </c>
      <c r="C664" s="2" t="s">
        <v>4902</v>
      </c>
      <c r="D664" t="s">
        <v>277</v>
      </c>
      <c r="E664" s="2">
        <v>2</v>
      </c>
      <c r="F664" s="2" t="str">
        <f>_xlfn.XLOOKUP(C664,customers!$A$1:$A$1001,customers!$B$1:$B$1001,,0)</f>
        <v>Makena Vega</v>
      </c>
      <c r="G664" s="2" t="str">
        <f ca="1">IF(_xlfn.XLOOKUP(C664,customers!$A$1:$A$1001,customers!$C$1:$C$1001,,0)=0,"",_xlfn.XLOOKUP(C664,customers!$A$1:$A$1001,customers!$C$1:$C$1001,,0))</f>
        <v>mvega2@outlook.com</v>
      </c>
      <c r="H664" s="2" t="str">
        <f>_xlfn.XLOOKUP(C664,customers!$A$1:$A$1001,customers!$G$1:$G$1001,,0)</f>
        <v>Ireland</v>
      </c>
      <c r="I664" t="str">
        <f>INDEX(products!$A$1:$G$49,MATCH(orders!$D661,products!$A$1:$A$49,0),MATCH(orders!I$1,products!$A$1:$G$1,0))</f>
        <v>Cro</v>
      </c>
      <c r="J664" t="str">
        <f>INDEX(products!$A$1:$G$49,MATCH(orders!$D661,products!$A$1:$A$49,0),MATCH(orders!J$1,products!$A$1:$G$1,0))</f>
        <v>C</v>
      </c>
      <c r="K664" s="5">
        <f>INDEX(products!$A$1:$G$49,MATCH(orders!$D661,products!$A$1:$A$49,0),MATCH(orders!K$1,products!$A$1:$G$1,0))</f>
        <v>0.2</v>
      </c>
      <c r="L664" s="10">
        <f>INDEX(products!$A$1:$G$49,MATCH(orders!$D661,products!$A$1:$A$49,0),MATCH(orders!L$1,products!$A$1:$G$1,0))</f>
        <v>0.99</v>
      </c>
      <c r="M664" s="10">
        <f t="shared" si="30"/>
        <v>1.98</v>
      </c>
      <c r="N664" t="str">
        <f t="shared" si="31"/>
        <v>Croissant</v>
      </c>
      <c r="O664" t="str">
        <f t="shared" si="32"/>
        <v>Crispy</v>
      </c>
      <c r="P664" t="str">
        <f>_xlfn.XLOOKUP(Orders[[#This Row],[Customer ID]],customers!$A$2:$A$1001,customers!$I$2:$I$1001,,0)</f>
        <v>Yes</v>
      </c>
    </row>
    <row r="665" spans="1:16" x14ac:dyDescent="0.35">
      <c r="A665" s="2" t="s">
        <v>5383</v>
      </c>
      <c r="B665" s="3">
        <v>44783</v>
      </c>
      <c r="C665" s="2" t="s">
        <v>4383</v>
      </c>
      <c r="D665" t="s">
        <v>275</v>
      </c>
      <c r="E665" s="2">
        <v>6</v>
      </c>
      <c r="F665" s="2" t="str">
        <f>_xlfn.XLOOKUP(C665,customers!$A$1:$A$1001,customers!$B$1:$B$1001,,0)</f>
        <v>Makenzie Gonzales</v>
      </c>
      <c r="G665" s="2" t="str">
        <f ca="1">IF(_xlfn.XLOOKUP(C665,customers!$A$1:$A$1001,customers!$C$1:$C$1001,,0)=0,"",_xlfn.XLOOKUP(C665,customers!$A$1:$A$1001,customers!$C$1:$C$1001,,0))</f>
        <v>mgonzales7@gmail.com</v>
      </c>
      <c r="H665" s="2" t="str">
        <f>_xlfn.XLOOKUP(C665,customers!$A$1:$A$1001,customers!$G$1:$G$1001,,0)</f>
        <v>France</v>
      </c>
      <c r="I665" t="str">
        <f>INDEX(products!$A$1:$G$49,MATCH(orders!$D213,products!$A$1:$A$49,0),MATCH(orders!I$1,products!$A$1:$G$1,0))</f>
        <v>Cia</v>
      </c>
      <c r="J665" t="str">
        <f>INDEX(products!$A$1:$G$49,MATCH(orders!$D213,products!$A$1:$A$49,0),MATCH(orders!J$1,products!$A$1:$G$1,0))</f>
        <v>M</v>
      </c>
      <c r="K665" s="5">
        <f>INDEX(products!$A$1:$G$49,MATCH(orders!$D213,products!$A$1:$A$49,0),MATCH(orders!K$1,products!$A$1:$G$1,0))</f>
        <v>2.5</v>
      </c>
      <c r="L665" s="10">
        <f>INDEX(products!$A$1:$G$49,MATCH(orders!$D213,products!$A$1:$A$49,0),MATCH(orders!L$1,products!$A$1:$G$1,0))</f>
        <v>15</v>
      </c>
      <c r="M665" s="10">
        <f t="shared" si="30"/>
        <v>90</v>
      </c>
      <c r="N665" t="str">
        <f t="shared" si="31"/>
        <v>Ciabatta</v>
      </c>
      <c r="O665" t="str">
        <f t="shared" si="32"/>
        <v>Medium</v>
      </c>
      <c r="P665" t="str">
        <f>_xlfn.XLOOKUP(Orders[[#This Row],[Customer ID]],customers!$A$2:$A$1001,customers!$I$2:$I$1001,,0)</f>
        <v>No</v>
      </c>
    </row>
    <row r="666" spans="1:16" x14ac:dyDescent="0.35">
      <c r="A666" s="2" t="s">
        <v>5787</v>
      </c>
      <c r="B666" s="3">
        <v>44200</v>
      </c>
      <c r="C666" s="2" t="s">
        <v>4787</v>
      </c>
      <c r="D666" t="s">
        <v>277</v>
      </c>
      <c r="E666" s="2">
        <v>4</v>
      </c>
      <c r="F666" s="2" t="str">
        <f>_xlfn.XLOOKUP(C666,customers!$A$1:$A$1001,customers!$B$1:$B$1001,,0)</f>
        <v>Makena Mccormick</v>
      </c>
      <c r="G666" s="2" t="str">
        <f ca="1">IF(_xlfn.XLOOKUP(C666,customers!$A$1:$A$1001,customers!$C$1:$C$1001,,0)=0,"",_xlfn.XLOOKUP(C666,customers!$A$1:$A$1001,customers!$C$1:$C$1001,,0))</f>
        <v>mmccormick3@gmail.com</v>
      </c>
      <c r="H666" s="2" t="str">
        <f>_xlfn.XLOOKUP(C666,customers!$A$1:$A$1001,customers!$G$1:$G$1001,,0)</f>
        <v>United States</v>
      </c>
      <c r="I666" t="str">
        <f>INDEX(products!$A$1:$G$49,MATCH(orders!$D265,products!$A$1:$A$49,0),MATCH(orders!I$1,products!$A$1:$G$1,0))</f>
        <v>Cro</v>
      </c>
      <c r="J666" t="str">
        <f>INDEX(products!$A$1:$G$49,MATCH(orders!$D265,products!$A$1:$A$49,0),MATCH(orders!J$1,products!$A$1:$G$1,0))</f>
        <v>M</v>
      </c>
      <c r="K666" s="5">
        <f>INDEX(products!$A$1:$G$49,MATCH(orders!$D265,products!$A$1:$A$49,0),MATCH(orders!K$1,products!$A$1:$G$1,0))</f>
        <v>0.2</v>
      </c>
      <c r="L666" s="10">
        <f>INDEX(products!$A$1:$G$49,MATCH(orders!$D265,products!$A$1:$A$49,0),MATCH(orders!L$1,products!$A$1:$G$1,0))</f>
        <v>1.08</v>
      </c>
      <c r="M666" s="10">
        <f t="shared" si="30"/>
        <v>4.32</v>
      </c>
      <c r="N666" t="str">
        <f t="shared" si="31"/>
        <v>Croissant</v>
      </c>
      <c r="O666" t="str">
        <f t="shared" si="32"/>
        <v>Medium</v>
      </c>
      <c r="P666" t="str">
        <f>_xlfn.XLOOKUP(Orders[[#This Row],[Customer ID]],customers!$A$2:$A$1001,customers!$I$2:$I$1001,,0)</f>
        <v>Yes</v>
      </c>
    </row>
    <row r="667" spans="1:16" x14ac:dyDescent="0.35">
      <c r="A667" s="2" t="s">
        <v>5373</v>
      </c>
      <c r="B667" s="3">
        <v>44931</v>
      </c>
      <c r="C667" s="2" t="s">
        <v>4373</v>
      </c>
      <c r="D667" t="s">
        <v>271</v>
      </c>
      <c r="E667" s="2">
        <v>3</v>
      </c>
      <c r="F667" s="2" t="str">
        <f>_xlfn.XLOOKUP(C667,customers!$A$1:$A$1001,customers!$B$1:$B$1001,,0)</f>
        <v>Maliyah Bird</v>
      </c>
      <c r="G667" s="2" t="str">
        <f ca="1">IF(_xlfn.XLOOKUP(C667,customers!$A$1:$A$1001,customers!$C$1:$C$1001,,0)=0,"",_xlfn.XLOOKUP(C667,customers!$A$1:$A$1001,customers!$C$1:$C$1001,,0))</f>
        <v>mbird1@hotmail.com</v>
      </c>
      <c r="H667" s="2" t="str">
        <f>_xlfn.XLOOKUP(C667,customers!$A$1:$A$1001,customers!$G$1:$G$1001,,0)</f>
        <v>France</v>
      </c>
      <c r="I667" t="str">
        <f>INDEX(products!$A$1:$G$49,MATCH(orders!$D207,products!$A$1:$A$49,0),MATCH(orders!I$1,products!$A$1:$G$1,0))</f>
        <v>Cro</v>
      </c>
      <c r="J667" t="str">
        <f>INDEX(products!$A$1:$G$49,MATCH(orders!$D207,products!$A$1:$A$49,0),MATCH(orders!J$1,products!$A$1:$G$1,0))</f>
        <v>M</v>
      </c>
      <c r="K667" s="5">
        <f>INDEX(products!$A$1:$G$49,MATCH(orders!$D207,products!$A$1:$A$49,0),MATCH(orders!K$1,products!$A$1:$G$1,0))</f>
        <v>0.2</v>
      </c>
      <c r="L667" s="10">
        <f>INDEX(products!$A$1:$G$49,MATCH(orders!$D207,products!$A$1:$A$49,0),MATCH(orders!L$1,products!$A$1:$G$1,0))</f>
        <v>1.08</v>
      </c>
      <c r="M667" s="10">
        <f t="shared" si="30"/>
        <v>3.24</v>
      </c>
      <c r="N667" t="str">
        <f t="shared" si="31"/>
        <v>Croissant</v>
      </c>
      <c r="O667" t="str">
        <f t="shared" si="32"/>
        <v>Medium</v>
      </c>
      <c r="P667" t="str">
        <f>_xlfn.XLOOKUP(Orders[[#This Row],[Customer ID]],customers!$A$2:$A$1001,customers!$I$2:$I$1001,,0)</f>
        <v>Yes</v>
      </c>
    </row>
    <row r="668" spans="1:16" x14ac:dyDescent="0.35">
      <c r="A668" s="2" t="s">
        <v>6010</v>
      </c>
      <c r="B668" s="3">
        <v>45578</v>
      </c>
      <c r="C668" s="2" t="s">
        <v>5010</v>
      </c>
      <c r="D668" t="s">
        <v>282</v>
      </c>
      <c r="E668" s="2">
        <v>6</v>
      </c>
      <c r="F668" s="2" t="str">
        <f>_xlfn.XLOOKUP(C668,customers!$A$1:$A$1001,customers!$B$1:$B$1001,,0)</f>
        <v>Malik Cook</v>
      </c>
      <c r="G668" s="2" t="str">
        <f ca="1">IF(_xlfn.XLOOKUP(C668,customers!$A$1:$A$1001,customers!$C$1:$C$1001,,0)=0,"",_xlfn.XLOOKUP(C668,customers!$A$1:$A$1001,customers!$C$1:$C$1001,,0))</f>
        <v>mcook0@gmail.com</v>
      </c>
      <c r="H668" s="2" t="str">
        <f>_xlfn.XLOOKUP(C668,customers!$A$1:$A$1001,customers!$G$1:$G$1001,,0)</f>
        <v>Canada</v>
      </c>
      <c r="I668" t="str">
        <f>INDEX(products!$A$1:$G$49,MATCH(orders!$D562,products!$A$1:$A$49,0),MATCH(orders!I$1,products!$A$1:$G$1,0))</f>
        <v>Cro</v>
      </c>
      <c r="J668" t="str">
        <f>INDEX(products!$A$1:$G$49,MATCH(orders!$D562,products!$A$1:$A$49,0),MATCH(orders!J$1,products!$A$1:$G$1,0))</f>
        <v>M</v>
      </c>
      <c r="K668" s="5">
        <f>INDEX(products!$A$1:$G$49,MATCH(orders!$D562,products!$A$1:$A$49,0),MATCH(orders!K$1,products!$A$1:$G$1,0))</f>
        <v>0.5</v>
      </c>
      <c r="L668" s="10">
        <f>INDEX(products!$A$1:$G$49,MATCH(orders!$D562,products!$A$1:$A$49,0),MATCH(orders!L$1,products!$A$1:$G$1,0))</f>
        <v>2.7</v>
      </c>
      <c r="M668" s="10">
        <f t="shared" si="30"/>
        <v>16.200000000000003</v>
      </c>
      <c r="N668" t="str">
        <f t="shared" si="31"/>
        <v>Croissant</v>
      </c>
      <c r="O668" t="str">
        <f t="shared" si="32"/>
        <v>Medium</v>
      </c>
      <c r="P668" t="str">
        <f>_xlfn.XLOOKUP(Orders[[#This Row],[Customer ID]],customers!$A$2:$A$1001,customers!$I$2:$I$1001,,0)</f>
        <v>Yes</v>
      </c>
    </row>
    <row r="669" spans="1:16" x14ac:dyDescent="0.35">
      <c r="A669" s="2" t="s">
        <v>5751</v>
      </c>
      <c r="B669" s="3">
        <v>44919</v>
      </c>
      <c r="C669" s="2" t="s">
        <v>4751</v>
      </c>
      <c r="D669" t="s">
        <v>291</v>
      </c>
      <c r="E669" s="2">
        <v>5</v>
      </c>
      <c r="F669" s="2" t="str">
        <f>_xlfn.XLOOKUP(C669,customers!$A$1:$A$1001,customers!$B$1:$B$1001,,0)</f>
        <v>Malaki Mathews</v>
      </c>
      <c r="G669" s="2" t="str">
        <f ca="1">IF(_xlfn.XLOOKUP(C669,customers!$A$1:$A$1001,customers!$C$1:$C$1001,,0)=0,"",_xlfn.XLOOKUP(C669,customers!$A$1:$A$1001,customers!$C$1:$C$1001,,0))</f>
        <v>mmathews3@hotmail.com</v>
      </c>
      <c r="H669" s="2" t="str">
        <f>_xlfn.XLOOKUP(C669,customers!$A$1:$A$1001,customers!$G$1:$G$1001,,0)</f>
        <v>United States</v>
      </c>
      <c r="I669" t="str">
        <f>INDEX(products!$A$1:$G$49,MATCH(orders!$D529,products!$A$1:$A$49,0),MATCH(orders!I$1,products!$A$1:$G$1,0))</f>
        <v>Bri</v>
      </c>
      <c r="J669" t="str">
        <f>INDEX(products!$A$1:$G$49,MATCH(orders!$D529,products!$A$1:$A$49,0),MATCH(orders!J$1,products!$A$1:$G$1,0))</f>
        <v>M</v>
      </c>
      <c r="K669" s="5">
        <f>INDEX(products!$A$1:$G$49,MATCH(orders!$D529,products!$A$1:$A$49,0),MATCH(orders!K$1,products!$A$1:$G$1,0))</f>
        <v>2.5</v>
      </c>
      <c r="L669" s="10">
        <f>INDEX(products!$A$1:$G$49,MATCH(orders!$D529,products!$A$1:$A$49,0),MATCH(orders!L$1,products!$A$1:$G$1,0))</f>
        <v>12</v>
      </c>
      <c r="M669" s="10">
        <f t="shared" si="30"/>
        <v>60</v>
      </c>
      <c r="N669" t="str">
        <f t="shared" si="31"/>
        <v>Brioche</v>
      </c>
      <c r="O669" t="str">
        <f t="shared" si="32"/>
        <v>Medium</v>
      </c>
      <c r="P669" t="str">
        <f>_xlfn.XLOOKUP(Orders[[#This Row],[Customer ID]],customers!$A$2:$A$1001,customers!$I$2:$I$1001,,0)</f>
        <v>Yes</v>
      </c>
    </row>
    <row r="670" spans="1:16" x14ac:dyDescent="0.35">
      <c r="A670" s="2" t="s">
        <v>6069</v>
      </c>
      <c r="B670" s="3">
        <v>44767</v>
      </c>
      <c r="C670" s="2" t="s">
        <v>5069</v>
      </c>
      <c r="D670" t="s">
        <v>260</v>
      </c>
      <c r="E670" s="2">
        <v>6</v>
      </c>
      <c r="F670" s="2" t="str">
        <f>_xlfn.XLOOKUP(C670,customers!$A$1:$A$1001,customers!$B$1:$B$1001,,0)</f>
        <v>Malakai Montgomery</v>
      </c>
      <c r="G670" s="2" t="str">
        <f ca="1">IF(_xlfn.XLOOKUP(C670,customers!$A$1:$A$1001,customers!$C$1:$C$1001,,0)=0,"",_xlfn.XLOOKUP(C670,customers!$A$1:$A$1001,customers!$C$1:$C$1001,,0))</f>
        <v>mmontgomery7@yahoo.com</v>
      </c>
      <c r="H670" s="2" t="str">
        <f>_xlfn.XLOOKUP(C670,customers!$A$1:$A$1001,customers!$G$1:$G$1001,,0)</f>
        <v>United States</v>
      </c>
      <c r="I670" t="str">
        <f>INDEX(products!$A$1:$G$49,MATCH(orders!$D676,products!$A$1:$A$49,0),MATCH(orders!I$1,products!$A$1:$G$1,0))</f>
        <v>Bag</v>
      </c>
      <c r="J670" t="str">
        <f>INDEX(products!$A$1:$G$49,MATCH(orders!$D676,products!$A$1:$A$49,0),MATCH(orders!J$1,products!$A$1:$G$1,0))</f>
        <v>S</v>
      </c>
      <c r="K670" s="5">
        <f>INDEX(products!$A$1:$G$49,MATCH(orders!$D676,products!$A$1:$A$49,0),MATCH(orders!K$1,products!$A$1:$G$1,0))</f>
        <v>1</v>
      </c>
      <c r="L670" s="10">
        <f>INDEX(products!$A$1:$G$49,MATCH(orders!$D676,products!$A$1:$A$49,0),MATCH(orders!L$1,products!$A$1:$G$1,0))</f>
        <v>6</v>
      </c>
      <c r="M670" s="10">
        <f t="shared" si="30"/>
        <v>36</v>
      </c>
      <c r="N670" t="str">
        <f t="shared" si="31"/>
        <v>Baguette</v>
      </c>
      <c r="O670" t="str">
        <f t="shared" si="32"/>
        <v>Soft</v>
      </c>
      <c r="P670" t="str">
        <f>_xlfn.XLOOKUP(Orders[[#This Row],[Customer ID]],customers!$A$2:$A$1001,customers!$I$2:$I$1001,,0)</f>
        <v>Yes</v>
      </c>
    </row>
    <row r="671" spans="1:16" x14ac:dyDescent="0.35">
      <c r="A671" s="2" t="s">
        <v>5682</v>
      </c>
      <c r="B671" s="3">
        <v>45558</v>
      </c>
      <c r="C671" s="2" t="s">
        <v>4682</v>
      </c>
      <c r="D671" t="s">
        <v>274</v>
      </c>
      <c r="E671" s="2">
        <v>5</v>
      </c>
      <c r="F671" s="2" t="str">
        <f>_xlfn.XLOOKUP(C671,customers!$A$1:$A$1001,customers!$B$1:$B$1001,,0)</f>
        <v>Malaki Gray</v>
      </c>
      <c r="G671" s="2" t="str">
        <f ca="1">IF(_xlfn.XLOOKUP(C671,customers!$A$1:$A$1001,customers!$C$1:$C$1001,,0)=0,"",_xlfn.XLOOKUP(C671,customers!$A$1:$A$1001,customers!$C$1:$C$1001,,0))</f>
        <v>mgray9@outlook.com</v>
      </c>
      <c r="H671" s="2" t="str">
        <f>_xlfn.XLOOKUP(C671,customers!$A$1:$A$1001,customers!$G$1:$G$1001,,0)</f>
        <v>Canada</v>
      </c>
      <c r="I671" t="str">
        <f>INDEX(products!$A$1:$G$49,MATCH(orders!$D452,products!$A$1:$A$49,0),MATCH(orders!I$1,products!$A$1:$G$1,0))</f>
        <v>Cro</v>
      </c>
      <c r="J671" t="str">
        <f>INDEX(products!$A$1:$G$49,MATCH(orders!$D452,products!$A$1:$A$49,0),MATCH(orders!J$1,products!$A$1:$G$1,0))</f>
        <v>C</v>
      </c>
      <c r="K671" s="5">
        <f>INDEX(products!$A$1:$G$49,MATCH(orders!$D452,products!$A$1:$A$49,0),MATCH(orders!K$1,products!$A$1:$G$1,0))</f>
        <v>0.2</v>
      </c>
      <c r="L671" s="10">
        <f>INDEX(products!$A$1:$G$49,MATCH(orders!$D452,products!$A$1:$A$49,0),MATCH(orders!L$1,products!$A$1:$G$1,0))</f>
        <v>0.99</v>
      </c>
      <c r="M671" s="10">
        <f t="shared" si="30"/>
        <v>4.95</v>
      </c>
      <c r="N671" t="str">
        <f t="shared" si="31"/>
        <v>Croissant</v>
      </c>
      <c r="O671" t="str">
        <f t="shared" si="32"/>
        <v>Crispy</v>
      </c>
      <c r="P671" t="str">
        <f>_xlfn.XLOOKUP(Orders[[#This Row],[Customer ID]],customers!$A$2:$A$1001,customers!$I$2:$I$1001,,0)</f>
        <v>Yes</v>
      </c>
    </row>
    <row r="672" spans="1:16" x14ac:dyDescent="0.35">
      <c r="A672" s="2" t="s">
        <v>6176</v>
      </c>
      <c r="B672" s="3">
        <v>44458</v>
      </c>
      <c r="C672" s="2" t="s">
        <v>5176</v>
      </c>
      <c r="D672" t="s">
        <v>286</v>
      </c>
      <c r="E672" s="2">
        <v>4</v>
      </c>
      <c r="F672" s="2" t="str">
        <f>_xlfn.XLOOKUP(C672,customers!$A$1:$A$1001,customers!$B$1:$B$1001,,0)</f>
        <v>Marilyn Newman</v>
      </c>
      <c r="G672" s="2" t="str">
        <f ca="1">IF(_xlfn.XLOOKUP(C672,customers!$A$1:$A$1001,customers!$C$1:$C$1001,,0)=0,"",_xlfn.XLOOKUP(C672,customers!$A$1:$A$1001,customers!$C$1:$C$1001,,0))</f>
        <v>mnewman9@outlook.com</v>
      </c>
      <c r="H672" s="2" t="str">
        <f>_xlfn.XLOOKUP(C672,customers!$A$1:$A$1001,customers!$G$1:$G$1001,,0)</f>
        <v>United States</v>
      </c>
      <c r="I672" t="str">
        <f>INDEX(products!$A$1:$G$49,MATCH(orders!$D376,products!$A$1:$A$49,0),MATCH(orders!I$1,products!$A$1:$G$1,0))</f>
        <v>Sou</v>
      </c>
      <c r="J672" t="str">
        <f>INDEX(products!$A$1:$G$49,MATCH(orders!$D376,products!$A$1:$A$49,0),MATCH(orders!J$1,products!$A$1:$G$1,0))</f>
        <v>M</v>
      </c>
      <c r="K672" s="5">
        <f>INDEX(products!$A$1:$G$49,MATCH(orders!$D376,products!$A$1:$A$49,0),MATCH(orders!K$1,products!$A$1:$G$1,0))</f>
        <v>1</v>
      </c>
      <c r="L672" s="10">
        <f>INDEX(products!$A$1:$G$49,MATCH(orders!$D376,products!$A$1:$A$49,0),MATCH(orders!L$1,products!$A$1:$G$1,0))</f>
        <v>6</v>
      </c>
      <c r="M672" s="10">
        <f t="shared" si="30"/>
        <v>24</v>
      </c>
      <c r="N672" t="str">
        <f t="shared" si="31"/>
        <v>Sourdough</v>
      </c>
      <c r="O672" t="str">
        <f t="shared" si="32"/>
        <v>Medium</v>
      </c>
      <c r="P672" t="str">
        <f>_xlfn.XLOOKUP(Orders[[#This Row],[Customer ID]],customers!$A$2:$A$1001,customers!$I$2:$I$1001,,0)</f>
        <v>No</v>
      </c>
    </row>
    <row r="673" spans="1:16" x14ac:dyDescent="0.35">
      <c r="A673" s="2" t="s">
        <v>5643</v>
      </c>
      <c r="B673" s="3">
        <v>44630</v>
      </c>
      <c r="C673" s="2" t="s">
        <v>4643</v>
      </c>
      <c r="D673" t="s">
        <v>283</v>
      </c>
      <c r="E673" s="2">
        <v>2</v>
      </c>
      <c r="F673" s="2" t="str">
        <f>_xlfn.XLOOKUP(C673,customers!$A$1:$A$1001,customers!$B$1:$B$1001,,0)</f>
        <v>Mara Mays</v>
      </c>
      <c r="G673" s="2" t="str">
        <f ca="1">IF(_xlfn.XLOOKUP(C673,customers!$A$1:$A$1001,customers!$C$1:$C$1001,,0)=0,"",_xlfn.XLOOKUP(C673,customers!$A$1:$A$1001,customers!$C$1:$C$1001,,0))</f>
        <v>mmays5@hotmail.com</v>
      </c>
      <c r="H673" s="2" t="str">
        <f>_xlfn.XLOOKUP(C673,customers!$A$1:$A$1001,customers!$G$1:$G$1001,,0)</f>
        <v>United States</v>
      </c>
      <c r="I673" t="str">
        <f>INDEX(products!$A$1:$G$49,MATCH(orders!$D671,products!$A$1:$A$49,0),MATCH(orders!I$1,products!$A$1:$G$1,0))</f>
        <v>Bag</v>
      </c>
      <c r="J673" t="str">
        <f>INDEX(products!$A$1:$G$49,MATCH(orders!$D671,products!$A$1:$A$49,0),MATCH(orders!J$1,products!$A$1:$G$1,0))</f>
        <v>S</v>
      </c>
      <c r="K673" s="5">
        <f>INDEX(products!$A$1:$G$49,MATCH(orders!$D671,products!$A$1:$A$49,0),MATCH(orders!K$1,products!$A$1:$G$1,0))</f>
        <v>1</v>
      </c>
      <c r="L673" s="10">
        <f>INDEX(products!$A$1:$G$49,MATCH(orders!$D671,products!$A$1:$A$49,0),MATCH(orders!L$1,products!$A$1:$G$1,0))</f>
        <v>6</v>
      </c>
      <c r="M673" s="10">
        <f t="shared" si="30"/>
        <v>12</v>
      </c>
      <c r="N673" t="str">
        <f t="shared" si="31"/>
        <v>Baguette</v>
      </c>
      <c r="O673" t="str">
        <f t="shared" si="32"/>
        <v>Soft</v>
      </c>
      <c r="P673" t="str">
        <f>_xlfn.XLOOKUP(Orders[[#This Row],[Customer ID]],customers!$A$2:$A$1001,customers!$I$2:$I$1001,,0)</f>
        <v>No</v>
      </c>
    </row>
    <row r="674" spans="1:16" x14ac:dyDescent="0.35">
      <c r="A674" s="2" t="s">
        <v>5930</v>
      </c>
      <c r="B674" s="3">
        <v>44264</v>
      </c>
      <c r="C674" s="2" t="s">
        <v>4930</v>
      </c>
      <c r="D674" t="s">
        <v>261</v>
      </c>
      <c r="E674" s="2">
        <v>5</v>
      </c>
      <c r="F674" s="2" t="str">
        <f>_xlfn.XLOOKUP(C674,customers!$A$1:$A$1001,customers!$B$1:$B$1001,,0)</f>
        <v>Marlon Nolan</v>
      </c>
      <c r="G674" s="2" t="str">
        <f ca="1">IF(_xlfn.XLOOKUP(C674,customers!$A$1:$A$1001,customers!$C$1:$C$1001,,0)=0,"",_xlfn.XLOOKUP(C674,customers!$A$1:$A$1001,customers!$C$1:$C$1001,,0))</f>
        <v>mnolan1@aol.com</v>
      </c>
      <c r="H674" s="2" t="str">
        <f>_xlfn.XLOOKUP(C674,customers!$A$1:$A$1001,customers!$G$1:$G$1001,,0)</f>
        <v>France</v>
      </c>
      <c r="I674" t="str">
        <f>INDEX(products!$A$1:$G$49,MATCH(orders!$D785,products!$A$1:$A$49,0),MATCH(orders!I$1,products!$A$1:$G$1,0))</f>
        <v>Cia</v>
      </c>
      <c r="J674" t="str">
        <f>INDEX(products!$A$1:$G$49,MATCH(orders!$D785,products!$A$1:$A$49,0),MATCH(orders!J$1,products!$A$1:$G$1,0))</f>
        <v>S</v>
      </c>
      <c r="K674" s="5">
        <f>INDEX(products!$A$1:$G$49,MATCH(orders!$D785,products!$A$1:$A$49,0),MATCH(orders!K$1,products!$A$1:$G$1,0))</f>
        <v>1</v>
      </c>
      <c r="L674" s="10">
        <f>INDEX(products!$A$1:$G$49,MATCH(orders!$D785,products!$A$1:$A$49,0),MATCH(orders!L$1,products!$A$1:$G$1,0))</f>
        <v>5</v>
      </c>
      <c r="M674" s="10">
        <f t="shared" si="30"/>
        <v>25</v>
      </c>
      <c r="N674" t="str">
        <f t="shared" si="31"/>
        <v>Ciabatta</v>
      </c>
      <c r="O674" t="str">
        <f t="shared" si="32"/>
        <v>Soft</v>
      </c>
      <c r="P674" t="str">
        <f>_xlfn.XLOOKUP(Orders[[#This Row],[Customer ID]],customers!$A$2:$A$1001,customers!$I$2:$I$1001,,0)</f>
        <v>Yes</v>
      </c>
    </row>
    <row r="675" spans="1:16" x14ac:dyDescent="0.35">
      <c r="A675" s="2" t="s">
        <v>6146</v>
      </c>
      <c r="B675" s="3">
        <v>44989</v>
      </c>
      <c r="C675" s="2" t="s">
        <v>5146</v>
      </c>
      <c r="D675" t="s">
        <v>284</v>
      </c>
      <c r="E675" s="2">
        <v>3</v>
      </c>
      <c r="F675" s="2" t="str">
        <f>_xlfn.XLOOKUP(C675,customers!$A$1:$A$1001,customers!$B$1:$B$1001,,0)</f>
        <v>Mariana Michael</v>
      </c>
      <c r="G675" s="2" t="str">
        <f ca="1">IF(_xlfn.XLOOKUP(C675,customers!$A$1:$A$1001,customers!$C$1:$C$1001,,0)=0,"",_xlfn.XLOOKUP(C675,customers!$A$1:$A$1001,customers!$C$1:$C$1001,,0))</f>
        <v>mmichael9@icloud.com</v>
      </c>
      <c r="H675" s="2" t="str">
        <f>_xlfn.XLOOKUP(C675,customers!$A$1:$A$1001,customers!$G$1:$G$1001,,0)</f>
        <v>United States</v>
      </c>
      <c r="I675" t="str">
        <f>INDEX(products!$A$1:$G$49,MATCH(orders!$D996,products!$A$1:$A$49,0),MATCH(orders!I$1,products!$A$1:$G$1,0))</f>
        <v>Bag</v>
      </c>
      <c r="J675" t="str">
        <f>INDEX(products!$A$1:$G$49,MATCH(orders!$D996,products!$A$1:$A$49,0),MATCH(orders!J$1,products!$A$1:$G$1,0))</f>
        <v>M</v>
      </c>
      <c r="K675" s="5">
        <f>INDEX(products!$A$1:$G$49,MATCH(orders!$D996,products!$A$1:$A$49,0),MATCH(orders!K$1,products!$A$1:$G$1,0))</f>
        <v>2.5</v>
      </c>
      <c r="L675" s="10">
        <f>INDEX(products!$A$1:$G$49,MATCH(orders!$D996,products!$A$1:$A$49,0),MATCH(orders!L$1,products!$A$1:$G$1,0))</f>
        <v>18</v>
      </c>
      <c r="M675" s="10">
        <f t="shared" si="30"/>
        <v>54</v>
      </c>
      <c r="N675" t="str">
        <f t="shared" si="31"/>
        <v>Baguette</v>
      </c>
      <c r="O675" t="str">
        <f t="shared" si="32"/>
        <v>Medium</v>
      </c>
      <c r="P675" t="str">
        <f>_xlfn.XLOOKUP(Orders[[#This Row],[Customer ID]],customers!$A$2:$A$1001,customers!$I$2:$I$1001,,0)</f>
        <v>No</v>
      </c>
    </row>
    <row r="676" spans="1:16" x14ac:dyDescent="0.35">
      <c r="A676" s="2" t="s">
        <v>5766</v>
      </c>
      <c r="B676" s="3">
        <v>44767</v>
      </c>
      <c r="C676" s="2" t="s">
        <v>4766</v>
      </c>
      <c r="D676" t="s">
        <v>274</v>
      </c>
      <c r="E676" s="2">
        <v>4</v>
      </c>
      <c r="F676" s="2" t="str">
        <f>_xlfn.XLOOKUP(C676,customers!$A$1:$A$1001,customers!$B$1:$B$1001,,0)</f>
        <v>Marlee Logan</v>
      </c>
      <c r="G676" s="2" t="str">
        <f ca="1">IF(_xlfn.XLOOKUP(C676,customers!$A$1:$A$1001,customers!$C$1:$C$1001,,0)=0,"",_xlfn.XLOOKUP(C676,customers!$A$1:$A$1001,customers!$C$1:$C$1001,,0))</f>
        <v>mlogan2@hotmail.com</v>
      </c>
      <c r="H676" s="2" t="str">
        <f>_xlfn.XLOOKUP(C676,customers!$A$1:$A$1001,customers!$G$1:$G$1001,,0)</f>
        <v>France</v>
      </c>
      <c r="I676" t="str">
        <f>INDEX(products!$A$1:$G$49,MATCH(orders!$D212,products!$A$1:$A$49,0),MATCH(orders!I$1,products!$A$1:$G$1,0))</f>
        <v>Bag</v>
      </c>
      <c r="J676" t="str">
        <f>INDEX(products!$A$1:$G$49,MATCH(orders!$D212,products!$A$1:$A$49,0),MATCH(orders!J$1,products!$A$1:$G$1,0))</f>
        <v>C</v>
      </c>
      <c r="K676" s="5">
        <f>INDEX(products!$A$1:$G$49,MATCH(orders!$D212,products!$A$1:$A$49,0),MATCH(orders!K$1,products!$A$1:$G$1,0))</f>
        <v>0.2</v>
      </c>
      <c r="L676" s="10">
        <f>INDEX(products!$A$1:$G$49,MATCH(orders!$D212,products!$A$1:$A$49,0),MATCH(orders!L$1,products!$A$1:$G$1,0))</f>
        <v>1.32</v>
      </c>
      <c r="M676" s="10">
        <f t="shared" si="30"/>
        <v>5.28</v>
      </c>
      <c r="N676" t="str">
        <f t="shared" si="31"/>
        <v>Baguette</v>
      </c>
      <c r="O676" t="str">
        <f t="shared" si="32"/>
        <v>Crispy</v>
      </c>
      <c r="P676" t="str">
        <f>_xlfn.XLOOKUP(Orders[[#This Row],[Customer ID]],customers!$A$2:$A$1001,customers!$I$2:$I$1001,,0)</f>
        <v>No</v>
      </c>
    </row>
    <row r="677" spans="1:16" x14ac:dyDescent="0.35">
      <c r="A677" s="2" t="s">
        <v>5890</v>
      </c>
      <c r="B677" s="3">
        <v>45243</v>
      </c>
      <c r="C677" s="2" t="s">
        <v>4890</v>
      </c>
      <c r="D677" t="s">
        <v>258</v>
      </c>
      <c r="E677" s="2">
        <v>6</v>
      </c>
      <c r="F677" s="2" t="str">
        <f>_xlfn.XLOOKUP(C677,customers!$A$1:$A$1001,customers!$B$1:$B$1001,,0)</f>
        <v>Mariam Sherman</v>
      </c>
      <c r="G677" s="2" t="str">
        <f ca="1">IF(_xlfn.XLOOKUP(C677,customers!$A$1:$A$1001,customers!$C$1:$C$1001,,0)=0,"",_xlfn.XLOOKUP(C677,customers!$A$1:$A$1001,customers!$C$1:$C$1001,,0))</f>
        <v>msherman7@yahoo.com</v>
      </c>
      <c r="H677" s="2" t="str">
        <f>_xlfn.XLOOKUP(C677,customers!$A$1:$A$1001,customers!$G$1:$G$1001,,0)</f>
        <v>France</v>
      </c>
      <c r="I677" t="str">
        <f>INDEX(products!$A$1:$G$49,MATCH(orders!$D866,products!$A$1:$A$49,0),MATCH(orders!I$1,products!$A$1:$G$1,0))</f>
        <v>Bri</v>
      </c>
      <c r="J677" t="str">
        <f>INDEX(products!$A$1:$G$49,MATCH(orders!$D866,products!$A$1:$A$49,0),MATCH(orders!J$1,products!$A$1:$G$1,0))</f>
        <v>S</v>
      </c>
      <c r="K677" s="5">
        <f>INDEX(products!$A$1:$G$49,MATCH(orders!$D866,products!$A$1:$A$49,0),MATCH(orders!K$1,products!$A$1:$G$1,0))</f>
        <v>1</v>
      </c>
      <c r="L677" s="10">
        <f>INDEX(products!$A$1:$G$49,MATCH(orders!$D866,products!$A$1:$A$49,0),MATCH(orders!L$1,products!$A$1:$G$1,0))</f>
        <v>4</v>
      </c>
      <c r="M677" s="10">
        <f t="shared" si="30"/>
        <v>24</v>
      </c>
      <c r="N677" t="str">
        <f t="shared" si="31"/>
        <v>Brioche</v>
      </c>
      <c r="O677" t="str">
        <f t="shared" si="32"/>
        <v>Soft</v>
      </c>
      <c r="P677" t="str">
        <f>_xlfn.XLOOKUP(Orders[[#This Row],[Customer ID]],customers!$A$2:$A$1001,customers!$I$2:$I$1001,,0)</f>
        <v>Yes</v>
      </c>
    </row>
    <row r="678" spans="1:16" x14ac:dyDescent="0.35">
      <c r="A678" s="2" t="s">
        <v>5402</v>
      </c>
      <c r="B678" s="3">
        <v>45475</v>
      </c>
      <c r="C678" s="2" t="s">
        <v>4402</v>
      </c>
      <c r="D678" t="s">
        <v>283</v>
      </c>
      <c r="E678" s="2">
        <v>3</v>
      </c>
      <c r="F678" s="2" t="str">
        <f>_xlfn.XLOOKUP(C678,customers!$A$1:$A$1001,customers!$B$1:$B$1001,,0)</f>
        <v>Marques Dyer</v>
      </c>
      <c r="G678" s="2" t="str">
        <f ca="1">IF(_xlfn.XLOOKUP(C678,customers!$A$1:$A$1001,customers!$C$1:$C$1001,,0)=0,"",_xlfn.XLOOKUP(C678,customers!$A$1:$A$1001,customers!$C$1:$C$1001,,0))</f>
        <v>mdyer2@hotmail.com</v>
      </c>
      <c r="H678" s="2" t="str">
        <f>_xlfn.XLOOKUP(C678,customers!$A$1:$A$1001,customers!$G$1:$G$1001,,0)</f>
        <v>Canada</v>
      </c>
      <c r="I678" t="str">
        <f>INDEX(products!$A$1:$G$49,MATCH(orders!$D719,products!$A$1:$A$49,0),MATCH(orders!I$1,products!$A$1:$G$1,0))</f>
        <v>Bag</v>
      </c>
      <c r="J678" t="str">
        <f>INDEX(products!$A$1:$G$49,MATCH(orders!$D719,products!$A$1:$A$49,0),MATCH(orders!J$1,products!$A$1:$G$1,0))</f>
        <v>M</v>
      </c>
      <c r="K678" s="5">
        <f>INDEX(products!$A$1:$G$49,MATCH(orders!$D719,products!$A$1:$A$49,0),MATCH(orders!K$1,products!$A$1:$G$1,0))</f>
        <v>0.2</v>
      </c>
      <c r="L678" s="10">
        <f>INDEX(products!$A$1:$G$49,MATCH(orders!$D719,products!$A$1:$A$49,0),MATCH(orders!L$1,products!$A$1:$G$1,0))</f>
        <v>1.44</v>
      </c>
      <c r="M678" s="10">
        <f t="shared" si="30"/>
        <v>4.32</v>
      </c>
      <c r="N678" t="str">
        <f t="shared" si="31"/>
        <v>Baguette</v>
      </c>
      <c r="O678" t="str">
        <f t="shared" si="32"/>
        <v>Medium</v>
      </c>
      <c r="P678" t="str">
        <f>_xlfn.XLOOKUP(Orders[[#This Row],[Customer ID]],customers!$A$2:$A$1001,customers!$I$2:$I$1001,,0)</f>
        <v>No</v>
      </c>
    </row>
    <row r="679" spans="1:16" x14ac:dyDescent="0.35">
      <c r="A679" s="2" t="s">
        <v>5424</v>
      </c>
      <c r="B679" s="3">
        <v>45093</v>
      </c>
      <c r="C679" s="2" t="s">
        <v>4424</v>
      </c>
      <c r="D679" t="s">
        <v>274</v>
      </c>
      <c r="E679" s="2">
        <v>5</v>
      </c>
      <c r="F679" s="2" t="str">
        <f>_xlfn.XLOOKUP(C679,customers!$A$1:$A$1001,customers!$B$1:$B$1001,,0)</f>
        <v>Mariah Mccormick</v>
      </c>
      <c r="G679" s="2" t="str">
        <f ca="1">IF(_xlfn.XLOOKUP(C679,customers!$A$1:$A$1001,customers!$C$1:$C$1001,,0)=0,"",_xlfn.XLOOKUP(C679,customers!$A$1:$A$1001,customers!$C$1:$C$1001,,0))</f>
        <v>mmccormick7@outlook.com</v>
      </c>
      <c r="H679" s="2" t="str">
        <f>_xlfn.XLOOKUP(C679,customers!$A$1:$A$1001,customers!$G$1:$G$1001,,0)</f>
        <v>Canada</v>
      </c>
      <c r="I679" t="str">
        <f>INDEX(products!$A$1:$G$49,MATCH(orders!$D464,products!$A$1:$A$49,0),MATCH(orders!I$1,products!$A$1:$G$1,0))</f>
        <v>Cia</v>
      </c>
      <c r="J679" t="str">
        <f>INDEX(products!$A$1:$G$49,MATCH(orders!$D464,products!$A$1:$A$49,0),MATCH(orders!J$1,products!$A$1:$G$1,0))</f>
        <v>M</v>
      </c>
      <c r="K679" s="5">
        <f>INDEX(products!$A$1:$G$49,MATCH(orders!$D464,products!$A$1:$A$49,0),MATCH(orders!K$1,products!$A$1:$G$1,0))</f>
        <v>2.5</v>
      </c>
      <c r="L679" s="10">
        <f>INDEX(products!$A$1:$G$49,MATCH(orders!$D464,products!$A$1:$A$49,0),MATCH(orders!L$1,products!$A$1:$G$1,0))</f>
        <v>15</v>
      </c>
      <c r="M679" s="10">
        <f t="shared" si="30"/>
        <v>75</v>
      </c>
      <c r="N679" t="str">
        <f t="shared" si="31"/>
        <v>Ciabatta</v>
      </c>
      <c r="O679" t="str">
        <f t="shared" si="32"/>
        <v>Medium</v>
      </c>
      <c r="P679" t="str">
        <f>_xlfn.XLOOKUP(Orders[[#This Row],[Customer ID]],customers!$A$2:$A$1001,customers!$I$2:$I$1001,,0)</f>
        <v>No</v>
      </c>
    </row>
    <row r="680" spans="1:16" x14ac:dyDescent="0.35">
      <c r="A680" s="2" t="s">
        <v>5615</v>
      </c>
      <c r="B680" s="3">
        <v>45095</v>
      </c>
      <c r="C680" s="2" t="s">
        <v>4615</v>
      </c>
      <c r="D680" t="s">
        <v>272</v>
      </c>
      <c r="E680" s="2">
        <v>5</v>
      </c>
      <c r="F680" s="2" t="str">
        <f>_xlfn.XLOOKUP(C680,customers!$A$1:$A$1001,customers!$B$1:$B$1001,,0)</f>
        <v>Marshall Barron</v>
      </c>
      <c r="G680" s="2" t="str">
        <f ca="1">IF(_xlfn.XLOOKUP(C680,customers!$A$1:$A$1001,customers!$C$1:$C$1001,,0)=0,"",_xlfn.XLOOKUP(C680,customers!$A$1:$A$1001,customers!$C$1:$C$1001,,0))</f>
        <v>mbarron7@gmail.com</v>
      </c>
      <c r="H680" s="2" t="str">
        <f>_xlfn.XLOOKUP(C680,customers!$A$1:$A$1001,customers!$G$1:$G$1001,,0)</f>
        <v>United States</v>
      </c>
      <c r="I680" t="str">
        <f>INDEX(products!$A$1:$G$49,MATCH(orders!$D64,products!$A$1:$A$49,0),MATCH(orders!I$1,products!$A$1:$G$1,0))</f>
        <v>Bri</v>
      </c>
      <c r="J680" t="str">
        <f>INDEX(products!$A$1:$G$49,MATCH(orders!$D64,products!$A$1:$A$49,0),MATCH(orders!J$1,products!$A$1:$G$1,0))</f>
        <v>S</v>
      </c>
      <c r="K680" s="5">
        <f>INDEX(products!$A$1:$G$49,MATCH(orders!$D64,products!$A$1:$A$49,0),MATCH(orders!K$1,products!$A$1:$G$1,0))</f>
        <v>1</v>
      </c>
      <c r="L680" s="10">
        <f>INDEX(products!$A$1:$G$49,MATCH(orders!$D64,products!$A$1:$A$49,0),MATCH(orders!L$1,products!$A$1:$G$1,0))</f>
        <v>4</v>
      </c>
      <c r="M680" s="10">
        <f t="shared" si="30"/>
        <v>20</v>
      </c>
      <c r="N680" t="str">
        <f t="shared" si="31"/>
        <v>Brioche</v>
      </c>
      <c r="O680" t="str">
        <f t="shared" si="32"/>
        <v>Soft</v>
      </c>
      <c r="P680" t="str">
        <f>_xlfn.XLOOKUP(Orders[[#This Row],[Customer ID]],customers!$A$2:$A$1001,customers!$I$2:$I$1001,,0)</f>
        <v>Yes</v>
      </c>
    </row>
    <row r="681" spans="1:16" x14ac:dyDescent="0.35">
      <c r="A681" s="2" t="s">
        <v>6039</v>
      </c>
      <c r="B681" s="3">
        <v>44957</v>
      </c>
      <c r="C681" s="2" t="s">
        <v>5039</v>
      </c>
      <c r="D681" t="s">
        <v>267</v>
      </c>
      <c r="E681" s="2">
        <v>2</v>
      </c>
      <c r="F681" s="2" t="str">
        <f>_xlfn.XLOOKUP(C681,customers!$A$1:$A$1001,customers!$B$1:$B$1001,,0)</f>
        <v>Marisol Dodson</v>
      </c>
      <c r="G681" s="2" t="str">
        <f ca="1">IF(_xlfn.XLOOKUP(C681,customers!$A$1:$A$1001,customers!$C$1:$C$1001,,0)=0,"",_xlfn.XLOOKUP(C681,customers!$A$1:$A$1001,customers!$C$1:$C$1001,,0))</f>
        <v>mdodson1@yahoo.com</v>
      </c>
      <c r="H681" s="2" t="str">
        <f>_xlfn.XLOOKUP(C681,customers!$A$1:$A$1001,customers!$G$1:$G$1001,,0)</f>
        <v>United States</v>
      </c>
      <c r="I681" t="str">
        <f>INDEX(products!$A$1:$G$49,MATCH(orders!$D683,products!$A$1:$A$49,0),MATCH(orders!I$1,products!$A$1:$G$1,0))</f>
        <v>Cro</v>
      </c>
      <c r="J681" t="str">
        <f>INDEX(products!$A$1:$G$49,MATCH(orders!$D683,products!$A$1:$A$49,0),MATCH(orders!J$1,products!$A$1:$G$1,0))</f>
        <v>S</v>
      </c>
      <c r="K681" s="5">
        <f>INDEX(products!$A$1:$G$49,MATCH(orders!$D683,products!$A$1:$A$49,0),MATCH(orders!K$1,products!$A$1:$G$1,0))</f>
        <v>0.2</v>
      </c>
      <c r="L681" s="10">
        <f>INDEX(products!$A$1:$G$49,MATCH(orders!$D683,products!$A$1:$A$49,0),MATCH(orders!L$1,products!$A$1:$G$1,0))</f>
        <v>0.9</v>
      </c>
      <c r="M681" s="10">
        <f t="shared" si="30"/>
        <v>1.8</v>
      </c>
      <c r="N681" t="str">
        <f t="shared" si="31"/>
        <v>Croissant</v>
      </c>
      <c r="O681" t="str">
        <f t="shared" si="32"/>
        <v>Soft</v>
      </c>
      <c r="P681" t="str">
        <f>_xlfn.XLOOKUP(Orders[[#This Row],[Customer ID]],customers!$A$2:$A$1001,customers!$I$2:$I$1001,,0)</f>
        <v>Yes</v>
      </c>
    </row>
    <row r="682" spans="1:16" x14ac:dyDescent="0.35">
      <c r="A682" s="2" t="s">
        <v>5729</v>
      </c>
      <c r="B682" s="3">
        <v>44767</v>
      </c>
      <c r="C682" s="2" t="s">
        <v>4729</v>
      </c>
      <c r="D682" t="s">
        <v>278</v>
      </c>
      <c r="E682" s="2">
        <v>2</v>
      </c>
      <c r="F682" s="2" t="str">
        <f>_xlfn.XLOOKUP(C682,customers!$A$1:$A$1001,customers!$B$1:$B$1001,,0)</f>
        <v>Maritza Boone</v>
      </c>
      <c r="G682" s="2" t="str">
        <f ca="1">IF(_xlfn.XLOOKUP(C682,customers!$A$1:$A$1001,customers!$C$1:$C$1001,,0)=0,"",_xlfn.XLOOKUP(C682,customers!$A$1:$A$1001,customers!$C$1:$C$1001,,0))</f>
        <v>mboone7@gmail.com</v>
      </c>
      <c r="H682" s="2" t="str">
        <f>_xlfn.XLOOKUP(C682,customers!$A$1:$A$1001,customers!$G$1:$G$1001,,0)</f>
        <v>France</v>
      </c>
      <c r="I682" t="str">
        <f>INDEX(products!$A$1:$G$49,MATCH(orders!$D458,products!$A$1:$A$49,0),MATCH(orders!I$1,products!$A$1:$G$1,0))</f>
        <v>Cro</v>
      </c>
      <c r="J682" t="str">
        <f>INDEX(products!$A$1:$G$49,MATCH(orders!$D458,products!$A$1:$A$49,0),MATCH(orders!J$1,products!$A$1:$G$1,0))</f>
        <v>C</v>
      </c>
      <c r="K682" s="5">
        <f>INDEX(products!$A$1:$G$49,MATCH(orders!$D458,products!$A$1:$A$49,0),MATCH(orders!K$1,products!$A$1:$G$1,0))</f>
        <v>0.2</v>
      </c>
      <c r="L682" s="10">
        <f>INDEX(products!$A$1:$G$49,MATCH(orders!$D458,products!$A$1:$A$49,0),MATCH(orders!L$1,products!$A$1:$G$1,0))</f>
        <v>0.99</v>
      </c>
      <c r="M682" s="10">
        <f t="shared" si="30"/>
        <v>1.98</v>
      </c>
      <c r="N682" t="str">
        <f t="shared" si="31"/>
        <v>Croissant</v>
      </c>
      <c r="O682" t="str">
        <f t="shared" si="32"/>
        <v>Crispy</v>
      </c>
      <c r="P682" t="str">
        <f>_xlfn.XLOOKUP(Orders[[#This Row],[Customer ID]],customers!$A$2:$A$1001,customers!$I$2:$I$1001,,0)</f>
        <v>No</v>
      </c>
    </row>
    <row r="683" spans="1:16" x14ac:dyDescent="0.35">
      <c r="A683" s="2" t="s">
        <v>5708</v>
      </c>
      <c r="B683" s="3">
        <v>44915</v>
      </c>
      <c r="C683" s="2" t="s">
        <v>4708</v>
      </c>
      <c r="D683" t="s">
        <v>278</v>
      </c>
      <c r="E683" s="2">
        <v>3</v>
      </c>
      <c r="F683" s="2" t="str">
        <f>_xlfn.XLOOKUP(C683,customers!$A$1:$A$1001,customers!$B$1:$B$1001,,0)</f>
        <v>Marina Bradford</v>
      </c>
      <c r="G683" s="2" t="str">
        <f ca="1">IF(_xlfn.XLOOKUP(C683,customers!$A$1:$A$1001,customers!$C$1:$C$1001,,0)=0,"",_xlfn.XLOOKUP(C683,customers!$A$1:$A$1001,customers!$C$1:$C$1001,,0))</f>
        <v>mbradford9@outlook.com</v>
      </c>
      <c r="H683" s="2" t="str">
        <f>_xlfn.XLOOKUP(C683,customers!$A$1:$A$1001,customers!$G$1:$G$1001,,0)</f>
        <v>France</v>
      </c>
      <c r="I683" t="str">
        <f>INDEX(products!$A$1:$G$49,MATCH(orders!$D470,products!$A$1:$A$49,0),MATCH(orders!I$1,products!$A$1:$G$1,0))</f>
        <v>Cro</v>
      </c>
      <c r="J683" t="str">
        <f>INDEX(products!$A$1:$G$49,MATCH(orders!$D470,products!$A$1:$A$49,0),MATCH(orders!J$1,products!$A$1:$G$1,0))</f>
        <v>C</v>
      </c>
      <c r="K683" s="5">
        <f>INDEX(products!$A$1:$G$49,MATCH(orders!$D470,products!$A$1:$A$49,0),MATCH(orders!K$1,products!$A$1:$G$1,0))</f>
        <v>0.2</v>
      </c>
      <c r="L683" s="10">
        <f>INDEX(products!$A$1:$G$49,MATCH(orders!$D470,products!$A$1:$A$49,0),MATCH(orders!L$1,products!$A$1:$G$1,0))</f>
        <v>0.99</v>
      </c>
      <c r="M683" s="10">
        <f t="shared" si="30"/>
        <v>2.9699999999999998</v>
      </c>
      <c r="N683" t="str">
        <f t="shared" si="31"/>
        <v>Croissant</v>
      </c>
      <c r="O683" t="str">
        <f t="shared" si="32"/>
        <v>Crispy</v>
      </c>
      <c r="P683" t="str">
        <f>_xlfn.XLOOKUP(Orders[[#This Row],[Customer ID]],customers!$A$2:$A$1001,customers!$I$2:$I$1001,,0)</f>
        <v>Yes</v>
      </c>
    </row>
    <row r="684" spans="1:16" x14ac:dyDescent="0.35">
      <c r="A684" s="2" t="s">
        <v>5687</v>
      </c>
      <c r="B684" s="3">
        <v>45632</v>
      </c>
      <c r="C684" s="2" t="s">
        <v>4687</v>
      </c>
      <c r="D684" t="s">
        <v>277</v>
      </c>
      <c r="E684" s="2">
        <v>5</v>
      </c>
      <c r="F684" s="2" t="str">
        <f>_xlfn.XLOOKUP(C684,customers!$A$1:$A$1001,customers!$B$1:$B$1001,,0)</f>
        <v>Marin Glover</v>
      </c>
      <c r="G684" s="2" t="str">
        <f ca="1">IF(_xlfn.XLOOKUP(C684,customers!$A$1:$A$1001,customers!$C$1:$C$1001,,0)=0,"",_xlfn.XLOOKUP(C684,customers!$A$1:$A$1001,customers!$C$1:$C$1001,,0))</f>
        <v>mglover1@icloud.com</v>
      </c>
      <c r="H684" s="2" t="str">
        <f>_xlfn.XLOOKUP(C684,customers!$A$1:$A$1001,customers!$G$1:$G$1001,,0)</f>
        <v>Canada</v>
      </c>
      <c r="I684" t="str">
        <f>INDEX(products!$A$1:$G$49,MATCH(orders!$D841,products!$A$1:$A$49,0),MATCH(orders!I$1,products!$A$1:$G$1,0))</f>
        <v>Bag</v>
      </c>
      <c r="J684" t="str">
        <f>INDEX(products!$A$1:$G$49,MATCH(orders!$D841,products!$A$1:$A$49,0),MATCH(orders!J$1,products!$A$1:$G$1,0))</f>
        <v>S</v>
      </c>
      <c r="K684" s="5">
        <f>INDEX(products!$A$1:$G$49,MATCH(orders!$D841,products!$A$1:$A$49,0),MATCH(orders!K$1,products!$A$1:$G$1,0))</f>
        <v>1</v>
      </c>
      <c r="L684" s="10">
        <f>INDEX(products!$A$1:$G$49,MATCH(orders!$D841,products!$A$1:$A$49,0),MATCH(orders!L$1,products!$A$1:$G$1,0))</f>
        <v>6</v>
      </c>
      <c r="M684" s="10">
        <f t="shared" si="30"/>
        <v>30</v>
      </c>
      <c r="N684" t="str">
        <f t="shared" si="31"/>
        <v>Baguette</v>
      </c>
      <c r="O684" t="str">
        <f t="shared" si="32"/>
        <v>Soft</v>
      </c>
      <c r="P684" t="str">
        <f>_xlfn.XLOOKUP(Orders[[#This Row],[Customer ID]],customers!$A$2:$A$1001,customers!$I$2:$I$1001,,0)</f>
        <v>Yes</v>
      </c>
    </row>
    <row r="685" spans="1:16" x14ac:dyDescent="0.35">
      <c r="A685" s="2" t="s">
        <v>5368</v>
      </c>
      <c r="B685" s="3">
        <v>45079</v>
      </c>
      <c r="C685" s="2" t="s">
        <v>4368</v>
      </c>
      <c r="D685" t="s">
        <v>266</v>
      </c>
      <c r="E685" s="2">
        <v>4</v>
      </c>
      <c r="F685" s="2" t="str">
        <f>_xlfn.XLOOKUP(C685,customers!$A$1:$A$1001,customers!$B$1:$B$1001,,0)</f>
        <v>Mariana Ho</v>
      </c>
      <c r="G685" s="2" t="str">
        <f ca="1">IF(_xlfn.XLOOKUP(C685,customers!$A$1:$A$1001,customers!$C$1:$C$1001,,0)=0,"",_xlfn.XLOOKUP(C685,customers!$A$1:$A$1001,customers!$C$1:$C$1001,,0))</f>
        <v>mho5@yahoo.com</v>
      </c>
      <c r="H685" s="2" t="str">
        <f>_xlfn.XLOOKUP(C685,customers!$A$1:$A$1001,customers!$G$1:$G$1001,,0)</f>
        <v>United States</v>
      </c>
      <c r="I685" t="str">
        <f>INDEX(products!$A$1:$G$49,MATCH(orders!$D934,products!$A$1:$A$49,0),MATCH(orders!I$1,products!$A$1:$G$1,0))</f>
        <v>Cia</v>
      </c>
      <c r="J685" t="str">
        <f>INDEX(products!$A$1:$G$49,MATCH(orders!$D934,products!$A$1:$A$49,0),MATCH(orders!J$1,products!$A$1:$G$1,0))</f>
        <v>M</v>
      </c>
      <c r="K685" s="5">
        <f>INDEX(products!$A$1:$G$49,MATCH(orders!$D934,products!$A$1:$A$49,0),MATCH(orders!K$1,products!$A$1:$G$1,0))</f>
        <v>0.5</v>
      </c>
      <c r="L685" s="10">
        <f>INDEX(products!$A$1:$G$49,MATCH(orders!$D934,products!$A$1:$A$49,0),MATCH(orders!L$1,products!$A$1:$G$1,0))</f>
        <v>3</v>
      </c>
      <c r="M685" s="10">
        <f t="shared" si="30"/>
        <v>12</v>
      </c>
      <c r="N685" t="str">
        <f t="shared" si="31"/>
        <v>Ciabatta</v>
      </c>
      <c r="O685" t="str">
        <f t="shared" si="32"/>
        <v>Medium</v>
      </c>
      <c r="P685" t="str">
        <f>_xlfn.XLOOKUP(Orders[[#This Row],[Customer ID]],customers!$A$2:$A$1001,customers!$I$2:$I$1001,,0)</f>
        <v>No</v>
      </c>
    </row>
    <row r="686" spans="1:16" x14ac:dyDescent="0.35">
      <c r="A686" s="2" t="s">
        <v>5392</v>
      </c>
      <c r="B686" s="3">
        <v>45109</v>
      </c>
      <c r="C686" s="2" t="s">
        <v>4392</v>
      </c>
      <c r="D686" t="s">
        <v>268</v>
      </c>
      <c r="E686" s="2">
        <v>6</v>
      </c>
      <c r="F686" s="2" t="str">
        <f>_xlfn.XLOOKUP(C686,customers!$A$1:$A$1001,customers!$B$1:$B$1001,,0)</f>
        <v>Marcus Wolfe</v>
      </c>
      <c r="G686" s="2" t="str">
        <f ca="1">IF(_xlfn.XLOOKUP(C686,customers!$A$1:$A$1001,customers!$C$1:$C$1001,,0)=0,"",_xlfn.XLOOKUP(C686,customers!$A$1:$A$1001,customers!$C$1:$C$1001,,0))</f>
        <v>mwolfe3@icloud.com</v>
      </c>
      <c r="H686" s="2" t="str">
        <f>_xlfn.XLOOKUP(C686,customers!$A$1:$A$1001,customers!$G$1:$G$1001,,0)</f>
        <v>France</v>
      </c>
      <c r="I686" t="str">
        <f>INDEX(products!$A$1:$G$49,MATCH(orders!$D300,products!$A$1:$A$49,0),MATCH(orders!I$1,products!$A$1:$G$1,0))</f>
        <v>Bag</v>
      </c>
      <c r="J686" t="str">
        <f>INDEX(products!$A$1:$G$49,MATCH(orders!$D300,products!$A$1:$A$49,0),MATCH(orders!J$1,products!$A$1:$G$1,0))</f>
        <v>S</v>
      </c>
      <c r="K686" s="5">
        <f>INDEX(products!$A$1:$G$49,MATCH(orders!$D300,products!$A$1:$A$49,0),MATCH(orders!K$1,products!$A$1:$G$1,0))</f>
        <v>0.5</v>
      </c>
      <c r="L686" s="10">
        <f>INDEX(products!$A$1:$G$49,MATCH(orders!$D300,products!$A$1:$A$49,0),MATCH(orders!L$1,products!$A$1:$G$1,0))</f>
        <v>3</v>
      </c>
      <c r="M686" s="10">
        <f t="shared" si="30"/>
        <v>18</v>
      </c>
      <c r="N686" t="str">
        <f t="shared" si="31"/>
        <v>Baguette</v>
      </c>
      <c r="O686" t="str">
        <f t="shared" si="32"/>
        <v>Soft</v>
      </c>
      <c r="P686" t="str">
        <f>_xlfn.XLOOKUP(Orders[[#This Row],[Customer ID]],customers!$A$2:$A$1001,customers!$I$2:$I$1001,,0)</f>
        <v>No</v>
      </c>
    </row>
    <row r="687" spans="1:16" x14ac:dyDescent="0.35">
      <c r="A687" s="2" t="s">
        <v>5528</v>
      </c>
      <c r="B687" s="3">
        <v>44547</v>
      </c>
      <c r="C687" s="2" t="s">
        <v>4528</v>
      </c>
      <c r="D687" t="s">
        <v>267</v>
      </c>
      <c r="E687" s="2">
        <v>4</v>
      </c>
      <c r="F687" s="2" t="str">
        <f>_xlfn.XLOOKUP(C687,customers!$A$1:$A$1001,customers!$B$1:$B$1001,,0)</f>
        <v>Marley Costa</v>
      </c>
      <c r="G687" s="2" t="str">
        <f ca="1">IF(_xlfn.XLOOKUP(C687,customers!$A$1:$A$1001,customers!$C$1:$C$1001,,0)=0,"",_xlfn.XLOOKUP(C687,customers!$A$1:$A$1001,customers!$C$1:$C$1001,,0))</f>
        <v>mcosta9@aol.com</v>
      </c>
      <c r="H687" s="2" t="str">
        <f>_xlfn.XLOOKUP(C687,customers!$A$1:$A$1001,customers!$G$1:$G$1001,,0)</f>
        <v>United States</v>
      </c>
      <c r="I687" t="str">
        <f>INDEX(products!$A$1:$G$49,MATCH(orders!$D455,products!$A$1:$A$49,0),MATCH(orders!I$1,products!$A$1:$G$1,0))</f>
        <v>Cro</v>
      </c>
      <c r="J687" t="str">
        <f>INDEX(products!$A$1:$G$49,MATCH(orders!$D455,products!$A$1:$A$49,0),MATCH(orders!J$1,products!$A$1:$G$1,0))</f>
        <v>M</v>
      </c>
      <c r="K687" s="5">
        <f>INDEX(products!$A$1:$G$49,MATCH(orders!$D455,products!$A$1:$A$49,0),MATCH(orders!K$1,products!$A$1:$G$1,0))</f>
        <v>1</v>
      </c>
      <c r="L687" s="10">
        <f>INDEX(products!$A$1:$G$49,MATCH(orders!$D455,products!$A$1:$A$49,0),MATCH(orders!L$1,products!$A$1:$G$1,0))</f>
        <v>5.4</v>
      </c>
      <c r="M687" s="10">
        <f t="shared" si="30"/>
        <v>21.6</v>
      </c>
      <c r="N687" t="str">
        <f t="shared" si="31"/>
        <v>Croissant</v>
      </c>
      <c r="O687" t="str">
        <f t="shared" si="32"/>
        <v>Medium</v>
      </c>
      <c r="P687" t="str">
        <f>_xlfn.XLOOKUP(Orders[[#This Row],[Customer ID]],customers!$A$2:$A$1001,customers!$I$2:$I$1001,,0)</f>
        <v>Yes</v>
      </c>
    </row>
    <row r="688" spans="1:16" x14ac:dyDescent="0.35">
      <c r="A688" s="2" t="s">
        <v>5248</v>
      </c>
      <c r="B688" s="3">
        <v>45629</v>
      </c>
      <c r="C688" s="2" t="s">
        <v>4248</v>
      </c>
      <c r="D688" t="s">
        <v>267</v>
      </c>
      <c r="E688" s="2">
        <v>2</v>
      </c>
      <c r="F688" s="2" t="str">
        <f>_xlfn.XLOOKUP(C688,customers!$A$1:$A$1001,customers!$B$1:$B$1001,,0)</f>
        <v>Marcus Kramer</v>
      </c>
      <c r="G688" s="2" t="str">
        <f ca="1">IF(_xlfn.XLOOKUP(C688,customers!$A$1:$A$1001,customers!$C$1:$C$1001,,0)=0,"",_xlfn.XLOOKUP(C688,customers!$A$1:$A$1001,customers!$C$1:$C$1001,,0))</f>
        <v>mkramer3@yahoo.com</v>
      </c>
      <c r="H688" s="2" t="str">
        <f>_xlfn.XLOOKUP(C688,customers!$A$1:$A$1001,customers!$G$1:$G$1001,,0)</f>
        <v>France</v>
      </c>
      <c r="I688" t="str">
        <f>INDEX(products!$A$1:$G$49,MATCH(orders!$D779,products!$A$1:$A$49,0),MATCH(orders!I$1,products!$A$1:$G$1,0))</f>
        <v>Cro</v>
      </c>
      <c r="J688" t="str">
        <f>INDEX(products!$A$1:$G$49,MATCH(orders!$D779,products!$A$1:$A$49,0),MATCH(orders!J$1,products!$A$1:$G$1,0))</f>
        <v>S</v>
      </c>
      <c r="K688" s="5">
        <f>INDEX(products!$A$1:$G$49,MATCH(orders!$D779,products!$A$1:$A$49,0),MATCH(orders!K$1,products!$A$1:$G$1,0))</f>
        <v>2.5</v>
      </c>
      <c r="L688" s="10">
        <f>INDEX(products!$A$1:$G$49,MATCH(orders!$D779,products!$A$1:$A$49,0),MATCH(orders!L$1,products!$A$1:$G$1,0))</f>
        <v>11.25</v>
      </c>
      <c r="M688" s="10">
        <f t="shared" si="30"/>
        <v>22.5</v>
      </c>
      <c r="N688" t="str">
        <f t="shared" si="31"/>
        <v>Croissant</v>
      </c>
      <c r="O688" t="str">
        <f t="shared" si="32"/>
        <v>Soft</v>
      </c>
      <c r="P688" t="str">
        <f>_xlfn.XLOOKUP(Orders[[#This Row],[Customer ID]],customers!$A$2:$A$1001,customers!$I$2:$I$1001,,0)</f>
        <v>No</v>
      </c>
    </row>
    <row r="689" spans="1:16" x14ac:dyDescent="0.35">
      <c r="A689" s="2" t="s">
        <v>5733</v>
      </c>
      <c r="B689" s="3">
        <v>45244</v>
      </c>
      <c r="C689" s="2" t="s">
        <v>4733</v>
      </c>
      <c r="D689" t="s">
        <v>280</v>
      </c>
      <c r="E689" s="2">
        <v>6</v>
      </c>
      <c r="F689" s="2" t="str">
        <f>_xlfn.XLOOKUP(C689,customers!$A$1:$A$1001,customers!$B$1:$B$1001,,0)</f>
        <v>Marlee Peck</v>
      </c>
      <c r="G689" s="2" t="str">
        <f ca="1">IF(_xlfn.XLOOKUP(C689,customers!$A$1:$A$1001,customers!$C$1:$C$1001,,0)=0,"",_xlfn.XLOOKUP(C689,customers!$A$1:$A$1001,customers!$C$1:$C$1001,,0))</f>
        <v>mpeck3@yahoo.com</v>
      </c>
      <c r="H689" s="2" t="str">
        <f>_xlfn.XLOOKUP(C689,customers!$A$1:$A$1001,customers!$G$1:$G$1001,,0)</f>
        <v>France</v>
      </c>
      <c r="I689" t="str">
        <f>INDEX(products!$A$1:$G$49,MATCH(orders!$D318,products!$A$1:$A$49,0),MATCH(orders!I$1,products!$A$1:$G$1,0))</f>
        <v>Bag</v>
      </c>
      <c r="J689" t="str">
        <f>INDEX(products!$A$1:$G$49,MATCH(orders!$D318,products!$A$1:$A$49,0),MATCH(orders!J$1,products!$A$1:$G$1,0))</f>
        <v>C</v>
      </c>
      <c r="K689" s="5">
        <f>INDEX(products!$A$1:$G$49,MATCH(orders!$D318,products!$A$1:$A$49,0),MATCH(orders!K$1,products!$A$1:$G$1,0))</f>
        <v>2.5</v>
      </c>
      <c r="L689" s="10">
        <f>INDEX(products!$A$1:$G$49,MATCH(orders!$D318,products!$A$1:$A$49,0),MATCH(orders!L$1,products!$A$1:$G$1,0))</f>
        <v>16.5</v>
      </c>
      <c r="M689" s="10">
        <f t="shared" si="30"/>
        <v>99</v>
      </c>
      <c r="N689" t="str">
        <f t="shared" si="31"/>
        <v>Baguette</v>
      </c>
      <c r="O689" t="str">
        <f t="shared" si="32"/>
        <v>Crispy</v>
      </c>
      <c r="P689" t="str">
        <f>_xlfn.XLOOKUP(Orders[[#This Row],[Customer ID]],customers!$A$2:$A$1001,customers!$I$2:$I$1001,,0)</f>
        <v>Yes</v>
      </c>
    </row>
    <row r="690" spans="1:16" x14ac:dyDescent="0.35">
      <c r="A690" s="2" t="s">
        <v>5249</v>
      </c>
      <c r="B690" s="3">
        <v>45650</v>
      </c>
      <c r="C690" s="2" t="s">
        <v>4249</v>
      </c>
      <c r="D690" t="s">
        <v>278</v>
      </c>
      <c r="E690" s="2">
        <v>5</v>
      </c>
      <c r="F690" s="2" t="str">
        <f>_xlfn.XLOOKUP(C690,customers!$A$1:$A$1001,customers!$B$1:$B$1001,,0)</f>
        <v>Maritza Gonzalez</v>
      </c>
      <c r="G690" s="2" t="str">
        <f ca="1">IF(_xlfn.XLOOKUP(C690,customers!$A$1:$A$1001,customers!$C$1:$C$1001,,0)=0,"",_xlfn.XLOOKUP(C690,customers!$A$1:$A$1001,customers!$C$1:$C$1001,,0))</f>
        <v>mgonzalez1@gmail.com</v>
      </c>
      <c r="H690" s="2" t="str">
        <f>_xlfn.XLOOKUP(C690,customers!$A$1:$A$1001,customers!$G$1:$G$1001,,0)</f>
        <v>United States</v>
      </c>
      <c r="I690" t="str">
        <f>INDEX(products!$A$1:$G$49,MATCH(orders!$D182,products!$A$1:$A$49,0),MATCH(orders!I$1,products!$A$1:$G$1,0))</f>
        <v>Sou</v>
      </c>
      <c r="J690" t="str">
        <f>INDEX(products!$A$1:$G$49,MATCH(orders!$D182,products!$A$1:$A$49,0),MATCH(orders!J$1,products!$A$1:$G$1,0))</f>
        <v>C</v>
      </c>
      <c r="K690" s="5">
        <f>INDEX(products!$A$1:$G$49,MATCH(orders!$D182,products!$A$1:$A$49,0),MATCH(orders!K$1,products!$A$1:$G$1,0))</f>
        <v>1</v>
      </c>
      <c r="L690" s="10">
        <f>INDEX(products!$A$1:$G$49,MATCH(orders!$D182,products!$A$1:$A$49,0),MATCH(orders!L$1,products!$A$1:$G$1,0))</f>
        <v>3.3</v>
      </c>
      <c r="M690" s="10">
        <f t="shared" si="30"/>
        <v>16.5</v>
      </c>
      <c r="N690" t="str">
        <f t="shared" si="31"/>
        <v>Sourdough</v>
      </c>
      <c r="O690" t="str">
        <f t="shared" si="32"/>
        <v>Crispy</v>
      </c>
      <c r="P690" t="str">
        <f>_xlfn.XLOOKUP(Orders[[#This Row],[Customer ID]],customers!$A$2:$A$1001,customers!$I$2:$I$1001,,0)</f>
        <v>No</v>
      </c>
    </row>
    <row r="691" spans="1:16" x14ac:dyDescent="0.35">
      <c r="A691" s="2" t="s">
        <v>5591</v>
      </c>
      <c r="B691" s="3">
        <v>45638</v>
      </c>
      <c r="C691" s="2" t="s">
        <v>4591</v>
      </c>
      <c r="D691" t="s">
        <v>286</v>
      </c>
      <c r="E691" s="2">
        <v>5</v>
      </c>
      <c r="F691" s="2" t="str">
        <f>_xlfn.XLOOKUP(C691,customers!$A$1:$A$1001,customers!$B$1:$B$1001,,0)</f>
        <v>Mario Leon</v>
      </c>
      <c r="G691" s="2" t="str">
        <f ca="1">IF(_xlfn.XLOOKUP(C691,customers!$A$1:$A$1001,customers!$C$1:$C$1001,,0)=0,"",_xlfn.XLOOKUP(C691,customers!$A$1:$A$1001,customers!$C$1:$C$1001,,0))</f>
        <v>mleon7@outlook.com</v>
      </c>
      <c r="H691" s="2" t="str">
        <f>_xlfn.XLOOKUP(C691,customers!$A$1:$A$1001,customers!$G$1:$G$1001,,0)</f>
        <v>Canada</v>
      </c>
      <c r="I691" t="str">
        <f>INDEX(products!$A$1:$G$49,MATCH(orders!$D424,products!$A$1:$A$49,0),MATCH(orders!I$1,products!$A$1:$G$1,0))</f>
        <v>Cia</v>
      </c>
      <c r="J691" t="str">
        <f>INDEX(products!$A$1:$G$49,MATCH(orders!$D424,products!$A$1:$A$49,0),MATCH(orders!J$1,products!$A$1:$G$1,0))</f>
        <v>M</v>
      </c>
      <c r="K691" s="5">
        <f>INDEX(products!$A$1:$G$49,MATCH(orders!$D424,products!$A$1:$A$49,0),MATCH(orders!K$1,products!$A$1:$G$1,0))</f>
        <v>0.2</v>
      </c>
      <c r="L691" s="10">
        <f>INDEX(products!$A$1:$G$49,MATCH(orders!$D424,products!$A$1:$A$49,0),MATCH(orders!L$1,products!$A$1:$G$1,0))</f>
        <v>1.2</v>
      </c>
      <c r="M691" s="10">
        <f t="shared" si="30"/>
        <v>6</v>
      </c>
      <c r="N691" t="str">
        <f t="shared" si="31"/>
        <v>Ciabatta</v>
      </c>
      <c r="O691" t="str">
        <f t="shared" si="32"/>
        <v>Medium</v>
      </c>
      <c r="P691" t="str">
        <f>_xlfn.XLOOKUP(Orders[[#This Row],[Customer ID]],customers!$A$2:$A$1001,customers!$I$2:$I$1001,,0)</f>
        <v>No</v>
      </c>
    </row>
    <row r="692" spans="1:16" x14ac:dyDescent="0.35">
      <c r="A692" s="2" t="s">
        <v>5916</v>
      </c>
      <c r="B692" s="3">
        <v>45142</v>
      </c>
      <c r="C692" s="2" t="s">
        <v>4916</v>
      </c>
      <c r="D692" t="s">
        <v>284</v>
      </c>
      <c r="E692" s="2">
        <v>3</v>
      </c>
      <c r="F692" s="2" t="str">
        <f>_xlfn.XLOOKUP(C692,customers!$A$1:$A$1001,customers!$B$1:$B$1001,,0)</f>
        <v>Marlee Hamilton</v>
      </c>
      <c r="G692" s="2" t="str">
        <f ca="1">IF(_xlfn.XLOOKUP(C692,customers!$A$1:$A$1001,customers!$C$1:$C$1001,,0)=0,"",_xlfn.XLOOKUP(C692,customers!$A$1:$A$1001,customers!$C$1:$C$1001,,0))</f>
        <v>mhamilton0@icloud.com</v>
      </c>
      <c r="H692" s="2" t="str">
        <f>_xlfn.XLOOKUP(C692,customers!$A$1:$A$1001,customers!$G$1:$G$1001,,0)</f>
        <v>France</v>
      </c>
      <c r="I692" t="str">
        <f>INDEX(products!$A$1:$G$49,MATCH(orders!$D948,products!$A$1:$A$49,0),MATCH(orders!I$1,products!$A$1:$G$1,0))</f>
        <v>Bag</v>
      </c>
      <c r="J692" t="str">
        <f>INDEX(products!$A$1:$G$49,MATCH(orders!$D948,products!$A$1:$A$49,0),MATCH(orders!J$1,products!$A$1:$G$1,0))</f>
        <v>S</v>
      </c>
      <c r="K692" s="5">
        <f>INDEX(products!$A$1:$G$49,MATCH(orders!$D948,products!$A$1:$A$49,0),MATCH(orders!K$1,products!$A$1:$G$1,0))</f>
        <v>2.5</v>
      </c>
      <c r="L692" s="10">
        <f>INDEX(products!$A$1:$G$49,MATCH(orders!$D948,products!$A$1:$A$49,0),MATCH(orders!L$1,products!$A$1:$G$1,0))</f>
        <v>15</v>
      </c>
      <c r="M692" s="10">
        <f t="shared" si="30"/>
        <v>45</v>
      </c>
      <c r="N692" t="str">
        <f t="shared" si="31"/>
        <v>Baguette</v>
      </c>
      <c r="O692" t="str">
        <f t="shared" si="32"/>
        <v>Soft</v>
      </c>
      <c r="P692" t="str">
        <f>_xlfn.XLOOKUP(Orders[[#This Row],[Customer ID]],customers!$A$2:$A$1001,customers!$I$2:$I$1001,,0)</f>
        <v>No</v>
      </c>
    </row>
    <row r="693" spans="1:16" x14ac:dyDescent="0.35">
      <c r="A693" s="2" t="s">
        <v>5783</v>
      </c>
      <c r="B693" s="3">
        <v>44546</v>
      </c>
      <c r="C693" s="2" t="s">
        <v>4783</v>
      </c>
      <c r="D693" t="s">
        <v>279</v>
      </c>
      <c r="E693" s="2">
        <v>6</v>
      </c>
      <c r="F693" s="2" t="str">
        <f>_xlfn.XLOOKUP(C693,customers!$A$1:$A$1001,customers!$B$1:$B$1001,,0)</f>
        <v>Marin Mclaughlin</v>
      </c>
      <c r="G693" s="2" t="str">
        <f ca="1">IF(_xlfn.XLOOKUP(C693,customers!$A$1:$A$1001,customers!$C$1:$C$1001,,0)=0,"",_xlfn.XLOOKUP(C693,customers!$A$1:$A$1001,customers!$C$1:$C$1001,,0))</f>
        <v>mmclaughlin6@hotmail.com</v>
      </c>
      <c r="H693" s="2" t="str">
        <f>_xlfn.XLOOKUP(C693,customers!$A$1:$A$1001,customers!$G$1:$G$1001,,0)</f>
        <v>United States</v>
      </c>
      <c r="I693" t="str">
        <f>INDEX(products!$A$1:$G$49,MATCH(orders!$D269,products!$A$1:$A$49,0),MATCH(orders!I$1,products!$A$1:$G$1,0))</f>
        <v>Cia</v>
      </c>
      <c r="J693" t="str">
        <f>INDEX(products!$A$1:$G$49,MATCH(orders!$D269,products!$A$1:$A$49,0),MATCH(orders!J$1,products!$A$1:$G$1,0))</f>
        <v>S</v>
      </c>
      <c r="K693" s="5">
        <f>INDEX(products!$A$1:$G$49,MATCH(orders!$D269,products!$A$1:$A$49,0),MATCH(orders!K$1,products!$A$1:$G$1,0))</f>
        <v>0.2</v>
      </c>
      <c r="L693" s="10">
        <f>INDEX(products!$A$1:$G$49,MATCH(orders!$D269,products!$A$1:$A$49,0),MATCH(orders!L$1,products!$A$1:$G$1,0))</f>
        <v>1</v>
      </c>
      <c r="M693" s="10">
        <f t="shared" si="30"/>
        <v>6</v>
      </c>
      <c r="N693" t="str">
        <f t="shared" si="31"/>
        <v>Ciabatta</v>
      </c>
      <c r="O693" t="str">
        <f t="shared" si="32"/>
        <v>Soft</v>
      </c>
      <c r="P693" t="str">
        <f>_xlfn.XLOOKUP(Orders[[#This Row],[Customer ID]],customers!$A$2:$A$1001,customers!$I$2:$I$1001,,0)</f>
        <v>No</v>
      </c>
    </row>
    <row r="694" spans="1:16" x14ac:dyDescent="0.35">
      <c r="A694" s="2" t="s">
        <v>5707</v>
      </c>
      <c r="B694" s="3">
        <v>44796</v>
      </c>
      <c r="C694" s="2" t="s">
        <v>4707</v>
      </c>
      <c r="D694" t="s">
        <v>270</v>
      </c>
      <c r="E694" s="2">
        <v>6</v>
      </c>
      <c r="F694" s="2" t="str">
        <f>_xlfn.XLOOKUP(C694,customers!$A$1:$A$1001,customers!$B$1:$B$1001,,0)</f>
        <v>Margaret Hawkins</v>
      </c>
      <c r="G694" s="2" t="str">
        <f ca="1">IF(_xlfn.XLOOKUP(C694,customers!$A$1:$A$1001,customers!$C$1:$C$1001,,0)=0,"",_xlfn.XLOOKUP(C694,customers!$A$1:$A$1001,customers!$C$1:$C$1001,,0))</f>
        <v>mhawkins5@outlook.com</v>
      </c>
      <c r="H694" s="2" t="str">
        <f>_xlfn.XLOOKUP(C694,customers!$A$1:$A$1001,customers!$G$1:$G$1001,,0)</f>
        <v>France</v>
      </c>
      <c r="I694" t="str">
        <f>INDEX(products!$A$1:$G$49,MATCH(orders!$D878,products!$A$1:$A$49,0),MATCH(orders!I$1,products!$A$1:$G$1,0))</f>
        <v>Cro</v>
      </c>
      <c r="J694" t="str">
        <f>INDEX(products!$A$1:$G$49,MATCH(orders!$D878,products!$A$1:$A$49,0),MATCH(orders!J$1,products!$A$1:$G$1,0))</f>
        <v>M</v>
      </c>
      <c r="K694" s="5">
        <f>INDEX(products!$A$1:$G$49,MATCH(orders!$D878,products!$A$1:$A$49,0),MATCH(orders!K$1,products!$A$1:$G$1,0))</f>
        <v>0.2</v>
      </c>
      <c r="L694" s="10">
        <f>INDEX(products!$A$1:$G$49,MATCH(orders!$D878,products!$A$1:$A$49,0),MATCH(orders!L$1,products!$A$1:$G$1,0))</f>
        <v>1.08</v>
      </c>
      <c r="M694" s="10">
        <f t="shared" si="30"/>
        <v>6.48</v>
      </c>
      <c r="N694" t="str">
        <f t="shared" si="31"/>
        <v>Croissant</v>
      </c>
      <c r="O694" t="str">
        <f t="shared" si="32"/>
        <v>Medium</v>
      </c>
      <c r="P694" t="str">
        <f>_xlfn.XLOOKUP(Orders[[#This Row],[Customer ID]],customers!$A$2:$A$1001,customers!$I$2:$I$1001,,0)</f>
        <v>No</v>
      </c>
    </row>
    <row r="695" spans="1:16" x14ac:dyDescent="0.35">
      <c r="A695" s="2" t="s">
        <v>5730</v>
      </c>
      <c r="B695" s="3">
        <v>45238</v>
      </c>
      <c r="C695" s="2" t="s">
        <v>4730</v>
      </c>
      <c r="D695" t="s">
        <v>267</v>
      </c>
      <c r="E695" s="2">
        <v>6</v>
      </c>
      <c r="F695" s="2" t="str">
        <f>_xlfn.XLOOKUP(C695,customers!$A$1:$A$1001,customers!$B$1:$B$1001,,0)</f>
        <v>Marina Scott</v>
      </c>
      <c r="G695" s="2" t="str">
        <f ca="1">IF(_xlfn.XLOOKUP(C695,customers!$A$1:$A$1001,customers!$C$1:$C$1001,,0)=0,"",_xlfn.XLOOKUP(C695,customers!$A$1:$A$1001,customers!$C$1:$C$1001,,0))</f>
        <v>mscott8@yahoo.com</v>
      </c>
      <c r="H695" s="2" t="str">
        <f>_xlfn.XLOOKUP(C695,customers!$A$1:$A$1001,customers!$G$1:$G$1001,,0)</f>
        <v>United States</v>
      </c>
      <c r="I695" t="str">
        <f>INDEX(products!$A$1:$G$49,MATCH(orders!$D167,products!$A$1:$A$49,0),MATCH(orders!I$1,products!$A$1:$G$1,0))</f>
        <v>Bag</v>
      </c>
      <c r="J695" t="str">
        <f>INDEX(products!$A$1:$G$49,MATCH(orders!$D167,products!$A$1:$A$49,0),MATCH(orders!J$1,products!$A$1:$G$1,0))</f>
        <v>S</v>
      </c>
      <c r="K695" s="5">
        <f>INDEX(products!$A$1:$G$49,MATCH(orders!$D167,products!$A$1:$A$49,0),MATCH(orders!K$1,products!$A$1:$G$1,0))</f>
        <v>1</v>
      </c>
      <c r="L695" s="10">
        <f>INDEX(products!$A$1:$G$49,MATCH(orders!$D167,products!$A$1:$A$49,0),MATCH(orders!L$1,products!$A$1:$G$1,0))</f>
        <v>6</v>
      </c>
      <c r="M695" s="10">
        <f t="shared" si="30"/>
        <v>36</v>
      </c>
      <c r="N695" t="str">
        <f t="shared" si="31"/>
        <v>Baguette</v>
      </c>
      <c r="O695" t="str">
        <f t="shared" si="32"/>
        <v>Soft</v>
      </c>
      <c r="P695" t="str">
        <f>_xlfn.XLOOKUP(Orders[[#This Row],[Customer ID]],customers!$A$2:$A$1001,customers!$I$2:$I$1001,,0)</f>
        <v>No</v>
      </c>
    </row>
    <row r="696" spans="1:16" x14ac:dyDescent="0.35">
      <c r="A696" s="2" t="s">
        <v>5980</v>
      </c>
      <c r="B696" s="3">
        <v>45584</v>
      </c>
      <c r="C696" s="2" t="s">
        <v>4980</v>
      </c>
      <c r="D696" t="s">
        <v>275</v>
      </c>
      <c r="E696" s="2">
        <v>5</v>
      </c>
      <c r="F696" s="2" t="str">
        <f>_xlfn.XLOOKUP(C696,customers!$A$1:$A$1001,customers!$B$1:$B$1001,,0)</f>
        <v>Marcos Parsons</v>
      </c>
      <c r="G696" s="2" t="str">
        <f ca="1">IF(_xlfn.XLOOKUP(C696,customers!$A$1:$A$1001,customers!$C$1:$C$1001,,0)=0,"",_xlfn.XLOOKUP(C696,customers!$A$1:$A$1001,customers!$C$1:$C$1001,,0))</f>
        <v>mparsons3@hotmail.com</v>
      </c>
      <c r="H696" s="2" t="str">
        <f>_xlfn.XLOOKUP(C696,customers!$A$1:$A$1001,customers!$G$1:$G$1001,,0)</f>
        <v>France</v>
      </c>
      <c r="I696" t="str">
        <f>INDEX(products!$A$1:$G$49,MATCH(orders!$D897,products!$A$1:$A$49,0),MATCH(orders!I$1,products!$A$1:$G$1,0))</f>
        <v>Bag</v>
      </c>
      <c r="J696" t="str">
        <f>INDEX(products!$A$1:$G$49,MATCH(orders!$D897,products!$A$1:$A$49,0),MATCH(orders!J$1,products!$A$1:$G$1,0))</f>
        <v>M</v>
      </c>
      <c r="K696" s="5">
        <f>INDEX(products!$A$1:$G$49,MATCH(orders!$D897,products!$A$1:$A$49,0),MATCH(orders!K$1,products!$A$1:$G$1,0))</f>
        <v>0.2</v>
      </c>
      <c r="L696" s="10">
        <f>INDEX(products!$A$1:$G$49,MATCH(orders!$D897,products!$A$1:$A$49,0),MATCH(orders!L$1,products!$A$1:$G$1,0))</f>
        <v>1.44</v>
      </c>
      <c r="M696" s="10">
        <f t="shared" si="30"/>
        <v>7.1999999999999993</v>
      </c>
      <c r="N696" t="str">
        <f t="shared" si="31"/>
        <v>Baguette</v>
      </c>
      <c r="O696" t="str">
        <f t="shared" si="32"/>
        <v>Medium</v>
      </c>
      <c r="P696" t="str">
        <f>_xlfn.XLOOKUP(Orders[[#This Row],[Customer ID]],customers!$A$2:$A$1001,customers!$I$2:$I$1001,,0)</f>
        <v>No</v>
      </c>
    </row>
    <row r="697" spans="1:16" x14ac:dyDescent="0.35">
      <c r="A697" s="2" t="s">
        <v>5654</v>
      </c>
      <c r="B697" s="3">
        <v>44979</v>
      </c>
      <c r="C697" s="2" t="s">
        <v>4654</v>
      </c>
      <c r="D697" t="s">
        <v>271</v>
      </c>
      <c r="E697" s="2">
        <v>2</v>
      </c>
      <c r="F697" s="2" t="str">
        <f>_xlfn.XLOOKUP(C697,customers!$A$1:$A$1001,customers!$B$1:$B$1001,,0)</f>
        <v>Margaret Jimenez</v>
      </c>
      <c r="G697" s="2" t="str">
        <f ca="1">IF(_xlfn.XLOOKUP(C697,customers!$A$1:$A$1001,customers!$C$1:$C$1001,,0)=0,"",_xlfn.XLOOKUP(C697,customers!$A$1:$A$1001,customers!$C$1:$C$1001,,0))</f>
        <v>mjimenez5@yahoo.com</v>
      </c>
      <c r="H697" s="2" t="str">
        <f>_xlfn.XLOOKUP(C697,customers!$A$1:$A$1001,customers!$G$1:$G$1001,,0)</f>
        <v>Canada</v>
      </c>
      <c r="I697" t="str">
        <f>INDEX(products!$A$1:$G$49,MATCH(orders!$D15,products!$A$1:$A$49,0),MATCH(orders!I$1,products!$A$1:$G$1,0))</f>
        <v>Cro</v>
      </c>
      <c r="J697" t="str">
        <f>INDEX(products!$A$1:$G$49,MATCH(orders!$D15,products!$A$1:$A$49,0),MATCH(orders!J$1,products!$A$1:$G$1,0))</f>
        <v>M</v>
      </c>
      <c r="K697" s="5">
        <f>INDEX(products!$A$1:$G$49,MATCH(orders!$D15,products!$A$1:$A$49,0),MATCH(orders!K$1,products!$A$1:$G$1,0))</f>
        <v>1</v>
      </c>
      <c r="L697" s="10">
        <f>INDEX(products!$A$1:$G$49,MATCH(orders!$D15,products!$A$1:$A$49,0),MATCH(orders!L$1,products!$A$1:$G$1,0))</f>
        <v>5.4</v>
      </c>
      <c r="M697" s="10">
        <f t="shared" si="30"/>
        <v>10.8</v>
      </c>
      <c r="N697" t="str">
        <f t="shared" si="31"/>
        <v>Croissant</v>
      </c>
      <c r="O697" t="str">
        <f t="shared" si="32"/>
        <v>Medium</v>
      </c>
      <c r="P697" t="str">
        <f>_xlfn.XLOOKUP(Orders[[#This Row],[Customer ID]],customers!$A$2:$A$1001,customers!$I$2:$I$1001,,0)</f>
        <v>Yes</v>
      </c>
    </row>
    <row r="698" spans="1:16" x14ac:dyDescent="0.35">
      <c r="A698" s="2" t="s">
        <v>5709</v>
      </c>
      <c r="B698" s="3">
        <v>44370</v>
      </c>
      <c r="C698" s="2" t="s">
        <v>4709</v>
      </c>
      <c r="D698" t="s">
        <v>283</v>
      </c>
      <c r="E698" s="2">
        <v>6</v>
      </c>
      <c r="F698" s="2" t="str">
        <f>_xlfn.XLOOKUP(C698,customers!$A$1:$A$1001,customers!$B$1:$B$1001,,0)</f>
        <v>Marc Petty</v>
      </c>
      <c r="G698" s="2" t="str">
        <f ca="1">IF(_xlfn.XLOOKUP(C698,customers!$A$1:$A$1001,customers!$C$1:$C$1001,,0)=0,"",_xlfn.XLOOKUP(C698,customers!$A$1:$A$1001,customers!$C$1:$C$1001,,0))</f>
        <v>mpetty3@hotmail.com</v>
      </c>
      <c r="H698" s="2" t="str">
        <f>_xlfn.XLOOKUP(C698,customers!$A$1:$A$1001,customers!$G$1:$G$1001,,0)</f>
        <v>Germany</v>
      </c>
      <c r="I698" t="str">
        <f>INDEX(products!$A$1:$G$49,MATCH(orders!$D575,products!$A$1:$A$49,0),MATCH(orders!I$1,products!$A$1:$G$1,0))</f>
        <v>Cia</v>
      </c>
      <c r="J698" t="str">
        <f>INDEX(products!$A$1:$G$49,MATCH(orders!$D575,products!$A$1:$A$49,0),MATCH(orders!J$1,products!$A$1:$G$1,0))</f>
        <v>S</v>
      </c>
      <c r="K698" s="5">
        <f>INDEX(products!$A$1:$G$49,MATCH(orders!$D575,products!$A$1:$A$49,0),MATCH(orders!K$1,products!$A$1:$G$1,0))</f>
        <v>2.5</v>
      </c>
      <c r="L698" s="10">
        <f>INDEX(products!$A$1:$G$49,MATCH(orders!$D575,products!$A$1:$A$49,0),MATCH(orders!L$1,products!$A$1:$G$1,0))</f>
        <v>12.5</v>
      </c>
      <c r="M698" s="10">
        <f t="shared" si="30"/>
        <v>75</v>
      </c>
      <c r="N698" t="str">
        <f t="shared" si="31"/>
        <v>Ciabatta</v>
      </c>
      <c r="O698" t="str">
        <f t="shared" si="32"/>
        <v>Soft</v>
      </c>
      <c r="P698" t="str">
        <f>_xlfn.XLOOKUP(Orders[[#This Row],[Customer ID]],customers!$A$2:$A$1001,customers!$I$2:$I$1001,,0)</f>
        <v>Yes</v>
      </c>
    </row>
    <row r="699" spans="1:16" x14ac:dyDescent="0.35">
      <c r="A699" s="2" t="s">
        <v>5672</v>
      </c>
      <c r="B699" s="3">
        <v>45389</v>
      </c>
      <c r="C699" s="2" t="s">
        <v>4672</v>
      </c>
      <c r="D699" t="s">
        <v>285</v>
      </c>
      <c r="E699" s="2">
        <v>2</v>
      </c>
      <c r="F699" s="2" t="str">
        <f>_xlfn.XLOOKUP(C699,customers!$A$1:$A$1001,customers!$B$1:$B$1001,,0)</f>
        <v>Mark Faulkner</v>
      </c>
      <c r="G699" s="2" t="str">
        <f ca="1">IF(_xlfn.XLOOKUP(C699,customers!$A$1:$A$1001,customers!$C$1:$C$1001,,0)=0,"",_xlfn.XLOOKUP(C699,customers!$A$1:$A$1001,customers!$C$1:$C$1001,,0))</f>
        <v>mfaulkner0@yahoo.com</v>
      </c>
      <c r="H699" s="2" t="str">
        <f>_xlfn.XLOOKUP(C699,customers!$A$1:$A$1001,customers!$G$1:$G$1001,,0)</f>
        <v>United States</v>
      </c>
      <c r="I699" t="str">
        <f>INDEX(products!$A$1:$G$49,MATCH(orders!$D711,products!$A$1:$A$49,0),MATCH(orders!I$1,products!$A$1:$G$1,0))</f>
        <v>Cro</v>
      </c>
      <c r="J699" t="str">
        <f>INDEX(products!$A$1:$G$49,MATCH(orders!$D711,products!$A$1:$A$49,0),MATCH(orders!J$1,products!$A$1:$G$1,0))</f>
        <v>C</v>
      </c>
      <c r="K699" s="5">
        <f>INDEX(products!$A$1:$G$49,MATCH(orders!$D711,products!$A$1:$A$49,0),MATCH(orders!K$1,products!$A$1:$G$1,0))</f>
        <v>2.5</v>
      </c>
      <c r="L699" s="10">
        <f>INDEX(products!$A$1:$G$49,MATCH(orders!$D711,products!$A$1:$A$49,0),MATCH(orders!L$1,products!$A$1:$G$1,0))</f>
        <v>12.375</v>
      </c>
      <c r="M699" s="10">
        <f t="shared" si="30"/>
        <v>24.75</v>
      </c>
      <c r="N699" t="str">
        <f t="shared" si="31"/>
        <v>Croissant</v>
      </c>
      <c r="O699" t="str">
        <f t="shared" si="32"/>
        <v>Crispy</v>
      </c>
      <c r="P699" t="str">
        <f>_xlfn.XLOOKUP(Orders[[#This Row],[Customer ID]],customers!$A$2:$A$1001,customers!$I$2:$I$1001,,0)</f>
        <v>No</v>
      </c>
    </row>
    <row r="700" spans="1:16" x14ac:dyDescent="0.35">
      <c r="A700" s="2" t="s">
        <v>6054</v>
      </c>
      <c r="B700" s="3">
        <v>44558</v>
      </c>
      <c r="C700" s="2" t="s">
        <v>5054</v>
      </c>
      <c r="D700" t="s">
        <v>261</v>
      </c>
      <c r="E700" s="2">
        <v>1</v>
      </c>
      <c r="F700" s="2" t="str">
        <f>_xlfn.XLOOKUP(C700,customers!$A$1:$A$1001,customers!$B$1:$B$1001,,0)</f>
        <v>Marquis Oneill</v>
      </c>
      <c r="G700" s="2" t="str">
        <f ca="1">IF(_xlfn.XLOOKUP(C700,customers!$A$1:$A$1001,customers!$C$1:$C$1001,,0)=0,"",_xlfn.XLOOKUP(C700,customers!$A$1:$A$1001,customers!$C$1:$C$1001,,0))</f>
        <v>moneill2@aol.com</v>
      </c>
      <c r="H700" s="2" t="str">
        <f>_xlfn.XLOOKUP(C700,customers!$A$1:$A$1001,customers!$G$1:$G$1001,,0)</f>
        <v>United States</v>
      </c>
      <c r="I700" t="str">
        <f>INDEX(products!$A$1:$G$49,MATCH(orders!$D437,products!$A$1:$A$49,0),MATCH(orders!I$1,products!$A$1:$G$1,0))</f>
        <v>Bag</v>
      </c>
      <c r="J700" t="str">
        <f>INDEX(products!$A$1:$G$49,MATCH(orders!$D437,products!$A$1:$A$49,0),MATCH(orders!J$1,products!$A$1:$G$1,0))</f>
        <v>S</v>
      </c>
      <c r="K700" s="5">
        <f>INDEX(products!$A$1:$G$49,MATCH(orders!$D437,products!$A$1:$A$49,0),MATCH(orders!K$1,products!$A$1:$G$1,0))</f>
        <v>2.5</v>
      </c>
      <c r="L700" s="10">
        <f>INDEX(products!$A$1:$G$49,MATCH(orders!$D437,products!$A$1:$A$49,0),MATCH(orders!L$1,products!$A$1:$G$1,0))</f>
        <v>15</v>
      </c>
      <c r="M700" s="10">
        <f t="shared" si="30"/>
        <v>15</v>
      </c>
      <c r="N700" t="str">
        <f t="shared" si="31"/>
        <v>Baguette</v>
      </c>
      <c r="O700" t="str">
        <f t="shared" si="32"/>
        <v>Soft</v>
      </c>
      <c r="P700" t="str">
        <f>_xlfn.XLOOKUP(Orders[[#This Row],[Customer ID]],customers!$A$2:$A$1001,customers!$I$2:$I$1001,,0)</f>
        <v>No</v>
      </c>
    </row>
    <row r="701" spans="1:16" x14ac:dyDescent="0.35">
      <c r="A701" s="2" t="s">
        <v>5858</v>
      </c>
      <c r="B701" s="3">
        <v>44945</v>
      </c>
      <c r="C701" s="2" t="s">
        <v>4858</v>
      </c>
      <c r="D701" t="s">
        <v>267</v>
      </c>
      <c r="E701" s="2">
        <v>6</v>
      </c>
      <c r="F701" s="2" t="str">
        <f>_xlfn.XLOOKUP(C701,customers!$A$1:$A$1001,customers!$B$1:$B$1001,,0)</f>
        <v>Marina Hansen</v>
      </c>
      <c r="G701" s="2" t="str">
        <f ca="1">IF(_xlfn.XLOOKUP(C701,customers!$A$1:$A$1001,customers!$C$1:$C$1001,,0)=0,"",_xlfn.XLOOKUP(C701,customers!$A$1:$A$1001,customers!$C$1:$C$1001,,0))</f>
        <v>mhansen0@yahoo.com</v>
      </c>
      <c r="H701" s="2" t="str">
        <f>_xlfn.XLOOKUP(C701,customers!$A$1:$A$1001,customers!$G$1:$G$1001,,0)</f>
        <v>United States</v>
      </c>
      <c r="I701" t="str">
        <f>INDEX(products!$A$1:$G$49,MATCH(orders!$D491,products!$A$1:$A$49,0),MATCH(orders!I$1,products!$A$1:$G$1,0))</f>
        <v>Bag</v>
      </c>
      <c r="J701" t="str">
        <f>INDEX(products!$A$1:$G$49,MATCH(orders!$D491,products!$A$1:$A$49,0),MATCH(orders!J$1,products!$A$1:$G$1,0))</f>
        <v>S</v>
      </c>
      <c r="K701" s="5">
        <f>INDEX(products!$A$1:$G$49,MATCH(orders!$D491,products!$A$1:$A$49,0),MATCH(orders!K$1,products!$A$1:$G$1,0))</f>
        <v>0.5</v>
      </c>
      <c r="L701" s="10">
        <f>INDEX(products!$A$1:$G$49,MATCH(orders!$D491,products!$A$1:$A$49,0),MATCH(orders!L$1,products!$A$1:$G$1,0))</f>
        <v>3</v>
      </c>
      <c r="M701" s="10">
        <f t="shared" si="30"/>
        <v>18</v>
      </c>
      <c r="N701" t="str">
        <f t="shared" si="31"/>
        <v>Baguette</v>
      </c>
      <c r="O701" t="str">
        <f t="shared" si="32"/>
        <v>Soft</v>
      </c>
      <c r="P701" t="str">
        <f>_xlfn.XLOOKUP(Orders[[#This Row],[Customer ID]],customers!$A$2:$A$1001,customers!$I$2:$I$1001,,0)</f>
        <v>Yes</v>
      </c>
    </row>
    <row r="702" spans="1:16" x14ac:dyDescent="0.35">
      <c r="A702" s="2" t="s">
        <v>5530</v>
      </c>
      <c r="B702" s="3">
        <v>45253</v>
      </c>
      <c r="C702" s="2" t="s">
        <v>4530</v>
      </c>
      <c r="D702" t="s">
        <v>286</v>
      </c>
      <c r="E702" s="2">
        <v>5</v>
      </c>
      <c r="F702" s="2" t="str">
        <f>_xlfn.XLOOKUP(C702,customers!$A$1:$A$1001,customers!$B$1:$B$1001,,0)</f>
        <v>Marshall Leblanc</v>
      </c>
      <c r="G702" s="2" t="str">
        <f ca="1">IF(_xlfn.XLOOKUP(C702,customers!$A$1:$A$1001,customers!$C$1:$C$1001,,0)=0,"",_xlfn.XLOOKUP(C702,customers!$A$1:$A$1001,customers!$C$1:$C$1001,,0))</f>
        <v>mleblanc1@icloud.com</v>
      </c>
      <c r="H702" s="2" t="str">
        <f>_xlfn.XLOOKUP(C702,customers!$A$1:$A$1001,customers!$G$1:$G$1001,,0)</f>
        <v>Canada</v>
      </c>
      <c r="I702" t="str">
        <f>INDEX(products!$A$1:$G$49,MATCH(orders!$D856,products!$A$1:$A$49,0),MATCH(orders!I$1,products!$A$1:$G$1,0))</f>
        <v>Bag</v>
      </c>
      <c r="J702" t="str">
        <f>INDEX(products!$A$1:$G$49,MATCH(orders!$D856,products!$A$1:$A$49,0),MATCH(orders!J$1,products!$A$1:$G$1,0))</f>
        <v>C</v>
      </c>
      <c r="K702" s="5">
        <f>INDEX(products!$A$1:$G$49,MATCH(orders!$D856,products!$A$1:$A$49,0),MATCH(orders!K$1,products!$A$1:$G$1,0))</f>
        <v>2.5</v>
      </c>
      <c r="L702" s="10">
        <f>INDEX(products!$A$1:$G$49,MATCH(orders!$D856,products!$A$1:$A$49,0),MATCH(orders!L$1,products!$A$1:$G$1,0))</f>
        <v>16.5</v>
      </c>
      <c r="M702" s="10">
        <f t="shared" si="30"/>
        <v>82.5</v>
      </c>
      <c r="N702" t="str">
        <f t="shared" si="31"/>
        <v>Baguette</v>
      </c>
      <c r="O702" t="str">
        <f t="shared" si="32"/>
        <v>Crispy</v>
      </c>
      <c r="P702" t="str">
        <f>_xlfn.XLOOKUP(Orders[[#This Row],[Customer ID]],customers!$A$2:$A$1001,customers!$I$2:$I$1001,,0)</f>
        <v>Yes</v>
      </c>
    </row>
    <row r="703" spans="1:16" x14ac:dyDescent="0.35">
      <c r="A703" s="2" t="s">
        <v>5809</v>
      </c>
      <c r="B703" s="3">
        <v>44356</v>
      </c>
      <c r="C703" s="2" t="s">
        <v>4809</v>
      </c>
      <c r="D703" t="s">
        <v>274</v>
      </c>
      <c r="E703" s="2">
        <v>3</v>
      </c>
      <c r="F703" s="2" t="str">
        <f>_xlfn.XLOOKUP(C703,customers!$A$1:$A$1001,customers!$B$1:$B$1001,,0)</f>
        <v>Mark Tucker</v>
      </c>
      <c r="G703" s="2" t="str">
        <f ca="1">IF(_xlfn.XLOOKUP(C703,customers!$A$1:$A$1001,customers!$C$1:$C$1001,,0)=0,"",_xlfn.XLOOKUP(C703,customers!$A$1:$A$1001,customers!$C$1:$C$1001,,0))</f>
        <v>mtucker6@gmail.com</v>
      </c>
      <c r="H703" s="2" t="str">
        <f>_xlfn.XLOOKUP(C703,customers!$A$1:$A$1001,customers!$G$1:$G$1001,,0)</f>
        <v>United States</v>
      </c>
      <c r="I703" t="str">
        <f>INDEX(products!$A$1:$G$49,MATCH(orders!$D512,products!$A$1:$A$49,0),MATCH(orders!I$1,products!$A$1:$G$1,0))</f>
        <v>Cro</v>
      </c>
      <c r="J703" t="str">
        <f>INDEX(products!$A$1:$G$49,MATCH(orders!$D512,products!$A$1:$A$49,0),MATCH(orders!J$1,products!$A$1:$G$1,0))</f>
        <v>M</v>
      </c>
      <c r="K703" s="5">
        <f>INDEX(products!$A$1:$G$49,MATCH(orders!$D512,products!$A$1:$A$49,0),MATCH(orders!K$1,products!$A$1:$G$1,0))</f>
        <v>0.2</v>
      </c>
      <c r="L703" s="10">
        <f>INDEX(products!$A$1:$G$49,MATCH(orders!$D512,products!$A$1:$A$49,0),MATCH(orders!L$1,products!$A$1:$G$1,0))</f>
        <v>1.08</v>
      </c>
      <c r="M703" s="10">
        <f t="shared" si="30"/>
        <v>3.24</v>
      </c>
      <c r="N703" t="str">
        <f t="shared" si="31"/>
        <v>Croissant</v>
      </c>
      <c r="O703" t="str">
        <f t="shared" si="32"/>
        <v>Medium</v>
      </c>
      <c r="P703" t="str">
        <f>_xlfn.XLOOKUP(Orders[[#This Row],[Customer ID]],customers!$A$2:$A$1001,customers!$I$2:$I$1001,,0)</f>
        <v>No</v>
      </c>
    </row>
    <row r="704" spans="1:16" x14ac:dyDescent="0.35">
      <c r="A704" s="2" t="s">
        <v>5207</v>
      </c>
      <c r="B704" s="3">
        <v>45579</v>
      </c>
      <c r="C704" s="2" t="s">
        <v>4207</v>
      </c>
      <c r="D704" t="s">
        <v>284</v>
      </c>
      <c r="E704" s="2">
        <v>6</v>
      </c>
      <c r="F704" s="2" t="str">
        <f>_xlfn.XLOOKUP(C704,customers!$A$1:$A$1001,customers!$B$1:$B$1001,,0)</f>
        <v>Matteo Dawson</v>
      </c>
      <c r="G704" s="2" t="str">
        <f ca="1">IF(_xlfn.XLOOKUP(C704,customers!$A$1:$A$1001,customers!$C$1:$C$1001,,0)=0,"",_xlfn.XLOOKUP(C704,customers!$A$1:$A$1001,customers!$C$1:$C$1001,,0))</f>
        <v>mdawson9@hotmail.com</v>
      </c>
      <c r="H704" s="2" t="str">
        <f>_xlfn.XLOOKUP(C704,customers!$A$1:$A$1001,customers!$G$1:$G$1001,,0)</f>
        <v>France</v>
      </c>
      <c r="I704" t="str">
        <f>INDEX(products!$A$1:$G$49,MATCH(orders!$D96,products!$A$1:$A$49,0),MATCH(orders!I$1,products!$A$1:$G$1,0))</f>
        <v>Bag</v>
      </c>
      <c r="J704" t="str">
        <f>INDEX(products!$A$1:$G$49,MATCH(orders!$D96,products!$A$1:$A$49,0),MATCH(orders!J$1,products!$A$1:$G$1,0))</f>
        <v>S</v>
      </c>
      <c r="K704" s="5">
        <f>INDEX(products!$A$1:$G$49,MATCH(orders!$D96,products!$A$1:$A$49,0),MATCH(orders!K$1,products!$A$1:$G$1,0))</f>
        <v>0.5</v>
      </c>
      <c r="L704" s="10">
        <f>INDEX(products!$A$1:$G$49,MATCH(orders!$D96,products!$A$1:$A$49,0),MATCH(orders!L$1,products!$A$1:$G$1,0))</f>
        <v>3</v>
      </c>
      <c r="M704" s="10">
        <f t="shared" si="30"/>
        <v>18</v>
      </c>
      <c r="N704" t="str">
        <f t="shared" si="31"/>
        <v>Baguette</v>
      </c>
      <c r="O704" t="str">
        <f t="shared" si="32"/>
        <v>Soft</v>
      </c>
      <c r="P704" t="str">
        <f>_xlfn.XLOOKUP(Orders[[#This Row],[Customer ID]],customers!$A$2:$A$1001,customers!$I$2:$I$1001,,0)</f>
        <v>No</v>
      </c>
    </row>
    <row r="705" spans="1:16" x14ac:dyDescent="0.35">
      <c r="A705" s="2" t="s">
        <v>6129</v>
      </c>
      <c r="B705" s="3">
        <v>44706</v>
      </c>
      <c r="C705" s="2" t="s">
        <v>5129</v>
      </c>
      <c r="D705" t="s">
        <v>261</v>
      </c>
      <c r="E705" s="2">
        <v>5</v>
      </c>
      <c r="F705" s="2" t="str">
        <f>_xlfn.XLOOKUP(C705,customers!$A$1:$A$1001,customers!$B$1:$B$1001,,0)</f>
        <v>Matthias Morgan</v>
      </c>
      <c r="G705" s="2" t="str">
        <f ca="1">IF(_xlfn.XLOOKUP(C705,customers!$A$1:$A$1001,customers!$C$1:$C$1001,,0)=0,"",_xlfn.XLOOKUP(C705,customers!$A$1:$A$1001,customers!$C$1:$C$1001,,0))</f>
        <v>mmorgan8@aol.com</v>
      </c>
      <c r="H705" s="2" t="str">
        <f>_xlfn.XLOOKUP(C705,customers!$A$1:$A$1001,customers!$G$1:$G$1001,,0)</f>
        <v>France</v>
      </c>
      <c r="I705" t="str">
        <f>INDEX(products!$A$1:$G$49,MATCH(orders!$D113,products!$A$1:$A$49,0),MATCH(orders!I$1,products!$A$1:$G$1,0))</f>
        <v>Bag</v>
      </c>
      <c r="J705" t="str">
        <f>INDEX(products!$A$1:$G$49,MATCH(orders!$D113,products!$A$1:$A$49,0),MATCH(orders!J$1,products!$A$1:$G$1,0))</f>
        <v>S</v>
      </c>
      <c r="K705" s="5">
        <f>INDEX(products!$A$1:$G$49,MATCH(orders!$D113,products!$A$1:$A$49,0),MATCH(orders!K$1,products!$A$1:$G$1,0))</f>
        <v>1</v>
      </c>
      <c r="L705" s="10">
        <f>INDEX(products!$A$1:$G$49,MATCH(orders!$D113,products!$A$1:$A$49,0),MATCH(orders!L$1,products!$A$1:$G$1,0))</f>
        <v>6</v>
      </c>
      <c r="M705" s="10">
        <f t="shared" si="30"/>
        <v>30</v>
      </c>
      <c r="N705" t="str">
        <f t="shared" si="31"/>
        <v>Baguette</v>
      </c>
      <c r="O705" t="str">
        <f t="shared" si="32"/>
        <v>Soft</v>
      </c>
      <c r="P705" t="str">
        <f>_xlfn.XLOOKUP(Orders[[#This Row],[Customer ID]],customers!$A$2:$A$1001,customers!$I$2:$I$1001,,0)</f>
        <v>Yes</v>
      </c>
    </row>
    <row r="706" spans="1:16" x14ac:dyDescent="0.35">
      <c r="A706" s="2" t="s">
        <v>6020</v>
      </c>
      <c r="B706" s="3">
        <v>44224</v>
      </c>
      <c r="C706" s="2" t="s">
        <v>5020</v>
      </c>
      <c r="D706" t="s">
        <v>282</v>
      </c>
      <c r="E706" s="2">
        <v>6</v>
      </c>
      <c r="F706" s="2" t="str">
        <f>_xlfn.XLOOKUP(C706,customers!$A$1:$A$1001,customers!$B$1:$B$1001,,0)</f>
        <v>Matthias Mosley</v>
      </c>
      <c r="G706" s="2" t="str">
        <f ca="1">IF(_xlfn.XLOOKUP(C706,customers!$A$1:$A$1001,customers!$C$1:$C$1001,,0)=0,"",_xlfn.XLOOKUP(C706,customers!$A$1:$A$1001,customers!$C$1:$C$1001,,0))</f>
        <v>mmosley4@yahoo.com</v>
      </c>
      <c r="H706" s="2" t="str">
        <f>_xlfn.XLOOKUP(C706,customers!$A$1:$A$1001,customers!$G$1:$G$1001,,0)</f>
        <v>United States</v>
      </c>
      <c r="I706" t="str">
        <f>INDEX(products!$A$1:$G$49,MATCH(orders!$D802,products!$A$1:$A$49,0),MATCH(orders!I$1,products!$A$1:$G$1,0))</f>
        <v>Bag</v>
      </c>
      <c r="J706" t="str">
        <f>INDEX(products!$A$1:$G$49,MATCH(orders!$D802,products!$A$1:$A$49,0),MATCH(orders!J$1,products!$A$1:$G$1,0))</f>
        <v>S</v>
      </c>
      <c r="K706" s="5">
        <f>INDEX(products!$A$1:$G$49,MATCH(orders!$D802,products!$A$1:$A$49,0),MATCH(orders!K$1,products!$A$1:$G$1,0))</f>
        <v>0.5</v>
      </c>
      <c r="L706" s="10">
        <f>INDEX(products!$A$1:$G$49,MATCH(orders!$D802,products!$A$1:$A$49,0),MATCH(orders!L$1,products!$A$1:$G$1,0))</f>
        <v>3</v>
      </c>
      <c r="M706" s="10">
        <f t="shared" ref="M706:M769" si="33">L706*E706</f>
        <v>18</v>
      </c>
      <c r="N706" t="str">
        <f t="shared" ref="N706:N769" si="34">IF(I706="Bag","Baguette",IF(I706="Cro","Croissant",IF(I706="Sou","Sourdough",IF(I706="Bri","Brioche",IF(I706="Cia","Ciabatta","")))))</f>
        <v>Baguette</v>
      </c>
      <c r="O706" t="str">
        <f t="shared" ref="O706:O769" si="35">IF(J706="S","Soft",IF(J706="C","Crispy",IF(J706="M","Medium","")))</f>
        <v>Soft</v>
      </c>
      <c r="P706" t="str">
        <f>_xlfn.XLOOKUP(Orders[[#This Row],[Customer ID]],customers!$A$2:$A$1001,customers!$I$2:$I$1001,,0)</f>
        <v>No</v>
      </c>
    </row>
    <row r="707" spans="1:16" x14ac:dyDescent="0.35">
      <c r="A707" s="2" t="s">
        <v>5512</v>
      </c>
      <c r="B707" s="3">
        <v>44524</v>
      </c>
      <c r="C707" s="2" t="s">
        <v>4512</v>
      </c>
      <c r="D707" t="s">
        <v>271</v>
      </c>
      <c r="E707" s="2">
        <v>4</v>
      </c>
      <c r="F707" s="2" t="str">
        <f>_xlfn.XLOOKUP(C707,customers!$A$1:$A$1001,customers!$B$1:$B$1001,,0)</f>
        <v>Mattie Jacobs</v>
      </c>
      <c r="G707" s="2" t="str">
        <f ca="1">IF(_xlfn.XLOOKUP(C707,customers!$A$1:$A$1001,customers!$C$1:$C$1001,,0)=0,"",_xlfn.XLOOKUP(C707,customers!$A$1:$A$1001,customers!$C$1:$C$1001,,0))</f>
        <v>mjacobs8@gmail.com</v>
      </c>
      <c r="H707" s="2" t="str">
        <f>_xlfn.XLOOKUP(C707,customers!$A$1:$A$1001,customers!$G$1:$G$1001,,0)</f>
        <v>France</v>
      </c>
      <c r="I707" t="str">
        <f>INDEX(products!$A$1:$G$49,MATCH(orders!$D351,products!$A$1:$A$49,0),MATCH(orders!I$1,products!$A$1:$G$1,0))</f>
        <v>Cia</v>
      </c>
      <c r="J707" t="str">
        <f>INDEX(products!$A$1:$G$49,MATCH(orders!$D351,products!$A$1:$A$49,0),MATCH(orders!J$1,products!$A$1:$G$1,0))</f>
        <v>C</v>
      </c>
      <c r="K707" s="5">
        <f>INDEX(products!$A$1:$G$49,MATCH(orders!$D351,products!$A$1:$A$49,0),MATCH(orders!K$1,products!$A$1:$G$1,0))</f>
        <v>0.5</v>
      </c>
      <c r="L707" s="10">
        <f>INDEX(products!$A$1:$G$49,MATCH(orders!$D351,products!$A$1:$A$49,0),MATCH(orders!L$1,products!$A$1:$G$1,0))</f>
        <v>2.75</v>
      </c>
      <c r="M707" s="10">
        <f t="shared" si="33"/>
        <v>11</v>
      </c>
      <c r="N707" t="str">
        <f t="shared" si="34"/>
        <v>Ciabatta</v>
      </c>
      <c r="O707" t="str">
        <f t="shared" si="35"/>
        <v>Crispy</v>
      </c>
      <c r="P707" t="str">
        <f>_xlfn.XLOOKUP(Orders[[#This Row],[Customer ID]],customers!$A$2:$A$1001,customers!$I$2:$I$1001,,0)</f>
        <v>Yes</v>
      </c>
    </row>
    <row r="708" spans="1:16" x14ac:dyDescent="0.35">
      <c r="A708" s="2" t="s">
        <v>5411</v>
      </c>
      <c r="B708" s="3">
        <v>44822</v>
      </c>
      <c r="C708" s="2" t="s">
        <v>4411</v>
      </c>
      <c r="D708" t="s">
        <v>268</v>
      </c>
      <c r="E708" s="2">
        <v>5</v>
      </c>
      <c r="F708" s="2" t="str">
        <f>_xlfn.XLOOKUP(C708,customers!$A$1:$A$1001,customers!$B$1:$B$1001,,0)</f>
        <v>Matthew Nielsen</v>
      </c>
      <c r="G708" s="2" t="str">
        <f ca="1">IF(_xlfn.XLOOKUP(C708,customers!$A$1:$A$1001,customers!$C$1:$C$1001,,0)=0,"",_xlfn.XLOOKUP(C708,customers!$A$1:$A$1001,customers!$C$1:$C$1001,,0))</f>
        <v>mnielsen8@yahoo.com</v>
      </c>
      <c r="H708" s="2" t="str">
        <f>_xlfn.XLOOKUP(C708,customers!$A$1:$A$1001,customers!$G$1:$G$1001,,0)</f>
        <v>Canada</v>
      </c>
      <c r="I708" t="str">
        <f>INDEX(products!$A$1:$G$49,MATCH(orders!$D444,products!$A$1:$A$49,0),MATCH(orders!I$1,products!$A$1:$G$1,0))</f>
        <v>Cro</v>
      </c>
      <c r="J708" t="str">
        <f>INDEX(products!$A$1:$G$49,MATCH(orders!$D444,products!$A$1:$A$49,0),MATCH(orders!J$1,products!$A$1:$G$1,0))</f>
        <v>C</v>
      </c>
      <c r="K708" s="5">
        <f>INDEX(products!$A$1:$G$49,MATCH(orders!$D444,products!$A$1:$A$49,0),MATCH(orders!K$1,products!$A$1:$G$1,0))</f>
        <v>2.5</v>
      </c>
      <c r="L708" s="10">
        <f>INDEX(products!$A$1:$G$49,MATCH(orders!$D444,products!$A$1:$A$49,0),MATCH(orders!L$1,products!$A$1:$G$1,0))</f>
        <v>12.375</v>
      </c>
      <c r="M708" s="10">
        <f t="shared" si="33"/>
        <v>61.875</v>
      </c>
      <c r="N708" t="str">
        <f t="shared" si="34"/>
        <v>Croissant</v>
      </c>
      <c r="O708" t="str">
        <f t="shared" si="35"/>
        <v>Crispy</v>
      </c>
      <c r="P708" t="str">
        <f>_xlfn.XLOOKUP(Orders[[#This Row],[Customer ID]],customers!$A$2:$A$1001,customers!$I$2:$I$1001,,0)</f>
        <v>Yes</v>
      </c>
    </row>
    <row r="709" spans="1:16" x14ac:dyDescent="0.35">
      <c r="A709" s="2" t="s">
        <v>5731</v>
      </c>
      <c r="B709" s="3">
        <v>45028</v>
      </c>
      <c r="C709" s="2" t="s">
        <v>4731</v>
      </c>
      <c r="D709" t="s">
        <v>281</v>
      </c>
      <c r="E709" s="2">
        <v>4</v>
      </c>
      <c r="F709" s="2" t="str">
        <f>_xlfn.XLOOKUP(C709,customers!$A$1:$A$1001,customers!$B$1:$B$1001,,0)</f>
        <v>Matteo Stanton</v>
      </c>
      <c r="G709" s="2" t="str">
        <f ca="1">IF(_xlfn.XLOOKUP(C709,customers!$A$1:$A$1001,customers!$C$1:$C$1001,,0)=0,"",_xlfn.XLOOKUP(C709,customers!$A$1:$A$1001,customers!$C$1:$C$1001,,0))</f>
        <v>mstanton6@outlook.com</v>
      </c>
      <c r="H709" s="2" t="str">
        <f>_xlfn.XLOOKUP(C709,customers!$A$1:$A$1001,customers!$G$1:$G$1001,,0)</f>
        <v>Canada</v>
      </c>
      <c r="I709" t="str">
        <f>INDEX(products!$A$1:$G$49,MATCH(orders!$D523,products!$A$1:$A$49,0),MATCH(orders!I$1,products!$A$1:$G$1,0))</f>
        <v>Cro</v>
      </c>
      <c r="J709" t="str">
        <f>INDEX(products!$A$1:$G$49,MATCH(orders!$D523,products!$A$1:$A$49,0),MATCH(orders!J$1,products!$A$1:$G$1,0))</f>
        <v>M</v>
      </c>
      <c r="K709" s="5">
        <f>INDEX(products!$A$1:$G$49,MATCH(orders!$D523,products!$A$1:$A$49,0),MATCH(orders!K$1,products!$A$1:$G$1,0))</f>
        <v>1</v>
      </c>
      <c r="L709" s="10">
        <f>INDEX(products!$A$1:$G$49,MATCH(orders!$D523,products!$A$1:$A$49,0),MATCH(orders!L$1,products!$A$1:$G$1,0))</f>
        <v>5.4</v>
      </c>
      <c r="M709" s="10">
        <f t="shared" si="33"/>
        <v>21.6</v>
      </c>
      <c r="N709" t="str">
        <f t="shared" si="34"/>
        <v>Croissant</v>
      </c>
      <c r="O709" t="str">
        <f t="shared" si="35"/>
        <v>Medium</v>
      </c>
      <c r="P709" t="str">
        <f>_xlfn.XLOOKUP(Orders[[#This Row],[Customer ID]],customers!$A$2:$A$1001,customers!$I$2:$I$1001,,0)</f>
        <v>Yes</v>
      </c>
    </row>
    <row r="710" spans="1:16" x14ac:dyDescent="0.35">
      <c r="A710" s="2" t="s">
        <v>5439</v>
      </c>
      <c r="B710" s="3">
        <v>45455</v>
      </c>
      <c r="C710" s="2" t="s">
        <v>4439</v>
      </c>
      <c r="D710" t="s">
        <v>261</v>
      </c>
      <c r="E710" s="2">
        <v>6</v>
      </c>
      <c r="F710" s="2" t="str">
        <f>_xlfn.XLOOKUP(C710,customers!$A$1:$A$1001,customers!$B$1:$B$1001,,0)</f>
        <v>Maurice Daniels</v>
      </c>
      <c r="G710" s="2" t="str">
        <f ca="1">IF(_xlfn.XLOOKUP(C710,customers!$A$1:$A$1001,customers!$C$1:$C$1001,,0)=0,"",_xlfn.XLOOKUP(C710,customers!$A$1:$A$1001,customers!$C$1:$C$1001,,0))</f>
        <v>mdaniels0@gmail.com</v>
      </c>
      <c r="H710" s="2" t="str">
        <f>_xlfn.XLOOKUP(C710,customers!$A$1:$A$1001,customers!$G$1:$G$1001,,0)</f>
        <v>United States</v>
      </c>
      <c r="I710" t="str">
        <f>INDEX(products!$A$1:$G$49,MATCH(orders!$D737,products!$A$1:$A$49,0),MATCH(orders!I$1,products!$A$1:$G$1,0))</f>
        <v>Bag</v>
      </c>
      <c r="J710" t="str">
        <f>INDEX(products!$A$1:$G$49,MATCH(orders!$D737,products!$A$1:$A$49,0),MATCH(orders!J$1,products!$A$1:$G$1,0))</f>
        <v>C</v>
      </c>
      <c r="K710" s="5">
        <f>INDEX(products!$A$1:$G$49,MATCH(orders!$D737,products!$A$1:$A$49,0),MATCH(orders!K$1,products!$A$1:$G$1,0))</f>
        <v>0.5</v>
      </c>
      <c r="L710" s="10">
        <f>INDEX(products!$A$1:$G$49,MATCH(orders!$D737,products!$A$1:$A$49,0),MATCH(orders!L$1,products!$A$1:$G$1,0))</f>
        <v>3.3</v>
      </c>
      <c r="M710" s="10">
        <f t="shared" si="33"/>
        <v>19.799999999999997</v>
      </c>
      <c r="N710" t="str">
        <f t="shared" si="34"/>
        <v>Baguette</v>
      </c>
      <c r="O710" t="str">
        <f t="shared" si="35"/>
        <v>Crispy</v>
      </c>
      <c r="P710" t="str">
        <f>_xlfn.XLOOKUP(Orders[[#This Row],[Customer ID]],customers!$A$2:$A$1001,customers!$I$2:$I$1001,,0)</f>
        <v>Yes</v>
      </c>
    </row>
    <row r="711" spans="1:16" x14ac:dyDescent="0.35">
      <c r="A711" s="2" t="s">
        <v>5786</v>
      </c>
      <c r="B711" s="3">
        <v>45182</v>
      </c>
      <c r="C711" s="2" t="s">
        <v>4786</v>
      </c>
      <c r="D711" t="s">
        <v>275</v>
      </c>
      <c r="E711" s="2">
        <v>5</v>
      </c>
      <c r="F711" s="2" t="str">
        <f>_xlfn.XLOOKUP(C711,customers!$A$1:$A$1001,customers!$B$1:$B$1001,,0)</f>
        <v>Mauricio Stewart</v>
      </c>
      <c r="G711" s="2" t="str">
        <f ca="1">IF(_xlfn.XLOOKUP(C711,customers!$A$1:$A$1001,customers!$C$1:$C$1001,,0)=0,"",_xlfn.XLOOKUP(C711,customers!$A$1:$A$1001,customers!$C$1:$C$1001,,0))</f>
        <v>mstewart6@yahoo.com</v>
      </c>
      <c r="H711" s="2" t="str">
        <f>_xlfn.XLOOKUP(C711,customers!$A$1:$A$1001,customers!$G$1:$G$1001,,0)</f>
        <v>France</v>
      </c>
      <c r="I711" t="str">
        <f>INDEX(products!$A$1:$G$49,MATCH(orders!$D21,products!$A$1:$A$49,0),MATCH(orders!I$1,products!$A$1:$G$1,0))</f>
        <v>Sou</v>
      </c>
      <c r="J711" t="str">
        <f>INDEX(products!$A$1:$G$49,MATCH(orders!$D21,products!$A$1:$A$49,0),MATCH(orders!J$1,products!$A$1:$G$1,0))</f>
        <v>M</v>
      </c>
      <c r="K711" s="5">
        <f>INDEX(products!$A$1:$G$49,MATCH(orders!$D21,products!$A$1:$A$49,0),MATCH(orders!K$1,products!$A$1:$G$1,0))</f>
        <v>1</v>
      </c>
      <c r="L711" s="10">
        <f>INDEX(products!$A$1:$G$49,MATCH(orders!$D21,products!$A$1:$A$49,0),MATCH(orders!L$1,products!$A$1:$G$1,0))</f>
        <v>6</v>
      </c>
      <c r="M711" s="10">
        <f t="shared" si="33"/>
        <v>30</v>
      </c>
      <c r="N711" t="str">
        <f t="shared" si="34"/>
        <v>Sourdough</v>
      </c>
      <c r="O711" t="str">
        <f t="shared" si="35"/>
        <v>Medium</v>
      </c>
      <c r="P711" t="str">
        <f>_xlfn.XLOOKUP(Orders[[#This Row],[Customer ID]],customers!$A$2:$A$1001,customers!$I$2:$I$1001,,0)</f>
        <v>Yes</v>
      </c>
    </row>
    <row r="712" spans="1:16" x14ac:dyDescent="0.35">
      <c r="A712" s="2" t="s">
        <v>6099</v>
      </c>
      <c r="B712" s="3">
        <v>45352</v>
      </c>
      <c r="C712" s="2" t="s">
        <v>5099</v>
      </c>
      <c r="D712" t="s">
        <v>281</v>
      </c>
      <c r="E712" s="2">
        <v>6</v>
      </c>
      <c r="F712" s="2" t="str">
        <f>_xlfn.XLOOKUP(C712,customers!$A$1:$A$1001,customers!$B$1:$B$1001,,0)</f>
        <v>Maurice Jones</v>
      </c>
      <c r="G712" s="2" t="str">
        <f ca="1">IF(_xlfn.XLOOKUP(C712,customers!$A$1:$A$1001,customers!$C$1:$C$1001,,0)=0,"",_xlfn.XLOOKUP(C712,customers!$A$1:$A$1001,customers!$C$1:$C$1001,,0))</f>
        <v>mjones7@yahoo.com</v>
      </c>
      <c r="H712" s="2" t="str">
        <f>_xlfn.XLOOKUP(C712,customers!$A$1:$A$1001,customers!$G$1:$G$1001,,0)</f>
        <v>Canada</v>
      </c>
      <c r="I712" t="str">
        <f>INDEX(products!$A$1:$G$49,MATCH(orders!$D763,products!$A$1:$A$49,0),MATCH(orders!I$1,products!$A$1:$G$1,0))</f>
        <v>Cro</v>
      </c>
      <c r="J712" t="str">
        <f>INDEX(products!$A$1:$G$49,MATCH(orders!$D763,products!$A$1:$A$49,0),MATCH(orders!J$1,products!$A$1:$G$1,0))</f>
        <v>M</v>
      </c>
      <c r="K712" s="5">
        <f>INDEX(products!$A$1:$G$49,MATCH(orders!$D763,products!$A$1:$A$49,0),MATCH(orders!K$1,products!$A$1:$G$1,0))</f>
        <v>1</v>
      </c>
      <c r="L712" s="10">
        <f>INDEX(products!$A$1:$G$49,MATCH(orders!$D763,products!$A$1:$A$49,0),MATCH(orders!L$1,products!$A$1:$G$1,0))</f>
        <v>5.4</v>
      </c>
      <c r="M712" s="10">
        <f t="shared" si="33"/>
        <v>32.400000000000006</v>
      </c>
      <c r="N712" t="str">
        <f t="shared" si="34"/>
        <v>Croissant</v>
      </c>
      <c r="O712" t="str">
        <f t="shared" si="35"/>
        <v>Medium</v>
      </c>
      <c r="P712" t="str">
        <f>_xlfn.XLOOKUP(Orders[[#This Row],[Customer ID]],customers!$A$2:$A$1001,customers!$I$2:$I$1001,,0)</f>
        <v>No</v>
      </c>
    </row>
    <row r="713" spans="1:16" x14ac:dyDescent="0.35">
      <c r="A713" s="2" t="s">
        <v>5604</v>
      </c>
      <c r="B713" s="3">
        <v>44637</v>
      </c>
      <c r="C713" s="2" t="s">
        <v>4604</v>
      </c>
      <c r="D713" t="s">
        <v>266</v>
      </c>
      <c r="E713" s="2">
        <v>5</v>
      </c>
      <c r="F713" s="2" t="str">
        <f>_xlfn.XLOOKUP(C713,customers!$A$1:$A$1001,customers!$B$1:$B$1001,,0)</f>
        <v>Maximus Lam</v>
      </c>
      <c r="G713" s="2" t="str">
        <f ca="1">IF(_xlfn.XLOOKUP(C713,customers!$A$1:$A$1001,customers!$C$1:$C$1001,,0)=0,"",_xlfn.XLOOKUP(C713,customers!$A$1:$A$1001,customers!$C$1:$C$1001,,0))</f>
        <v>mlam5@gmail.com</v>
      </c>
      <c r="H713" s="2" t="str">
        <f>_xlfn.XLOOKUP(C713,customers!$A$1:$A$1001,customers!$G$1:$G$1001,,0)</f>
        <v>Canada</v>
      </c>
      <c r="I713" t="str">
        <f>INDEX(products!$A$1:$G$49,MATCH(orders!$D490,products!$A$1:$A$49,0),MATCH(orders!I$1,products!$A$1:$G$1,0))</f>
        <v>Cia</v>
      </c>
      <c r="J713" t="str">
        <f>INDEX(products!$A$1:$G$49,MATCH(orders!$D490,products!$A$1:$A$49,0),MATCH(orders!J$1,products!$A$1:$G$1,0))</f>
        <v>C</v>
      </c>
      <c r="K713" s="5">
        <f>INDEX(products!$A$1:$G$49,MATCH(orders!$D490,products!$A$1:$A$49,0),MATCH(orders!K$1,products!$A$1:$G$1,0))</f>
        <v>1</v>
      </c>
      <c r="L713" s="10">
        <f>INDEX(products!$A$1:$G$49,MATCH(orders!$D490,products!$A$1:$A$49,0),MATCH(orders!L$1,products!$A$1:$G$1,0))</f>
        <v>5.5</v>
      </c>
      <c r="M713" s="10">
        <f t="shared" si="33"/>
        <v>27.5</v>
      </c>
      <c r="N713" t="str">
        <f t="shared" si="34"/>
        <v>Ciabatta</v>
      </c>
      <c r="O713" t="str">
        <f t="shared" si="35"/>
        <v>Crispy</v>
      </c>
      <c r="P713" t="str">
        <f>_xlfn.XLOOKUP(Orders[[#This Row],[Customer ID]],customers!$A$2:$A$1001,customers!$I$2:$I$1001,,0)</f>
        <v>Yes</v>
      </c>
    </row>
    <row r="714" spans="1:16" x14ac:dyDescent="0.35">
      <c r="A714" s="2" t="s">
        <v>5297</v>
      </c>
      <c r="B714" s="3">
        <v>44344</v>
      </c>
      <c r="C714" s="2" t="s">
        <v>4297</v>
      </c>
      <c r="D714" t="s">
        <v>290</v>
      </c>
      <c r="E714" s="2">
        <v>3</v>
      </c>
      <c r="F714" s="2" t="str">
        <f>_xlfn.XLOOKUP(C714,customers!$A$1:$A$1001,customers!$B$1:$B$1001,,0)</f>
        <v>Maximilian Cervantes</v>
      </c>
      <c r="G714" s="2" t="str">
        <f ca="1">IF(_xlfn.XLOOKUP(C714,customers!$A$1:$A$1001,customers!$C$1:$C$1001,,0)=0,"",_xlfn.XLOOKUP(C714,customers!$A$1:$A$1001,customers!$C$1:$C$1001,,0))</f>
        <v>mcervantes7@gmail.com</v>
      </c>
      <c r="H714" s="2" t="str">
        <f>_xlfn.XLOOKUP(C714,customers!$A$1:$A$1001,customers!$G$1:$G$1001,,0)</f>
        <v>United States</v>
      </c>
      <c r="I714" t="str">
        <f>INDEX(products!$A$1:$G$49,MATCH(orders!$D334,products!$A$1:$A$49,0),MATCH(orders!I$1,products!$A$1:$G$1,0))</f>
        <v>Cro</v>
      </c>
      <c r="J714" t="str">
        <f>INDEX(products!$A$1:$G$49,MATCH(orders!$D334,products!$A$1:$A$49,0),MATCH(orders!J$1,products!$A$1:$G$1,0))</f>
        <v>S</v>
      </c>
      <c r="K714" s="5">
        <f>INDEX(products!$A$1:$G$49,MATCH(orders!$D334,products!$A$1:$A$49,0),MATCH(orders!K$1,products!$A$1:$G$1,0))</f>
        <v>2.5</v>
      </c>
      <c r="L714" s="10">
        <f>INDEX(products!$A$1:$G$49,MATCH(orders!$D334,products!$A$1:$A$49,0),MATCH(orders!L$1,products!$A$1:$G$1,0))</f>
        <v>11.25</v>
      </c>
      <c r="M714" s="10">
        <f t="shared" si="33"/>
        <v>33.75</v>
      </c>
      <c r="N714" t="str">
        <f t="shared" si="34"/>
        <v>Croissant</v>
      </c>
      <c r="O714" t="str">
        <f t="shared" si="35"/>
        <v>Soft</v>
      </c>
      <c r="P714" t="str">
        <f>_xlfn.XLOOKUP(Orders[[#This Row],[Customer ID]],customers!$A$2:$A$1001,customers!$I$2:$I$1001,,0)</f>
        <v>No</v>
      </c>
    </row>
    <row r="715" spans="1:16" x14ac:dyDescent="0.35">
      <c r="A715" s="2" t="s">
        <v>5358</v>
      </c>
      <c r="B715" s="3">
        <v>44577</v>
      </c>
      <c r="C715" s="2" t="s">
        <v>4358</v>
      </c>
      <c r="D715" t="s">
        <v>278</v>
      </c>
      <c r="E715" s="2">
        <v>3</v>
      </c>
      <c r="F715" s="2" t="str">
        <f>_xlfn.XLOOKUP(C715,customers!$A$1:$A$1001,customers!$B$1:$B$1001,,0)</f>
        <v>Maximilian Fuentes</v>
      </c>
      <c r="G715" s="2" t="str">
        <f ca="1">IF(_xlfn.XLOOKUP(C715,customers!$A$1:$A$1001,customers!$C$1:$C$1001,,0)=0,"",_xlfn.XLOOKUP(C715,customers!$A$1:$A$1001,customers!$C$1:$C$1001,,0))</f>
        <v>mfuentes3@aol.com</v>
      </c>
      <c r="H715" s="2" t="str">
        <f>_xlfn.XLOOKUP(C715,customers!$A$1:$A$1001,customers!$G$1:$G$1001,,0)</f>
        <v>France</v>
      </c>
      <c r="I715" t="str">
        <f>INDEX(products!$A$1:$G$49,MATCH(orders!$D74,products!$A$1:$A$49,0),MATCH(orders!I$1,products!$A$1:$G$1,0))</f>
        <v>Cro</v>
      </c>
      <c r="J715" t="str">
        <f>INDEX(products!$A$1:$G$49,MATCH(orders!$D74,products!$A$1:$A$49,0),MATCH(orders!J$1,products!$A$1:$G$1,0))</f>
        <v>C</v>
      </c>
      <c r="K715" s="5">
        <f>INDEX(products!$A$1:$G$49,MATCH(orders!$D74,products!$A$1:$A$49,0),MATCH(orders!K$1,products!$A$1:$G$1,0))</f>
        <v>1</v>
      </c>
      <c r="L715" s="10">
        <f>INDEX(products!$A$1:$G$49,MATCH(orders!$D74,products!$A$1:$A$49,0),MATCH(orders!L$1,products!$A$1:$G$1,0))</f>
        <v>4.95</v>
      </c>
      <c r="M715" s="10">
        <f t="shared" si="33"/>
        <v>14.850000000000001</v>
      </c>
      <c r="N715" t="str">
        <f t="shared" si="34"/>
        <v>Croissant</v>
      </c>
      <c r="O715" t="str">
        <f t="shared" si="35"/>
        <v>Crispy</v>
      </c>
      <c r="P715" t="str">
        <f>_xlfn.XLOOKUP(Orders[[#This Row],[Customer ID]],customers!$A$2:$A$1001,customers!$I$2:$I$1001,,0)</f>
        <v>No</v>
      </c>
    </row>
    <row r="716" spans="1:16" x14ac:dyDescent="0.35">
      <c r="A716" s="2" t="s">
        <v>5285</v>
      </c>
      <c r="B716" s="3">
        <v>44992</v>
      </c>
      <c r="C716" s="2" t="s">
        <v>4285</v>
      </c>
      <c r="D716" t="s">
        <v>262</v>
      </c>
      <c r="E716" s="2">
        <v>3</v>
      </c>
      <c r="F716" s="2" t="str">
        <f>_xlfn.XLOOKUP(C716,customers!$A$1:$A$1001,customers!$B$1:$B$1001,,0)</f>
        <v>Maxwell Nunez</v>
      </c>
      <c r="G716" s="2" t="str">
        <f ca="1">IF(_xlfn.XLOOKUP(C716,customers!$A$1:$A$1001,customers!$C$1:$C$1001,,0)=0,"",_xlfn.XLOOKUP(C716,customers!$A$1:$A$1001,customers!$C$1:$C$1001,,0))</f>
        <v>mnunez3@aol.com</v>
      </c>
      <c r="H716" s="2" t="str">
        <f>_xlfn.XLOOKUP(C716,customers!$A$1:$A$1001,customers!$G$1:$G$1001,,0)</f>
        <v>Canada</v>
      </c>
      <c r="I716" t="str">
        <f>INDEX(products!$A$1:$G$49,MATCH(orders!$D294,products!$A$1:$A$49,0),MATCH(orders!I$1,products!$A$1:$G$1,0))</f>
        <v>Cia</v>
      </c>
      <c r="J716" t="str">
        <f>INDEX(products!$A$1:$G$49,MATCH(orders!$D294,products!$A$1:$A$49,0),MATCH(orders!J$1,products!$A$1:$G$1,0))</f>
        <v>C</v>
      </c>
      <c r="K716" s="5">
        <f>INDEX(products!$A$1:$G$49,MATCH(orders!$D294,products!$A$1:$A$49,0),MATCH(orders!K$1,products!$A$1:$G$1,0))</f>
        <v>2.5</v>
      </c>
      <c r="L716" s="10">
        <f>INDEX(products!$A$1:$G$49,MATCH(orders!$D294,products!$A$1:$A$49,0),MATCH(orders!L$1,products!$A$1:$G$1,0))</f>
        <v>13.75</v>
      </c>
      <c r="M716" s="10">
        <f t="shared" si="33"/>
        <v>41.25</v>
      </c>
      <c r="N716" t="str">
        <f t="shared" si="34"/>
        <v>Ciabatta</v>
      </c>
      <c r="O716" t="str">
        <f t="shared" si="35"/>
        <v>Crispy</v>
      </c>
      <c r="P716" t="str">
        <f>_xlfn.XLOOKUP(Orders[[#This Row],[Customer ID]],customers!$A$2:$A$1001,customers!$I$2:$I$1001,,0)</f>
        <v>Yes</v>
      </c>
    </row>
    <row r="717" spans="1:16" x14ac:dyDescent="0.35">
      <c r="A717" s="2" t="s">
        <v>5984</v>
      </c>
      <c r="B717" s="3">
        <v>44530</v>
      </c>
      <c r="C717" s="2" t="s">
        <v>4984</v>
      </c>
      <c r="D717" t="s">
        <v>260</v>
      </c>
      <c r="E717" s="2">
        <v>5</v>
      </c>
      <c r="F717" s="2" t="str">
        <f>_xlfn.XLOOKUP(C717,customers!$A$1:$A$1001,customers!$B$1:$B$1001,,0)</f>
        <v>Maximus Baker</v>
      </c>
      <c r="G717" s="2" t="str">
        <f ca="1">IF(_xlfn.XLOOKUP(C717,customers!$A$1:$A$1001,customers!$C$1:$C$1001,,0)=0,"",_xlfn.XLOOKUP(C717,customers!$A$1:$A$1001,customers!$C$1:$C$1001,,0))</f>
        <v>mbaker8@hotmail.com</v>
      </c>
      <c r="H717" s="2" t="str">
        <f>_xlfn.XLOOKUP(C717,customers!$A$1:$A$1001,customers!$G$1:$G$1001,,0)</f>
        <v>France</v>
      </c>
      <c r="I717" t="str">
        <f>INDEX(products!$A$1:$G$49,MATCH(orders!$D484,products!$A$1:$A$49,0),MATCH(orders!I$1,products!$A$1:$G$1,0))</f>
        <v>Bag</v>
      </c>
      <c r="J717" t="str">
        <f>INDEX(products!$A$1:$G$49,MATCH(orders!$D484,products!$A$1:$A$49,0),MATCH(orders!J$1,products!$A$1:$G$1,0))</f>
        <v>M</v>
      </c>
      <c r="K717" s="5">
        <f>INDEX(products!$A$1:$G$49,MATCH(orders!$D484,products!$A$1:$A$49,0),MATCH(orders!K$1,products!$A$1:$G$1,0))</f>
        <v>2.5</v>
      </c>
      <c r="L717" s="10">
        <f>INDEX(products!$A$1:$G$49,MATCH(orders!$D484,products!$A$1:$A$49,0),MATCH(orders!L$1,products!$A$1:$G$1,0))</f>
        <v>18</v>
      </c>
      <c r="M717" s="10">
        <f t="shared" si="33"/>
        <v>90</v>
      </c>
      <c r="N717" t="str">
        <f t="shared" si="34"/>
        <v>Baguette</v>
      </c>
      <c r="O717" t="str">
        <f t="shared" si="35"/>
        <v>Medium</v>
      </c>
      <c r="P717" t="str">
        <f>_xlfn.XLOOKUP(Orders[[#This Row],[Customer ID]],customers!$A$2:$A$1001,customers!$I$2:$I$1001,,0)</f>
        <v>No</v>
      </c>
    </row>
    <row r="718" spans="1:16" x14ac:dyDescent="0.35">
      <c r="A718" s="2" t="s">
        <v>5552</v>
      </c>
      <c r="B718" s="3">
        <v>44750</v>
      </c>
      <c r="C718" s="2" t="s">
        <v>4552</v>
      </c>
      <c r="D718" t="s">
        <v>277</v>
      </c>
      <c r="E718" s="2">
        <v>3</v>
      </c>
      <c r="F718" s="2" t="str">
        <f>_xlfn.XLOOKUP(C718,customers!$A$1:$A$1001,customers!$B$1:$B$1001,,0)</f>
        <v>Maximo Sanders</v>
      </c>
      <c r="G718" s="2" t="str">
        <f ca="1">IF(_xlfn.XLOOKUP(C718,customers!$A$1:$A$1001,customers!$C$1:$C$1001,,0)=0,"",_xlfn.XLOOKUP(C718,customers!$A$1:$A$1001,customers!$C$1:$C$1001,,0))</f>
        <v>msanders8@icloud.com</v>
      </c>
      <c r="H718" s="2" t="str">
        <f>_xlfn.XLOOKUP(C718,customers!$A$1:$A$1001,customers!$G$1:$G$1001,,0)</f>
        <v>United States</v>
      </c>
      <c r="I718" t="str">
        <f>INDEX(products!$A$1:$G$49,MATCH(orders!$D745,products!$A$1:$A$49,0),MATCH(orders!I$1,products!$A$1:$G$1,0))</f>
        <v>Cro</v>
      </c>
      <c r="J718" t="str">
        <f>INDEX(products!$A$1:$G$49,MATCH(orders!$D745,products!$A$1:$A$49,0),MATCH(orders!J$1,products!$A$1:$G$1,0))</f>
        <v>C</v>
      </c>
      <c r="K718" s="5">
        <f>INDEX(products!$A$1:$G$49,MATCH(orders!$D745,products!$A$1:$A$49,0),MATCH(orders!K$1,products!$A$1:$G$1,0))</f>
        <v>2.5</v>
      </c>
      <c r="L718" s="10">
        <f>INDEX(products!$A$1:$G$49,MATCH(orders!$D745,products!$A$1:$A$49,0),MATCH(orders!L$1,products!$A$1:$G$1,0))</f>
        <v>12.375</v>
      </c>
      <c r="M718" s="10">
        <f t="shared" si="33"/>
        <v>37.125</v>
      </c>
      <c r="N718" t="str">
        <f t="shared" si="34"/>
        <v>Croissant</v>
      </c>
      <c r="O718" t="str">
        <f t="shared" si="35"/>
        <v>Crispy</v>
      </c>
      <c r="P718" t="str">
        <f>_xlfn.XLOOKUP(Orders[[#This Row],[Customer ID]],customers!$A$2:$A$1001,customers!$I$2:$I$1001,,0)</f>
        <v>Yes</v>
      </c>
    </row>
    <row r="719" spans="1:16" x14ac:dyDescent="0.35">
      <c r="A719" s="2" t="s">
        <v>5261</v>
      </c>
      <c r="B719" s="3">
        <v>45308</v>
      </c>
      <c r="C719" s="2" t="s">
        <v>4261</v>
      </c>
      <c r="D719" t="s">
        <v>266</v>
      </c>
      <c r="E719" s="2">
        <v>4</v>
      </c>
      <c r="F719" s="2" t="str">
        <f>_xlfn.XLOOKUP(C719,customers!$A$1:$A$1001,customers!$B$1:$B$1001,,0)</f>
        <v>Mayra Freeman</v>
      </c>
      <c r="G719" s="2" t="str">
        <f ca="1">IF(_xlfn.XLOOKUP(C719,customers!$A$1:$A$1001,customers!$C$1:$C$1001,,0)=0,"",_xlfn.XLOOKUP(C719,customers!$A$1:$A$1001,customers!$C$1:$C$1001,,0))</f>
        <v>mfreeman3@aol.com</v>
      </c>
      <c r="H719" s="2" t="str">
        <f>_xlfn.XLOOKUP(C719,customers!$A$1:$A$1001,customers!$G$1:$G$1001,,0)</f>
        <v>France</v>
      </c>
      <c r="I719" t="str">
        <f>INDEX(products!$A$1:$G$49,MATCH(orders!$D406,products!$A$1:$A$49,0),MATCH(orders!I$1,products!$A$1:$G$1,0))</f>
        <v>Cia</v>
      </c>
      <c r="J719" t="str">
        <f>INDEX(products!$A$1:$G$49,MATCH(orders!$D406,products!$A$1:$A$49,0),MATCH(orders!J$1,products!$A$1:$G$1,0))</f>
        <v>S</v>
      </c>
      <c r="K719" s="5">
        <f>INDEX(products!$A$1:$G$49,MATCH(orders!$D406,products!$A$1:$A$49,0),MATCH(orders!K$1,products!$A$1:$G$1,0))</f>
        <v>1</v>
      </c>
      <c r="L719" s="10">
        <f>INDEX(products!$A$1:$G$49,MATCH(orders!$D406,products!$A$1:$A$49,0),MATCH(orders!L$1,products!$A$1:$G$1,0))</f>
        <v>5</v>
      </c>
      <c r="M719" s="10">
        <f t="shared" si="33"/>
        <v>20</v>
      </c>
      <c r="N719" t="str">
        <f t="shared" si="34"/>
        <v>Ciabatta</v>
      </c>
      <c r="O719" t="str">
        <f t="shared" si="35"/>
        <v>Soft</v>
      </c>
      <c r="P719" t="str">
        <f>_xlfn.XLOOKUP(Orders[[#This Row],[Customer ID]],customers!$A$2:$A$1001,customers!$I$2:$I$1001,,0)</f>
        <v>Yes</v>
      </c>
    </row>
    <row r="720" spans="1:16" x14ac:dyDescent="0.35">
      <c r="A720" s="2" t="s">
        <v>5443</v>
      </c>
      <c r="B720" s="3">
        <v>44990</v>
      </c>
      <c r="C720" s="2" t="s">
        <v>4443</v>
      </c>
      <c r="D720" t="s">
        <v>285</v>
      </c>
      <c r="E720" s="2">
        <v>2</v>
      </c>
      <c r="F720" s="2" t="str">
        <f>_xlfn.XLOOKUP(C720,customers!$A$1:$A$1001,customers!$B$1:$B$1001,,0)</f>
        <v>Mckinley Gallegos</v>
      </c>
      <c r="G720" s="2" t="str">
        <f ca="1">IF(_xlfn.XLOOKUP(C720,customers!$A$1:$A$1001,customers!$C$1:$C$1001,,0)=0,"",_xlfn.XLOOKUP(C720,customers!$A$1:$A$1001,customers!$C$1:$C$1001,,0))</f>
        <v>mgallegos7@aol.com</v>
      </c>
      <c r="H720" s="2" t="str">
        <f>_xlfn.XLOOKUP(C720,customers!$A$1:$A$1001,customers!$G$1:$G$1001,,0)</f>
        <v>France</v>
      </c>
      <c r="I720" t="str">
        <f>INDEX(products!$A$1:$G$49,MATCH(orders!$D519,products!$A$1:$A$49,0),MATCH(orders!I$1,products!$A$1:$G$1,0))</f>
        <v>Cro</v>
      </c>
      <c r="J720" t="str">
        <f>INDEX(products!$A$1:$G$49,MATCH(orders!$D519,products!$A$1:$A$49,0),MATCH(orders!J$1,products!$A$1:$G$1,0))</f>
        <v>C</v>
      </c>
      <c r="K720" s="5">
        <f>INDEX(products!$A$1:$G$49,MATCH(orders!$D519,products!$A$1:$A$49,0),MATCH(orders!K$1,products!$A$1:$G$1,0))</f>
        <v>2.5</v>
      </c>
      <c r="L720" s="10">
        <f>INDEX(products!$A$1:$G$49,MATCH(orders!$D519,products!$A$1:$A$49,0),MATCH(orders!L$1,products!$A$1:$G$1,0))</f>
        <v>12.375</v>
      </c>
      <c r="M720" s="10">
        <f t="shared" si="33"/>
        <v>24.75</v>
      </c>
      <c r="N720" t="str">
        <f t="shared" si="34"/>
        <v>Croissant</v>
      </c>
      <c r="O720" t="str">
        <f t="shared" si="35"/>
        <v>Crispy</v>
      </c>
      <c r="P720" t="str">
        <f>_xlfn.XLOOKUP(Orders[[#This Row],[Customer ID]],customers!$A$2:$A$1001,customers!$I$2:$I$1001,,0)</f>
        <v>No</v>
      </c>
    </row>
    <row r="721" spans="1:16" x14ac:dyDescent="0.35">
      <c r="A721" s="2" t="s">
        <v>5510</v>
      </c>
      <c r="B721" s="3">
        <v>45254</v>
      </c>
      <c r="C721" s="2" t="s">
        <v>4510</v>
      </c>
      <c r="D721" t="s">
        <v>286</v>
      </c>
      <c r="E721" s="2">
        <v>1</v>
      </c>
      <c r="F721" s="2" t="str">
        <f>_xlfn.XLOOKUP(C721,customers!$A$1:$A$1001,customers!$B$1:$B$1001,,0)</f>
        <v>Meadow Gregory</v>
      </c>
      <c r="G721" s="2" t="str">
        <f ca="1">IF(_xlfn.XLOOKUP(C721,customers!$A$1:$A$1001,customers!$C$1:$C$1001,,0)=0,"",_xlfn.XLOOKUP(C721,customers!$A$1:$A$1001,customers!$C$1:$C$1001,,0))</f>
        <v>mgregory0@hotmail.com</v>
      </c>
      <c r="H721" s="2" t="str">
        <f>_xlfn.XLOOKUP(C721,customers!$A$1:$A$1001,customers!$G$1:$G$1001,,0)</f>
        <v>France</v>
      </c>
      <c r="I721" t="str">
        <f>INDEX(products!$A$1:$G$49,MATCH(orders!$D760,products!$A$1:$A$49,0),MATCH(orders!I$1,products!$A$1:$G$1,0))</f>
        <v>Bag</v>
      </c>
      <c r="J721" t="str">
        <f>INDEX(products!$A$1:$G$49,MATCH(orders!$D760,products!$A$1:$A$49,0),MATCH(orders!J$1,products!$A$1:$G$1,0))</f>
        <v>S</v>
      </c>
      <c r="K721" s="5">
        <f>INDEX(products!$A$1:$G$49,MATCH(orders!$D760,products!$A$1:$A$49,0),MATCH(orders!K$1,products!$A$1:$G$1,0))</f>
        <v>0.2</v>
      </c>
      <c r="L721" s="10">
        <f>INDEX(products!$A$1:$G$49,MATCH(orders!$D760,products!$A$1:$A$49,0),MATCH(orders!L$1,products!$A$1:$G$1,0))</f>
        <v>0.6</v>
      </c>
      <c r="M721" s="10">
        <f t="shared" si="33"/>
        <v>0.6</v>
      </c>
      <c r="N721" t="str">
        <f t="shared" si="34"/>
        <v>Baguette</v>
      </c>
      <c r="O721" t="str">
        <f t="shared" si="35"/>
        <v>Soft</v>
      </c>
      <c r="P721" t="str">
        <f>_xlfn.XLOOKUP(Orders[[#This Row],[Customer ID]],customers!$A$2:$A$1001,customers!$I$2:$I$1001,,0)</f>
        <v>Yes</v>
      </c>
    </row>
    <row r="722" spans="1:16" x14ac:dyDescent="0.35">
      <c r="A722" s="2" t="s">
        <v>5638</v>
      </c>
      <c r="B722" s="3">
        <v>45434</v>
      </c>
      <c r="C722" s="2" t="s">
        <v>4638</v>
      </c>
      <c r="D722" t="s">
        <v>268</v>
      </c>
      <c r="E722" s="2">
        <v>1</v>
      </c>
      <c r="F722" s="2" t="str">
        <f>_xlfn.XLOOKUP(C722,customers!$A$1:$A$1001,customers!$B$1:$B$1001,,0)</f>
        <v>Melanie Higgins</v>
      </c>
      <c r="G722" s="2" t="str">
        <f ca="1">IF(_xlfn.XLOOKUP(C722,customers!$A$1:$A$1001,customers!$C$1:$C$1001,,0)=0,"",_xlfn.XLOOKUP(C722,customers!$A$1:$A$1001,customers!$C$1:$C$1001,,0))</f>
        <v>mhiggins2@aol.com</v>
      </c>
      <c r="H722" s="2" t="str">
        <f>_xlfn.XLOOKUP(C722,customers!$A$1:$A$1001,customers!$G$1:$G$1001,,0)</f>
        <v>Canada</v>
      </c>
      <c r="I722" t="str">
        <f>INDEX(products!$A$1:$G$49,MATCH(orders!$D972,products!$A$1:$A$49,0),MATCH(orders!I$1,products!$A$1:$G$1,0))</f>
        <v>Sou</v>
      </c>
      <c r="J722" t="str">
        <f>INDEX(products!$A$1:$G$49,MATCH(orders!$D972,products!$A$1:$A$49,0),MATCH(orders!J$1,products!$A$1:$G$1,0))</f>
        <v>C</v>
      </c>
      <c r="K722" s="5">
        <f>INDEX(products!$A$1:$G$49,MATCH(orders!$D972,products!$A$1:$A$49,0),MATCH(orders!K$1,products!$A$1:$G$1,0))</f>
        <v>1</v>
      </c>
      <c r="L722" s="10">
        <f>INDEX(products!$A$1:$G$49,MATCH(orders!$D972,products!$A$1:$A$49,0),MATCH(orders!L$1,products!$A$1:$G$1,0))</f>
        <v>3.3</v>
      </c>
      <c r="M722" s="10">
        <f t="shared" si="33"/>
        <v>3.3</v>
      </c>
      <c r="N722" t="str">
        <f t="shared" si="34"/>
        <v>Sourdough</v>
      </c>
      <c r="O722" t="str">
        <f t="shared" si="35"/>
        <v>Crispy</v>
      </c>
      <c r="P722" t="str">
        <f>_xlfn.XLOOKUP(Orders[[#This Row],[Customer ID]],customers!$A$2:$A$1001,customers!$I$2:$I$1001,,0)</f>
        <v>No</v>
      </c>
    </row>
    <row r="723" spans="1:16" x14ac:dyDescent="0.35">
      <c r="A723" s="2" t="s">
        <v>5573</v>
      </c>
      <c r="B723" s="3">
        <v>44501</v>
      </c>
      <c r="C723" s="2" t="s">
        <v>4573</v>
      </c>
      <c r="D723" t="s">
        <v>282</v>
      </c>
      <c r="E723" s="2">
        <v>5</v>
      </c>
      <c r="F723" s="2" t="str">
        <f>_xlfn.XLOOKUP(C723,customers!$A$1:$A$1001,customers!$B$1:$B$1001,,0)</f>
        <v>Melina Cooke</v>
      </c>
      <c r="G723" s="2" t="str">
        <f ca="1">IF(_xlfn.XLOOKUP(C723,customers!$A$1:$A$1001,customers!$C$1:$C$1001,,0)=0,"",_xlfn.XLOOKUP(C723,customers!$A$1:$A$1001,customers!$C$1:$C$1001,,0))</f>
        <v>mcooke0@aol.com</v>
      </c>
      <c r="H723" s="2" t="str">
        <f>_xlfn.XLOOKUP(C723,customers!$A$1:$A$1001,customers!$G$1:$G$1001,,0)</f>
        <v>France</v>
      </c>
      <c r="I723" t="str">
        <f>INDEX(products!$A$1:$G$49,MATCH(orders!$D82,products!$A$1:$A$49,0),MATCH(orders!I$1,products!$A$1:$G$1,0))</f>
        <v>Bag</v>
      </c>
      <c r="J723" t="str">
        <f>INDEX(products!$A$1:$G$49,MATCH(orders!$D82,products!$A$1:$A$49,0),MATCH(orders!J$1,products!$A$1:$G$1,0))</f>
        <v>S</v>
      </c>
      <c r="K723" s="5">
        <f>INDEX(products!$A$1:$G$49,MATCH(orders!$D82,products!$A$1:$A$49,0),MATCH(orders!K$1,products!$A$1:$G$1,0))</f>
        <v>0.2</v>
      </c>
      <c r="L723" s="10">
        <f>INDEX(products!$A$1:$G$49,MATCH(orders!$D82,products!$A$1:$A$49,0),MATCH(orders!L$1,products!$A$1:$G$1,0))</f>
        <v>0.6</v>
      </c>
      <c r="M723" s="10">
        <f t="shared" si="33"/>
        <v>3</v>
      </c>
      <c r="N723" t="str">
        <f t="shared" si="34"/>
        <v>Baguette</v>
      </c>
      <c r="O723" t="str">
        <f t="shared" si="35"/>
        <v>Soft</v>
      </c>
      <c r="P723" t="str">
        <f>_xlfn.XLOOKUP(Orders[[#This Row],[Customer ID]],customers!$A$2:$A$1001,customers!$I$2:$I$1001,,0)</f>
        <v>Yes</v>
      </c>
    </row>
    <row r="724" spans="1:16" x14ac:dyDescent="0.35">
      <c r="A724" s="2" t="s">
        <v>5523</v>
      </c>
      <c r="B724" s="3">
        <v>45055</v>
      </c>
      <c r="C724" s="2" t="s">
        <v>4523</v>
      </c>
      <c r="D724" t="s">
        <v>274</v>
      </c>
      <c r="E724" s="2">
        <v>6</v>
      </c>
      <c r="F724" s="2" t="str">
        <f>_xlfn.XLOOKUP(C724,customers!$A$1:$A$1001,customers!$B$1:$B$1001,,0)</f>
        <v>Miah Casey</v>
      </c>
      <c r="G724" s="2" t="str">
        <f ca="1">IF(_xlfn.XLOOKUP(C724,customers!$A$1:$A$1001,customers!$C$1:$C$1001,,0)=0,"",_xlfn.XLOOKUP(C724,customers!$A$1:$A$1001,customers!$C$1:$C$1001,,0))</f>
        <v>mcasey0@yahoo.com</v>
      </c>
      <c r="H724" s="2" t="str">
        <f>_xlfn.XLOOKUP(C724,customers!$A$1:$A$1001,customers!$G$1:$G$1001,,0)</f>
        <v>United States</v>
      </c>
      <c r="I724" t="str">
        <f>INDEX(products!$A$1:$G$49,MATCH(orders!$D176,products!$A$1:$A$49,0),MATCH(orders!I$1,products!$A$1:$G$1,0))</f>
        <v>Bag</v>
      </c>
      <c r="J724" t="str">
        <f>INDEX(products!$A$1:$G$49,MATCH(orders!$D176,products!$A$1:$A$49,0),MATCH(orders!J$1,products!$A$1:$G$1,0))</f>
        <v>C</v>
      </c>
      <c r="K724" s="5">
        <f>INDEX(products!$A$1:$G$49,MATCH(orders!$D176,products!$A$1:$A$49,0),MATCH(orders!K$1,products!$A$1:$G$1,0))</f>
        <v>0.5</v>
      </c>
      <c r="L724" s="10">
        <f>INDEX(products!$A$1:$G$49,MATCH(orders!$D176,products!$A$1:$A$49,0),MATCH(orders!L$1,products!$A$1:$G$1,0))</f>
        <v>3.3</v>
      </c>
      <c r="M724" s="10">
        <f t="shared" si="33"/>
        <v>19.799999999999997</v>
      </c>
      <c r="N724" t="str">
        <f t="shared" si="34"/>
        <v>Baguette</v>
      </c>
      <c r="O724" t="str">
        <f t="shared" si="35"/>
        <v>Crispy</v>
      </c>
      <c r="P724" t="str">
        <f>_xlfn.XLOOKUP(Orders[[#This Row],[Customer ID]],customers!$A$2:$A$1001,customers!$I$2:$I$1001,,0)</f>
        <v>No</v>
      </c>
    </row>
    <row r="725" spans="1:16" x14ac:dyDescent="0.35">
      <c r="A725" s="2" t="s">
        <v>5972</v>
      </c>
      <c r="B725" s="3">
        <v>44639</v>
      </c>
      <c r="C725" s="2" t="s">
        <v>4972</v>
      </c>
      <c r="D725" t="s">
        <v>263</v>
      </c>
      <c r="E725" s="2">
        <v>5</v>
      </c>
      <c r="F725" s="2" t="str">
        <f>_xlfn.XLOOKUP(C725,customers!$A$1:$A$1001,customers!$B$1:$B$1001,,0)</f>
        <v>Mia Mckenzie</v>
      </c>
      <c r="G725" s="2" t="str">
        <f ca="1">IF(_xlfn.XLOOKUP(C725,customers!$A$1:$A$1001,customers!$C$1:$C$1001,,0)=0,"",_xlfn.XLOOKUP(C725,customers!$A$1:$A$1001,customers!$C$1:$C$1001,,0))</f>
        <v>mmckenzie8@outlook.com</v>
      </c>
      <c r="H725" s="2" t="str">
        <f>_xlfn.XLOOKUP(C725,customers!$A$1:$A$1001,customers!$G$1:$G$1001,,0)</f>
        <v>France</v>
      </c>
      <c r="I725" t="str">
        <f>INDEX(products!$A$1:$G$49,MATCH(orders!$D103,products!$A$1:$A$49,0),MATCH(orders!I$1,products!$A$1:$G$1,0))</f>
        <v>Bag</v>
      </c>
      <c r="J725" t="str">
        <f>INDEX(products!$A$1:$G$49,MATCH(orders!$D103,products!$A$1:$A$49,0),MATCH(orders!J$1,products!$A$1:$G$1,0))</f>
        <v>S</v>
      </c>
      <c r="K725" s="5">
        <f>INDEX(products!$A$1:$G$49,MATCH(orders!$D103,products!$A$1:$A$49,0),MATCH(orders!K$1,products!$A$1:$G$1,0))</f>
        <v>0.2</v>
      </c>
      <c r="L725" s="10">
        <f>INDEX(products!$A$1:$G$49,MATCH(orders!$D103,products!$A$1:$A$49,0),MATCH(orders!L$1,products!$A$1:$G$1,0))</f>
        <v>0.6</v>
      </c>
      <c r="M725" s="10">
        <f t="shared" si="33"/>
        <v>3</v>
      </c>
      <c r="N725" t="str">
        <f t="shared" si="34"/>
        <v>Baguette</v>
      </c>
      <c r="O725" t="str">
        <f t="shared" si="35"/>
        <v>Soft</v>
      </c>
      <c r="P725" t="str">
        <f>_xlfn.XLOOKUP(Orders[[#This Row],[Customer ID]],customers!$A$2:$A$1001,customers!$I$2:$I$1001,,0)</f>
        <v>No</v>
      </c>
    </row>
    <row r="726" spans="1:16" x14ac:dyDescent="0.35">
      <c r="A726" s="2" t="s">
        <v>6117</v>
      </c>
      <c r="B726" s="3">
        <v>45588</v>
      </c>
      <c r="C726" s="2" t="s">
        <v>5117</v>
      </c>
      <c r="D726" t="s">
        <v>275</v>
      </c>
      <c r="E726" s="2">
        <v>2</v>
      </c>
      <c r="F726" s="2" t="str">
        <f>_xlfn.XLOOKUP(C726,customers!$A$1:$A$1001,customers!$B$1:$B$1001,,0)</f>
        <v>Miah Huff</v>
      </c>
      <c r="G726" s="2" t="str">
        <f ca="1">IF(_xlfn.XLOOKUP(C726,customers!$A$1:$A$1001,customers!$C$1:$C$1001,,0)=0,"",_xlfn.XLOOKUP(C726,customers!$A$1:$A$1001,customers!$C$1:$C$1001,,0))</f>
        <v>mhuff5@gmail.com</v>
      </c>
      <c r="H726" s="2" t="str">
        <f>_xlfn.XLOOKUP(C726,customers!$A$1:$A$1001,customers!$G$1:$G$1001,,0)</f>
        <v>France</v>
      </c>
      <c r="I726" t="str">
        <f>INDEX(products!$A$1:$G$49,MATCH(orders!$D657,products!$A$1:$A$49,0),MATCH(orders!I$1,products!$A$1:$G$1,0))</f>
        <v>Cro</v>
      </c>
      <c r="J726" t="str">
        <f>INDEX(products!$A$1:$G$49,MATCH(orders!$D657,products!$A$1:$A$49,0),MATCH(orders!J$1,products!$A$1:$G$1,0))</f>
        <v>M</v>
      </c>
      <c r="K726" s="5">
        <f>INDEX(products!$A$1:$G$49,MATCH(orders!$D657,products!$A$1:$A$49,0),MATCH(orders!K$1,products!$A$1:$G$1,0))</f>
        <v>0.2</v>
      </c>
      <c r="L726" s="10">
        <f>INDEX(products!$A$1:$G$49,MATCH(orders!$D657,products!$A$1:$A$49,0),MATCH(orders!L$1,products!$A$1:$G$1,0))</f>
        <v>1.08</v>
      </c>
      <c r="M726" s="10">
        <f t="shared" si="33"/>
        <v>2.16</v>
      </c>
      <c r="N726" t="str">
        <f t="shared" si="34"/>
        <v>Croissant</v>
      </c>
      <c r="O726" t="str">
        <f t="shared" si="35"/>
        <v>Medium</v>
      </c>
      <c r="P726" t="str">
        <f>_xlfn.XLOOKUP(Orders[[#This Row],[Customer ID]],customers!$A$2:$A$1001,customers!$I$2:$I$1001,,0)</f>
        <v>No</v>
      </c>
    </row>
    <row r="727" spans="1:16" x14ac:dyDescent="0.35">
      <c r="A727" s="2" t="s">
        <v>6018</v>
      </c>
      <c r="B727" s="3">
        <v>44409</v>
      </c>
      <c r="C727" s="2" t="s">
        <v>5018</v>
      </c>
      <c r="D727" t="s">
        <v>278</v>
      </c>
      <c r="E727" s="2">
        <v>5</v>
      </c>
      <c r="F727" s="2" t="str">
        <f>_xlfn.XLOOKUP(C727,customers!$A$1:$A$1001,customers!$B$1:$B$1001,,0)</f>
        <v>Michelle Fuentes</v>
      </c>
      <c r="G727" s="2" t="str">
        <f ca="1">IF(_xlfn.XLOOKUP(C727,customers!$A$1:$A$1001,customers!$C$1:$C$1001,,0)=0,"",_xlfn.XLOOKUP(C727,customers!$A$1:$A$1001,customers!$C$1:$C$1001,,0))</f>
        <v>mfuentes6@gmail.com</v>
      </c>
      <c r="H727" s="2" t="str">
        <f>_xlfn.XLOOKUP(C727,customers!$A$1:$A$1001,customers!$G$1:$G$1001,,0)</f>
        <v>United States</v>
      </c>
      <c r="I727" t="str">
        <f>INDEX(products!$A$1:$G$49,MATCH(orders!$D998,products!$A$1:$A$49,0),MATCH(orders!I$1,products!$A$1:$G$1,0))</f>
        <v>Cia</v>
      </c>
      <c r="J727" t="str">
        <f>INDEX(products!$A$1:$G$49,MATCH(orders!$D998,products!$A$1:$A$49,0),MATCH(orders!J$1,products!$A$1:$G$1,0))</f>
        <v>M</v>
      </c>
      <c r="K727" s="5">
        <f>INDEX(products!$A$1:$G$49,MATCH(orders!$D998,products!$A$1:$A$49,0),MATCH(orders!K$1,products!$A$1:$G$1,0))</f>
        <v>2.5</v>
      </c>
      <c r="L727" s="10">
        <f>INDEX(products!$A$1:$G$49,MATCH(orders!$D998,products!$A$1:$A$49,0),MATCH(orders!L$1,products!$A$1:$G$1,0))</f>
        <v>15</v>
      </c>
      <c r="M727" s="10">
        <f t="shared" si="33"/>
        <v>75</v>
      </c>
      <c r="N727" t="str">
        <f t="shared" si="34"/>
        <v>Ciabatta</v>
      </c>
      <c r="O727" t="str">
        <f t="shared" si="35"/>
        <v>Medium</v>
      </c>
      <c r="P727" t="str">
        <f>_xlfn.XLOOKUP(Orders[[#This Row],[Customer ID]],customers!$A$2:$A$1001,customers!$I$2:$I$1001,,0)</f>
        <v>Yes</v>
      </c>
    </row>
    <row r="728" spans="1:16" x14ac:dyDescent="0.35">
      <c r="A728" s="2" t="s">
        <v>5499</v>
      </c>
      <c r="B728" s="3">
        <v>45438</v>
      </c>
      <c r="C728" s="2" t="s">
        <v>4499</v>
      </c>
      <c r="D728" t="s">
        <v>282</v>
      </c>
      <c r="E728" s="2">
        <v>3</v>
      </c>
      <c r="F728" s="2" t="str">
        <f>_xlfn.XLOOKUP(C728,customers!$A$1:$A$1001,customers!$B$1:$B$1001,,0)</f>
        <v>Michelle Fischer</v>
      </c>
      <c r="G728" s="2" t="str">
        <f ca="1">IF(_xlfn.XLOOKUP(C728,customers!$A$1:$A$1001,customers!$C$1:$C$1001,,0)=0,"",_xlfn.XLOOKUP(C728,customers!$A$1:$A$1001,customers!$C$1:$C$1001,,0))</f>
        <v>mfischer9@aol.com</v>
      </c>
      <c r="H728" s="2" t="str">
        <f>_xlfn.XLOOKUP(C728,customers!$A$1:$A$1001,customers!$G$1:$G$1001,,0)</f>
        <v>France</v>
      </c>
      <c r="I728" t="str">
        <f>INDEX(products!$A$1:$G$49,MATCH(orders!$D514,products!$A$1:$A$49,0),MATCH(orders!I$1,products!$A$1:$G$1,0))</f>
        <v>Bag</v>
      </c>
      <c r="J728" t="str">
        <f>INDEX(products!$A$1:$G$49,MATCH(orders!$D514,products!$A$1:$A$49,0),MATCH(orders!J$1,products!$A$1:$G$1,0))</f>
        <v>M</v>
      </c>
      <c r="K728" s="5">
        <f>INDEX(products!$A$1:$G$49,MATCH(orders!$D514,products!$A$1:$A$49,0),MATCH(orders!K$1,products!$A$1:$G$1,0))</f>
        <v>1</v>
      </c>
      <c r="L728" s="10">
        <f>INDEX(products!$A$1:$G$49,MATCH(orders!$D514,products!$A$1:$A$49,0),MATCH(orders!L$1,products!$A$1:$G$1,0))</f>
        <v>7.2</v>
      </c>
      <c r="M728" s="10">
        <f t="shared" si="33"/>
        <v>21.6</v>
      </c>
      <c r="N728" t="str">
        <f t="shared" si="34"/>
        <v>Baguette</v>
      </c>
      <c r="O728" t="str">
        <f t="shared" si="35"/>
        <v>Medium</v>
      </c>
      <c r="P728" t="str">
        <f>_xlfn.XLOOKUP(Orders[[#This Row],[Customer ID]],customers!$A$2:$A$1001,customers!$I$2:$I$1001,,0)</f>
        <v>Yes</v>
      </c>
    </row>
    <row r="729" spans="1:16" x14ac:dyDescent="0.35">
      <c r="A729" s="2" t="s">
        <v>5628</v>
      </c>
      <c r="B729" s="3">
        <v>45434</v>
      </c>
      <c r="C729" s="2" t="s">
        <v>4628</v>
      </c>
      <c r="D729" t="s">
        <v>260</v>
      </c>
      <c r="E729" s="2">
        <v>5</v>
      </c>
      <c r="F729" s="2" t="str">
        <f>_xlfn.XLOOKUP(C729,customers!$A$1:$A$1001,customers!$B$1:$B$1001,,0)</f>
        <v>Michaela Murphy</v>
      </c>
      <c r="G729" s="2" t="str">
        <f ca="1">IF(_xlfn.XLOOKUP(C729,customers!$A$1:$A$1001,customers!$C$1:$C$1001,,0)=0,"",_xlfn.XLOOKUP(C729,customers!$A$1:$A$1001,customers!$C$1:$C$1001,,0))</f>
        <v>mmurphy6@aol.com</v>
      </c>
      <c r="H729" s="2" t="str">
        <f>_xlfn.XLOOKUP(C729,customers!$A$1:$A$1001,customers!$G$1:$G$1001,,0)</f>
        <v>France</v>
      </c>
      <c r="I729" t="str">
        <f>INDEX(products!$A$1:$G$49,MATCH(orders!$D292,products!$A$1:$A$49,0),MATCH(orders!I$1,products!$A$1:$G$1,0))</f>
        <v>Cro</v>
      </c>
      <c r="J729" t="str">
        <f>INDEX(products!$A$1:$G$49,MATCH(orders!$D292,products!$A$1:$A$49,0),MATCH(orders!J$1,products!$A$1:$G$1,0))</f>
        <v>S</v>
      </c>
      <c r="K729" s="5">
        <f>INDEX(products!$A$1:$G$49,MATCH(orders!$D292,products!$A$1:$A$49,0),MATCH(orders!K$1,products!$A$1:$G$1,0))</f>
        <v>0.2</v>
      </c>
      <c r="L729" s="10">
        <f>INDEX(products!$A$1:$G$49,MATCH(orders!$D292,products!$A$1:$A$49,0),MATCH(orders!L$1,products!$A$1:$G$1,0))</f>
        <v>0.9</v>
      </c>
      <c r="M729" s="10">
        <f t="shared" si="33"/>
        <v>4.5</v>
      </c>
      <c r="N729" t="str">
        <f t="shared" si="34"/>
        <v>Croissant</v>
      </c>
      <c r="O729" t="str">
        <f t="shared" si="35"/>
        <v>Soft</v>
      </c>
      <c r="P729" t="str">
        <f>_xlfn.XLOOKUP(Orders[[#This Row],[Customer ID]],customers!$A$2:$A$1001,customers!$I$2:$I$1001,,0)</f>
        <v>No</v>
      </c>
    </row>
    <row r="730" spans="1:16" x14ac:dyDescent="0.35">
      <c r="A730" s="2" t="s">
        <v>5505</v>
      </c>
      <c r="B730" s="3">
        <v>44269</v>
      </c>
      <c r="C730" s="2" t="s">
        <v>4505</v>
      </c>
      <c r="D730" t="s">
        <v>259</v>
      </c>
      <c r="E730" s="2">
        <v>6</v>
      </c>
      <c r="F730" s="2" t="str">
        <f>_xlfn.XLOOKUP(C730,customers!$A$1:$A$1001,customers!$B$1:$B$1001,,0)</f>
        <v>Miguel Trevino</v>
      </c>
      <c r="G730" s="2" t="str">
        <f ca="1">IF(_xlfn.XLOOKUP(C730,customers!$A$1:$A$1001,customers!$C$1:$C$1001,,0)=0,"",_xlfn.XLOOKUP(C730,customers!$A$1:$A$1001,customers!$C$1:$C$1001,,0))</f>
        <v>mtrevino3@outlook.com</v>
      </c>
      <c r="H730" s="2" t="str">
        <f>_xlfn.XLOOKUP(C730,customers!$A$1:$A$1001,customers!$G$1:$G$1001,,0)</f>
        <v>United States</v>
      </c>
      <c r="I730" t="str">
        <f>INDEX(products!$A$1:$G$49,MATCH(orders!$D675,products!$A$1:$A$49,0),MATCH(orders!I$1,products!$A$1:$G$1,0))</f>
        <v>Cro</v>
      </c>
      <c r="J730" t="str">
        <f>INDEX(products!$A$1:$G$49,MATCH(orders!$D675,products!$A$1:$A$49,0),MATCH(orders!J$1,products!$A$1:$G$1,0))</f>
        <v>C</v>
      </c>
      <c r="K730" s="5">
        <f>INDEX(products!$A$1:$G$49,MATCH(orders!$D675,products!$A$1:$A$49,0),MATCH(orders!K$1,products!$A$1:$G$1,0))</f>
        <v>1</v>
      </c>
      <c r="L730" s="10">
        <f>INDEX(products!$A$1:$G$49,MATCH(orders!$D675,products!$A$1:$A$49,0),MATCH(orders!L$1,products!$A$1:$G$1,0))</f>
        <v>4.95</v>
      </c>
      <c r="M730" s="10">
        <f t="shared" si="33"/>
        <v>29.700000000000003</v>
      </c>
      <c r="N730" t="str">
        <f t="shared" si="34"/>
        <v>Croissant</v>
      </c>
      <c r="O730" t="str">
        <f t="shared" si="35"/>
        <v>Crispy</v>
      </c>
      <c r="P730" t="str">
        <f>_xlfn.XLOOKUP(Orders[[#This Row],[Customer ID]],customers!$A$2:$A$1001,customers!$I$2:$I$1001,,0)</f>
        <v>No</v>
      </c>
    </row>
    <row r="731" spans="1:16" x14ac:dyDescent="0.35">
      <c r="A731" s="2" t="s">
        <v>5304</v>
      </c>
      <c r="B731" s="3">
        <v>45198</v>
      </c>
      <c r="C731" s="2" t="s">
        <v>4304</v>
      </c>
      <c r="D731" t="s">
        <v>267</v>
      </c>
      <c r="E731" s="2">
        <v>4</v>
      </c>
      <c r="F731" s="2" t="str">
        <f>_xlfn.XLOOKUP(C731,customers!$A$1:$A$1001,customers!$B$1:$B$1001,,0)</f>
        <v>Mike Meadows</v>
      </c>
      <c r="G731" s="2" t="str">
        <f ca="1">IF(_xlfn.XLOOKUP(C731,customers!$A$1:$A$1001,customers!$C$1:$C$1001,,0)=0,"",_xlfn.XLOOKUP(C731,customers!$A$1:$A$1001,customers!$C$1:$C$1001,,0))</f>
        <v>mmeadows6@aol.com</v>
      </c>
      <c r="H731" s="2" t="str">
        <f>_xlfn.XLOOKUP(C731,customers!$A$1:$A$1001,customers!$G$1:$G$1001,,0)</f>
        <v>Ireland</v>
      </c>
      <c r="I731" t="str">
        <f>INDEX(products!$A$1:$G$49,MATCH(orders!$D635,products!$A$1:$A$49,0),MATCH(orders!I$1,products!$A$1:$G$1,0))</f>
        <v>Cia</v>
      </c>
      <c r="J731" t="str">
        <f>INDEX(products!$A$1:$G$49,MATCH(orders!$D635,products!$A$1:$A$49,0),MATCH(orders!J$1,products!$A$1:$G$1,0))</f>
        <v>M</v>
      </c>
      <c r="K731" s="5">
        <f>INDEX(products!$A$1:$G$49,MATCH(orders!$D635,products!$A$1:$A$49,0),MATCH(orders!K$1,products!$A$1:$G$1,0))</f>
        <v>0.5</v>
      </c>
      <c r="L731" s="10">
        <f>INDEX(products!$A$1:$G$49,MATCH(orders!$D635,products!$A$1:$A$49,0),MATCH(orders!L$1,products!$A$1:$G$1,0))</f>
        <v>3</v>
      </c>
      <c r="M731" s="10">
        <f t="shared" si="33"/>
        <v>12</v>
      </c>
      <c r="N731" t="str">
        <f t="shared" si="34"/>
        <v>Ciabatta</v>
      </c>
      <c r="O731" t="str">
        <f t="shared" si="35"/>
        <v>Medium</v>
      </c>
      <c r="P731" t="str">
        <f>_xlfn.XLOOKUP(Orders[[#This Row],[Customer ID]],customers!$A$2:$A$1001,customers!$I$2:$I$1001,,0)</f>
        <v>Yes</v>
      </c>
    </row>
    <row r="732" spans="1:16" x14ac:dyDescent="0.35">
      <c r="A732" s="2" t="s">
        <v>5740</v>
      </c>
      <c r="B732" s="3">
        <v>44364</v>
      </c>
      <c r="C732" s="2" t="s">
        <v>4740</v>
      </c>
      <c r="D732" t="s">
        <v>287</v>
      </c>
      <c r="E732" s="2">
        <v>2</v>
      </c>
      <c r="F732" s="2" t="str">
        <f>_xlfn.XLOOKUP(C732,customers!$A$1:$A$1001,customers!$B$1:$B$1001,,0)</f>
        <v>Mikayla Hughes</v>
      </c>
      <c r="G732" s="2" t="str">
        <f ca="1">IF(_xlfn.XLOOKUP(C732,customers!$A$1:$A$1001,customers!$C$1:$C$1001,,0)=0,"",_xlfn.XLOOKUP(C732,customers!$A$1:$A$1001,customers!$C$1:$C$1001,,0))</f>
        <v>mhughes1@gmail.com</v>
      </c>
      <c r="H732" s="2" t="str">
        <f>_xlfn.XLOOKUP(C732,customers!$A$1:$A$1001,customers!$G$1:$G$1001,,0)</f>
        <v>France</v>
      </c>
      <c r="I732" t="str">
        <f>INDEX(products!$A$1:$G$49,MATCH(orders!$D185,products!$A$1:$A$49,0),MATCH(orders!I$1,products!$A$1:$G$1,0))</f>
        <v>Bag</v>
      </c>
      <c r="J732" t="str">
        <f>INDEX(products!$A$1:$G$49,MATCH(orders!$D185,products!$A$1:$A$49,0),MATCH(orders!J$1,products!$A$1:$G$1,0))</f>
        <v>S</v>
      </c>
      <c r="K732" s="5">
        <f>INDEX(products!$A$1:$G$49,MATCH(orders!$D185,products!$A$1:$A$49,0),MATCH(orders!K$1,products!$A$1:$G$1,0))</f>
        <v>0.5</v>
      </c>
      <c r="L732" s="10">
        <f>INDEX(products!$A$1:$G$49,MATCH(orders!$D185,products!$A$1:$A$49,0),MATCH(orders!L$1,products!$A$1:$G$1,0))</f>
        <v>3</v>
      </c>
      <c r="M732" s="10">
        <f t="shared" si="33"/>
        <v>6</v>
      </c>
      <c r="N732" t="str">
        <f t="shared" si="34"/>
        <v>Baguette</v>
      </c>
      <c r="O732" t="str">
        <f t="shared" si="35"/>
        <v>Soft</v>
      </c>
      <c r="P732" t="str">
        <f>_xlfn.XLOOKUP(Orders[[#This Row],[Customer ID]],customers!$A$2:$A$1001,customers!$I$2:$I$1001,,0)</f>
        <v>Yes</v>
      </c>
    </row>
    <row r="733" spans="1:16" x14ac:dyDescent="0.35">
      <c r="A733" s="2" t="s">
        <v>5836</v>
      </c>
      <c r="B733" s="3">
        <v>45029</v>
      </c>
      <c r="C733" s="2" t="s">
        <v>4836</v>
      </c>
      <c r="D733" t="s">
        <v>284</v>
      </c>
      <c r="E733" s="2">
        <v>3</v>
      </c>
      <c r="F733" s="2" t="str">
        <f>_xlfn.XLOOKUP(C733,customers!$A$1:$A$1001,customers!$B$1:$B$1001,,0)</f>
        <v>Milton Buckley</v>
      </c>
      <c r="G733" s="2" t="str">
        <f ca="1">IF(_xlfn.XLOOKUP(C733,customers!$A$1:$A$1001,customers!$C$1:$C$1001,,0)=0,"",_xlfn.XLOOKUP(C733,customers!$A$1:$A$1001,customers!$C$1:$C$1001,,0))</f>
        <v>mbuckley3@gmail.com</v>
      </c>
      <c r="H733" s="2" t="str">
        <f>_xlfn.XLOOKUP(C733,customers!$A$1:$A$1001,customers!$G$1:$G$1001,,0)</f>
        <v>France</v>
      </c>
      <c r="I733" t="str">
        <f>INDEX(products!$A$1:$G$49,MATCH(orders!$D672,products!$A$1:$A$49,0),MATCH(orders!I$1,products!$A$1:$G$1,0))</f>
        <v>Bag</v>
      </c>
      <c r="J733" t="str">
        <f>INDEX(products!$A$1:$G$49,MATCH(orders!$D672,products!$A$1:$A$49,0),MATCH(orders!J$1,products!$A$1:$G$1,0))</f>
        <v>M</v>
      </c>
      <c r="K733" s="5">
        <f>INDEX(products!$A$1:$G$49,MATCH(orders!$D672,products!$A$1:$A$49,0),MATCH(orders!K$1,products!$A$1:$G$1,0))</f>
        <v>1</v>
      </c>
      <c r="L733" s="10">
        <f>INDEX(products!$A$1:$G$49,MATCH(orders!$D672,products!$A$1:$A$49,0),MATCH(orders!L$1,products!$A$1:$G$1,0))</f>
        <v>7.2</v>
      </c>
      <c r="M733" s="10">
        <f t="shared" si="33"/>
        <v>21.6</v>
      </c>
      <c r="N733" t="str">
        <f t="shared" si="34"/>
        <v>Baguette</v>
      </c>
      <c r="O733" t="str">
        <f t="shared" si="35"/>
        <v>Medium</v>
      </c>
      <c r="P733" t="str">
        <f>_xlfn.XLOOKUP(Orders[[#This Row],[Customer ID]],customers!$A$2:$A$1001,customers!$I$2:$I$1001,,0)</f>
        <v>Yes</v>
      </c>
    </row>
    <row r="734" spans="1:16" x14ac:dyDescent="0.35">
      <c r="A734" s="2" t="s">
        <v>5857</v>
      </c>
      <c r="B734" s="3">
        <v>44657</v>
      </c>
      <c r="C734" s="2" t="s">
        <v>4857</v>
      </c>
      <c r="D734" t="s">
        <v>267</v>
      </c>
      <c r="E734" s="2">
        <v>1</v>
      </c>
      <c r="F734" s="2" t="str">
        <f>_xlfn.XLOOKUP(C734,customers!$A$1:$A$1001,customers!$B$1:$B$1001,,0)</f>
        <v>Milo Cochran</v>
      </c>
      <c r="G734" s="2" t="str">
        <f ca="1">IF(_xlfn.XLOOKUP(C734,customers!$A$1:$A$1001,customers!$C$1:$C$1001,,0)=0,"",_xlfn.XLOOKUP(C734,customers!$A$1:$A$1001,customers!$C$1:$C$1001,,0))</f>
        <v>mcochran7@outlook.com</v>
      </c>
      <c r="H734" s="2" t="str">
        <f>_xlfn.XLOOKUP(C734,customers!$A$1:$A$1001,customers!$G$1:$G$1001,,0)</f>
        <v>United States</v>
      </c>
      <c r="I734" t="str">
        <f>INDEX(products!$A$1:$G$49,MATCH(orders!$D971,products!$A$1:$A$49,0),MATCH(orders!I$1,products!$A$1:$G$1,0))</f>
        <v>Cro</v>
      </c>
      <c r="J734" t="str">
        <f>INDEX(products!$A$1:$G$49,MATCH(orders!$D971,products!$A$1:$A$49,0),MATCH(orders!J$1,products!$A$1:$G$1,0))</f>
        <v>S</v>
      </c>
      <c r="K734" s="5">
        <f>INDEX(products!$A$1:$G$49,MATCH(orders!$D971,products!$A$1:$A$49,0),MATCH(orders!K$1,products!$A$1:$G$1,0))</f>
        <v>0.2</v>
      </c>
      <c r="L734" s="10">
        <f>INDEX(products!$A$1:$G$49,MATCH(orders!$D971,products!$A$1:$A$49,0),MATCH(orders!L$1,products!$A$1:$G$1,0))</f>
        <v>0.9</v>
      </c>
      <c r="M734" s="10">
        <f t="shared" si="33"/>
        <v>0.9</v>
      </c>
      <c r="N734" t="str">
        <f t="shared" si="34"/>
        <v>Croissant</v>
      </c>
      <c r="O734" t="str">
        <f t="shared" si="35"/>
        <v>Soft</v>
      </c>
      <c r="P734" t="str">
        <f>_xlfn.XLOOKUP(Orders[[#This Row],[Customer ID]],customers!$A$2:$A$1001,customers!$I$2:$I$1001,,0)</f>
        <v>Yes</v>
      </c>
    </row>
    <row r="735" spans="1:16" x14ac:dyDescent="0.35">
      <c r="A735" s="2" t="s">
        <v>6101</v>
      </c>
      <c r="B735" s="3">
        <v>44558</v>
      </c>
      <c r="C735" s="2" t="s">
        <v>5101</v>
      </c>
      <c r="D735" t="s">
        <v>269</v>
      </c>
      <c r="E735" s="2">
        <v>5</v>
      </c>
      <c r="F735" s="2" t="str">
        <f>_xlfn.XLOOKUP(C735,customers!$A$1:$A$1001,customers!$B$1:$B$1001,,0)</f>
        <v>Miranda Franklin</v>
      </c>
      <c r="G735" s="2" t="str">
        <f ca="1">IF(_xlfn.XLOOKUP(C735,customers!$A$1:$A$1001,customers!$C$1:$C$1001,,0)=0,"",_xlfn.XLOOKUP(C735,customers!$A$1:$A$1001,customers!$C$1:$C$1001,,0))</f>
        <v>mfranklin1@hotmail.com</v>
      </c>
      <c r="H735" s="2" t="str">
        <f>_xlfn.XLOOKUP(C735,customers!$A$1:$A$1001,customers!$G$1:$G$1001,,0)</f>
        <v>France</v>
      </c>
      <c r="I735" t="str">
        <f>INDEX(products!$A$1:$G$49,MATCH(orders!$D253,products!$A$1:$A$49,0),MATCH(orders!I$1,products!$A$1:$G$1,0))</f>
        <v>Cro</v>
      </c>
      <c r="J735" t="str">
        <f>INDEX(products!$A$1:$G$49,MATCH(orders!$D253,products!$A$1:$A$49,0),MATCH(orders!J$1,products!$A$1:$G$1,0))</f>
        <v>C</v>
      </c>
      <c r="K735" s="5">
        <f>INDEX(products!$A$1:$G$49,MATCH(orders!$D253,products!$A$1:$A$49,0),MATCH(orders!K$1,products!$A$1:$G$1,0))</f>
        <v>0.5</v>
      </c>
      <c r="L735" s="10">
        <f>INDEX(products!$A$1:$G$49,MATCH(orders!$D253,products!$A$1:$A$49,0),MATCH(orders!L$1,products!$A$1:$G$1,0))</f>
        <v>2.2000000000000002</v>
      </c>
      <c r="M735" s="10">
        <f t="shared" si="33"/>
        <v>11</v>
      </c>
      <c r="N735" t="str">
        <f t="shared" si="34"/>
        <v>Croissant</v>
      </c>
      <c r="O735" t="str">
        <f t="shared" si="35"/>
        <v>Crispy</v>
      </c>
      <c r="P735" t="str">
        <f>_xlfn.XLOOKUP(Orders[[#This Row],[Customer ID]],customers!$A$2:$A$1001,customers!$I$2:$I$1001,,0)</f>
        <v>No</v>
      </c>
    </row>
    <row r="736" spans="1:16" x14ac:dyDescent="0.35">
      <c r="A736" s="2" t="s">
        <v>5831</v>
      </c>
      <c r="B736" s="3">
        <v>44459</v>
      </c>
      <c r="C736" s="2" t="s">
        <v>4831</v>
      </c>
      <c r="D736" t="s">
        <v>270</v>
      </c>
      <c r="E736" s="2">
        <v>6</v>
      </c>
      <c r="F736" s="2" t="str">
        <f>_xlfn.XLOOKUP(C736,customers!$A$1:$A$1001,customers!$B$1:$B$1001,,0)</f>
        <v>Miriam Hansen</v>
      </c>
      <c r="G736" s="2" t="str">
        <f ca="1">IF(_xlfn.XLOOKUP(C736,customers!$A$1:$A$1001,customers!$C$1:$C$1001,,0)=0,"",_xlfn.XLOOKUP(C736,customers!$A$1:$A$1001,customers!$C$1:$C$1001,,0))</f>
        <v>mhansen2@aol.com</v>
      </c>
      <c r="H736" s="2" t="str">
        <f>_xlfn.XLOOKUP(C736,customers!$A$1:$A$1001,customers!$G$1:$G$1001,,0)</f>
        <v>United States</v>
      </c>
      <c r="I736" t="str">
        <f>INDEX(products!$A$1:$G$49,MATCH(orders!$D638,products!$A$1:$A$49,0),MATCH(orders!I$1,products!$A$1:$G$1,0))</f>
        <v>Bag</v>
      </c>
      <c r="J736" t="str">
        <f>INDEX(products!$A$1:$G$49,MATCH(orders!$D638,products!$A$1:$A$49,0),MATCH(orders!J$1,products!$A$1:$G$1,0))</f>
        <v>S</v>
      </c>
      <c r="K736" s="5">
        <f>INDEX(products!$A$1:$G$49,MATCH(orders!$D638,products!$A$1:$A$49,0),MATCH(orders!K$1,products!$A$1:$G$1,0))</f>
        <v>0.5</v>
      </c>
      <c r="L736" s="10">
        <f>INDEX(products!$A$1:$G$49,MATCH(orders!$D638,products!$A$1:$A$49,0),MATCH(orders!L$1,products!$A$1:$G$1,0))</f>
        <v>3</v>
      </c>
      <c r="M736" s="10">
        <f t="shared" si="33"/>
        <v>18</v>
      </c>
      <c r="N736" t="str">
        <f t="shared" si="34"/>
        <v>Baguette</v>
      </c>
      <c r="O736" t="str">
        <f t="shared" si="35"/>
        <v>Soft</v>
      </c>
      <c r="P736" t="str">
        <f>_xlfn.XLOOKUP(Orders[[#This Row],[Customer ID]],customers!$A$2:$A$1001,customers!$I$2:$I$1001,,0)</f>
        <v>No</v>
      </c>
    </row>
    <row r="737" spans="1:16" x14ac:dyDescent="0.35">
      <c r="A737" s="2" t="s">
        <v>5878</v>
      </c>
      <c r="B737" s="3">
        <v>44492</v>
      </c>
      <c r="C737" s="2" t="s">
        <v>4878</v>
      </c>
      <c r="D737" t="s">
        <v>271</v>
      </c>
      <c r="E737" s="2">
        <v>6</v>
      </c>
      <c r="F737" s="2" t="str">
        <f>_xlfn.XLOOKUP(C737,customers!$A$1:$A$1001,customers!$B$1:$B$1001,,0)</f>
        <v>Mireya Hayden</v>
      </c>
      <c r="G737" s="2" t="str">
        <f ca="1">IF(_xlfn.XLOOKUP(C737,customers!$A$1:$A$1001,customers!$C$1:$C$1001,,0)=0,"",_xlfn.XLOOKUP(C737,customers!$A$1:$A$1001,customers!$C$1:$C$1001,,0))</f>
        <v>mhayden4@yahoo.com</v>
      </c>
      <c r="H737" s="2" t="str">
        <f>_xlfn.XLOOKUP(C737,customers!$A$1:$A$1001,customers!$G$1:$G$1001,,0)</f>
        <v>France</v>
      </c>
      <c r="I737" t="str">
        <f>INDEX(products!$A$1:$G$49,MATCH(orders!$D591,products!$A$1:$A$49,0),MATCH(orders!I$1,products!$A$1:$G$1,0))</f>
        <v>Bri</v>
      </c>
      <c r="J737" t="str">
        <f>INDEX(products!$A$1:$G$49,MATCH(orders!$D591,products!$A$1:$A$49,0),MATCH(orders!J$1,products!$A$1:$G$1,0))</f>
        <v>S</v>
      </c>
      <c r="K737" s="5">
        <f>INDEX(products!$A$1:$G$49,MATCH(orders!$D591,products!$A$1:$A$49,0),MATCH(orders!K$1,products!$A$1:$G$1,0))</f>
        <v>1</v>
      </c>
      <c r="L737" s="10">
        <f>INDEX(products!$A$1:$G$49,MATCH(orders!$D591,products!$A$1:$A$49,0),MATCH(orders!L$1,products!$A$1:$G$1,0))</f>
        <v>4</v>
      </c>
      <c r="M737" s="10">
        <f t="shared" si="33"/>
        <v>24</v>
      </c>
      <c r="N737" t="str">
        <f t="shared" si="34"/>
        <v>Brioche</v>
      </c>
      <c r="O737" t="str">
        <f t="shared" si="35"/>
        <v>Soft</v>
      </c>
      <c r="P737" t="str">
        <f>_xlfn.XLOOKUP(Orders[[#This Row],[Customer ID]],customers!$A$2:$A$1001,customers!$I$2:$I$1001,,0)</f>
        <v>No</v>
      </c>
    </row>
    <row r="738" spans="1:16" x14ac:dyDescent="0.35">
      <c r="A738" s="2" t="s">
        <v>5874</v>
      </c>
      <c r="B738" s="3">
        <v>45330</v>
      </c>
      <c r="C738" s="2" t="s">
        <v>4874</v>
      </c>
      <c r="D738" t="s">
        <v>281</v>
      </c>
      <c r="E738" s="2">
        <v>3</v>
      </c>
      <c r="F738" s="2" t="str">
        <f>_xlfn.XLOOKUP(C738,customers!$A$1:$A$1001,customers!$B$1:$B$1001,,0)</f>
        <v>Mohamed Camacho</v>
      </c>
      <c r="G738" s="2" t="str">
        <f ca="1">IF(_xlfn.XLOOKUP(C738,customers!$A$1:$A$1001,customers!$C$1:$C$1001,,0)=0,"",_xlfn.XLOOKUP(C738,customers!$A$1:$A$1001,customers!$C$1:$C$1001,,0))</f>
        <v>mcamacho3@gmail.com</v>
      </c>
      <c r="H738" s="2" t="str">
        <f>_xlfn.XLOOKUP(C738,customers!$A$1:$A$1001,customers!$G$1:$G$1001,,0)</f>
        <v>France</v>
      </c>
      <c r="I738" t="str">
        <f>INDEX(products!$A$1:$G$49,MATCH(orders!$D811,products!$A$1:$A$49,0),MATCH(orders!I$1,products!$A$1:$G$1,0))</f>
        <v>Bag</v>
      </c>
      <c r="J738" t="str">
        <f>INDEX(products!$A$1:$G$49,MATCH(orders!$D811,products!$A$1:$A$49,0),MATCH(orders!J$1,products!$A$1:$G$1,0))</f>
        <v>S</v>
      </c>
      <c r="K738" s="5">
        <f>INDEX(products!$A$1:$G$49,MATCH(orders!$D811,products!$A$1:$A$49,0),MATCH(orders!K$1,products!$A$1:$G$1,0))</f>
        <v>2.5</v>
      </c>
      <c r="L738" s="10">
        <f>INDEX(products!$A$1:$G$49,MATCH(orders!$D811,products!$A$1:$A$49,0),MATCH(orders!L$1,products!$A$1:$G$1,0))</f>
        <v>15</v>
      </c>
      <c r="M738" s="10">
        <f t="shared" si="33"/>
        <v>45</v>
      </c>
      <c r="N738" t="str">
        <f t="shared" si="34"/>
        <v>Baguette</v>
      </c>
      <c r="O738" t="str">
        <f t="shared" si="35"/>
        <v>Soft</v>
      </c>
      <c r="P738" t="str">
        <f>_xlfn.XLOOKUP(Orders[[#This Row],[Customer ID]],customers!$A$2:$A$1001,customers!$I$2:$I$1001,,0)</f>
        <v>Yes</v>
      </c>
    </row>
    <row r="739" spans="1:16" x14ac:dyDescent="0.35">
      <c r="A739" s="2" t="s">
        <v>5663</v>
      </c>
      <c r="B739" s="3">
        <v>44818</v>
      </c>
      <c r="C739" s="2" t="s">
        <v>4663</v>
      </c>
      <c r="D739" t="s">
        <v>274</v>
      </c>
      <c r="E739" s="2">
        <v>6</v>
      </c>
      <c r="F739" s="2" t="str">
        <f>_xlfn.XLOOKUP(C739,customers!$A$1:$A$1001,customers!$B$1:$B$1001,,0)</f>
        <v>Moises Little</v>
      </c>
      <c r="G739" s="2" t="str">
        <f ca="1">IF(_xlfn.XLOOKUP(C739,customers!$A$1:$A$1001,customers!$C$1:$C$1001,,0)=0,"",_xlfn.XLOOKUP(C739,customers!$A$1:$A$1001,customers!$C$1:$C$1001,,0))</f>
        <v>mlittle4@yahoo.com</v>
      </c>
      <c r="H739" s="2" t="str">
        <f>_xlfn.XLOOKUP(C739,customers!$A$1:$A$1001,customers!$G$1:$G$1001,,0)</f>
        <v>Germany</v>
      </c>
      <c r="I739" t="str">
        <f>INDEX(products!$A$1:$G$49,MATCH(orders!$D80,products!$A$1:$A$49,0),MATCH(orders!I$1,products!$A$1:$G$1,0))</f>
        <v>Cro</v>
      </c>
      <c r="J739" t="str">
        <f>INDEX(products!$A$1:$G$49,MATCH(orders!$D80,products!$A$1:$A$49,0),MATCH(orders!J$1,products!$A$1:$G$1,0))</f>
        <v>C</v>
      </c>
      <c r="K739" s="5">
        <f>INDEX(products!$A$1:$G$49,MATCH(orders!$D80,products!$A$1:$A$49,0),MATCH(orders!K$1,products!$A$1:$G$1,0))</f>
        <v>2.5</v>
      </c>
      <c r="L739" s="10">
        <f>INDEX(products!$A$1:$G$49,MATCH(orders!$D80,products!$A$1:$A$49,0),MATCH(orders!L$1,products!$A$1:$G$1,0))</f>
        <v>12.375</v>
      </c>
      <c r="M739" s="10">
        <f t="shared" si="33"/>
        <v>74.25</v>
      </c>
      <c r="N739" t="str">
        <f t="shared" si="34"/>
        <v>Croissant</v>
      </c>
      <c r="O739" t="str">
        <f t="shared" si="35"/>
        <v>Crispy</v>
      </c>
      <c r="P739" t="str">
        <f>_xlfn.XLOOKUP(Orders[[#This Row],[Customer ID]],customers!$A$2:$A$1001,customers!$I$2:$I$1001,,0)</f>
        <v>No</v>
      </c>
    </row>
    <row r="740" spans="1:16" x14ac:dyDescent="0.35">
      <c r="A740" s="2" t="s">
        <v>6178</v>
      </c>
      <c r="B740" s="3">
        <v>45086</v>
      </c>
      <c r="C740" s="2" t="s">
        <v>5178</v>
      </c>
      <c r="D740" t="s">
        <v>262</v>
      </c>
      <c r="E740" s="2">
        <v>6</v>
      </c>
      <c r="F740" s="2" t="str">
        <f>_xlfn.XLOOKUP(C740,customers!$A$1:$A$1001,customers!$B$1:$B$1001,,0)</f>
        <v>Mollie Lambert</v>
      </c>
      <c r="G740" s="2" t="str">
        <f ca="1">IF(_xlfn.XLOOKUP(C740,customers!$A$1:$A$1001,customers!$C$1:$C$1001,,0)=0,"",_xlfn.XLOOKUP(C740,customers!$A$1:$A$1001,customers!$C$1:$C$1001,,0))</f>
        <v>mlambert1@yahoo.com</v>
      </c>
      <c r="H740" s="2" t="str">
        <f>_xlfn.XLOOKUP(C740,customers!$A$1:$A$1001,customers!$G$1:$G$1001,,0)</f>
        <v>France</v>
      </c>
      <c r="I740" t="str">
        <f>INDEX(products!$A$1:$G$49,MATCH(orders!$D486,products!$A$1:$A$49,0),MATCH(orders!I$1,products!$A$1:$G$1,0))</f>
        <v>Bag</v>
      </c>
      <c r="J740" t="str">
        <f>INDEX(products!$A$1:$G$49,MATCH(orders!$D486,products!$A$1:$A$49,0),MATCH(orders!J$1,products!$A$1:$G$1,0))</f>
        <v>S</v>
      </c>
      <c r="K740" s="5">
        <f>INDEX(products!$A$1:$G$49,MATCH(orders!$D486,products!$A$1:$A$49,0),MATCH(orders!K$1,products!$A$1:$G$1,0))</f>
        <v>0.5</v>
      </c>
      <c r="L740" s="10">
        <f>INDEX(products!$A$1:$G$49,MATCH(orders!$D486,products!$A$1:$A$49,0),MATCH(orders!L$1,products!$A$1:$G$1,0))</f>
        <v>3</v>
      </c>
      <c r="M740" s="10">
        <f t="shared" si="33"/>
        <v>18</v>
      </c>
      <c r="N740" t="str">
        <f t="shared" si="34"/>
        <v>Baguette</v>
      </c>
      <c r="O740" t="str">
        <f t="shared" si="35"/>
        <v>Soft</v>
      </c>
      <c r="P740" t="str">
        <f>_xlfn.XLOOKUP(Orders[[#This Row],[Customer ID]],customers!$A$2:$A$1001,customers!$I$2:$I$1001,,0)</f>
        <v>No</v>
      </c>
    </row>
    <row r="741" spans="1:16" x14ac:dyDescent="0.35">
      <c r="A741" s="2" t="s">
        <v>5338</v>
      </c>
      <c r="B741" s="3">
        <v>44909</v>
      </c>
      <c r="C741" s="2" t="s">
        <v>4338</v>
      </c>
      <c r="D741" t="s">
        <v>274</v>
      </c>
      <c r="E741" s="2">
        <v>1</v>
      </c>
      <c r="F741" s="2" t="str">
        <f>_xlfn.XLOOKUP(C741,customers!$A$1:$A$1001,customers!$B$1:$B$1001,,0)</f>
        <v>Monique Vincent</v>
      </c>
      <c r="G741" s="2" t="str">
        <f ca="1">IF(_xlfn.XLOOKUP(C741,customers!$A$1:$A$1001,customers!$C$1:$C$1001,,0)=0,"",_xlfn.XLOOKUP(C741,customers!$A$1:$A$1001,customers!$C$1:$C$1001,,0))</f>
        <v>mvincent0@icloud.com</v>
      </c>
      <c r="H741" s="2" t="str">
        <f>_xlfn.XLOOKUP(C741,customers!$A$1:$A$1001,customers!$G$1:$G$1001,,0)</f>
        <v>France</v>
      </c>
      <c r="I741" t="str">
        <f>INDEX(products!$A$1:$G$49,MATCH(orders!$D752,products!$A$1:$A$49,0),MATCH(orders!I$1,products!$A$1:$G$1,0))</f>
        <v>Bag</v>
      </c>
      <c r="J741" t="str">
        <f>INDEX(products!$A$1:$G$49,MATCH(orders!$D752,products!$A$1:$A$49,0),MATCH(orders!J$1,products!$A$1:$G$1,0))</f>
        <v>C</v>
      </c>
      <c r="K741" s="5">
        <f>INDEX(products!$A$1:$G$49,MATCH(orders!$D752,products!$A$1:$A$49,0),MATCH(orders!K$1,products!$A$1:$G$1,0))</f>
        <v>0.2</v>
      </c>
      <c r="L741" s="10">
        <f>INDEX(products!$A$1:$G$49,MATCH(orders!$D752,products!$A$1:$A$49,0),MATCH(orders!L$1,products!$A$1:$G$1,0))</f>
        <v>1.32</v>
      </c>
      <c r="M741" s="10">
        <f t="shared" si="33"/>
        <v>1.32</v>
      </c>
      <c r="N741" t="str">
        <f t="shared" si="34"/>
        <v>Baguette</v>
      </c>
      <c r="O741" t="str">
        <f t="shared" si="35"/>
        <v>Crispy</v>
      </c>
      <c r="P741" t="str">
        <f>_xlfn.XLOOKUP(Orders[[#This Row],[Customer ID]],customers!$A$2:$A$1001,customers!$I$2:$I$1001,,0)</f>
        <v>Yes</v>
      </c>
    </row>
    <row r="742" spans="1:16" x14ac:dyDescent="0.35">
      <c r="A742" s="2" t="s">
        <v>6196</v>
      </c>
      <c r="B742" s="3">
        <v>45330</v>
      </c>
      <c r="C742" s="2" t="s">
        <v>5196</v>
      </c>
      <c r="D742" t="s">
        <v>284</v>
      </c>
      <c r="E742" s="2">
        <v>2</v>
      </c>
      <c r="F742" s="2" t="str">
        <f>_xlfn.XLOOKUP(C742,customers!$A$1:$A$1001,customers!$B$1:$B$1001,,0)</f>
        <v>Morgan Thomas</v>
      </c>
      <c r="G742" s="2" t="str">
        <f ca="1">IF(_xlfn.XLOOKUP(C742,customers!$A$1:$A$1001,customers!$C$1:$C$1001,,0)=0,"",_xlfn.XLOOKUP(C742,customers!$A$1:$A$1001,customers!$C$1:$C$1001,,0))</f>
        <v>mthomas7@aol.com</v>
      </c>
      <c r="H742" s="2" t="str">
        <f>_xlfn.XLOOKUP(C742,customers!$A$1:$A$1001,customers!$G$1:$G$1001,,0)</f>
        <v>France</v>
      </c>
      <c r="I742" t="str">
        <f>INDEX(products!$A$1:$G$49,MATCH(orders!$D960,products!$A$1:$A$49,0),MATCH(orders!I$1,products!$A$1:$G$1,0))</f>
        <v>Cia</v>
      </c>
      <c r="J742" t="str">
        <f>INDEX(products!$A$1:$G$49,MATCH(orders!$D960,products!$A$1:$A$49,0),MATCH(orders!J$1,products!$A$1:$G$1,0))</f>
        <v>M</v>
      </c>
      <c r="K742" s="5">
        <f>INDEX(products!$A$1:$G$49,MATCH(orders!$D960,products!$A$1:$A$49,0),MATCH(orders!K$1,products!$A$1:$G$1,0))</f>
        <v>0.2</v>
      </c>
      <c r="L742" s="10">
        <f>INDEX(products!$A$1:$G$49,MATCH(orders!$D960,products!$A$1:$A$49,0),MATCH(orders!L$1,products!$A$1:$G$1,0))</f>
        <v>1.2</v>
      </c>
      <c r="M742" s="10">
        <f t="shared" si="33"/>
        <v>2.4</v>
      </c>
      <c r="N742" t="str">
        <f t="shared" si="34"/>
        <v>Ciabatta</v>
      </c>
      <c r="O742" t="str">
        <f t="shared" si="35"/>
        <v>Medium</v>
      </c>
      <c r="P742" t="str">
        <f>_xlfn.XLOOKUP(Orders[[#This Row],[Customer ID]],customers!$A$2:$A$1001,customers!$I$2:$I$1001,,0)</f>
        <v>Yes</v>
      </c>
    </row>
    <row r="743" spans="1:16" x14ac:dyDescent="0.35">
      <c r="A743" s="2" t="s">
        <v>5522</v>
      </c>
      <c r="B743" s="3">
        <v>44860</v>
      </c>
      <c r="C743" s="2" t="s">
        <v>4522</v>
      </c>
      <c r="D743" t="s">
        <v>277</v>
      </c>
      <c r="E743" s="2">
        <v>6</v>
      </c>
      <c r="F743" s="2" t="str">
        <f>_xlfn.XLOOKUP(C743,customers!$A$1:$A$1001,customers!$B$1:$B$1001,,0)</f>
        <v>Morgan Morrow</v>
      </c>
      <c r="G743" s="2" t="str">
        <f ca="1">IF(_xlfn.XLOOKUP(C743,customers!$A$1:$A$1001,customers!$C$1:$C$1001,,0)=0,"",_xlfn.XLOOKUP(C743,customers!$A$1:$A$1001,customers!$C$1:$C$1001,,0))</f>
        <v>mmorrow3@yahoo.com</v>
      </c>
      <c r="H743" s="2" t="str">
        <f>_xlfn.XLOOKUP(C743,customers!$A$1:$A$1001,customers!$G$1:$G$1001,,0)</f>
        <v>United States</v>
      </c>
      <c r="I743" t="str">
        <f>INDEX(products!$A$1:$G$49,MATCH(orders!$D757,products!$A$1:$A$49,0),MATCH(orders!I$1,products!$A$1:$G$1,0))</f>
        <v>Cro</v>
      </c>
      <c r="J743" t="str">
        <f>INDEX(products!$A$1:$G$49,MATCH(orders!$D757,products!$A$1:$A$49,0),MATCH(orders!J$1,products!$A$1:$G$1,0))</f>
        <v>C</v>
      </c>
      <c r="K743" s="5">
        <f>INDEX(products!$A$1:$G$49,MATCH(orders!$D757,products!$A$1:$A$49,0),MATCH(orders!K$1,products!$A$1:$G$1,0))</f>
        <v>0.5</v>
      </c>
      <c r="L743" s="10">
        <f>INDEX(products!$A$1:$G$49,MATCH(orders!$D757,products!$A$1:$A$49,0),MATCH(orders!L$1,products!$A$1:$G$1,0))</f>
        <v>2.2000000000000002</v>
      </c>
      <c r="M743" s="10">
        <f t="shared" si="33"/>
        <v>13.200000000000001</v>
      </c>
      <c r="N743" t="str">
        <f t="shared" si="34"/>
        <v>Croissant</v>
      </c>
      <c r="O743" t="str">
        <f t="shared" si="35"/>
        <v>Crispy</v>
      </c>
      <c r="P743" t="str">
        <f>_xlfn.XLOOKUP(Orders[[#This Row],[Customer ID]],customers!$A$2:$A$1001,customers!$I$2:$I$1001,,0)</f>
        <v>Yes</v>
      </c>
    </row>
    <row r="744" spans="1:16" x14ac:dyDescent="0.35">
      <c r="A744" s="2" t="s">
        <v>5475</v>
      </c>
      <c r="B744" s="3">
        <v>44738</v>
      </c>
      <c r="C744" s="2" t="s">
        <v>4475</v>
      </c>
      <c r="D744" t="s">
        <v>265</v>
      </c>
      <c r="E744" s="2">
        <v>1</v>
      </c>
      <c r="F744" s="2" t="str">
        <f>_xlfn.XLOOKUP(C744,customers!$A$1:$A$1001,customers!$B$1:$B$1001,,0)</f>
        <v>Moriah Mcmillan</v>
      </c>
      <c r="G744" s="2" t="str">
        <f ca="1">IF(_xlfn.XLOOKUP(C744,customers!$A$1:$A$1001,customers!$C$1:$C$1001,,0)=0,"",_xlfn.XLOOKUP(C744,customers!$A$1:$A$1001,customers!$C$1:$C$1001,,0))</f>
        <v>mmcmillan1@aol.com</v>
      </c>
      <c r="H744" s="2" t="str">
        <f>_xlfn.XLOOKUP(C744,customers!$A$1:$A$1001,customers!$G$1:$G$1001,,0)</f>
        <v>France</v>
      </c>
      <c r="I744" t="str">
        <f>INDEX(products!$A$1:$G$49,MATCH(orders!$D585,products!$A$1:$A$49,0),MATCH(orders!I$1,products!$A$1:$G$1,0))</f>
        <v>Cia</v>
      </c>
      <c r="J744" t="str">
        <f>INDEX(products!$A$1:$G$49,MATCH(orders!$D585,products!$A$1:$A$49,0),MATCH(orders!J$1,products!$A$1:$G$1,0))</f>
        <v>M</v>
      </c>
      <c r="K744" s="5">
        <f>INDEX(products!$A$1:$G$49,MATCH(orders!$D585,products!$A$1:$A$49,0),MATCH(orders!K$1,products!$A$1:$G$1,0))</f>
        <v>2.5</v>
      </c>
      <c r="L744" s="10">
        <f>INDEX(products!$A$1:$G$49,MATCH(orders!$D585,products!$A$1:$A$49,0),MATCH(orders!L$1,products!$A$1:$G$1,0))</f>
        <v>15</v>
      </c>
      <c r="M744" s="10">
        <f t="shared" si="33"/>
        <v>15</v>
      </c>
      <c r="N744" t="str">
        <f t="shared" si="34"/>
        <v>Ciabatta</v>
      </c>
      <c r="O744" t="str">
        <f t="shared" si="35"/>
        <v>Medium</v>
      </c>
      <c r="P744" t="str">
        <f>_xlfn.XLOOKUP(Orders[[#This Row],[Customer ID]],customers!$A$2:$A$1001,customers!$I$2:$I$1001,,0)</f>
        <v>Yes</v>
      </c>
    </row>
    <row r="745" spans="1:16" x14ac:dyDescent="0.35">
      <c r="A745" s="2" t="s">
        <v>5675</v>
      </c>
      <c r="B745" s="3">
        <v>45446</v>
      </c>
      <c r="C745" s="2" t="s">
        <v>4675</v>
      </c>
      <c r="D745" t="s">
        <v>275</v>
      </c>
      <c r="E745" s="2">
        <v>3</v>
      </c>
      <c r="F745" s="2" t="str">
        <f>_xlfn.XLOOKUP(C745,customers!$A$1:$A$1001,customers!$B$1:$B$1001,,0)</f>
        <v>Moriah Andrade</v>
      </c>
      <c r="G745" s="2" t="str">
        <f ca="1">IF(_xlfn.XLOOKUP(C745,customers!$A$1:$A$1001,customers!$C$1:$C$1001,,0)=0,"",_xlfn.XLOOKUP(C745,customers!$A$1:$A$1001,customers!$C$1:$C$1001,,0))</f>
        <v>mandrade9@yahoo.com</v>
      </c>
      <c r="H745" s="2" t="str">
        <f>_xlfn.XLOOKUP(C745,customers!$A$1:$A$1001,customers!$G$1:$G$1001,,0)</f>
        <v>France</v>
      </c>
      <c r="I745" t="str">
        <f>INDEX(products!$A$1:$G$49,MATCH(orders!$D561,products!$A$1:$A$49,0),MATCH(orders!I$1,products!$A$1:$G$1,0))</f>
        <v>Cro</v>
      </c>
      <c r="J745" t="str">
        <f>INDEX(products!$A$1:$G$49,MATCH(orders!$D561,products!$A$1:$A$49,0),MATCH(orders!J$1,products!$A$1:$G$1,0))</f>
        <v>M</v>
      </c>
      <c r="K745" s="5">
        <f>INDEX(products!$A$1:$G$49,MATCH(orders!$D561,products!$A$1:$A$49,0),MATCH(orders!K$1,products!$A$1:$G$1,0))</f>
        <v>0.5</v>
      </c>
      <c r="L745" s="10">
        <f>INDEX(products!$A$1:$G$49,MATCH(orders!$D561,products!$A$1:$A$49,0),MATCH(orders!L$1,products!$A$1:$G$1,0))</f>
        <v>2.7</v>
      </c>
      <c r="M745" s="10">
        <f t="shared" si="33"/>
        <v>8.1000000000000014</v>
      </c>
      <c r="N745" t="str">
        <f t="shared" si="34"/>
        <v>Croissant</v>
      </c>
      <c r="O745" t="str">
        <f t="shared" si="35"/>
        <v>Medium</v>
      </c>
      <c r="P745" t="str">
        <f>_xlfn.XLOOKUP(Orders[[#This Row],[Customer ID]],customers!$A$2:$A$1001,customers!$I$2:$I$1001,,0)</f>
        <v>Yes</v>
      </c>
    </row>
    <row r="746" spans="1:16" x14ac:dyDescent="0.35">
      <c r="A746" s="2" t="s">
        <v>5347</v>
      </c>
      <c r="B746" s="3">
        <v>45437</v>
      </c>
      <c r="C746" s="2" t="s">
        <v>4347</v>
      </c>
      <c r="D746" t="s">
        <v>287</v>
      </c>
      <c r="E746" s="2">
        <v>6</v>
      </c>
      <c r="F746" s="2" t="str">
        <f>_xlfn.XLOOKUP(C746,customers!$A$1:$A$1001,customers!$B$1:$B$1001,,0)</f>
        <v>Moriah Meyer</v>
      </c>
      <c r="G746" s="2" t="str">
        <f ca="1">IF(_xlfn.XLOOKUP(C746,customers!$A$1:$A$1001,customers!$C$1:$C$1001,,0)=0,"",_xlfn.XLOOKUP(C746,customers!$A$1:$A$1001,customers!$C$1:$C$1001,,0))</f>
        <v>mmeyer1@hotmail.com</v>
      </c>
      <c r="H746" s="2" t="str">
        <f>_xlfn.XLOOKUP(C746,customers!$A$1:$A$1001,customers!$G$1:$G$1001,,0)</f>
        <v>France</v>
      </c>
      <c r="I746" t="str">
        <f>INDEX(products!$A$1:$G$49,MATCH(orders!$D953,products!$A$1:$A$49,0),MATCH(orders!I$1,products!$A$1:$G$1,0))</f>
        <v>Bag</v>
      </c>
      <c r="J746" t="str">
        <f>INDEX(products!$A$1:$G$49,MATCH(orders!$D953,products!$A$1:$A$49,0),MATCH(orders!J$1,products!$A$1:$G$1,0))</f>
        <v>C</v>
      </c>
      <c r="K746" s="5">
        <f>INDEX(products!$A$1:$G$49,MATCH(orders!$D953,products!$A$1:$A$49,0),MATCH(orders!K$1,products!$A$1:$G$1,0))</f>
        <v>0.5</v>
      </c>
      <c r="L746" s="10">
        <f>INDEX(products!$A$1:$G$49,MATCH(orders!$D953,products!$A$1:$A$49,0),MATCH(orders!L$1,products!$A$1:$G$1,0))</f>
        <v>3.3</v>
      </c>
      <c r="M746" s="10">
        <f t="shared" si="33"/>
        <v>19.799999999999997</v>
      </c>
      <c r="N746" t="str">
        <f t="shared" si="34"/>
        <v>Baguette</v>
      </c>
      <c r="O746" t="str">
        <f t="shared" si="35"/>
        <v>Crispy</v>
      </c>
      <c r="P746" t="str">
        <f>_xlfn.XLOOKUP(Orders[[#This Row],[Customer ID]],customers!$A$2:$A$1001,customers!$I$2:$I$1001,,0)</f>
        <v>Yes</v>
      </c>
    </row>
    <row r="747" spans="1:16" x14ac:dyDescent="0.35">
      <c r="A747" s="2" t="s">
        <v>5405</v>
      </c>
      <c r="B747" s="3">
        <v>45636</v>
      </c>
      <c r="C747" s="2" t="s">
        <v>4405</v>
      </c>
      <c r="D747" t="s">
        <v>262</v>
      </c>
      <c r="E747" s="2">
        <v>5</v>
      </c>
      <c r="F747" s="2" t="str">
        <f>_xlfn.XLOOKUP(C747,customers!$A$1:$A$1001,customers!$B$1:$B$1001,,0)</f>
        <v>Moses James</v>
      </c>
      <c r="G747" s="2" t="str">
        <f ca="1">IF(_xlfn.XLOOKUP(C747,customers!$A$1:$A$1001,customers!$C$1:$C$1001,,0)=0,"",_xlfn.XLOOKUP(C747,customers!$A$1:$A$1001,customers!$C$1:$C$1001,,0))</f>
        <v>mjames8@hotmail.com</v>
      </c>
      <c r="H747" s="2" t="str">
        <f>_xlfn.XLOOKUP(C747,customers!$A$1:$A$1001,customers!$G$1:$G$1001,,0)</f>
        <v>United States</v>
      </c>
      <c r="I747" t="str">
        <f>INDEX(products!$A$1:$G$49,MATCH(orders!$D870,products!$A$1:$A$49,0),MATCH(orders!I$1,products!$A$1:$G$1,0))</f>
        <v>Cro</v>
      </c>
      <c r="J747" t="str">
        <f>INDEX(products!$A$1:$G$49,MATCH(orders!$D870,products!$A$1:$A$49,0),MATCH(orders!J$1,products!$A$1:$G$1,0))</f>
        <v>C</v>
      </c>
      <c r="K747" s="5">
        <f>INDEX(products!$A$1:$G$49,MATCH(orders!$D870,products!$A$1:$A$49,0),MATCH(orders!K$1,products!$A$1:$G$1,0))</f>
        <v>1</v>
      </c>
      <c r="L747" s="10">
        <f>INDEX(products!$A$1:$G$49,MATCH(orders!$D870,products!$A$1:$A$49,0),MATCH(orders!L$1,products!$A$1:$G$1,0))</f>
        <v>4.95</v>
      </c>
      <c r="M747" s="10">
        <f t="shared" si="33"/>
        <v>24.75</v>
      </c>
      <c r="N747" t="str">
        <f t="shared" si="34"/>
        <v>Croissant</v>
      </c>
      <c r="O747" t="str">
        <f t="shared" si="35"/>
        <v>Crispy</v>
      </c>
      <c r="P747" t="str">
        <f>_xlfn.XLOOKUP(Orders[[#This Row],[Customer ID]],customers!$A$2:$A$1001,customers!$I$2:$I$1001,,0)</f>
        <v>No</v>
      </c>
    </row>
    <row r="748" spans="1:16" x14ac:dyDescent="0.35">
      <c r="A748" s="2" t="s">
        <v>5703</v>
      </c>
      <c r="B748" s="3">
        <v>44404</v>
      </c>
      <c r="C748" s="2" t="s">
        <v>4703</v>
      </c>
      <c r="D748" t="s">
        <v>276</v>
      </c>
      <c r="E748" s="2">
        <v>1</v>
      </c>
      <c r="F748" s="2" t="str">
        <f>_xlfn.XLOOKUP(C748,customers!$A$1:$A$1001,customers!$B$1:$B$1001,,0)</f>
        <v>Moshe Stark</v>
      </c>
      <c r="G748" s="2" t="str">
        <f ca="1">IF(_xlfn.XLOOKUP(C748,customers!$A$1:$A$1001,customers!$C$1:$C$1001,,0)=0,"",_xlfn.XLOOKUP(C748,customers!$A$1:$A$1001,customers!$C$1:$C$1001,,0))</f>
        <v>mstark2@aol.com</v>
      </c>
      <c r="H748" s="2" t="str">
        <f>_xlfn.XLOOKUP(C748,customers!$A$1:$A$1001,customers!$G$1:$G$1001,,0)</f>
        <v>France</v>
      </c>
      <c r="I748" t="str">
        <f>INDEX(products!$A$1:$G$49,MATCH(orders!$D312,products!$A$1:$A$49,0),MATCH(orders!I$1,products!$A$1:$G$1,0))</f>
        <v>Cia</v>
      </c>
      <c r="J748" t="str">
        <f>INDEX(products!$A$1:$G$49,MATCH(orders!$D312,products!$A$1:$A$49,0),MATCH(orders!J$1,products!$A$1:$G$1,0))</f>
        <v>M</v>
      </c>
      <c r="K748" s="5">
        <f>INDEX(products!$A$1:$G$49,MATCH(orders!$D312,products!$A$1:$A$49,0),MATCH(orders!K$1,products!$A$1:$G$1,0))</f>
        <v>2.5</v>
      </c>
      <c r="L748" s="10">
        <f>INDEX(products!$A$1:$G$49,MATCH(orders!$D312,products!$A$1:$A$49,0),MATCH(orders!L$1,products!$A$1:$G$1,0))</f>
        <v>15</v>
      </c>
      <c r="M748" s="10">
        <f t="shared" si="33"/>
        <v>15</v>
      </c>
      <c r="N748" t="str">
        <f t="shared" si="34"/>
        <v>Ciabatta</v>
      </c>
      <c r="O748" t="str">
        <f t="shared" si="35"/>
        <v>Medium</v>
      </c>
      <c r="P748" t="str">
        <f>_xlfn.XLOOKUP(Orders[[#This Row],[Customer ID]],customers!$A$2:$A$1001,customers!$I$2:$I$1001,,0)</f>
        <v>Yes</v>
      </c>
    </row>
    <row r="749" spans="1:16" x14ac:dyDescent="0.35">
      <c r="A749" s="2" t="s">
        <v>5481</v>
      </c>
      <c r="B749" s="3">
        <v>44624</v>
      </c>
      <c r="C749" s="2" t="s">
        <v>4481</v>
      </c>
      <c r="D749" t="s">
        <v>284</v>
      </c>
      <c r="E749" s="2">
        <v>6</v>
      </c>
      <c r="F749" s="2" t="str">
        <f>_xlfn.XLOOKUP(C749,customers!$A$1:$A$1001,customers!$B$1:$B$1001,,0)</f>
        <v>Myah Roberts</v>
      </c>
      <c r="G749" s="2" t="str">
        <f ca="1">IF(_xlfn.XLOOKUP(C749,customers!$A$1:$A$1001,customers!$C$1:$C$1001,,0)=0,"",_xlfn.XLOOKUP(C749,customers!$A$1:$A$1001,customers!$C$1:$C$1001,,0))</f>
        <v>mroberts9@icloud.com</v>
      </c>
      <c r="H749" s="2" t="str">
        <f>_xlfn.XLOOKUP(C749,customers!$A$1:$A$1001,customers!$G$1:$G$1001,,0)</f>
        <v>Germany</v>
      </c>
      <c r="I749" t="str">
        <f>INDEX(products!$A$1:$G$49,MATCH(orders!$D36,products!$A$1:$A$49,0),MATCH(orders!I$1,products!$A$1:$G$1,0))</f>
        <v>Cro</v>
      </c>
      <c r="J749" t="str">
        <f>INDEX(products!$A$1:$G$49,MATCH(orders!$D36,products!$A$1:$A$49,0),MATCH(orders!J$1,products!$A$1:$G$1,0))</f>
        <v>S</v>
      </c>
      <c r="K749" s="5">
        <f>INDEX(products!$A$1:$G$49,MATCH(orders!$D36,products!$A$1:$A$49,0),MATCH(orders!K$1,products!$A$1:$G$1,0))</f>
        <v>0.2</v>
      </c>
      <c r="L749" s="10">
        <f>INDEX(products!$A$1:$G$49,MATCH(orders!$D36,products!$A$1:$A$49,0),MATCH(orders!L$1,products!$A$1:$G$1,0))</f>
        <v>0.9</v>
      </c>
      <c r="M749" s="10">
        <f t="shared" si="33"/>
        <v>5.4</v>
      </c>
      <c r="N749" t="str">
        <f t="shared" si="34"/>
        <v>Croissant</v>
      </c>
      <c r="O749" t="str">
        <f t="shared" si="35"/>
        <v>Soft</v>
      </c>
      <c r="P749" t="str">
        <f>_xlfn.XLOOKUP(Orders[[#This Row],[Customer ID]],customers!$A$2:$A$1001,customers!$I$2:$I$1001,,0)</f>
        <v>No</v>
      </c>
    </row>
    <row r="750" spans="1:16" x14ac:dyDescent="0.35">
      <c r="A750" s="2" t="s">
        <v>5655</v>
      </c>
      <c r="B750" s="3">
        <v>44837</v>
      </c>
      <c r="C750" s="2" t="s">
        <v>4655</v>
      </c>
      <c r="D750" t="s">
        <v>276</v>
      </c>
      <c r="E750" s="2">
        <v>5</v>
      </c>
      <c r="F750" s="2" t="str">
        <f>_xlfn.XLOOKUP(C750,customers!$A$1:$A$1001,customers!$B$1:$B$1001,,0)</f>
        <v>Nadia Hubbard</v>
      </c>
      <c r="G750" s="2" t="str">
        <f ca="1">IF(_xlfn.XLOOKUP(C750,customers!$A$1:$A$1001,customers!$C$1:$C$1001,,0)=0,"",_xlfn.XLOOKUP(C750,customers!$A$1:$A$1001,customers!$C$1:$C$1001,,0))</f>
        <v>nhubbard8@icloud.com</v>
      </c>
      <c r="H750" s="2" t="str">
        <f>_xlfn.XLOOKUP(C750,customers!$A$1:$A$1001,customers!$G$1:$G$1001,,0)</f>
        <v>Ireland</v>
      </c>
      <c r="I750" t="str">
        <f>INDEX(products!$A$1:$G$49,MATCH(orders!$D840,products!$A$1:$A$49,0),MATCH(orders!I$1,products!$A$1:$G$1,0))</f>
        <v>Bri</v>
      </c>
      <c r="J750" t="str">
        <f>INDEX(products!$A$1:$G$49,MATCH(orders!$D840,products!$A$1:$A$49,0),MATCH(orders!J$1,products!$A$1:$G$1,0))</f>
        <v>M</v>
      </c>
      <c r="K750" s="5">
        <f>INDEX(products!$A$1:$G$49,MATCH(orders!$D840,products!$A$1:$A$49,0),MATCH(orders!K$1,products!$A$1:$G$1,0))</f>
        <v>2.5</v>
      </c>
      <c r="L750" s="10">
        <f>INDEX(products!$A$1:$G$49,MATCH(orders!$D840,products!$A$1:$A$49,0),MATCH(orders!L$1,products!$A$1:$G$1,0))</f>
        <v>12</v>
      </c>
      <c r="M750" s="10">
        <f t="shared" si="33"/>
        <v>60</v>
      </c>
      <c r="N750" t="str">
        <f t="shared" si="34"/>
        <v>Brioche</v>
      </c>
      <c r="O750" t="str">
        <f t="shared" si="35"/>
        <v>Medium</v>
      </c>
      <c r="P750" t="str">
        <f>_xlfn.XLOOKUP(Orders[[#This Row],[Customer ID]],customers!$A$2:$A$1001,customers!$I$2:$I$1001,,0)</f>
        <v>No</v>
      </c>
    </row>
    <row r="751" spans="1:16" x14ac:dyDescent="0.35">
      <c r="A751" s="2" t="s">
        <v>5850</v>
      </c>
      <c r="B751" s="3">
        <v>44302</v>
      </c>
      <c r="C751" s="2" t="s">
        <v>4850</v>
      </c>
      <c r="D751" t="s">
        <v>268</v>
      </c>
      <c r="E751" s="2">
        <v>5</v>
      </c>
      <c r="F751" s="2" t="str">
        <f>_xlfn.XLOOKUP(C751,customers!$A$1:$A$1001,customers!$B$1:$B$1001,,0)</f>
        <v>Nash Davis</v>
      </c>
      <c r="G751" s="2" t="str">
        <f ca="1">IF(_xlfn.XLOOKUP(C751,customers!$A$1:$A$1001,customers!$C$1:$C$1001,,0)=0,"",_xlfn.XLOOKUP(C751,customers!$A$1:$A$1001,customers!$C$1:$C$1001,,0))</f>
        <v>ndavis3@yahoo.com</v>
      </c>
      <c r="H751" s="2" t="str">
        <f>_xlfn.XLOOKUP(C751,customers!$A$1:$A$1001,customers!$G$1:$G$1001,,0)</f>
        <v>United States</v>
      </c>
      <c r="I751" t="str">
        <f>INDEX(products!$A$1:$G$49,MATCH(orders!$D156,products!$A$1:$A$49,0),MATCH(orders!I$1,products!$A$1:$G$1,0))</f>
        <v>Cro</v>
      </c>
      <c r="J751" t="str">
        <f>INDEX(products!$A$1:$G$49,MATCH(orders!$D156,products!$A$1:$A$49,0),MATCH(orders!J$1,products!$A$1:$G$1,0))</f>
        <v>M</v>
      </c>
      <c r="K751" s="5">
        <f>INDEX(products!$A$1:$G$49,MATCH(orders!$D156,products!$A$1:$A$49,0),MATCH(orders!K$1,products!$A$1:$G$1,0))</f>
        <v>1</v>
      </c>
      <c r="L751" s="10">
        <f>INDEX(products!$A$1:$G$49,MATCH(orders!$D156,products!$A$1:$A$49,0),MATCH(orders!L$1,products!$A$1:$G$1,0))</f>
        <v>5.4</v>
      </c>
      <c r="M751" s="10">
        <f t="shared" si="33"/>
        <v>27</v>
      </c>
      <c r="N751" t="str">
        <f t="shared" si="34"/>
        <v>Croissant</v>
      </c>
      <c r="O751" t="str">
        <f t="shared" si="35"/>
        <v>Medium</v>
      </c>
      <c r="P751" t="str">
        <f>_xlfn.XLOOKUP(Orders[[#This Row],[Customer ID]],customers!$A$2:$A$1001,customers!$I$2:$I$1001,,0)</f>
        <v>No</v>
      </c>
    </row>
    <row r="752" spans="1:16" x14ac:dyDescent="0.35">
      <c r="A752" s="2" t="s">
        <v>5276</v>
      </c>
      <c r="B752" s="3">
        <v>44938</v>
      </c>
      <c r="C752" s="2" t="s">
        <v>4276</v>
      </c>
      <c r="D752" t="s">
        <v>280</v>
      </c>
      <c r="E752" s="2">
        <v>5</v>
      </c>
      <c r="F752" s="2" t="str">
        <f>_xlfn.XLOOKUP(C752,customers!$A$1:$A$1001,customers!$B$1:$B$1001,,0)</f>
        <v>Nasir Villanueva</v>
      </c>
      <c r="G752" s="2" t="str">
        <f ca="1">IF(_xlfn.XLOOKUP(C752,customers!$A$1:$A$1001,customers!$C$1:$C$1001,,0)=0,"",_xlfn.XLOOKUP(C752,customers!$A$1:$A$1001,customers!$C$1:$C$1001,,0))</f>
        <v>nvillanueva0@gmail.com</v>
      </c>
      <c r="H752" s="2" t="str">
        <f>_xlfn.XLOOKUP(C752,customers!$A$1:$A$1001,customers!$G$1:$G$1001,,0)</f>
        <v>United States</v>
      </c>
      <c r="I752" t="str">
        <f>INDEX(products!$A$1:$G$49,MATCH(orders!$D906,products!$A$1:$A$49,0),MATCH(orders!I$1,products!$A$1:$G$1,0))</f>
        <v>Bag</v>
      </c>
      <c r="J752" t="str">
        <f>INDEX(products!$A$1:$G$49,MATCH(orders!$D906,products!$A$1:$A$49,0),MATCH(orders!J$1,products!$A$1:$G$1,0))</f>
        <v>S</v>
      </c>
      <c r="K752" s="5">
        <f>INDEX(products!$A$1:$G$49,MATCH(orders!$D906,products!$A$1:$A$49,0),MATCH(orders!K$1,products!$A$1:$G$1,0))</f>
        <v>2.5</v>
      </c>
      <c r="L752" s="10">
        <f>INDEX(products!$A$1:$G$49,MATCH(orders!$D906,products!$A$1:$A$49,0),MATCH(orders!L$1,products!$A$1:$G$1,0))</f>
        <v>15</v>
      </c>
      <c r="M752" s="10">
        <f t="shared" si="33"/>
        <v>75</v>
      </c>
      <c r="N752" t="str">
        <f t="shared" si="34"/>
        <v>Baguette</v>
      </c>
      <c r="O752" t="str">
        <f t="shared" si="35"/>
        <v>Soft</v>
      </c>
      <c r="P752" t="str">
        <f>_xlfn.XLOOKUP(Orders[[#This Row],[Customer ID]],customers!$A$2:$A$1001,customers!$I$2:$I$1001,,0)</f>
        <v>No</v>
      </c>
    </row>
    <row r="753" spans="1:16" x14ac:dyDescent="0.35">
      <c r="A753" s="2" t="s">
        <v>5441</v>
      </c>
      <c r="B753" s="3">
        <v>45113</v>
      </c>
      <c r="C753" s="2" t="s">
        <v>4441</v>
      </c>
      <c r="D753" t="s">
        <v>273</v>
      </c>
      <c r="E753" s="2">
        <v>4</v>
      </c>
      <c r="F753" s="2" t="str">
        <f>_xlfn.XLOOKUP(C753,customers!$A$1:$A$1001,customers!$B$1:$B$1001,,0)</f>
        <v>Nathen Gordon</v>
      </c>
      <c r="G753" s="2" t="str">
        <f ca="1">IF(_xlfn.XLOOKUP(C753,customers!$A$1:$A$1001,customers!$C$1:$C$1001,,0)=0,"",_xlfn.XLOOKUP(C753,customers!$A$1:$A$1001,customers!$C$1:$C$1001,,0))</f>
        <v>ngordon8@yahoo.com</v>
      </c>
      <c r="H753" s="2" t="str">
        <f>_xlfn.XLOOKUP(C753,customers!$A$1:$A$1001,customers!$G$1:$G$1001,,0)</f>
        <v>United States</v>
      </c>
      <c r="I753" t="str">
        <f>INDEX(products!$A$1:$G$49,MATCH(orders!$D835,products!$A$1:$A$49,0),MATCH(orders!I$1,products!$A$1:$G$1,0))</f>
        <v>Bag</v>
      </c>
      <c r="J753" t="str">
        <f>INDEX(products!$A$1:$G$49,MATCH(orders!$D835,products!$A$1:$A$49,0),MATCH(orders!J$1,products!$A$1:$G$1,0))</f>
        <v>M</v>
      </c>
      <c r="K753" s="5">
        <f>INDEX(products!$A$1:$G$49,MATCH(orders!$D835,products!$A$1:$A$49,0),MATCH(orders!K$1,products!$A$1:$G$1,0))</f>
        <v>2.5</v>
      </c>
      <c r="L753" s="10">
        <f>INDEX(products!$A$1:$G$49,MATCH(orders!$D835,products!$A$1:$A$49,0),MATCH(orders!L$1,products!$A$1:$G$1,0))</f>
        <v>18</v>
      </c>
      <c r="M753" s="10">
        <f t="shared" si="33"/>
        <v>72</v>
      </c>
      <c r="N753" t="str">
        <f t="shared" si="34"/>
        <v>Baguette</v>
      </c>
      <c r="O753" t="str">
        <f t="shared" si="35"/>
        <v>Medium</v>
      </c>
      <c r="P753" t="str">
        <f>_xlfn.XLOOKUP(Orders[[#This Row],[Customer ID]],customers!$A$2:$A$1001,customers!$I$2:$I$1001,,0)</f>
        <v>Yes</v>
      </c>
    </row>
    <row r="754" spans="1:16" x14ac:dyDescent="0.35">
      <c r="A754" s="2" t="s">
        <v>5763</v>
      </c>
      <c r="B754" s="3">
        <v>45014</v>
      </c>
      <c r="C754" s="2" t="s">
        <v>4763</v>
      </c>
      <c r="D754" t="s">
        <v>288</v>
      </c>
      <c r="E754" s="2">
        <v>1</v>
      </c>
      <c r="F754" s="2" t="str">
        <f>_xlfn.XLOOKUP(C754,customers!$A$1:$A$1001,customers!$B$1:$B$1001,,0)</f>
        <v>Nathalie Collins</v>
      </c>
      <c r="G754" s="2" t="str">
        <f ca="1">IF(_xlfn.XLOOKUP(C754,customers!$A$1:$A$1001,customers!$C$1:$C$1001,,0)=0,"",_xlfn.XLOOKUP(C754,customers!$A$1:$A$1001,customers!$C$1:$C$1001,,0))</f>
        <v>ncollins4@icloud.com</v>
      </c>
      <c r="H754" s="2" t="str">
        <f>_xlfn.XLOOKUP(C754,customers!$A$1:$A$1001,customers!$G$1:$G$1001,,0)</f>
        <v>France</v>
      </c>
      <c r="I754" t="str">
        <f>INDEX(products!$A$1:$G$49,MATCH(orders!$D956,products!$A$1:$A$49,0),MATCH(orders!I$1,products!$A$1:$G$1,0))</f>
        <v>Cro</v>
      </c>
      <c r="J754" t="str">
        <f>INDEX(products!$A$1:$G$49,MATCH(orders!$D956,products!$A$1:$A$49,0),MATCH(orders!J$1,products!$A$1:$G$1,0))</f>
        <v>S</v>
      </c>
      <c r="K754" s="5">
        <f>INDEX(products!$A$1:$G$49,MATCH(orders!$D956,products!$A$1:$A$49,0),MATCH(orders!K$1,products!$A$1:$G$1,0))</f>
        <v>0.5</v>
      </c>
      <c r="L754" s="10">
        <f>INDEX(products!$A$1:$G$49,MATCH(orders!$D956,products!$A$1:$A$49,0),MATCH(orders!L$1,products!$A$1:$G$1,0))</f>
        <v>2.25</v>
      </c>
      <c r="M754" s="10">
        <f t="shared" si="33"/>
        <v>2.25</v>
      </c>
      <c r="N754" t="str">
        <f t="shared" si="34"/>
        <v>Croissant</v>
      </c>
      <c r="O754" t="str">
        <f t="shared" si="35"/>
        <v>Soft</v>
      </c>
      <c r="P754" t="str">
        <f>_xlfn.XLOOKUP(Orders[[#This Row],[Customer ID]],customers!$A$2:$A$1001,customers!$I$2:$I$1001,,0)</f>
        <v>No</v>
      </c>
    </row>
    <row r="755" spans="1:16" x14ac:dyDescent="0.35">
      <c r="A755" s="2" t="s">
        <v>5640</v>
      </c>
      <c r="B755" s="3">
        <v>45184</v>
      </c>
      <c r="C755" s="2" t="s">
        <v>4640</v>
      </c>
      <c r="D755" t="s">
        <v>274</v>
      </c>
      <c r="E755" s="2">
        <v>5</v>
      </c>
      <c r="F755" s="2" t="str">
        <f>_xlfn.XLOOKUP(C755,customers!$A$1:$A$1001,customers!$B$1:$B$1001,,0)</f>
        <v>Nathalie Murray</v>
      </c>
      <c r="G755" s="2" t="str">
        <f ca="1">IF(_xlfn.XLOOKUP(C755,customers!$A$1:$A$1001,customers!$C$1:$C$1001,,0)=0,"",_xlfn.XLOOKUP(C755,customers!$A$1:$A$1001,customers!$C$1:$C$1001,,0))</f>
        <v>nmurray3@gmail.com</v>
      </c>
      <c r="H755" s="2" t="str">
        <f>_xlfn.XLOOKUP(C755,customers!$A$1:$A$1001,customers!$G$1:$G$1001,,0)</f>
        <v>United States</v>
      </c>
      <c r="I755" t="str">
        <f>INDEX(products!$A$1:$G$49,MATCH(orders!$D308,products!$A$1:$A$49,0),MATCH(orders!I$1,products!$A$1:$G$1,0))</f>
        <v>Sou</v>
      </c>
      <c r="J755" t="str">
        <f>INDEX(products!$A$1:$G$49,MATCH(orders!$D308,products!$A$1:$A$49,0),MATCH(orders!J$1,products!$A$1:$G$1,0))</f>
        <v>M</v>
      </c>
      <c r="K755" s="5">
        <f>INDEX(products!$A$1:$G$49,MATCH(orders!$D308,products!$A$1:$A$49,0),MATCH(orders!K$1,products!$A$1:$G$1,0))</f>
        <v>1</v>
      </c>
      <c r="L755" s="10">
        <f>INDEX(products!$A$1:$G$49,MATCH(orders!$D308,products!$A$1:$A$49,0),MATCH(orders!L$1,products!$A$1:$G$1,0))</f>
        <v>6</v>
      </c>
      <c r="M755" s="10">
        <f t="shared" si="33"/>
        <v>30</v>
      </c>
      <c r="N755" t="str">
        <f t="shared" si="34"/>
        <v>Sourdough</v>
      </c>
      <c r="O755" t="str">
        <f t="shared" si="35"/>
        <v>Medium</v>
      </c>
      <c r="P755" t="str">
        <f>_xlfn.XLOOKUP(Orders[[#This Row],[Customer ID]],customers!$A$2:$A$1001,customers!$I$2:$I$1001,,0)</f>
        <v>Yes</v>
      </c>
    </row>
    <row r="756" spans="1:16" x14ac:dyDescent="0.35">
      <c r="A756" s="2" t="s">
        <v>6182</v>
      </c>
      <c r="B756" s="3">
        <v>44893</v>
      </c>
      <c r="C756" s="2" t="s">
        <v>5182</v>
      </c>
      <c r="D756" t="s">
        <v>266</v>
      </c>
      <c r="E756" s="2">
        <v>4</v>
      </c>
      <c r="F756" s="2" t="str">
        <f>_xlfn.XLOOKUP(C756,customers!$A$1:$A$1001,customers!$B$1:$B$1001,,0)</f>
        <v>Natasha Estrada</v>
      </c>
      <c r="G756" s="2" t="str">
        <f ca="1">IF(_xlfn.XLOOKUP(C756,customers!$A$1:$A$1001,customers!$C$1:$C$1001,,0)=0,"",_xlfn.XLOOKUP(C756,customers!$A$1:$A$1001,customers!$C$1:$C$1001,,0))</f>
        <v>nestrada0@yahoo.com</v>
      </c>
      <c r="H756" s="2" t="str">
        <f>_xlfn.XLOOKUP(C756,customers!$A$1:$A$1001,customers!$G$1:$G$1001,,0)</f>
        <v>United States</v>
      </c>
      <c r="I756" t="str">
        <f>INDEX(products!$A$1:$G$49,MATCH(orders!$D118,products!$A$1:$A$49,0),MATCH(orders!I$1,products!$A$1:$G$1,0))</f>
        <v>Cia</v>
      </c>
      <c r="J756" t="str">
        <f>INDEX(products!$A$1:$G$49,MATCH(orders!$D118,products!$A$1:$A$49,0),MATCH(orders!J$1,products!$A$1:$G$1,0))</f>
        <v>C</v>
      </c>
      <c r="K756" s="5">
        <f>INDEX(products!$A$1:$G$49,MATCH(orders!$D118,products!$A$1:$A$49,0),MATCH(orders!K$1,products!$A$1:$G$1,0))</f>
        <v>1</v>
      </c>
      <c r="L756" s="10">
        <f>INDEX(products!$A$1:$G$49,MATCH(orders!$D118,products!$A$1:$A$49,0),MATCH(orders!L$1,products!$A$1:$G$1,0))</f>
        <v>5.5</v>
      </c>
      <c r="M756" s="10">
        <f t="shared" si="33"/>
        <v>22</v>
      </c>
      <c r="N756" t="str">
        <f t="shared" si="34"/>
        <v>Ciabatta</v>
      </c>
      <c r="O756" t="str">
        <f t="shared" si="35"/>
        <v>Crispy</v>
      </c>
      <c r="P756" t="str">
        <f>_xlfn.XLOOKUP(Orders[[#This Row],[Customer ID]],customers!$A$2:$A$1001,customers!$I$2:$I$1001,,0)</f>
        <v>Yes</v>
      </c>
    </row>
    <row r="757" spans="1:16" x14ac:dyDescent="0.35">
      <c r="A757" s="2" t="s">
        <v>5659</v>
      </c>
      <c r="B757" s="3">
        <v>45073</v>
      </c>
      <c r="C757" s="2" t="s">
        <v>4659</v>
      </c>
      <c r="D757" t="s">
        <v>259</v>
      </c>
      <c r="E757" s="2">
        <v>2</v>
      </c>
      <c r="F757" s="2" t="str">
        <f>_xlfn.XLOOKUP(C757,customers!$A$1:$A$1001,customers!$B$1:$B$1001,,0)</f>
        <v>Nathanial Fuentes</v>
      </c>
      <c r="G757" s="2" t="str">
        <f ca="1">IF(_xlfn.XLOOKUP(C757,customers!$A$1:$A$1001,customers!$C$1:$C$1001,,0)=0,"",_xlfn.XLOOKUP(C757,customers!$A$1:$A$1001,customers!$C$1:$C$1001,,0))</f>
        <v>nfuentes3@icloud.com</v>
      </c>
      <c r="H757" s="2" t="str">
        <f>_xlfn.XLOOKUP(C757,customers!$A$1:$A$1001,customers!$G$1:$G$1001,,0)</f>
        <v>United States</v>
      </c>
      <c r="I757" t="str">
        <f>INDEX(products!$A$1:$G$49,MATCH(orders!$D99,products!$A$1:$A$49,0),MATCH(orders!I$1,products!$A$1:$G$1,0))</f>
        <v>Cro</v>
      </c>
      <c r="J757" t="str">
        <f>INDEX(products!$A$1:$G$49,MATCH(orders!$D99,products!$A$1:$A$49,0),MATCH(orders!J$1,products!$A$1:$G$1,0))</f>
        <v>S</v>
      </c>
      <c r="K757" s="5">
        <f>INDEX(products!$A$1:$G$49,MATCH(orders!$D99,products!$A$1:$A$49,0),MATCH(orders!K$1,products!$A$1:$G$1,0))</f>
        <v>0.5</v>
      </c>
      <c r="L757" s="10">
        <f>INDEX(products!$A$1:$G$49,MATCH(orders!$D99,products!$A$1:$A$49,0),MATCH(orders!L$1,products!$A$1:$G$1,0))</f>
        <v>2.25</v>
      </c>
      <c r="M757" s="10">
        <f t="shared" si="33"/>
        <v>4.5</v>
      </c>
      <c r="N757" t="str">
        <f t="shared" si="34"/>
        <v>Croissant</v>
      </c>
      <c r="O757" t="str">
        <f t="shared" si="35"/>
        <v>Soft</v>
      </c>
      <c r="P757" t="str">
        <f>_xlfn.XLOOKUP(Orders[[#This Row],[Customer ID]],customers!$A$2:$A$1001,customers!$I$2:$I$1001,,0)</f>
        <v>Yes</v>
      </c>
    </row>
    <row r="758" spans="1:16" x14ac:dyDescent="0.35">
      <c r="A758" s="2" t="s">
        <v>5691</v>
      </c>
      <c r="B758" s="3">
        <v>45449</v>
      </c>
      <c r="C758" s="2" t="s">
        <v>4691</v>
      </c>
      <c r="D758" t="s">
        <v>280</v>
      </c>
      <c r="E758" s="2">
        <v>4</v>
      </c>
      <c r="F758" s="2" t="str">
        <f>_xlfn.XLOOKUP(C758,customers!$A$1:$A$1001,customers!$B$1:$B$1001,,0)</f>
        <v>Nathaniel Medina</v>
      </c>
      <c r="G758" s="2" t="str">
        <f ca="1">IF(_xlfn.XLOOKUP(C758,customers!$A$1:$A$1001,customers!$C$1:$C$1001,,0)=0,"",_xlfn.XLOOKUP(C758,customers!$A$1:$A$1001,customers!$C$1:$C$1001,,0))</f>
        <v>nmedina8@yahoo.com</v>
      </c>
      <c r="H758" s="2" t="str">
        <f>_xlfn.XLOOKUP(C758,customers!$A$1:$A$1001,customers!$G$1:$G$1001,,0)</f>
        <v>France</v>
      </c>
      <c r="I758" t="str">
        <f>INDEX(products!$A$1:$G$49,MATCH(orders!$D618,products!$A$1:$A$49,0),MATCH(orders!I$1,products!$A$1:$G$1,0))</f>
        <v>Cro</v>
      </c>
      <c r="J758" t="str">
        <f>INDEX(products!$A$1:$G$49,MATCH(orders!$D618,products!$A$1:$A$49,0),MATCH(orders!J$1,products!$A$1:$G$1,0))</f>
        <v>S</v>
      </c>
      <c r="K758" s="5">
        <f>INDEX(products!$A$1:$G$49,MATCH(orders!$D618,products!$A$1:$A$49,0),MATCH(orders!K$1,products!$A$1:$G$1,0))</f>
        <v>0.2</v>
      </c>
      <c r="L758" s="10">
        <f>INDEX(products!$A$1:$G$49,MATCH(orders!$D618,products!$A$1:$A$49,0),MATCH(orders!L$1,products!$A$1:$G$1,0))</f>
        <v>0.9</v>
      </c>
      <c r="M758" s="10">
        <f t="shared" si="33"/>
        <v>3.6</v>
      </c>
      <c r="N758" t="str">
        <f t="shared" si="34"/>
        <v>Croissant</v>
      </c>
      <c r="O758" t="str">
        <f t="shared" si="35"/>
        <v>Soft</v>
      </c>
      <c r="P758" t="str">
        <f>_xlfn.XLOOKUP(Orders[[#This Row],[Customer ID]],customers!$A$2:$A$1001,customers!$I$2:$I$1001,,0)</f>
        <v>Yes</v>
      </c>
    </row>
    <row r="759" spans="1:16" x14ac:dyDescent="0.35">
      <c r="A759" s="2" t="s">
        <v>5214</v>
      </c>
      <c r="B759" s="3">
        <v>45392</v>
      </c>
      <c r="C759" s="2" t="s">
        <v>4214</v>
      </c>
      <c r="D759" t="s">
        <v>266</v>
      </c>
      <c r="E759" s="2">
        <v>3</v>
      </c>
      <c r="F759" s="2" t="str">
        <f>_xlfn.XLOOKUP(C759,customers!$A$1:$A$1001,customers!$B$1:$B$1001,,0)</f>
        <v>Nathalie Rollins</v>
      </c>
      <c r="G759" s="2" t="str">
        <f ca="1">IF(_xlfn.XLOOKUP(C759,customers!$A$1:$A$1001,customers!$C$1:$C$1001,,0)=0,"",_xlfn.XLOOKUP(C759,customers!$A$1:$A$1001,customers!$C$1:$C$1001,,0))</f>
        <v>nrollins2@yahoo.com</v>
      </c>
      <c r="H759" s="2" t="str">
        <f>_xlfn.XLOOKUP(C759,customers!$A$1:$A$1001,customers!$G$1:$G$1001,,0)</f>
        <v>France</v>
      </c>
      <c r="I759" t="str">
        <f>INDEX(products!$A$1:$G$49,MATCH(orders!$D550,products!$A$1:$A$49,0),MATCH(orders!I$1,products!$A$1:$G$1,0))</f>
        <v>Cia</v>
      </c>
      <c r="J759" t="str">
        <f>INDEX(products!$A$1:$G$49,MATCH(orders!$D550,products!$A$1:$A$49,0),MATCH(orders!J$1,products!$A$1:$G$1,0))</f>
        <v>M</v>
      </c>
      <c r="K759" s="5">
        <f>INDEX(products!$A$1:$G$49,MATCH(orders!$D550,products!$A$1:$A$49,0),MATCH(orders!K$1,products!$A$1:$G$1,0))</f>
        <v>0.5</v>
      </c>
      <c r="L759" s="10">
        <f>INDEX(products!$A$1:$G$49,MATCH(orders!$D550,products!$A$1:$A$49,0),MATCH(orders!L$1,products!$A$1:$G$1,0))</f>
        <v>3</v>
      </c>
      <c r="M759" s="10">
        <f t="shared" si="33"/>
        <v>9</v>
      </c>
      <c r="N759" t="str">
        <f t="shared" si="34"/>
        <v>Ciabatta</v>
      </c>
      <c r="O759" t="str">
        <f t="shared" si="35"/>
        <v>Medium</v>
      </c>
      <c r="P759" t="str">
        <f>_xlfn.XLOOKUP(Orders[[#This Row],[Customer ID]],customers!$A$2:$A$1001,customers!$I$2:$I$1001,,0)</f>
        <v>No</v>
      </c>
    </row>
    <row r="760" spans="1:16" x14ac:dyDescent="0.35">
      <c r="A760" s="2" t="s">
        <v>6177</v>
      </c>
      <c r="B760" s="3">
        <v>45510</v>
      </c>
      <c r="C760" s="2" t="s">
        <v>5177</v>
      </c>
      <c r="D760" t="s">
        <v>258</v>
      </c>
      <c r="E760" s="2">
        <v>4</v>
      </c>
      <c r="F760" s="2" t="str">
        <f>_xlfn.XLOOKUP(C760,customers!$A$1:$A$1001,customers!$B$1:$B$1001,,0)</f>
        <v>Nathan Mcmahon</v>
      </c>
      <c r="G760" s="2" t="str">
        <f ca="1">IF(_xlfn.XLOOKUP(C760,customers!$A$1:$A$1001,customers!$C$1:$C$1001,,0)=0,"",_xlfn.XLOOKUP(C760,customers!$A$1:$A$1001,customers!$C$1:$C$1001,,0))</f>
        <v>nmcmahon4@aol.com</v>
      </c>
      <c r="H760" s="2" t="str">
        <f>_xlfn.XLOOKUP(C760,customers!$A$1:$A$1001,customers!$G$1:$G$1001,,0)</f>
        <v>France</v>
      </c>
      <c r="I760" t="str">
        <f>INDEX(products!$A$1:$G$49,MATCH(orders!$D50,products!$A$1:$A$49,0),MATCH(orders!I$1,products!$A$1:$G$1,0))</f>
        <v>Cia</v>
      </c>
      <c r="J760" t="str">
        <f>INDEX(products!$A$1:$G$49,MATCH(orders!$D50,products!$A$1:$A$49,0),MATCH(orders!J$1,products!$A$1:$G$1,0))</f>
        <v>S</v>
      </c>
      <c r="K760" s="5">
        <f>INDEX(products!$A$1:$G$49,MATCH(orders!$D50,products!$A$1:$A$49,0),MATCH(orders!K$1,products!$A$1:$G$1,0))</f>
        <v>1</v>
      </c>
      <c r="L760" s="10">
        <f>INDEX(products!$A$1:$G$49,MATCH(orders!$D50,products!$A$1:$A$49,0),MATCH(orders!L$1,products!$A$1:$G$1,0))</f>
        <v>5</v>
      </c>
      <c r="M760" s="10">
        <f t="shared" si="33"/>
        <v>20</v>
      </c>
      <c r="N760" t="str">
        <f t="shared" si="34"/>
        <v>Ciabatta</v>
      </c>
      <c r="O760" t="str">
        <f t="shared" si="35"/>
        <v>Soft</v>
      </c>
      <c r="P760" t="str">
        <f>_xlfn.XLOOKUP(Orders[[#This Row],[Customer ID]],customers!$A$2:$A$1001,customers!$I$2:$I$1001,,0)</f>
        <v>Yes</v>
      </c>
    </row>
    <row r="761" spans="1:16" x14ac:dyDescent="0.35">
      <c r="A761" s="2" t="s">
        <v>5664</v>
      </c>
      <c r="B761" s="3">
        <v>44697</v>
      </c>
      <c r="C761" s="2" t="s">
        <v>4664</v>
      </c>
      <c r="D761" t="s">
        <v>275</v>
      </c>
      <c r="E761" s="2">
        <v>2</v>
      </c>
      <c r="F761" s="2" t="str">
        <f>_xlfn.XLOOKUP(C761,customers!$A$1:$A$1001,customers!$B$1:$B$1001,,0)</f>
        <v>Nathalie Kane</v>
      </c>
      <c r="G761" s="2" t="str">
        <f ca="1">IF(_xlfn.XLOOKUP(C761,customers!$A$1:$A$1001,customers!$C$1:$C$1001,,0)=0,"",_xlfn.XLOOKUP(C761,customers!$A$1:$A$1001,customers!$C$1:$C$1001,,0))</f>
        <v>nkane4@hotmail.com</v>
      </c>
      <c r="H761" s="2" t="str">
        <f>_xlfn.XLOOKUP(C761,customers!$A$1:$A$1001,customers!$G$1:$G$1001,,0)</f>
        <v>United States</v>
      </c>
      <c r="I761" t="str">
        <f>INDEX(products!$A$1:$G$49,MATCH(orders!$D69,products!$A$1:$A$49,0),MATCH(orders!I$1,products!$A$1:$G$1,0))</f>
        <v>Cro</v>
      </c>
      <c r="J761" t="str">
        <f>INDEX(products!$A$1:$G$49,MATCH(orders!$D69,products!$A$1:$A$49,0),MATCH(orders!J$1,products!$A$1:$G$1,0))</f>
        <v>S</v>
      </c>
      <c r="K761" s="5">
        <f>INDEX(products!$A$1:$G$49,MATCH(orders!$D69,products!$A$1:$A$49,0),MATCH(orders!K$1,products!$A$1:$G$1,0))</f>
        <v>2.5</v>
      </c>
      <c r="L761" s="10">
        <f>INDEX(products!$A$1:$G$49,MATCH(orders!$D69,products!$A$1:$A$49,0),MATCH(orders!L$1,products!$A$1:$G$1,0))</f>
        <v>11.25</v>
      </c>
      <c r="M761" s="10">
        <f t="shared" si="33"/>
        <v>22.5</v>
      </c>
      <c r="N761" t="str">
        <f t="shared" si="34"/>
        <v>Croissant</v>
      </c>
      <c r="O761" t="str">
        <f t="shared" si="35"/>
        <v>Soft</v>
      </c>
      <c r="P761" t="str">
        <f>_xlfn.XLOOKUP(Orders[[#This Row],[Customer ID]],customers!$A$2:$A$1001,customers!$I$2:$I$1001,,0)</f>
        <v>Yes</v>
      </c>
    </row>
    <row r="762" spans="1:16" x14ac:dyDescent="0.35">
      <c r="A762" s="2" t="s">
        <v>5367</v>
      </c>
      <c r="B762" s="3">
        <v>45589</v>
      </c>
      <c r="C762" s="2" t="s">
        <v>4367</v>
      </c>
      <c r="D762" t="s">
        <v>261</v>
      </c>
      <c r="E762" s="2">
        <v>3</v>
      </c>
      <c r="F762" s="2" t="str">
        <f>_xlfn.XLOOKUP(C762,customers!$A$1:$A$1001,customers!$B$1:$B$1001,,0)</f>
        <v>Nayeli Davies</v>
      </c>
      <c r="G762" s="2" t="str">
        <f ca="1">IF(_xlfn.XLOOKUP(C762,customers!$A$1:$A$1001,customers!$C$1:$C$1001,,0)=0,"",_xlfn.XLOOKUP(C762,customers!$A$1:$A$1001,customers!$C$1:$C$1001,,0))</f>
        <v>ndavies9@hotmail.com</v>
      </c>
      <c r="H762" s="2" t="str">
        <f>_xlfn.XLOOKUP(C762,customers!$A$1:$A$1001,customers!$G$1:$G$1001,,0)</f>
        <v>France</v>
      </c>
      <c r="I762" t="str">
        <f>INDEX(products!$A$1:$G$49,MATCH(orders!$D449,products!$A$1:$A$49,0),MATCH(orders!I$1,products!$A$1:$G$1,0))</f>
        <v>Cro</v>
      </c>
      <c r="J762" t="str">
        <f>INDEX(products!$A$1:$G$49,MATCH(orders!$D449,products!$A$1:$A$49,0),MATCH(orders!J$1,products!$A$1:$G$1,0))</f>
        <v>S</v>
      </c>
      <c r="K762" s="5">
        <f>INDEX(products!$A$1:$G$49,MATCH(orders!$D449,products!$A$1:$A$49,0),MATCH(orders!K$1,products!$A$1:$G$1,0))</f>
        <v>2.5</v>
      </c>
      <c r="L762" s="10">
        <f>INDEX(products!$A$1:$G$49,MATCH(orders!$D449,products!$A$1:$A$49,0),MATCH(orders!L$1,products!$A$1:$G$1,0))</f>
        <v>11.25</v>
      </c>
      <c r="M762" s="10">
        <f t="shared" si="33"/>
        <v>33.75</v>
      </c>
      <c r="N762" t="str">
        <f t="shared" si="34"/>
        <v>Croissant</v>
      </c>
      <c r="O762" t="str">
        <f t="shared" si="35"/>
        <v>Soft</v>
      </c>
      <c r="P762" t="str">
        <f>_xlfn.XLOOKUP(Orders[[#This Row],[Customer ID]],customers!$A$2:$A$1001,customers!$I$2:$I$1001,,0)</f>
        <v>No</v>
      </c>
    </row>
    <row r="763" spans="1:16" x14ac:dyDescent="0.35">
      <c r="A763" s="2" t="s">
        <v>5852</v>
      </c>
      <c r="B763" s="3">
        <v>45507</v>
      </c>
      <c r="C763" s="2" t="s">
        <v>4852</v>
      </c>
      <c r="D763" t="s">
        <v>272</v>
      </c>
      <c r="E763" s="2">
        <v>1</v>
      </c>
      <c r="F763" s="2" t="str">
        <f>_xlfn.XLOOKUP(C763,customers!$A$1:$A$1001,customers!$B$1:$B$1001,,0)</f>
        <v>Nehemiah Vincent</v>
      </c>
      <c r="G763" s="2" t="str">
        <f ca="1">IF(_xlfn.XLOOKUP(C763,customers!$A$1:$A$1001,customers!$C$1:$C$1001,,0)=0,"",_xlfn.XLOOKUP(C763,customers!$A$1:$A$1001,customers!$C$1:$C$1001,,0))</f>
        <v>nvincent0@yahoo.com</v>
      </c>
      <c r="H763" s="2" t="str">
        <f>_xlfn.XLOOKUP(C763,customers!$A$1:$A$1001,customers!$G$1:$G$1001,,0)</f>
        <v>Canada</v>
      </c>
      <c r="I763" t="str">
        <f>INDEX(products!$A$1:$G$49,MATCH(orders!$D652,products!$A$1:$A$49,0),MATCH(orders!I$1,products!$A$1:$G$1,0))</f>
        <v>Cia</v>
      </c>
      <c r="J763" t="str">
        <f>INDEX(products!$A$1:$G$49,MATCH(orders!$D652,products!$A$1:$A$49,0),MATCH(orders!J$1,products!$A$1:$G$1,0))</f>
        <v>C</v>
      </c>
      <c r="K763" s="5">
        <f>INDEX(products!$A$1:$G$49,MATCH(orders!$D652,products!$A$1:$A$49,0),MATCH(orders!K$1,products!$A$1:$G$1,0))</f>
        <v>0.5</v>
      </c>
      <c r="L763" s="10">
        <f>INDEX(products!$A$1:$G$49,MATCH(orders!$D652,products!$A$1:$A$49,0),MATCH(orders!L$1,products!$A$1:$G$1,0))</f>
        <v>2.75</v>
      </c>
      <c r="M763" s="10">
        <f t="shared" si="33"/>
        <v>2.75</v>
      </c>
      <c r="N763" t="str">
        <f t="shared" si="34"/>
        <v>Ciabatta</v>
      </c>
      <c r="O763" t="str">
        <f t="shared" si="35"/>
        <v>Crispy</v>
      </c>
      <c r="P763" t="str">
        <f>_xlfn.XLOOKUP(Orders[[#This Row],[Customer ID]],customers!$A$2:$A$1001,customers!$I$2:$I$1001,,0)</f>
        <v>No</v>
      </c>
    </row>
    <row r="764" spans="1:16" x14ac:dyDescent="0.35">
      <c r="A764" s="2" t="s">
        <v>5280</v>
      </c>
      <c r="B764" s="3">
        <v>45141</v>
      </c>
      <c r="C764" s="2" t="s">
        <v>4280</v>
      </c>
      <c r="D764" t="s">
        <v>282</v>
      </c>
      <c r="E764" s="2">
        <v>3</v>
      </c>
      <c r="F764" s="2" t="str">
        <f>_xlfn.XLOOKUP(C764,customers!$A$1:$A$1001,customers!$B$1:$B$1001,,0)</f>
        <v>Neil Donovan</v>
      </c>
      <c r="G764" s="2" t="str">
        <f ca="1">IF(_xlfn.XLOOKUP(C764,customers!$A$1:$A$1001,customers!$C$1:$C$1001,,0)=0,"",_xlfn.XLOOKUP(C764,customers!$A$1:$A$1001,customers!$C$1:$C$1001,,0))</f>
        <v>ndonovan8@hotmail.com</v>
      </c>
      <c r="H764" s="2" t="str">
        <f>_xlfn.XLOOKUP(C764,customers!$A$1:$A$1001,customers!$G$1:$G$1001,,0)</f>
        <v>France</v>
      </c>
      <c r="I764" t="str">
        <f>INDEX(products!$A$1:$G$49,MATCH(orders!$D994,products!$A$1:$A$49,0),MATCH(orders!I$1,products!$A$1:$G$1,0))</f>
        <v>Bag</v>
      </c>
      <c r="J764" t="str">
        <f>INDEX(products!$A$1:$G$49,MATCH(orders!$D994,products!$A$1:$A$49,0),MATCH(orders!J$1,products!$A$1:$G$1,0))</f>
        <v>M</v>
      </c>
      <c r="K764" s="5">
        <f>INDEX(products!$A$1:$G$49,MATCH(orders!$D994,products!$A$1:$A$49,0),MATCH(orders!K$1,products!$A$1:$G$1,0))</f>
        <v>2.5</v>
      </c>
      <c r="L764" s="10">
        <f>INDEX(products!$A$1:$G$49,MATCH(orders!$D994,products!$A$1:$A$49,0),MATCH(orders!L$1,products!$A$1:$G$1,0))</f>
        <v>18</v>
      </c>
      <c r="M764" s="10">
        <f t="shared" si="33"/>
        <v>54</v>
      </c>
      <c r="N764" t="str">
        <f t="shared" si="34"/>
        <v>Baguette</v>
      </c>
      <c r="O764" t="str">
        <f t="shared" si="35"/>
        <v>Medium</v>
      </c>
      <c r="P764" t="str">
        <f>_xlfn.XLOOKUP(Orders[[#This Row],[Customer ID]],customers!$A$2:$A$1001,customers!$I$2:$I$1001,,0)</f>
        <v>Yes</v>
      </c>
    </row>
    <row r="765" spans="1:16" x14ac:dyDescent="0.35">
      <c r="A765" s="2" t="s">
        <v>5735</v>
      </c>
      <c r="B765" s="3">
        <v>45255</v>
      </c>
      <c r="C765" s="2" t="s">
        <v>4735</v>
      </c>
      <c r="D765" t="s">
        <v>267</v>
      </c>
      <c r="E765" s="2">
        <v>3</v>
      </c>
      <c r="F765" s="2" t="str">
        <f>_xlfn.XLOOKUP(C765,customers!$A$1:$A$1001,customers!$B$1:$B$1001,,0)</f>
        <v>Nicolas Booth</v>
      </c>
      <c r="G765" s="2" t="str">
        <f ca="1">IF(_xlfn.XLOOKUP(C765,customers!$A$1:$A$1001,customers!$C$1:$C$1001,,0)=0,"",_xlfn.XLOOKUP(C765,customers!$A$1:$A$1001,customers!$C$1:$C$1001,,0))</f>
        <v>nbooth5@aol.com</v>
      </c>
      <c r="H765" s="2" t="str">
        <f>_xlfn.XLOOKUP(C765,customers!$A$1:$A$1001,customers!$G$1:$G$1001,,0)</f>
        <v>United States</v>
      </c>
      <c r="I765" t="str">
        <f>INDEX(products!$A$1:$G$49,MATCH(orders!$D935,products!$A$1:$A$49,0),MATCH(orders!I$1,products!$A$1:$G$1,0))</f>
        <v>Bag</v>
      </c>
      <c r="J765" t="str">
        <f>INDEX(products!$A$1:$G$49,MATCH(orders!$D935,products!$A$1:$A$49,0),MATCH(orders!J$1,products!$A$1:$G$1,0))</f>
        <v>S</v>
      </c>
      <c r="K765" s="5">
        <f>INDEX(products!$A$1:$G$49,MATCH(orders!$D935,products!$A$1:$A$49,0),MATCH(orders!K$1,products!$A$1:$G$1,0))</f>
        <v>1</v>
      </c>
      <c r="L765" s="10">
        <f>INDEX(products!$A$1:$G$49,MATCH(orders!$D935,products!$A$1:$A$49,0),MATCH(orders!L$1,products!$A$1:$G$1,0))</f>
        <v>6</v>
      </c>
      <c r="M765" s="10">
        <f t="shared" si="33"/>
        <v>18</v>
      </c>
      <c r="N765" t="str">
        <f t="shared" si="34"/>
        <v>Baguette</v>
      </c>
      <c r="O765" t="str">
        <f t="shared" si="35"/>
        <v>Soft</v>
      </c>
      <c r="P765" t="str">
        <f>_xlfn.XLOOKUP(Orders[[#This Row],[Customer ID]],customers!$A$2:$A$1001,customers!$I$2:$I$1001,,0)</f>
        <v>No</v>
      </c>
    </row>
    <row r="766" spans="1:16" x14ac:dyDescent="0.35">
      <c r="A766" s="2" t="s">
        <v>5526</v>
      </c>
      <c r="B766" s="3">
        <v>44548</v>
      </c>
      <c r="C766" s="2" t="s">
        <v>4526</v>
      </c>
      <c r="D766" t="s">
        <v>266</v>
      </c>
      <c r="E766" s="2">
        <v>6</v>
      </c>
      <c r="F766" s="2" t="str">
        <f>_xlfn.XLOOKUP(C766,customers!$A$1:$A$1001,customers!$B$1:$B$1001,,0)</f>
        <v>Nicole Powell</v>
      </c>
      <c r="G766" s="2" t="str">
        <f ca="1">IF(_xlfn.XLOOKUP(C766,customers!$A$1:$A$1001,customers!$C$1:$C$1001,,0)=0,"",_xlfn.XLOOKUP(C766,customers!$A$1:$A$1001,customers!$C$1:$C$1001,,0))</f>
        <v>npowell0@yahoo.com</v>
      </c>
      <c r="H766" s="2" t="str">
        <f>_xlfn.XLOOKUP(C766,customers!$A$1:$A$1001,customers!$G$1:$G$1001,,0)</f>
        <v>Ireland</v>
      </c>
      <c r="I766" t="str">
        <f>INDEX(products!$A$1:$G$49,MATCH(orders!$D922,products!$A$1:$A$49,0),MATCH(orders!I$1,products!$A$1:$G$1,0))</f>
        <v>Cro</v>
      </c>
      <c r="J766" t="str">
        <f>INDEX(products!$A$1:$G$49,MATCH(orders!$D922,products!$A$1:$A$49,0),MATCH(orders!J$1,products!$A$1:$G$1,0))</f>
        <v>S</v>
      </c>
      <c r="K766" s="5">
        <f>INDEX(products!$A$1:$G$49,MATCH(orders!$D922,products!$A$1:$A$49,0),MATCH(orders!K$1,products!$A$1:$G$1,0))</f>
        <v>0.5</v>
      </c>
      <c r="L766" s="10">
        <f>INDEX(products!$A$1:$G$49,MATCH(orders!$D922,products!$A$1:$A$49,0),MATCH(orders!L$1,products!$A$1:$G$1,0))</f>
        <v>2.25</v>
      </c>
      <c r="M766" s="10">
        <f t="shared" si="33"/>
        <v>13.5</v>
      </c>
      <c r="N766" t="str">
        <f t="shared" si="34"/>
        <v>Croissant</v>
      </c>
      <c r="O766" t="str">
        <f t="shared" si="35"/>
        <v>Soft</v>
      </c>
      <c r="P766" t="str">
        <f>_xlfn.XLOOKUP(Orders[[#This Row],[Customer ID]],customers!$A$2:$A$1001,customers!$I$2:$I$1001,,0)</f>
        <v>Yes</v>
      </c>
    </row>
    <row r="767" spans="1:16" x14ac:dyDescent="0.35">
      <c r="A767" s="2" t="s">
        <v>6122</v>
      </c>
      <c r="B767" s="3">
        <v>45020</v>
      </c>
      <c r="C767" s="2" t="s">
        <v>5122</v>
      </c>
      <c r="D767" t="s">
        <v>274</v>
      </c>
      <c r="E767" s="2">
        <v>4</v>
      </c>
      <c r="F767" s="2" t="str">
        <f>_xlfn.XLOOKUP(C767,customers!$A$1:$A$1001,customers!$B$1:$B$1001,,0)</f>
        <v>Nicole Mcmahon</v>
      </c>
      <c r="G767" s="2" t="str">
        <f ca="1">IF(_xlfn.XLOOKUP(C767,customers!$A$1:$A$1001,customers!$C$1:$C$1001,,0)=0,"",_xlfn.XLOOKUP(C767,customers!$A$1:$A$1001,customers!$C$1:$C$1001,,0))</f>
        <v>nmcmahon5@hotmail.com</v>
      </c>
      <c r="H767" s="2" t="str">
        <f>_xlfn.XLOOKUP(C767,customers!$A$1:$A$1001,customers!$G$1:$G$1001,,0)</f>
        <v>Ireland</v>
      </c>
      <c r="I767" t="str">
        <f>INDEX(products!$A$1:$G$49,MATCH(orders!$D896,products!$A$1:$A$49,0),MATCH(orders!I$1,products!$A$1:$G$1,0))</f>
        <v>Cro</v>
      </c>
      <c r="J767" t="str">
        <f>INDEX(products!$A$1:$G$49,MATCH(orders!$D896,products!$A$1:$A$49,0),MATCH(orders!J$1,products!$A$1:$G$1,0))</f>
        <v>S</v>
      </c>
      <c r="K767" s="5">
        <f>INDEX(products!$A$1:$G$49,MATCH(orders!$D896,products!$A$1:$A$49,0),MATCH(orders!K$1,products!$A$1:$G$1,0))</f>
        <v>2.5</v>
      </c>
      <c r="L767" s="10">
        <f>INDEX(products!$A$1:$G$49,MATCH(orders!$D896,products!$A$1:$A$49,0),MATCH(orders!L$1,products!$A$1:$G$1,0))</f>
        <v>11.25</v>
      </c>
      <c r="M767" s="10">
        <f t="shared" si="33"/>
        <v>45</v>
      </c>
      <c r="N767" t="str">
        <f t="shared" si="34"/>
        <v>Croissant</v>
      </c>
      <c r="O767" t="str">
        <f t="shared" si="35"/>
        <v>Soft</v>
      </c>
      <c r="P767" t="str">
        <f>_xlfn.XLOOKUP(Orders[[#This Row],[Customer ID]],customers!$A$2:$A$1001,customers!$I$2:$I$1001,,0)</f>
        <v>No</v>
      </c>
    </row>
    <row r="768" spans="1:16" x14ac:dyDescent="0.35">
      <c r="A768" s="2" t="s">
        <v>6034</v>
      </c>
      <c r="B768" s="3">
        <v>45093</v>
      </c>
      <c r="C768" s="2" t="s">
        <v>5034</v>
      </c>
      <c r="D768" t="s">
        <v>284</v>
      </c>
      <c r="E768" s="2">
        <v>1</v>
      </c>
      <c r="F768" s="2" t="str">
        <f>_xlfn.XLOOKUP(C768,customers!$A$1:$A$1001,customers!$B$1:$B$1001,,0)</f>
        <v>Nick Sandoval</v>
      </c>
      <c r="G768" s="2" t="str">
        <f ca="1">IF(_xlfn.XLOOKUP(C768,customers!$A$1:$A$1001,customers!$C$1:$C$1001,,0)=0,"",_xlfn.XLOOKUP(C768,customers!$A$1:$A$1001,customers!$C$1:$C$1001,,0))</f>
        <v>nsandoval3@icloud.com</v>
      </c>
      <c r="H768" s="2" t="str">
        <f>_xlfn.XLOOKUP(C768,customers!$A$1:$A$1001,customers!$G$1:$G$1001,,0)</f>
        <v>France</v>
      </c>
      <c r="I768" t="str">
        <f>INDEX(products!$A$1:$G$49,MATCH(orders!$D192,products!$A$1:$A$49,0),MATCH(orders!I$1,products!$A$1:$G$1,0))</f>
        <v>Cro</v>
      </c>
      <c r="J768" t="str">
        <f>INDEX(products!$A$1:$G$49,MATCH(orders!$D192,products!$A$1:$A$49,0),MATCH(orders!J$1,products!$A$1:$G$1,0))</f>
        <v>S</v>
      </c>
      <c r="K768" s="5">
        <f>INDEX(products!$A$1:$G$49,MATCH(orders!$D192,products!$A$1:$A$49,0),MATCH(orders!K$1,products!$A$1:$G$1,0))</f>
        <v>0.2</v>
      </c>
      <c r="L768" s="10">
        <f>INDEX(products!$A$1:$G$49,MATCH(orders!$D192,products!$A$1:$A$49,0),MATCH(orders!L$1,products!$A$1:$G$1,0))</f>
        <v>0.9</v>
      </c>
      <c r="M768" s="10">
        <f t="shared" si="33"/>
        <v>0.9</v>
      </c>
      <c r="N768" t="str">
        <f t="shared" si="34"/>
        <v>Croissant</v>
      </c>
      <c r="O768" t="str">
        <f t="shared" si="35"/>
        <v>Soft</v>
      </c>
      <c r="P768" t="str">
        <f>_xlfn.XLOOKUP(Orders[[#This Row],[Customer ID]],customers!$A$2:$A$1001,customers!$I$2:$I$1001,,0)</f>
        <v>Yes</v>
      </c>
    </row>
    <row r="769" spans="1:16" x14ac:dyDescent="0.35">
      <c r="A769" s="2" t="s">
        <v>6083</v>
      </c>
      <c r="B769" s="3">
        <v>44662</v>
      </c>
      <c r="C769" s="2" t="s">
        <v>5083</v>
      </c>
      <c r="D769" t="s">
        <v>284</v>
      </c>
      <c r="E769" s="2">
        <v>5</v>
      </c>
      <c r="F769" s="2" t="str">
        <f>_xlfn.XLOOKUP(C769,customers!$A$1:$A$1001,customers!$B$1:$B$1001,,0)</f>
        <v>Nicholas Hood</v>
      </c>
      <c r="G769" s="2" t="str">
        <f ca="1">IF(_xlfn.XLOOKUP(C769,customers!$A$1:$A$1001,customers!$C$1:$C$1001,,0)=0,"",_xlfn.XLOOKUP(C769,customers!$A$1:$A$1001,customers!$C$1:$C$1001,,0))</f>
        <v>nhood0@hotmail.com</v>
      </c>
      <c r="H769" s="2" t="str">
        <f>_xlfn.XLOOKUP(C769,customers!$A$1:$A$1001,customers!$G$1:$G$1001,,0)</f>
        <v>United States</v>
      </c>
      <c r="I769" t="str">
        <f>INDEX(products!$A$1:$G$49,MATCH(orders!$D336,products!$A$1:$A$49,0),MATCH(orders!I$1,products!$A$1:$G$1,0))</f>
        <v>Cro</v>
      </c>
      <c r="J769" t="str">
        <f>INDEX(products!$A$1:$G$49,MATCH(orders!$D336,products!$A$1:$A$49,0),MATCH(orders!J$1,products!$A$1:$G$1,0))</f>
        <v>M</v>
      </c>
      <c r="K769" s="5">
        <f>INDEX(products!$A$1:$G$49,MATCH(orders!$D336,products!$A$1:$A$49,0),MATCH(orders!K$1,products!$A$1:$G$1,0))</f>
        <v>0.2</v>
      </c>
      <c r="L769" s="10">
        <f>INDEX(products!$A$1:$G$49,MATCH(orders!$D336,products!$A$1:$A$49,0),MATCH(orders!L$1,products!$A$1:$G$1,0))</f>
        <v>1.08</v>
      </c>
      <c r="M769" s="10">
        <f t="shared" si="33"/>
        <v>5.4</v>
      </c>
      <c r="N769" t="str">
        <f t="shared" si="34"/>
        <v>Croissant</v>
      </c>
      <c r="O769" t="str">
        <f t="shared" si="35"/>
        <v>Medium</v>
      </c>
      <c r="P769" t="str">
        <f>_xlfn.XLOOKUP(Orders[[#This Row],[Customer ID]],customers!$A$2:$A$1001,customers!$I$2:$I$1001,,0)</f>
        <v>Yes</v>
      </c>
    </row>
    <row r="770" spans="1:16" x14ac:dyDescent="0.35">
      <c r="A770" s="2" t="s">
        <v>5898</v>
      </c>
      <c r="B770" s="3">
        <v>44900</v>
      </c>
      <c r="C770" s="2" t="s">
        <v>4898</v>
      </c>
      <c r="D770" t="s">
        <v>270</v>
      </c>
      <c r="E770" s="2">
        <v>5</v>
      </c>
      <c r="F770" s="2" t="str">
        <f>_xlfn.XLOOKUP(C770,customers!$A$1:$A$1001,customers!$B$1:$B$1001,,0)</f>
        <v>Nicolas Matthews</v>
      </c>
      <c r="G770" s="2" t="str">
        <f ca="1">IF(_xlfn.XLOOKUP(C770,customers!$A$1:$A$1001,customers!$C$1:$C$1001,,0)=0,"",_xlfn.XLOOKUP(C770,customers!$A$1:$A$1001,customers!$C$1:$C$1001,,0))</f>
        <v>nmatthews3@icloud.com</v>
      </c>
      <c r="H770" s="2" t="str">
        <f>_xlfn.XLOOKUP(C770,customers!$A$1:$A$1001,customers!$G$1:$G$1001,,0)</f>
        <v>Germany</v>
      </c>
      <c r="I770" t="str">
        <f>INDEX(products!$A$1:$G$49,MATCH(orders!$D398,products!$A$1:$A$49,0),MATCH(orders!I$1,products!$A$1:$G$1,0))</f>
        <v>Bag</v>
      </c>
      <c r="J770" t="str">
        <f>INDEX(products!$A$1:$G$49,MATCH(orders!$D398,products!$A$1:$A$49,0),MATCH(orders!J$1,products!$A$1:$G$1,0))</f>
        <v>M</v>
      </c>
      <c r="K770" s="5">
        <f>INDEX(products!$A$1:$G$49,MATCH(orders!$D398,products!$A$1:$A$49,0),MATCH(orders!K$1,products!$A$1:$G$1,0))</f>
        <v>1</v>
      </c>
      <c r="L770" s="10">
        <f>INDEX(products!$A$1:$G$49,MATCH(orders!$D398,products!$A$1:$A$49,0),MATCH(orders!L$1,products!$A$1:$G$1,0))</f>
        <v>7.2</v>
      </c>
      <c r="M770" s="10">
        <f t="shared" ref="M770:M833" si="36">L770*E770</f>
        <v>36</v>
      </c>
      <c r="N770" t="str">
        <f t="shared" ref="N770:N833" si="37">IF(I770="Bag","Baguette",IF(I770="Cro","Croissant",IF(I770="Sou","Sourdough",IF(I770="Bri","Brioche",IF(I770="Cia","Ciabatta","")))))</f>
        <v>Baguette</v>
      </c>
      <c r="O770" t="str">
        <f t="shared" ref="O770:O833" si="38">IF(J770="S","Soft",IF(J770="C","Crispy",IF(J770="M","Medium","")))</f>
        <v>Medium</v>
      </c>
      <c r="P770" t="str">
        <f>_xlfn.XLOOKUP(Orders[[#This Row],[Customer ID]],customers!$A$2:$A$1001,customers!$I$2:$I$1001,,0)</f>
        <v>Yes</v>
      </c>
    </row>
    <row r="771" spans="1:16" x14ac:dyDescent="0.35">
      <c r="A771" s="2" t="s">
        <v>5268</v>
      </c>
      <c r="B771" s="3">
        <v>45208</v>
      </c>
      <c r="C771" s="2" t="s">
        <v>4268</v>
      </c>
      <c r="D771" t="s">
        <v>262</v>
      </c>
      <c r="E771" s="2">
        <v>4</v>
      </c>
      <c r="F771" s="2" t="str">
        <f>_xlfn.XLOOKUP(C771,customers!$A$1:$A$1001,customers!$B$1:$B$1001,,0)</f>
        <v>Nigel Choi</v>
      </c>
      <c r="G771" s="2" t="str">
        <f ca="1">IF(_xlfn.XLOOKUP(C771,customers!$A$1:$A$1001,customers!$C$1:$C$1001,,0)=0,"",_xlfn.XLOOKUP(C771,customers!$A$1:$A$1001,customers!$C$1:$C$1001,,0))</f>
        <v>nchoi7@aol.com</v>
      </c>
      <c r="H771" s="2" t="str">
        <f>_xlfn.XLOOKUP(C771,customers!$A$1:$A$1001,customers!$G$1:$G$1001,,0)</f>
        <v>France</v>
      </c>
      <c r="I771" t="str">
        <f>INDEX(products!$A$1:$G$49,MATCH(orders!$D822,products!$A$1:$A$49,0),MATCH(orders!I$1,products!$A$1:$G$1,0))</f>
        <v>Cro</v>
      </c>
      <c r="J771" t="str">
        <f>INDEX(products!$A$1:$G$49,MATCH(orders!$D822,products!$A$1:$A$49,0),MATCH(orders!J$1,products!$A$1:$G$1,0))</f>
        <v>M</v>
      </c>
      <c r="K771" s="5">
        <f>INDEX(products!$A$1:$G$49,MATCH(orders!$D822,products!$A$1:$A$49,0),MATCH(orders!K$1,products!$A$1:$G$1,0))</f>
        <v>0.5</v>
      </c>
      <c r="L771" s="10">
        <f>INDEX(products!$A$1:$G$49,MATCH(orders!$D822,products!$A$1:$A$49,0),MATCH(orders!L$1,products!$A$1:$G$1,0))</f>
        <v>2.7</v>
      </c>
      <c r="M771" s="10">
        <f t="shared" si="36"/>
        <v>10.8</v>
      </c>
      <c r="N771" t="str">
        <f t="shared" si="37"/>
        <v>Croissant</v>
      </c>
      <c r="O771" t="str">
        <f t="shared" si="38"/>
        <v>Medium</v>
      </c>
      <c r="P771" t="str">
        <f>_xlfn.XLOOKUP(Orders[[#This Row],[Customer ID]],customers!$A$2:$A$1001,customers!$I$2:$I$1001,,0)</f>
        <v>Yes</v>
      </c>
    </row>
    <row r="772" spans="1:16" x14ac:dyDescent="0.35">
      <c r="A772" s="2" t="s">
        <v>5820</v>
      </c>
      <c r="B772" s="3">
        <v>44552</v>
      </c>
      <c r="C772" s="2" t="s">
        <v>4820</v>
      </c>
      <c r="D772" t="s">
        <v>275</v>
      </c>
      <c r="E772" s="2">
        <v>2</v>
      </c>
      <c r="F772" s="2" t="str">
        <f>_xlfn.XLOOKUP(C772,customers!$A$1:$A$1001,customers!$B$1:$B$1001,,0)</f>
        <v>Nikolas Montgomery</v>
      </c>
      <c r="G772" s="2" t="str">
        <f ca="1">IF(_xlfn.XLOOKUP(C772,customers!$A$1:$A$1001,customers!$C$1:$C$1001,,0)=0,"",_xlfn.XLOOKUP(C772,customers!$A$1:$A$1001,customers!$C$1:$C$1001,,0))</f>
        <v>nmontgomery2@yahoo.com</v>
      </c>
      <c r="H772" s="2" t="str">
        <f>_xlfn.XLOOKUP(C772,customers!$A$1:$A$1001,customers!$G$1:$G$1001,,0)</f>
        <v>United States</v>
      </c>
      <c r="I772" t="str">
        <f>INDEX(products!$A$1:$G$49,MATCH(orders!$D993,products!$A$1:$A$49,0),MATCH(orders!I$1,products!$A$1:$G$1,0))</f>
        <v>Cia</v>
      </c>
      <c r="J772" t="str">
        <f>INDEX(products!$A$1:$G$49,MATCH(orders!$D993,products!$A$1:$A$49,0),MATCH(orders!J$1,products!$A$1:$G$1,0))</f>
        <v>S</v>
      </c>
      <c r="K772" s="5">
        <f>INDEX(products!$A$1:$G$49,MATCH(orders!$D993,products!$A$1:$A$49,0),MATCH(orders!K$1,products!$A$1:$G$1,0))</f>
        <v>0.2</v>
      </c>
      <c r="L772" s="10">
        <f>INDEX(products!$A$1:$G$49,MATCH(orders!$D993,products!$A$1:$A$49,0),MATCH(orders!L$1,products!$A$1:$G$1,0))</f>
        <v>1</v>
      </c>
      <c r="M772" s="10">
        <f t="shared" si="36"/>
        <v>2</v>
      </c>
      <c r="N772" t="str">
        <f t="shared" si="37"/>
        <v>Ciabatta</v>
      </c>
      <c r="O772" t="str">
        <f t="shared" si="38"/>
        <v>Soft</v>
      </c>
      <c r="P772" t="str">
        <f>_xlfn.XLOOKUP(Orders[[#This Row],[Customer ID]],customers!$A$2:$A$1001,customers!$I$2:$I$1001,,0)</f>
        <v>No</v>
      </c>
    </row>
    <row r="773" spans="1:16" x14ac:dyDescent="0.35">
      <c r="A773" s="2" t="s">
        <v>5599</v>
      </c>
      <c r="B773" s="3">
        <v>45330</v>
      </c>
      <c r="C773" s="2" t="s">
        <v>4599</v>
      </c>
      <c r="D773" t="s">
        <v>283</v>
      </c>
      <c r="E773" s="2">
        <v>6</v>
      </c>
      <c r="F773" s="2" t="str">
        <f>_xlfn.XLOOKUP(C773,customers!$A$1:$A$1001,customers!$B$1:$B$1001,,0)</f>
        <v>Nikolas Glass</v>
      </c>
      <c r="G773" s="2" t="str">
        <f ca="1">IF(_xlfn.XLOOKUP(C773,customers!$A$1:$A$1001,customers!$C$1:$C$1001,,0)=0,"",_xlfn.XLOOKUP(C773,customers!$A$1:$A$1001,customers!$C$1:$C$1001,,0))</f>
        <v>nglass0@yahoo.com</v>
      </c>
      <c r="H773" s="2" t="str">
        <f>_xlfn.XLOOKUP(C773,customers!$A$1:$A$1001,customers!$G$1:$G$1001,,0)</f>
        <v>France</v>
      </c>
      <c r="I773" t="str">
        <f>INDEX(products!$A$1:$G$49,MATCH(orders!$D863,products!$A$1:$A$49,0),MATCH(orders!I$1,products!$A$1:$G$1,0))</f>
        <v>Bag</v>
      </c>
      <c r="J773" t="str">
        <f>INDEX(products!$A$1:$G$49,MATCH(orders!$D863,products!$A$1:$A$49,0),MATCH(orders!J$1,products!$A$1:$G$1,0))</f>
        <v>M</v>
      </c>
      <c r="K773" s="5">
        <f>INDEX(products!$A$1:$G$49,MATCH(orders!$D863,products!$A$1:$A$49,0),MATCH(orders!K$1,products!$A$1:$G$1,0))</f>
        <v>2.5</v>
      </c>
      <c r="L773" s="10">
        <f>INDEX(products!$A$1:$G$49,MATCH(orders!$D863,products!$A$1:$A$49,0),MATCH(orders!L$1,products!$A$1:$G$1,0))</f>
        <v>18</v>
      </c>
      <c r="M773" s="10">
        <f t="shared" si="36"/>
        <v>108</v>
      </c>
      <c r="N773" t="str">
        <f t="shared" si="37"/>
        <v>Baguette</v>
      </c>
      <c r="O773" t="str">
        <f t="shared" si="38"/>
        <v>Medium</v>
      </c>
      <c r="P773" t="str">
        <f>_xlfn.XLOOKUP(Orders[[#This Row],[Customer ID]],customers!$A$2:$A$1001,customers!$I$2:$I$1001,,0)</f>
        <v>No</v>
      </c>
    </row>
    <row r="774" spans="1:16" x14ac:dyDescent="0.35">
      <c r="A774" s="2" t="s">
        <v>5381</v>
      </c>
      <c r="B774" s="3">
        <v>44904</v>
      </c>
      <c r="C774" s="2" t="s">
        <v>4381</v>
      </c>
      <c r="D774" t="s">
        <v>264</v>
      </c>
      <c r="E774" s="2">
        <v>3</v>
      </c>
      <c r="F774" s="2" t="str">
        <f>_xlfn.XLOOKUP(C774,customers!$A$1:$A$1001,customers!$B$1:$B$1001,,0)</f>
        <v>Nikhil Weber</v>
      </c>
      <c r="G774" s="2" t="str">
        <f ca="1">IF(_xlfn.XLOOKUP(C774,customers!$A$1:$A$1001,customers!$C$1:$C$1001,,0)=0,"",_xlfn.XLOOKUP(C774,customers!$A$1:$A$1001,customers!$C$1:$C$1001,,0))</f>
        <v>nweber8@outlook.com</v>
      </c>
      <c r="H774" s="2" t="str">
        <f>_xlfn.XLOOKUP(C774,customers!$A$1:$A$1001,customers!$G$1:$G$1001,,0)</f>
        <v>France</v>
      </c>
      <c r="I774" t="str">
        <f>INDEX(products!$A$1:$G$49,MATCH(orders!$D248,products!$A$1:$A$49,0),MATCH(orders!I$1,products!$A$1:$G$1,0))</f>
        <v>Bag</v>
      </c>
      <c r="J774" t="str">
        <f>INDEX(products!$A$1:$G$49,MATCH(orders!$D248,products!$A$1:$A$49,0),MATCH(orders!J$1,products!$A$1:$G$1,0))</f>
        <v>C</v>
      </c>
      <c r="K774" s="5">
        <f>INDEX(products!$A$1:$G$49,MATCH(orders!$D248,products!$A$1:$A$49,0),MATCH(orders!K$1,products!$A$1:$G$1,0))</f>
        <v>0.5</v>
      </c>
      <c r="L774" s="10">
        <f>INDEX(products!$A$1:$G$49,MATCH(orders!$D248,products!$A$1:$A$49,0),MATCH(orders!L$1,products!$A$1:$G$1,0))</f>
        <v>3.3</v>
      </c>
      <c r="M774" s="10">
        <f t="shared" si="36"/>
        <v>9.8999999999999986</v>
      </c>
      <c r="N774" t="str">
        <f t="shared" si="37"/>
        <v>Baguette</v>
      </c>
      <c r="O774" t="str">
        <f t="shared" si="38"/>
        <v>Crispy</v>
      </c>
      <c r="P774" t="str">
        <f>_xlfn.XLOOKUP(Orders[[#This Row],[Customer ID]],customers!$A$2:$A$1001,customers!$I$2:$I$1001,,0)</f>
        <v>No</v>
      </c>
    </row>
    <row r="775" spans="1:16" x14ac:dyDescent="0.35">
      <c r="A775" s="2" t="s">
        <v>5792</v>
      </c>
      <c r="B775" s="3">
        <v>44334</v>
      </c>
      <c r="C775" s="2" t="s">
        <v>4792</v>
      </c>
      <c r="D775" t="s">
        <v>283</v>
      </c>
      <c r="E775" s="2">
        <v>1</v>
      </c>
      <c r="F775" s="2" t="str">
        <f>_xlfn.XLOOKUP(C775,customers!$A$1:$A$1001,customers!$B$1:$B$1001,,0)</f>
        <v>Noel Lowery</v>
      </c>
      <c r="G775" s="2" t="str">
        <f ca="1">IF(_xlfn.XLOOKUP(C775,customers!$A$1:$A$1001,customers!$C$1:$C$1001,,0)=0,"",_xlfn.XLOOKUP(C775,customers!$A$1:$A$1001,customers!$C$1:$C$1001,,0))</f>
        <v>nlowery2@icloud.com</v>
      </c>
      <c r="H775" s="2" t="str">
        <f>_xlfn.XLOOKUP(C775,customers!$A$1:$A$1001,customers!$G$1:$G$1001,,0)</f>
        <v>France</v>
      </c>
      <c r="I775" t="str">
        <f>INDEX(products!$A$1:$G$49,MATCH(orders!$D371,products!$A$1:$A$49,0),MATCH(orders!I$1,products!$A$1:$G$1,0))</f>
        <v>Cro</v>
      </c>
      <c r="J775" t="str">
        <f>INDEX(products!$A$1:$G$49,MATCH(orders!$D371,products!$A$1:$A$49,0),MATCH(orders!J$1,products!$A$1:$G$1,0))</f>
        <v>C</v>
      </c>
      <c r="K775" s="5">
        <f>INDEX(products!$A$1:$G$49,MATCH(orders!$D371,products!$A$1:$A$49,0),MATCH(orders!K$1,products!$A$1:$G$1,0))</f>
        <v>2.5</v>
      </c>
      <c r="L775" s="10">
        <f>INDEX(products!$A$1:$G$49,MATCH(orders!$D371,products!$A$1:$A$49,0),MATCH(orders!L$1,products!$A$1:$G$1,0))</f>
        <v>12.375</v>
      </c>
      <c r="M775" s="10">
        <f t="shared" si="36"/>
        <v>12.375</v>
      </c>
      <c r="N775" t="str">
        <f t="shared" si="37"/>
        <v>Croissant</v>
      </c>
      <c r="O775" t="str">
        <f t="shared" si="38"/>
        <v>Crispy</v>
      </c>
      <c r="P775" t="str">
        <f>_xlfn.XLOOKUP(Orders[[#This Row],[Customer ID]],customers!$A$2:$A$1001,customers!$I$2:$I$1001,,0)</f>
        <v>Yes</v>
      </c>
    </row>
    <row r="776" spans="1:16" x14ac:dyDescent="0.35">
      <c r="A776" s="2" t="s">
        <v>5633</v>
      </c>
      <c r="B776" s="3">
        <v>45591</v>
      </c>
      <c r="C776" s="2" t="s">
        <v>4633</v>
      </c>
      <c r="D776" t="s">
        <v>264</v>
      </c>
      <c r="E776" s="2">
        <v>3</v>
      </c>
      <c r="F776" s="2" t="str">
        <f>_xlfn.XLOOKUP(C776,customers!$A$1:$A$1001,customers!$B$1:$B$1001,,0)</f>
        <v>Nolan Bradford</v>
      </c>
      <c r="G776" s="2" t="str">
        <f ca="1">IF(_xlfn.XLOOKUP(C776,customers!$A$1:$A$1001,customers!$C$1:$C$1001,,0)=0,"",_xlfn.XLOOKUP(C776,customers!$A$1:$A$1001,customers!$C$1:$C$1001,,0))</f>
        <v>nbradford9@outlook.com</v>
      </c>
      <c r="H776" s="2" t="str">
        <f>_xlfn.XLOOKUP(C776,customers!$A$1:$A$1001,customers!$G$1:$G$1001,,0)</f>
        <v>France</v>
      </c>
      <c r="I776" t="str">
        <f>INDEX(products!$A$1:$G$49,MATCH(orders!$D104,products!$A$1:$A$49,0),MATCH(orders!I$1,products!$A$1:$G$1,0))</f>
        <v>Cro</v>
      </c>
      <c r="J776" t="str">
        <f>INDEX(products!$A$1:$G$49,MATCH(orders!$D104,products!$A$1:$A$49,0),MATCH(orders!J$1,products!$A$1:$G$1,0))</f>
        <v>M</v>
      </c>
      <c r="K776" s="5">
        <f>INDEX(products!$A$1:$G$49,MATCH(orders!$D104,products!$A$1:$A$49,0),MATCH(orders!K$1,products!$A$1:$G$1,0))</f>
        <v>0.5</v>
      </c>
      <c r="L776" s="10">
        <f>INDEX(products!$A$1:$G$49,MATCH(orders!$D104,products!$A$1:$A$49,0),MATCH(orders!L$1,products!$A$1:$G$1,0))</f>
        <v>2.7</v>
      </c>
      <c r="M776" s="10">
        <f t="shared" si="36"/>
        <v>8.1000000000000014</v>
      </c>
      <c r="N776" t="str">
        <f t="shared" si="37"/>
        <v>Croissant</v>
      </c>
      <c r="O776" t="str">
        <f t="shared" si="38"/>
        <v>Medium</v>
      </c>
      <c r="P776" t="str">
        <f>_xlfn.XLOOKUP(Orders[[#This Row],[Customer ID]],customers!$A$2:$A$1001,customers!$I$2:$I$1001,,0)</f>
        <v>No</v>
      </c>
    </row>
    <row r="777" spans="1:16" x14ac:dyDescent="0.35">
      <c r="A777" s="2" t="s">
        <v>5765</v>
      </c>
      <c r="B777" s="3">
        <v>45527</v>
      </c>
      <c r="C777" s="2" t="s">
        <v>4765</v>
      </c>
      <c r="D777" t="s">
        <v>276</v>
      </c>
      <c r="E777" s="2">
        <v>6</v>
      </c>
      <c r="F777" s="2" t="str">
        <f>_xlfn.XLOOKUP(C777,customers!$A$1:$A$1001,customers!$B$1:$B$1001,,0)</f>
        <v>Nola Carroll</v>
      </c>
      <c r="G777" s="2" t="str">
        <f ca="1">IF(_xlfn.XLOOKUP(C777,customers!$A$1:$A$1001,customers!$C$1:$C$1001,,0)=0,"",_xlfn.XLOOKUP(C777,customers!$A$1:$A$1001,customers!$C$1:$C$1001,,0))</f>
        <v>ncarroll2@aol.com</v>
      </c>
      <c r="H777" s="2" t="str">
        <f>_xlfn.XLOOKUP(C777,customers!$A$1:$A$1001,customers!$G$1:$G$1001,,0)</f>
        <v>Canada</v>
      </c>
      <c r="I777" t="str">
        <f>INDEX(products!$A$1:$G$49,MATCH(orders!$D552,products!$A$1:$A$49,0),MATCH(orders!I$1,products!$A$1:$G$1,0))</f>
        <v>Cro</v>
      </c>
      <c r="J777" t="str">
        <f>INDEX(products!$A$1:$G$49,MATCH(orders!$D552,products!$A$1:$A$49,0),MATCH(orders!J$1,products!$A$1:$G$1,0))</f>
        <v>C</v>
      </c>
      <c r="K777" s="5">
        <f>INDEX(products!$A$1:$G$49,MATCH(orders!$D552,products!$A$1:$A$49,0),MATCH(orders!K$1,products!$A$1:$G$1,0))</f>
        <v>0.2</v>
      </c>
      <c r="L777" s="10">
        <f>INDEX(products!$A$1:$G$49,MATCH(orders!$D552,products!$A$1:$A$49,0),MATCH(orders!L$1,products!$A$1:$G$1,0))</f>
        <v>0.99</v>
      </c>
      <c r="M777" s="10">
        <f t="shared" si="36"/>
        <v>5.9399999999999995</v>
      </c>
      <c r="N777" t="str">
        <f t="shared" si="37"/>
        <v>Croissant</v>
      </c>
      <c r="O777" t="str">
        <f t="shared" si="38"/>
        <v>Crispy</v>
      </c>
      <c r="P777" t="str">
        <f>_xlfn.XLOOKUP(Orders[[#This Row],[Customer ID]],customers!$A$2:$A$1001,customers!$I$2:$I$1001,,0)</f>
        <v>Yes</v>
      </c>
    </row>
    <row r="778" spans="1:16" x14ac:dyDescent="0.35">
      <c r="A778" s="2" t="s">
        <v>5802</v>
      </c>
      <c r="B778" s="3">
        <v>44564</v>
      </c>
      <c r="C778" s="2" t="s">
        <v>4802</v>
      </c>
      <c r="D778" t="s">
        <v>274</v>
      </c>
      <c r="E778" s="2">
        <v>3</v>
      </c>
      <c r="F778" s="2" t="str">
        <f>_xlfn.XLOOKUP(C778,customers!$A$1:$A$1001,customers!$B$1:$B$1001,,0)</f>
        <v>Nora Conrad</v>
      </c>
      <c r="G778" s="2" t="str">
        <f ca="1">IF(_xlfn.XLOOKUP(C778,customers!$A$1:$A$1001,customers!$C$1:$C$1001,,0)=0,"",_xlfn.XLOOKUP(C778,customers!$A$1:$A$1001,customers!$C$1:$C$1001,,0))</f>
        <v>nconrad7@hotmail.com</v>
      </c>
      <c r="H778" s="2" t="str">
        <f>_xlfn.XLOOKUP(C778,customers!$A$1:$A$1001,customers!$G$1:$G$1001,,0)</f>
        <v>Canada</v>
      </c>
      <c r="I778" t="str">
        <f>INDEX(products!$A$1:$G$49,MATCH(orders!$D224,products!$A$1:$A$49,0),MATCH(orders!I$1,products!$A$1:$G$1,0))</f>
        <v>Cro</v>
      </c>
      <c r="J778" t="str">
        <f>INDEX(products!$A$1:$G$49,MATCH(orders!$D224,products!$A$1:$A$49,0),MATCH(orders!J$1,products!$A$1:$G$1,0))</f>
        <v>C</v>
      </c>
      <c r="K778" s="5">
        <f>INDEX(products!$A$1:$G$49,MATCH(orders!$D224,products!$A$1:$A$49,0),MATCH(orders!K$1,products!$A$1:$G$1,0))</f>
        <v>0.2</v>
      </c>
      <c r="L778" s="10">
        <f>INDEX(products!$A$1:$G$49,MATCH(orders!$D224,products!$A$1:$A$49,0),MATCH(orders!L$1,products!$A$1:$G$1,0))</f>
        <v>0.99</v>
      </c>
      <c r="M778" s="10">
        <f t="shared" si="36"/>
        <v>2.9699999999999998</v>
      </c>
      <c r="N778" t="str">
        <f t="shared" si="37"/>
        <v>Croissant</v>
      </c>
      <c r="O778" t="str">
        <f t="shared" si="38"/>
        <v>Crispy</v>
      </c>
      <c r="P778" t="str">
        <f>_xlfn.XLOOKUP(Orders[[#This Row],[Customer ID]],customers!$A$2:$A$1001,customers!$I$2:$I$1001,,0)</f>
        <v>No</v>
      </c>
    </row>
    <row r="779" spans="1:16" x14ac:dyDescent="0.35">
      <c r="A779" s="2" t="s">
        <v>5754</v>
      </c>
      <c r="B779" s="3">
        <v>45017</v>
      </c>
      <c r="C779" s="2" t="s">
        <v>4754</v>
      </c>
      <c r="D779" t="s">
        <v>287</v>
      </c>
      <c r="E779" s="2">
        <v>5</v>
      </c>
      <c r="F779" s="2" t="str">
        <f>_xlfn.XLOOKUP(C779,customers!$A$1:$A$1001,customers!$B$1:$B$1001,,0)</f>
        <v>Nyasia Farley</v>
      </c>
      <c r="G779" s="2" t="str">
        <f ca="1">IF(_xlfn.XLOOKUP(C779,customers!$A$1:$A$1001,customers!$C$1:$C$1001,,0)=0,"",_xlfn.XLOOKUP(C779,customers!$A$1:$A$1001,customers!$C$1:$C$1001,,0))</f>
        <v>nfarley6@aol.com</v>
      </c>
      <c r="H779" s="2" t="str">
        <f>_xlfn.XLOOKUP(C779,customers!$A$1:$A$1001,customers!$G$1:$G$1001,,0)</f>
        <v>Germany</v>
      </c>
      <c r="I779" t="str">
        <f>INDEX(products!$A$1:$G$49,MATCH(orders!$D329,products!$A$1:$A$49,0),MATCH(orders!I$1,products!$A$1:$G$1,0))</f>
        <v>Cro</v>
      </c>
      <c r="J779" t="str">
        <f>INDEX(products!$A$1:$G$49,MATCH(orders!$D329,products!$A$1:$A$49,0),MATCH(orders!J$1,products!$A$1:$G$1,0))</f>
        <v>S</v>
      </c>
      <c r="K779" s="5">
        <f>INDEX(products!$A$1:$G$49,MATCH(orders!$D329,products!$A$1:$A$49,0),MATCH(orders!K$1,products!$A$1:$G$1,0))</f>
        <v>2.5</v>
      </c>
      <c r="L779" s="10">
        <f>INDEX(products!$A$1:$G$49,MATCH(orders!$D329,products!$A$1:$A$49,0),MATCH(orders!L$1,products!$A$1:$G$1,0))</f>
        <v>11.25</v>
      </c>
      <c r="M779" s="10">
        <f t="shared" si="36"/>
        <v>56.25</v>
      </c>
      <c r="N779" t="str">
        <f t="shared" si="37"/>
        <v>Croissant</v>
      </c>
      <c r="O779" t="str">
        <f t="shared" si="38"/>
        <v>Soft</v>
      </c>
      <c r="P779" t="str">
        <f>_xlfn.XLOOKUP(Orders[[#This Row],[Customer ID]],customers!$A$2:$A$1001,customers!$I$2:$I$1001,,0)</f>
        <v>No</v>
      </c>
    </row>
    <row r="780" spans="1:16" x14ac:dyDescent="0.35">
      <c r="A780" s="2" t="s">
        <v>5272</v>
      </c>
      <c r="B780" s="3">
        <v>44788</v>
      </c>
      <c r="C780" s="2" t="s">
        <v>4272</v>
      </c>
      <c r="D780" t="s">
        <v>261</v>
      </c>
      <c r="E780" s="2">
        <v>2</v>
      </c>
      <c r="F780" s="2" t="str">
        <f>_xlfn.XLOOKUP(C780,customers!$A$1:$A$1001,customers!$B$1:$B$1001,,0)</f>
        <v>Odin Bush</v>
      </c>
      <c r="G780" s="2" t="str">
        <f ca="1">IF(_xlfn.XLOOKUP(C780,customers!$A$1:$A$1001,customers!$C$1:$C$1001,,0)=0,"",_xlfn.XLOOKUP(C780,customers!$A$1:$A$1001,customers!$C$1:$C$1001,,0))</f>
        <v>obush4@outlook.com</v>
      </c>
      <c r="H780" s="2" t="str">
        <f>_xlfn.XLOOKUP(C780,customers!$A$1:$A$1001,customers!$G$1:$G$1001,,0)</f>
        <v>France</v>
      </c>
      <c r="I780" t="str">
        <f>INDEX(products!$A$1:$G$49,MATCH(orders!$D725,products!$A$1:$A$49,0),MATCH(orders!I$1,products!$A$1:$G$1,0))</f>
        <v>Sou</v>
      </c>
      <c r="J780" t="str">
        <f>INDEX(products!$A$1:$G$49,MATCH(orders!$D725,products!$A$1:$A$49,0),MATCH(orders!J$1,products!$A$1:$G$1,0))</f>
        <v>M</v>
      </c>
      <c r="K780" s="5">
        <f>INDEX(products!$A$1:$G$49,MATCH(orders!$D725,products!$A$1:$A$49,0),MATCH(orders!K$1,products!$A$1:$G$1,0))</f>
        <v>0.5</v>
      </c>
      <c r="L780" s="10">
        <f>INDEX(products!$A$1:$G$49,MATCH(orders!$D725,products!$A$1:$A$49,0),MATCH(orders!L$1,products!$A$1:$G$1,0))</f>
        <v>1.8</v>
      </c>
      <c r="M780" s="10">
        <f t="shared" si="36"/>
        <v>3.6</v>
      </c>
      <c r="N780" t="str">
        <f t="shared" si="37"/>
        <v>Sourdough</v>
      </c>
      <c r="O780" t="str">
        <f t="shared" si="38"/>
        <v>Medium</v>
      </c>
      <c r="P780" t="str">
        <f>_xlfn.XLOOKUP(Orders[[#This Row],[Customer ID]],customers!$A$2:$A$1001,customers!$I$2:$I$1001,,0)</f>
        <v>Yes</v>
      </c>
    </row>
    <row r="781" spans="1:16" x14ac:dyDescent="0.35">
      <c r="A781" s="2" t="s">
        <v>5580</v>
      </c>
      <c r="B781" s="3">
        <v>44297</v>
      </c>
      <c r="C781" s="2" t="s">
        <v>4580</v>
      </c>
      <c r="D781" t="s">
        <v>280</v>
      </c>
      <c r="E781" s="2">
        <v>6</v>
      </c>
      <c r="F781" s="2" t="str">
        <f>_xlfn.XLOOKUP(C781,customers!$A$1:$A$1001,customers!$B$1:$B$1001,,0)</f>
        <v>Oliver Baxter</v>
      </c>
      <c r="G781" s="2" t="str">
        <f ca="1">IF(_xlfn.XLOOKUP(C781,customers!$A$1:$A$1001,customers!$C$1:$C$1001,,0)=0,"",_xlfn.XLOOKUP(C781,customers!$A$1:$A$1001,customers!$C$1:$C$1001,,0))</f>
        <v>obaxter7@outlook.com</v>
      </c>
      <c r="H781" s="2" t="str">
        <f>_xlfn.XLOOKUP(C781,customers!$A$1:$A$1001,customers!$G$1:$G$1001,,0)</f>
        <v>France</v>
      </c>
      <c r="I781" t="str">
        <f>INDEX(products!$A$1:$G$49,MATCH(orders!$D666,products!$A$1:$A$49,0),MATCH(orders!I$1,products!$A$1:$G$1,0))</f>
        <v>Bag</v>
      </c>
      <c r="J781" t="str">
        <f>INDEX(products!$A$1:$G$49,MATCH(orders!$D666,products!$A$1:$A$49,0),MATCH(orders!J$1,products!$A$1:$G$1,0))</f>
        <v>M</v>
      </c>
      <c r="K781" s="5">
        <f>INDEX(products!$A$1:$G$49,MATCH(orders!$D666,products!$A$1:$A$49,0),MATCH(orders!K$1,products!$A$1:$G$1,0))</f>
        <v>2.5</v>
      </c>
      <c r="L781" s="10">
        <f>INDEX(products!$A$1:$G$49,MATCH(orders!$D666,products!$A$1:$A$49,0),MATCH(orders!L$1,products!$A$1:$G$1,0))</f>
        <v>18</v>
      </c>
      <c r="M781" s="10">
        <f t="shared" si="36"/>
        <v>108</v>
      </c>
      <c r="N781" t="str">
        <f t="shared" si="37"/>
        <v>Baguette</v>
      </c>
      <c r="O781" t="str">
        <f t="shared" si="38"/>
        <v>Medium</v>
      </c>
      <c r="P781" t="str">
        <f>_xlfn.XLOOKUP(Orders[[#This Row],[Customer ID]],customers!$A$2:$A$1001,customers!$I$2:$I$1001,,0)</f>
        <v>Yes</v>
      </c>
    </row>
    <row r="782" spans="1:16" x14ac:dyDescent="0.35">
      <c r="A782" s="2" t="s">
        <v>5794</v>
      </c>
      <c r="B782" s="3">
        <v>44499</v>
      </c>
      <c r="C782" s="2" t="s">
        <v>4794</v>
      </c>
      <c r="D782" t="s">
        <v>262</v>
      </c>
      <c r="E782" s="2">
        <v>4</v>
      </c>
      <c r="F782" s="2" t="str">
        <f>_xlfn.XLOOKUP(C782,customers!$A$1:$A$1001,customers!$B$1:$B$1001,,0)</f>
        <v>Olive Tran</v>
      </c>
      <c r="G782" s="2" t="str">
        <f ca="1">IF(_xlfn.XLOOKUP(C782,customers!$A$1:$A$1001,customers!$C$1:$C$1001,,0)=0,"",_xlfn.XLOOKUP(C782,customers!$A$1:$A$1001,customers!$C$1:$C$1001,,0))</f>
        <v>otran6@hotmail.com</v>
      </c>
      <c r="H782" s="2" t="str">
        <f>_xlfn.XLOOKUP(C782,customers!$A$1:$A$1001,customers!$G$1:$G$1001,,0)</f>
        <v>United Kingdom</v>
      </c>
      <c r="I782" t="str">
        <f>INDEX(products!$A$1:$G$49,MATCH(orders!$D246,products!$A$1:$A$49,0),MATCH(orders!I$1,products!$A$1:$G$1,0))</f>
        <v>Bag</v>
      </c>
      <c r="J782" t="str">
        <f>INDEX(products!$A$1:$G$49,MATCH(orders!$D246,products!$A$1:$A$49,0),MATCH(orders!J$1,products!$A$1:$G$1,0))</f>
        <v>S</v>
      </c>
      <c r="K782" s="5">
        <f>INDEX(products!$A$1:$G$49,MATCH(orders!$D246,products!$A$1:$A$49,0),MATCH(orders!K$1,products!$A$1:$G$1,0))</f>
        <v>2.5</v>
      </c>
      <c r="L782" s="10">
        <f>INDEX(products!$A$1:$G$49,MATCH(orders!$D246,products!$A$1:$A$49,0),MATCH(orders!L$1,products!$A$1:$G$1,0))</f>
        <v>15</v>
      </c>
      <c r="M782" s="10">
        <f t="shared" si="36"/>
        <v>60</v>
      </c>
      <c r="N782" t="str">
        <f t="shared" si="37"/>
        <v>Baguette</v>
      </c>
      <c r="O782" t="str">
        <f t="shared" si="38"/>
        <v>Soft</v>
      </c>
      <c r="P782" t="str">
        <f>_xlfn.XLOOKUP(Orders[[#This Row],[Customer ID]],customers!$A$2:$A$1001,customers!$I$2:$I$1001,,0)</f>
        <v>No</v>
      </c>
    </row>
    <row r="783" spans="1:16" x14ac:dyDescent="0.35">
      <c r="A783" s="2" t="s">
        <v>6102</v>
      </c>
      <c r="B783" s="3">
        <v>45186</v>
      </c>
      <c r="C783" s="2" t="s">
        <v>5102</v>
      </c>
      <c r="D783" t="s">
        <v>271</v>
      </c>
      <c r="E783" s="2">
        <v>4</v>
      </c>
      <c r="F783" s="2" t="str">
        <f>_xlfn.XLOOKUP(C783,customers!$A$1:$A$1001,customers!$B$1:$B$1001,,0)</f>
        <v>Omar Chang</v>
      </c>
      <c r="G783" s="2" t="str">
        <f ca="1">IF(_xlfn.XLOOKUP(C783,customers!$A$1:$A$1001,customers!$C$1:$C$1001,,0)=0,"",_xlfn.XLOOKUP(C783,customers!$A$1:$A$1001,customers!$C$1:$C$1001,,0))</f>
        <v>ochang6@gmail.com</v>
      </c>
      <c r="H783" s="2" t="str">
        <f>_xlfn.XLOOKUP(C783,customers!$A$1:$A$1001,customers!$G$1:$G$1001,,0)</f>
        <v>United States</v>
      </c>
      <c r="I783" t="str">
        <f>INDEX(products!$A$1:$G$49,MATCH(orders!$D303,products!$A$1:$A$49,0),MATCH(orders!I$1,products!$A$1:$G$1,0))</f>
        <v>Bag</v>
      </c>
      <c r="J783" t="str">
        <f>INDEX(products!$A$1:$G$49,MATCH(orders!$D303,products!$A$1:$A$49,0),MATCH(orders!J$1,products!$A$1:$G$1,0))</f>
        <v>S</v>
      </c>
      <c r="K783" s="5">
        <f>INDEX(products!$A$1:$G$49,MATCH(orders!$D303,products!$A$1:$A$49,0),MATCH(orders!K$1,products!$A$1:$G$1,0))</f>
        <v>1</v>
      </c>
      <c r="L783" s="10">
        <f>INDEX(products!$A$1:$G$49,MATCH(orders!$D303,products!$A$1:$A$49,0),MATCH(orders!L$1,products!$A$1:$G$1,0))</f>
        <v>6</v>
      </c>
      <c r="M783" s="10">
        <f t="shared" si="36"/>
        <v>24</v>
      </c>
      <c r="N783" t="str">
        <f t="shared" si="37"/>
        <v>Baguette</v>
      </c>
      <c r="O783" t="str">
        <f t="shared" si="38"/>
        <v>Soft</v>
      </c>
      <c r="P783" t="str">
        <f>_xlfn.XLOOKUP(Orders[[#This Row],[Customer ID]],customers!$A$2:$A$1001,customers!$I$2:$I$1001,,0)</f>
        <v>No</v>
      </c>
    </row>
    <row r="784" spans="1:16" x14ac:dyDescent="0.35">
      <c r="A784" s="2" t="s">
        <v>6025</v>
      </c>
      <c r="B784" s="3">
        <v>45461</v>
      </c>
      <c r="C784" s="2" t="s">
        <v>5025</v>
      </c>
      <c r="D784" t="s">
        <v>272</v>
      </c>
      <c r="E784" s="2">
        <v>2</v>
      </c>
      <c r="F784" s="2" t="str">
        <f>_xlfn.XLOOKUP(C784,customers!$A$1:$A$1001,customers!$B$1:$B$1001,,0)</f>
        <v>Orion Sutton</v>
      </c>
      <c r="G784" s="2" t="str">
        <f ca="1">IF(_xlfn.XLOOKUP(C784,customers!$A$1:$A$1001,customers!$C$1:$C$1001,,0)=0,"",_xlfn.XLOOKUP(C784,customers!$A$1:$A$1001,customers!$C$1:$C$1001,,0))</f>
        <v>osutton2@icloud.com</v>
      </c>
      <c r="H784" s="2" t="str">
        <f>_xlfn.XLOOKUP(C784,customers!$A$1:$A$1001,customers!$G$1:$G$1001,,0)</f>
        <v>United States</v>
      </c>
      <c r="I784" t="str">
        <f>INDEX(products!$A$1:$G$49,MATCH(orders!$D508,products!$A$1:$A$49,0),MATCH(orders!I$1,products!$A$1:$G$1,0))</f>
        <v>Cro</v>
      </c>
      <c r="J784" t="str">
        <f>INDEX(products!$A$1:$G$49,MATCH(orders!$D508,products!$A$1:$A$49,0),MATCH(orders!J$1,products!$A$1:$G$1,0))</f>
        <v>C</v>
      </c>
      <c r="K784" s="5">
        <f>INDEX(products!$A$1:$G$49,MATCH(orders!$D508,products!$A$1:$A$49,0),MATCH(orders!K$1,products!$A$1:$G$1,0))</f>
        <v>0.2</v>
      </c>
      <c r="L784" s="10">
        <f>INDEX(products!$A$1:$G$49,MATCH(orders!$D508,products!$A$1:$A$49,0),MATCH(orders!L$1,products!$A$1:$G$1,0))</f>
        <v>0.99</v>
      </c>
      <c r="M784" s="10">
        <f t="shared" si="36"/>
        <v>1.98</v>
      </c>
      <c r="N784" t="str">
        <f t="shared" si="37"/>
        <v>Croissant</v>
      </c>
      <c r="O784" t="str">
        <f t="shared" si="38"/>
        <v>Crispy</v>
      </c>
      <c r="P784" t="str">
        <f>_xlfn.XLOOKUP(Orders[[#This Row],[Customer ID]],customers!$A$2:$A$1001,customers!$I$2:$I$1001,,0)</f>
        <v>Yes</v>
      </c>
    </row>
    <row r="785" spans="1:16" x14ac:dyDescent="0.35">
      <c r="A785" s="2" t="s">
        <v>5803</v>
      </c>
      <c r="B785" s="3">
        <v>44969</v>
      </c>
      <c r="C785" s="2" t="s">
        <v>4803</v>
      </c>
      <c r="D785" t="s">
        <v>288</v>
      </c>
      <c r="E785" s="2">
        <v>5</v>
      </c>
      <c r="F785" s="2" t="str">
        <f>_xlfn.XLOOKUP(C785,customers!$A$1:$A$1001,customers!$B$1:$B$1001,,0)</f>
        <v>Oscar Burgess</v>
      </c>
      <c r="G785" s="2" t="str">
        <f ca="1">IF(_xlfn.XLOOKUP(C785,customers!$A$1:$A$1001,customers!$C$1:$C$1001,,0)=0,"",_xlfn.XLOOKUP(C785,customers!$A$1:$A$1001,customers!$C$1:$C$1001,,0))</f>
        <v>oburgess3@icloud.com</v>
      </c>
      <c r="H785" s="2" t="str">
        <f>_xlfn.XLOOKUP(C785,customers!$A$1:$A$1001,customers!$G$1:$G$1001,,0)</f>
        <v>United States</v>
      </c>
      <c r="I785" t="str">
        <f>INDEX(products!$A$1:$G$49,MATCH(orders!$D764,products!$A$1:$A$49,0),MATCH(orders!I$1,products!$A$1:$G$1,0))</f>
        <v>Cia</v>
      </c>
      <c r="J785" t="str">
        <f>INDEX(products!$A$1:$G$49,MATCH(orders!$D764,products!$A$1:$A$49,0),MATCH(orders!J$1,products!$A$1:$G$1,0))</f>
        <v>M</v>
      </c>
      <c r="K785" s="5">
        <f>INDEX(products!$A$1:$G$49,MATCH(orders!$D764,products!$A$1:$A$49,0),MATCH(orders!K$1,products!$A$1:$G$1,0))</f>
        <v>0.2</v>
      </c>
      <c r="L785" s="10">
        <f>INDEX(products!$A$1:$G$49,MATCH(orders!$D764,products!$A$1:$A$49,0),MATCH(orders!L$1,products!$A$1:$G$1,0))</f>
        <v>1.2</v>
      </c>
      <c r="M785" s="10">
        <f t="shared" si="36"/>
        <v>6</v>
      </c>
      <c r="N785" t="str">
        <f t="shared" si="37"/>
        <v>Ciabatta</v>
      </c>
      <c r="O785" t="str">
        <f t="shared" si="38"/>
        <v>Medium</v>
      </c>
      <c r="P785" t="str">
        <f>_xlfn.XLOOKUP(Orders[[#This Row],[Customer ID]],customers!$A$2:$A$1001,customers!$I$2:$I$1001,,0)</f>
        <v>No</v>
      </c>
    </row>
    <row r="786" spans="1:16" x14ac:dyDescent="0.35">
      <c r="A786" s="2" t="s">
        <v>5322</v>
      </c>
      <c r="B786" s="3">
        <v>44829</v>
      </c>
      <c r="C786" s="2" t="s">
        <v>4322</v>
      </c>
      <c r="D786" t="s">
        <v>278</v>
      </c>
      <c r="E786" s="2">
        <v>6</v>
      </c>
      <c r="F786" s="2" t="str">
        <f>_xlfn.XLOOKUP(C786,customers!$A$1:$A$1001,customers!$B$1:$B$1001,,0)</f>
        <v>Oswaldo Weaver</v>
      </c>
      <c r="G786" s="2" t="str">
        <f ca="1">IF(_xlfn.XLOOKUP(C786,customers!$A$1:$A$1001,customers!$C$1:$C$1001,,0)=0,"",_xlfn.XLOOKUP(C786,customers!$A$1:$A$1001,customers!$C$1:$C$1001,,0))</f>
        <v>oweaver6@yahoo.com</v>
      </c>
      <c r="H786" s="2" t="str">
        <f>_xlfn.XLOOKUP(C786,customers!$A$1:$A$1001,customers!$G$1:$G$1001,,0)</f>
        <v>United States</v>
      </c>
      <c r="I786" t="str">
        <f>INDEX(products!$A$1:$G$49,MATCH(orders!$D374,products!$A$1:$A$49,0),MATCH(orders!I$1,products!$A$1:$G$1,0))</f>
        <v>Cro</v>
      </c>
      <c r="J786" t="str">
        <f>INDEX(products!$A$1:$G$49,MATCH(orders!$D374,products!$A$1:$A$49,0),MATCH(orders!J$1,products!$A$1:$G$1,0))</f>
        <v>M</v>
      </c>
      <c r="K786" s="5">
        <f>INDEX(products!$A$1:$G$49,MATCH(orders!$D374,products!$A$1:$A$49,0),MATCH(orders!K$1,products!$A$1:$G$1,0))</f>
        <v>1</v>
      </c>
      <c r="L786" s="10">
        <f>INDEX(products!$A$1:$G$49,MATCH(orders!$D374,products!$A$1:$A$49,0),MATCH(orders!L$1,products!$A$1:$G$1,0))</f>
        <v>5.4</v>
      </c>
      <c r="M786" s="10">
        <f t="shared" si="36"/>
        <v>32.400000000000006</v>
      </c>
      <c r="N786" t="str">
        <f t="shared" si="37"/>
        <v>Croissant</v>
      </c>
      <c r="O786" t="str">
        <f t="shared" si="38"/>
        <v>Medium</v>
      </c>
      <c r="P786" t="str">
        <f>_xlfn.XLOOKUP(Orders[[#This Row],[Customer ID]],customers!$A$2:$A$1001,customers!$I$2:$I$1001,,0)</f>
        <v>No</v>
      </c>
    </row>
    <row r="787" spans="1:16" x14ac:dyDescent="0.35">
      <c r="A787" s="2" t="s">
        <v>6045</v>
      </c>
      <c r="B787" s="3">
        <v>44879</v>
      </c>
      <c r="C787" s="2" t="s">
        <v>5045</v>
      </c>
      <c r="D787" t="s">
        <v>277</v>
      </c>
      <c r="E787" s="2">
        <v>5</v>
      </c>
      <c r="F787" s="2" t="str">
        <f>_xlfn.XLOOKUP(C787,customers!$A$1:$A$1001,customers!$B$1:$B$1001,,0)</f>
        <v>Paityn Salas</v>
      </c>
      <c r="G787" s="2" t="str">
        <f ca="1">IF(_xlfn.XLOOKUP(C787,customers!$A$1:$A$1001,customers!$C$1:$C$1001,,0)=0,"",_xlfn.XLOOKUP(C787,customers!$A$1:$A$1001,customers!$C$1:$C$1001,,0))</f>
        <v>psalas2@hotmail.com</v>
      </c>
      <c r="H787" s="2" t="str">
        <f>_xlfn.XLOOKUP(C787,customers!$A$1:$A$1001,customers!$G$1:$G$1001,,0)</f>
        <v>France</v>
      </c>
      <c r="I787" t="str">
        <f>INDEX(products!$A$1:$G$49,MATCH(orders!$D169,products!$A$1:$A$49,0),MATCH(orders!I$1,products!$A$1:$G$1,0))</f>
        <v>Cro</v>
      </c>
      <c r="J787" t="str">
        <f>INDEX(products!$A$1:$G$49,MATCH(orders!$D169,products!$A$1:$A$49,0),MATCH(orders!J$1,products!$A$1:$G$1,0))</f>
        <v>S</v>
      </c>
      <c r="K787" s="5">
        <f>INDEX(products!$A$1:$G$49,MATCH(orders!$D169,products!$A$1:$A$49,0),MATCH(orders!K$1,products!$A$1:$G$1,0))</f>
        <v>2.5</v>
      </c>
      <c r="L787" s="10">
        <f>INDEX(products!$A$1:$G$49,MATCH(orders!$D169,products!$A$1:$A$49,0),MATCH(orders!L$1,products!$A$1:$G$1,0))</f>
        <v>11.25</v>
      </c>
      <c r="M787" s="10">
        <f t="shared" si="36"/>
        <v>56.25</v>
      </c>
      <c r="N787" t="str">
        <f t="shared" si="37"/>
        <v>Croissant</v>
      </c>
      <c r="O787" t="str">
        <f t="shared" si="38"/>
        <v>Soft</v>
      </c>
      <c r="P787" t="str">
        <f>_xlfn.XLOOKUP(Orders[[#This Row],[Customer ID]],customers!$A$2:$A$1001,customers!$I$2:$I$1001,,0)</f>
        <v>Yes</v>
      </c>
    </row>
    <row r="788" spans="1:16" x14ac:dyDescent="0.35">
      <c r="A788" s="2" t="s">
        <v>6005</v>
      </c>
      <c r="B788" s="3">
        <v>44661</v>
      </c>
      <c r="C788" s="2" t="s">
        <v>5005</v>
      </c>
      <c r="D788" t="s">
        <v>283</v>
      </c>
      <c r="E788" s="2">
        <v>6</v>
      </c>
      <c r="F788" s="2" t="str">
        <f>_xlfn.XLOOKUP(C788,customers!$A$1:$A$1001,customers!$B$1:$B$1001,,0)</f>
        <v>Paige Bray</v>
      </c>
      <c r="G788" s="2" t="str">
        <f ca="1">IF(_xlfn.XLOOKUP(C788,customers!$A$1:$A$1001,customers!$C$1:$C$1001,,0)=0,"",_xlfn.XLOOKUP(C788,customers!$A$1:$A$1001,customers!$C$1:$C$1001,,0))</f>
        <v>pbray3@outlook.com</v>
      </c>
      <c r="H788" s="2" t="str">
        <f>_xlfn.XLOOKUP(C788,customers!$A$1:$A$1001,customers!$G$1:$G$1001,,0)</f>
        <v>Canada</v>
      </c>
      <c r="I788" t="str">
        <f>INDEX(products!$A$1:$G$49,MATCH(orders!$D323,products!$A$1:$A$49,0),MATCH(orders!I$1,products!$A$1:$G$1,0))</f>
        <v>Cia</v>
      </c>
      <c r="J788" t="str">
        <f>INDEX(products!$A$1:$G$49,MATCH(orders!$D323,products!$A$1:$A$49,0),MATCH(orders!J$1,products!$A$1:$G$1,0))</f>
        <v>S</v>
      </c>
      <c r="K788" s="5">
        <f>INDEX(products!$A$1:$G$49,MATCH(orders!$D323,products!$A$1:$A$49,0),MATCH(orders!K$1,products!$A$1:$G$1,0))</f>
        <v>0.2</v>
      </c>
      <c r="L788" s="10">
        <f>INDEX(products!$A$1:$G$49,MATCH(orders!$D323,products!$A$1:$A$49,0),MATCH(orders!L$1,products!$A$1:$G$1,0))</f>
        <v>1</v>
      </c>
      <c r="M788" s="10">
        <f t="shared" si="36"/>
        <v>6</v>
      </c>
      <c r="N788" t="str">
        <f t="shared" si="37"/>
        <v>Ciabatta</v>
      </c>
      <c r="O788" t="str">
        <f t="shared" si="38"/>
        <v>Soft</v>
      </c>
      <c r="P788" t="str">
        <f>_xlfn.XLOOKUP(Orders[[#This Row],[Customer ID]],customers!$A$2:$A$1001,customers!$I$2:$I$1001,,0)</f>
        <v>Yes</v>
      </c>
    </row>
    <row r="789" spans="1:16" x14ac:dyDescent="0.35">
      <c r="A789" s="2" t="s">
        <v>5951</v>
      </c>
      <c r="B789" s="3">
        <v>44512</v>
      </c>
      <c r="C789" s="2" t="s">
        <v>4951</v>
      </c>
      <c r="D789" t="s">
        <v>274</v>
      </c>
      <c r="E789" s="2">
        <v>5</v>
      </c>
      <c r="F789" s="2" t="str">
        <f>_xlfn.XLOOKUP(C789,customers!$A$1:$A$1001,customers!$B$1:$B$1001,,0)</f>
        <v>Paisley Hatfield</v>
      </c>
      <c r="G789" s="2" t="str">
        <f ca="1">IF(_xlfn.XLOOKUP(C789,customers!$A$1:$A$1001,customers!$C$1:$C$1001,,0)=0,"",_xlfn.XLOOKUP(C789,customers!$A$1:$A$1001,customers!$C$1:$C$1001,,0))</f>
        <v>phatfield3@icloud.com</v>
      </c>
      <c r="H789" s="2" t="str">
        <f>_xlfn.XLOOKUP(C789,customers!$A$1:$A$1001,customers!$G$1:$G$1001,,0)</f>
        <v>France</v>
      </c>
      <c r="I789" t="str">
        <f>INDEX(products!$A$1:$G$49,MATCH(orders!$D260,products!$A$1:$A$49,0),MATCH(orders!I$1,products!$A$1:$G$1,0))</f>
        <v>Cro</v>
      </c>
      <c r="J789" t="str">
        <f>INDEX(products!$A$1:$G$49,MATCH(orders!$D260,products!$A$1:$A$49,0),MATCH(orders!J$1,products!$A$1:$G$1,0))</f>
        <v>M</v>
      </c>
      <c r="K789" s="5">
        <f>INDEX(products!$A$1:$G$49,MATCH(orders!$D260,products!$A$1:$A$49,0),MATCH(orders!K$1,products!$A$1:$G$1,0))</f>
        <v>0.5</v>
      </c>
      <c r="L789" s="10">
        <f>INDEX(products!$A$1:$G$49,MATCH(orders!$D260,products!$A$1:$A$49,0),MATCH(orders!L$1,products!$A$1:$G$1,0))</f>
        <v>2.7</v>
      </c>
      <c r="M789" s="10">
        <f t="shared" si="36"/>
        <v>13.5</v>
      </c>
      <c r="N789" t="str">
        <f t="shared" si="37"/>
        <v>Croissant</v>
      </c>
      <c r="O789" t="str">
        <f t="shared" si="38"/>
        <v>Medium</v>
      </c>
      <c r="P789" t="str">
        <f>_xlfn.XLOOKUP(Orders[[#This Row],[Customer ID]],customers!$A$2:$A$1001,customers!$I$2:$I$1001,,0)</f>
        <v>Yes</v>
      </c>
    </row>
    <row r="790" spans="1:16" x14ac:dyDescent="0.35">
      <c r="A790" s="2" t="s">
        <v>5612</v>
      </c>
      <c r="B790" s="3">
        <v>44979</v>
      </c>
      <c r="C790" s="2" t="s">
        <v>4612</v>
      </c>
      <c r="D790" t="s">
        <v>291</v>
      </c>
      <c r="E790" s="2">
        <v>6</v>
      </c>
      <c r="F790" s="2" t="str">
        <f>_xlfn.XLOOKUP(C790,customers!$A$1:$A$1001,customers!$B$1:$B$1001,,0)</f>
        <v>Paola Haynes</v>
      </c>
      <c r="G790" s="2" t="str">
        <f ca="1">IF(_xlfn.XLOOKUP(C790,customers!$A$1:$A$1001,customers!$C$1:$C$1001,,0)=0,"",_xlfn.XLOOKUP(C790,customers!$A$1:$A$1001,customers!$C$1:$C$1001,,0))</f>
        <v>phaynes1@hotmail.com</v>
      </c>
      <c r="H790" s="2" t="str">
        <f>_xlfn.XLOOKUP(C790,customers!$A$1:$A$1001,customers!$G$1:$G$1001,,0)</f>
        <v>Germany</v>
      </c>
      <c r="I790" t="str">
        <f>INDEX(products!$A$1:$G$49,MATCH(orders!$D817,products!$A$1:$A$49,0),MATCH(orders!I$1,products!$A$1:$G$1,0))</f>
        <v>Cia</v>
      </c>
      <c r="J790" t="str">
        <f>INDEX(products!$A$1:$G$49,MATCH(orders!$D817,products!$A$1:$A$49,0),MATCH(orders!J$1,products!$A$1:$G$1,0))</f>
        <v>S</v>
      </c>
      <c r="K790" s="5">
        <f>INDEX(products!$A$1:$G$49,MATCH(orders!$D817,products!$A$1:$A$49,0),MATCH(orders!K$1,products!$A$1:$G$1,0))</f>
        <v>1</v>
      </c>
      <c r="L790" s="10">
        <f>INDEX(products!$A$1:$G$49,MATCH(orders!$D817,products!$A$1:$A$49,0),MATCH(orders!L$1,products!$A$1:$G$1,0))</f>
        <v>5</v>
      </c>
      <c r="M790" s="10">
        <f t="shared" si="36"/>
        <v>30</v>
      </c>
      <c r="N790" t="str">
        <f t="shared" si="37"/>
        <v>Ciabatta</v>
      </c>
      <c r="O790" t="str">
        <f t="shared" si="38"/>
        <v>Soft</v>
      </c>
      <c r="P790" t="str">
        <f>_xlfn.XLOOKUP(Orders[[#This Row],[Customer ID]],customers!$A$2:$A$1001,customers!$I$2:$I$1001,,0)</f>
        <v>Yes</v>
      </c>
    </row>
    <row r="791" spans="1:16" x14ac:dyDescent="0.35">
      <c r="A791" s="2" t="s">
        <v>5332</v>
      </c>
      <c r="B791" s="3">
        <v>44431</v>
      </c>
      <c r="C791" s="2" t="s">
        <v>4332</v>
      </c>
      <c r="D791" t="s">
        <v>274</v>
      </c>
      <c r="E791" s="2">
        <v>4</v>
      </c>
      <c r="F791" s="2" t="str">
        <f>_xlfn.XLOOKUP(C791,customers!$A$1:$A$1001,customers!$B$1:$B$1001,,0)</f>
        <v>Parker Hodges</v>
      </c>
      <c r="G791" s="2" t="str">
        <f ca="1">IF(_xlfn.XLOOKUP(C791,customers!$A$1:$A$1001,customers!$C$1:$C$1001,,0)=0,"",_xlfn.XLOOKUP(C791,customers!$A$1:$A$1001,customers!$C$1:$C$1001,,0))</f>
        <v>phodges2@icloud.com</v>
      </c>
      <c r="H791" s="2" t="str">
        <f>_xlfn.XLOOKUP(C791,customers!$A$1:$A$1001,customers!$G$1:$G$1001,,0)</f>
        <v>Canada</v>
      </c>
      <c r="I791" t="str">
        <f>INDEX(products!$A$1:$G$49,MATCH(orders!$D560,products!$A$1:$A$49,0),MATCH(orders!I$1,products!$A$1:$G$1,0))</f>
        <v>Cia</v>
      </c>
      <c r="J791" t="str">
        <f>INDEX(products!$A$1:$G$49,MATCH(orders!$D560,products!$A$1:$A$49,0),MATCH(orders!J$1,products!$A$1:$G$1,0))</f>
        <v>S</v>
      </c>
      <c r="K791" s="5">
        <f>INDEX(products!$A$1:$G$49,MATCH(orders!$D560,products!$A$1:$A$49,0),MATCH(orders!K$1,products!$A$1:$G$1,0))</f>
        <v>1</v>
      </c>
      <c r="L791" s="10">
        <f>INDEX(products!$A$1:$G$49,MATCH(orders!$D560,products!$A$1:$A$49,0),MATCH(orders!L$1,products!$A$1:$G$1,0))</f>
        <v>5</v>
      </c>
      <c r="M791" s="10">
        <f t="shared" si="36"/>
        <v>20</v>
      </c>
      <c r="N791" t="str">
        <f t="shared" si="37"/>
        <v>Ciabatta</v>
      </c>
      <c r="O791" t="str">
        <f t="shared" si="38"/>
        <v>Soft</v>
      </c>
      <c r="P791" t="str">
        <f>_xlfn.XLOOKUP(Orders[[#This Row],[Customer ID]],customers!$A$2:$A$1001,customers!$I$2:$I$1001,,0)</f>
        <v>No</v>
      </c>
    </row>
    <row r="792" spans="1:16" x14ac:dyDescent="0.35">
      <c r="A792" s="2" t="s">
        <v>6171</v>
      </c>
      <c r="B792" s="3">
        <v>45553</v>
      </c>
      <c r="C792" s="2" t="s">
        <v>5171</v>
      </c>
      <c r="D792" t="s">
        <v>275</v>
      </c>
      <c r="E792" s="2">
        <v>2</v>
      </c>
      <c r="F792" s="2" t="str">
        <f>_xlfn.XLOOKUP(C792,customers!$A$1:$A$1001,customers!$B$1:$B$1001,,0)</f>
        <v>Patricia Coffey</v>
      </c>
      <c r="G792" s="2" t="str">
        <f ca="1">IF(_xlfn.XLOOKUP(C792,customers!$A$1:$A$1001,customers!$C$1:$C$1001,,0)=0,"",_xlfn.XLOOKUP(C792,customers!$A$1:$A$1001,customers!$C$1:$C$1001,,0))</f>
        <v>pcoffey6@aol.com</v>
      </c>
      <c r="H792" s="2" t="str">
        <f>_xlfn.XLOOKUP(C792,customers!$A$1:$A$1001,customers!$G$1:$G$1001,,0)</f>
        <v>Canada</v>
      </c>
      <c r="I792" t="str">
        <f>INDEX(products!$A$1:$G$49,MATCH(orders!$D369,products!$A$1:$A$49,0),MATCH(orders!I$1,products!$A$1:$G$1,0))</f>
        <v>Bag</v>
      </c>
      <c r="J792" t="str">
        <f>INDEX(products!$A$1:$G$49,MATCH(orders!$D369,products!$A$1:$A$49,0),MATCH(orders!J$1,products!$A$1:$G$1,0))</f>
        <v>M</v>
      </c>
      <c r="K792" s="5">
        <f>INDEX(products!$A$1:$G$49,MATCH(orders!$D369,products!$A$1:$A$49,0),MATCH(orders!K$1,products!$A$1:$G$1,0))</f>
        <v>1</v>
      </c>
      <c r="L792" s="10">
        <f>INDEX(products!$A$1:$G$49,MATCH(orders!$D369,products!$A$1:$A$49,0),MATCH(orders!L$1,products!$A$1:$G$1,0))</f>
        <v>7.2</v>
      </c>
      <c r="M792" s="10">
        <f t="shared" si="36"/>
        <v>14.4</v>
      </c>
      <c r="N792" t="str">
        <f t="shared" si="37"/>
        <v>Baguette</v>
      </c>
      <c r="O792" t="str">
        <f t="shared" si="38"/>
        <v>Medium</v>
      </c>
      <c r="P792" t="str">
        <f>_xlfn.XLOOKUP(Orders[[#This Row],[Customer ID]],customers!$A$2:$A$1001,customers!$I$2:$I$1001,,0)</f>
        <v>Yes</v>
      </c>
    </row>
    <row r="793" spans="1:16" x14ac:dyDescent="0.35">
      <c r="A793" s="2" t="s">
        <v>5895</v>
      </c>
      <c r="B793" s="3">
        <v>45482</v>
      </c>
      <c r="C793" s="2" t="s">
        <v>4895</v>
      </c>
      <c r="D793" t="s">
        <v>272</v>
      </c>
      <c r="E793" s="2">
        <v>1</v>
      </c>
      <c r="F793" s="2" t="str">
        <f>_xlfn.XLOOKUP(C793,customers!$A$1:$A$1001,customers!$B$1:$B$1001,,0)</f>
        <v>Patience Villa</v>
      </c>
      <c r="G793" s="2" t="str">
        <f ca="1">IF(_xlfn.XLOOKUP(C793,customers!$A$1:$A$1001,customers!$C$1:$C$1001,,0)=0,"",_xlfn.XLOOKUP(C793,customers!$A$1:$A$1001,customers!$C$1:$C$1001,,0))</f>
        <v>pvilla5@yahoo.com</v>
      </c>
      <c r="H793" s="2" t="str">
        <f>_xlfn.XLOOKUP(C793,customers!$A$1:$A$1001,customers!$G$1:$G$1001,,0)</f>
        <v>United States</v>
      </c>
      <c r="I793" t="str">
        <f>INDEX(products!$A$1:$G$49,MATCH(orders!$D304,products!$A$1:$A$49,0),MATCH(orders!I$1,products!$A$1:$G$1,0))</f>
        <v>Bag</v>
      </c>
      <c r="J793" t="str">
        <f>INDEX(products!$A$1:$G$49,MATCH(orders!$D304,products!$A$1:$A$49,0),MATCH(orders!J$1,products!$A$1:$G$1,0))</f>
        <v>S</v>
      </c>
      <c r="K793" s="5">
        <f>INDEX(products!$A$1:$G$49,MATCH(orders!$D304,products!$A$1:$A$49,0),MATCH(orders!K$1,products!$A$1:$G$1,0))</f>
        <v>2.5</v>
      </c>
      <c r="L793" s="10">
        <f>INDEX(products!$A$1:$G$49,MATCH(orders!$D304,products!$A$1:$A$49,0),MATCH(orders!L$1,products!$A$1:$G$1,0))</f>
        <v>15</v>
      </c>
      <c r="M793" s="10">
        <f t="shared" si="36"/>
        <v>15</v>
      </c>
      <c r="N793" t="str">
        <f t="shared" si="37"/>
        <v>Baguette</v>
      </c>
      <c r="O793" t="str">
        <f t="shared" si="38"/>
        <v>Soft</v>
      </c>
      <c r="P793" t="str">
        <f>_xlfn.XLOOKUP(Orders[[#This Row],[Customer ID]],customers!$A$2:$A$1001,customers!$I$2:$I$1001,,0)</f>
        <v>No</v>
      </c>
    </row>
    <row r="794" spans="1:16" x14ac:dyDescent="0.35">
      <c r="A794" s="2" t="s">
        <v>6023</v>
      </c>
      <c r="B794" s="3">
        <v>44704</v>
      </c>
      <c r="C794" s="2" t="s">
        <v>5023</v>
      </c>
      <c r="D794" t="s">
        <v>278</v>
      </c>
      <c r="E794" s="2">
        <v>1</v>
      </c>
      <c r="F794" s="2" t="str">
        <f>_xlfn.XLOOKUP(C794,customers!$A$1:$A$1001,customers!$B$1:$B$1001,,0)</f>
        <v>Patrick Mueller</v>
      </c>
      <c r="G794" s="2" t="str">
        <f ca="1">IF(_xlfn.XLOOKUP(C794,customers!$A$1:$A$1001,customers!$C$1:$C$1001,,0)=0,"",_xlfn.XLOOKUP(C794,customers!$A$1:$A$1001,customers!$C$1:$C$1001,,0))</f>
        <v>pmueller2@outlook.com</v>
      </c>
      <c r="H794" s="2" t="str">
        <f>_xlfn.XLOOKUP(C794,customers!$A$1:$A$1001,customers!$G$1:$G$1001,,0)</f>
        <v>Germany</v>
      </c>
      <c r="I794" t="str">
        <f>INDEX(products!$A$1:$G$49,MATCH(orders!$D986,products!$A$1:$A$49,0),MATCH(orders!I$1,products!$A$1:$G$1,0))</f>
        <v>Cia</v>
      </c>
      <c r="J794" t="str">
        <f>INDEX(products!$A$1:$G$49,MATCH(orders!$D986,products!$A$1:$A$49,0),MATCH(orders!J$1,products!$A$1:$G$1,0))</f>
        <v>M</v>
      </c>
      <c r="K794" s="5">
        <f>INDEX(products!$A$1:$G$49,MATCH(orders!$D986,products!$A$1:$A$49,0),MATCH(orders!K$1,products!$A$1:$G$1,0))</f>
        <v>0.2</v>
      </c>
      <c r="L794" s="10">
        <f>INDEX(products!$A$1:$G$49,MATCH(orders!$D986,products!$A$1:$A$49,0),MATCH(orders!L$1,products!$A$1:$G$1,0))</f>
        <v>1.2</v>
      </c>
      <c r="M794" s="10">
        <f t="shared" si="36"/>
        <v>1.2</v>
      </c>
      <c r="N794" t="str">
        <f t="shared" si="37"/>
        <v>Ciabatta</v>
      </c>
      <c r="O794" t="str">
        <f t="shared" si="38"/>
        <v>Medium</v>
      </c>
      <c r="P794" t="str">
        <f>_xlfn.XLOOKUP(Orders[[#This Row],[Customer ID]],customers!$A$2:$A$1001,customers!$I$2:$I$1001,,0)</f>
        <v>Yes</v>
      </c>
    </row>
    <row r="795" spans="1:16" x14ac:dyDescent="0.35">
      <c r="A795" s="2" t="s">
        <v>5463</v>
      </c>
      <c r="B795" s="3">
        <v>45028</v>
      </c>
      <c r="C795" s="2" t="s">
        <v>4463</v>
      </c>
      <c r="D795" t="s">
        <v>283</v>
      </c>
      <c r="E795" s="2">
        <v>5</v>
      </c>
      <c r="F795" s="2" t="str">
        <f>_xlfn.XLOOKUP(C795,customers!$A$1:$A$1001,customers!$B$1:$B$1001,,0)</f>
        <v>Payten Ayers</v>
      </c>
      <c r="G795" s="2" t="str">
        <f ca="1">IF(_xlfn.XLOOKUP(C795,customers!$A$1:$A$1001,customers!$C$1:$C$1001,,0)=0,"",_xlfn.XLOOKUP(C795,customers!$A$1:$A$1001,customers!$C$1:$C$1001,,0))</f>
        <v>payers7@icloud.com</v>
      </c>
      <c r="H795" s="2" t="str">
        <f>_xlfn.XLOOKUP(C795,customers!$A$1:$A$1001,customers!$G$1:$G$1001,,0)</f>
        <v>France</v>
      </c>
      <c r="I795" t="str">
        <f>INDEX(products!$A$1:$G$49,MATCH(orders!$D515,products!$A$1:$A$49,0),MATCH(orders!I$1,products!$A$1:$G$1,0))</f>
        <v>Cro</v>
      </c>
      <c r="J795" t="str">
        <f>INDEX(products!$A$1:$G$49,MATCH(orders!$D515,products!$A$1:$A$49,0),MATCH(orders!J$1,products!$A$1:$G$1,0))</f>
        <v>C</v>
      </c>
      <c r="K795" s="5">
        <f>INDEX(products!$A$1:$G$49,MATCH(orders!$D515,products!$A$1:$A$49,0),MATCH(orders!K$1,products!$A$1:$G$1,0))</f>
        <v>0.2</v>
      </c>
      <c r="L795" s="10">
        <f>INDEX(products!$A$1:$G$49,MATCH(orders!$D515,products!$A$1:$A$49,0),MATCH(orders!L$1,products!$A$1:$G$1,0))</f>
        <v>0.99</v>
      </c>
      <c r="M795" s="10">
        <f t="shared" si="36"/>
        <v>4.95</v>
      </c>
      <c r="N795" t="str">
        <f t="shared" si="37"/>
        <v>Croissant</v>
      </c>
      <c r="O795" t="str">
        <f t="shared" si="38"/>
        <v>Crispy</v>
      </c>
      <c r="P795" t="str">
        <f>_xlfn.XLOOKUP(Orders[[#This Row],[Customer ID]],customers!$A$2:$A$1001,customers!$I$2:$I$1001,,0)</f>
        <v>Yes</v>
      </c>
    </row>
    <row r="796" spans="1:16" x14ac:dyDescent="0.35">
      <c r="A796" s="2" t="s">
        <v>5838</v>
      </c>
      <c r="B796" s="3">
        <v>44596</v>
      </c>
      <c r="C796" s="2" t="s">
        <v>4838</v>
      </c>
      <c r="D796" t="s">
        <v>271</v>
      </c>
      <c r="E796" s="2">
        <v>5</v>
      </c>
      <c r="F796" s="2" t="str">
        <f>_xlfn.XLOOKUP(C796,customers!$A$1:$A$1001,customers!$B$1:$B$1001,,0)</f>
        <v>Payton Barrera</v>
      </c>
      <c r="G796" s="2" t="str">
        <f ca="1">IF(_xlfn.XLOOKUP(C796,customers!$A$1:$A$1001,customers!$C$1:$C$1001,,0)=0,"",_xlfn.XLOOKUP(C796,customers!$A$1:$A$1001,customers!$C$1:$C$1001,,0))</f>
        <v>pbarrera0@gmail.com</v>
      </c>
      <c r="H796" s="2" t="str">
        <f>_xlfn.XLOOKUP(C796,customers!$A$1:$A$1001,customers!$G$1:$G$1001,,0)</f>
        <v>France</v>
      </c>
      <c r="I796" t="str">
        <f>INDEX(products!$A$1:$G$49,MATCH(orders!$D555,products!$A$1:$A$49,0),MATCH(orders!I$1,products!$A$1:$G$1,0))</f>
        <v>Cro</v>
      </c>
      <c r="J796" t="str">
        <f>INDEX(products!$A$1:$G$49,MATCH(orders!$D555,products!$A$1:$A$49,0),MATCH(orders!J$1,products!$A$1:$G$1,0))</f>
        <v>C</v>
      </c>
      <c r="K796" s="5">
        <f>INDEX(products!$A$1:$G$49,MATCH(orders!$D555,products!$A$1:$A$49,0),MATCH(orders!K$1,products!$A$1:$G$1,0))</f>
        <v>0.5</v>
      </c>
      <c r="L796" s="10">
        <f>INDEX(products!$A$1:$G$49,MATCH(orders!$D555,products!$A$1:$A$49,0),MATCH(orders!L$1,products!$A$1:$G$1,0))</f>
        <v>2.2000000000000002</v>
      </c>
      <c r="M796" s="10">
        <f t="shared" si="36"/>
        <v>11</v>
      </c>
      <c r="N796" t="str">
        <f t="shared" si="37"/>
        <v>Croissant</v>
      </c>
      <c r="O796" t="str">
        <f t="shared" si="38"/>
        <v>Crispy</v>
      </c>
      <c r="P796" t="str">
        <f>_xlfn.XLOOKUP(Orders[[#This Row],[Customer ID]],customers!$A$2:$A$1001,customers!$I$2:$I$1001,,0)</f>
        <v>Yes</v>
      </c>
    </row>
    <row r="797" spans="1:16" x14ac:dyDescent="0.35">
      <c r="A797" s="2" t="s">
        <v>5557</v>
      </c>
      <c r="B797" s="3">
        <v>44284</v>
      </c>
      <c r="C797" s="2" t="s">
        <v>4557</v>
      </c>
      <c r="D797" t="s">
        <v>279</v>
      </c>
      <c r="E797" s="2">
        <v>3</v>
      </c>
      <c r="F797" s="2" t="str">
        <f>_xlfn.XLOOKUP(C797,customers!$A$1:$A$1001,customers!$B$1:$B$1001,,0)</f>
        <v>Pedro Conley</v>
      </c>
      <c r="G797" s="2" t="str">
        <f ca="1">IF(_xlfn.XLOOKUP(C797,customers!$A$1:$A$1001,customers!$C$1:$C$1001,,0)=0,"",_xlfn.XLOOKUP(C797,customers!$A$1:$A$1001,customers!$C$1:$C$1001,,0))</f>
        <v>pconley1@aol.com</v>
      </c>
      <c r="H797" s="2" t="str">
        <f>_xlfn.XLOOKUP(C797,customers!$A$1:$A$1001,customers!$G$1:$G$1001,,0)</f>
        <v>United States</v>
      </c>
      <c r="I797" t="str">
        <f>INDEX(products!$A$1:$G$49,MATCH(orders!$D605,products!$A$1:$A$49,0),MATCH(orders!I$1,products!$A$1:$G$1,0))</f>
        <v>Cia</v>
      </c>
      <c r="J797" t="str">
        <f>INDEX(products!$A$1:$G$49,MATCH(orders!$D605,products!$A$1:$A$49,0),MATCH(orders!J$1,products!$A$1:$G$1,0))</f>
        <v>M</v>
      </c>
      <c r="K797" s="5">
        <f>INDEX(products!$A$1:$G$49,MATCH(orders!$D605,products!$A$1:$A$49,0),MATCH(orders!K$1,products!$A$1:$G$1,0))</f>
        <v>0.2</v>
      </c>
      <c r="L797" s="10">
        <f>INDEX(products!$A$1:$G$49,MATCH(orders!$D605,products!$A$1:$A$49,0),MATCH(orders!L$1,products!$A$1:$G$1,0))</f>
        <v>1.2</v>
      </c>
      <c r="M797" s="10">
        <f t="shared" si="36"/>
        <v>3.5999999999999996</v>
      </c>
      <c r="N797" t="str">
        <f t="shared" si="37"/>
        <v>Ciabatta</v>
      </c>
      <c r="O797" t="str">
        <f t="shared" si="38"/>
        <v>Medium</v>
      </c>
      <c r="P797" t="str">
        <f>_xlfn.XLOOKUP(Orders[[#This Row],[Customer ID]],customers!$A$2:$A$1001,customers!$I$2:$I$1001,,0)</f>
        <v>No</v>
      </c>
    </row>
    <row r="798" spans="1:16" x14ac:dyDescent="0.35">
      <c r="A798" s="2" t="s">
        <v>5626</v>
      </c>
      <c r="B798" s="3">
        <v>44667</v>
      </c>
      <c r="C798" s="2" t="s">
        <v>4626</v>
      </c>
      <c r="D798" t="s">
        <v>281</v>
      </c>
      <c r="E798" s="2">
        <v>2</v>
      </c>
      <c r="F798" s="2" t="str">
        <f>_xlfn.XLOOKUP(C798,customers!$A$1:$A$1001,customers!$B$1:$B$1001,,0)</f>
        <v>Penelope Monroe</v>
      </c>
      <c r="G798" s="2" t="str">
        <f ca="1">IF(_xlfn.XLOOKUP(C798,customers!$A$1:$A$1001,customers!$C$1:$C$1001,,0)=0,"",_xlfn.XLOOKUP(C798,customers!$A$1:$A$1001,customers!$C$1:$C$1001,,0))</f>
        <v>pmonroe7@outlook.com</v>
      </c>
      <c r="H798" s="2" t="str">
        <f>_xlfn.XLOOKUP(C798,customers!$A$1:$A$1001,customers!$G$1:$G$1001,,0)</f>
        <v>Canada</v>
      </c>
      <c r="I798" t="str">
        <f>INDEX(products!$A$1:$G$49,MATCH(orders!$D43,products!$A$1:$A$49,0),MATCH(orders!I$1,products!$A$1:$G$1,0))</f>
        <v>Cro</v>
      </c>
      <c r="J798" t="str">
        <f>INDEX(products!$A$1:$G$49,MATCH(orders!$D43,products!$A$1:$A$49,0),MATCH(orders!J$1,products!$A$1:$G$1,0))</f>
        <v>C</v>
      </c>
      <c r="K798" s="5">
        <f>INDEX(products!$A$1:$G$49,MATCH(orders!$D43,products!$A$1:$A$49,0),MATCH(orders!K$1,products!$A$1:$G$1,0))</f>
        <v>2.5</v>
      </c>
      <c r="L798" s="10">
        <f>INDEX(products!$A$1:$G$49,MATCH(orders!$D43,products!$A$1:$A$49,0),MATCH(orders!L$1,products!$A$1:$G$1,0))</f>
        <v>12.375</v>
      </c>
      <c r="M798" s="10">
        <f t="shared" si="36"/>
        <v>24.75</v>
      </c>
      <c r="N798" t="str">
        <f t="shared" si="37"/>
        <v>Croissant</v>
      </c>
      <c r="O798" t="str">
        <f t="shared" si="38"/>
        <v>Crispy</v>
      </c>
      <c r="P798" t="str">
        <f>_xlfn.XLOOKUP(Orders[[#This Row],[Customer ID]],customers!$A$2:$A$1001,customers!$I$2:$I$1001,,0)</f>
        <v>Yes</v>
      </c>
    </row>
    <row r="799" spans="1:16" x14ac:dyDescent="0.35">
      <c r="A799" s="2" t="s">
        <v>6060</v>
      </c>
      <c r="B799" s="3">
        <v>45577</v>
      </c>
      <c r="C799" s="2" t="s">
        <v>5060</v>
      </c>
      <c r="D799" t="s">
        <v>272</v>
      </c>
      <c r="E799" s="2">
        <v>5</v>
      </c>
      <c r="F799" s="2" t="str">
        <f>_xlfn.XLOOKUP(C799,customers!$A$1:$A$1001,customers!$B$1:$B$1001,,0)</f>
        <v>Perla Melendez</v>
      </c>
      <c r="G799" s="2" t="str">
        <f ca="1">IF(_xlfn.XLOOKUP(C799,customers!$A$1:$A$1001,customers!$C$1:$C$1001,,0)=0,"",_xlfn.XLOOKUP(C799,customers!$A$1:$A$1001,customers!$C$1:$C$1001,,0))</f>
        <v>pmelendez6@hotmail.com</v>
      </c>
      <c r="H799" s="2" t="str">
        <f>_xlfn.XLOOKUP(C799,customers!$A$1:$A$1001,customers!$G$1:$G$1001,,0)</f>
        <v>France</v>
      </c>
      <c r="I799" t="str">
        <f>INDEX(products!$A$1:$G$49,MATCH(orders!$D316,products!$A$1:$A$49,0),MATCH(orders!I$1,products!$A$1:$G$1,0))</f>
        <v>Bag</v>
      </c>
      <c r="J799" t="str">
        <f>INDEX(products!$A$1:$G$49,MATCH(orders!$D316,products!$A$1:$A$49,0),MATCH(orders!J$1,products!$A$1:$G$1,0))</f>
        <v>C</v>
      </c>
      <c r="K799" s="5">
        <f>INDEX(products!$A$1:$G$49,MATCH(orders!$D316,products!$A$1:$A$49,0),MATCH(orders!K$1,products!$A$1:$G$1,0))</f>
        <v>0.2</v>
      </c>
      <c r="L799" s="10">
        <f>INDEX(products!$A$1:$G$49,MATCH(orders!$D316,products!$A$1:$A$49,0),MATCH(orders!L$1,products!$A$1:$G$1,0))</f>
        <v>1.32</v>
      </c>
      <c r="M799" s="10">
        <f t="shared" si="36"/>
        <v>6.6000000000000005</v>
      </c>
      <c r="N799" t="str">
        <f t="shared" si="37"/>
        <v>Baguette</v>
      </c>
      <c r="O799" t="str">
        <f t="shared" si="38"/>
        <v>Crispy</v>
      </c>
      <c r="P799" t="str">
        <f>_xlfn.XLOOKUP(Orders[[#This Row],[Customer ID]],customers!$A$2:$A$1001,customers!$I$2:$I$1001,,0)</f>
        <v>Yes</v>
      </c>
    </row>
    <row r="800" spans="1:16" x14ac:dyDescent="0.35">
      <c r="A800" s="2" t="s">
        <v>5403</v>
      </c>
      <c r="B800" s="3">
        <v>44980</v>
      </c>
      <c r="C800" s="2" t="s">
        <v>4403</v>
      </c>
      <c r="D800" t="s">
        <v>259</v>
      </c>
      <c r="E800" s="2">
        <v>2</v>
      </c>
      <c r="F800" s="2" t="str">
        <f>_xlfn.XLOOKUP(C800,customers!$A$1:$A$1001,customers!$B$1:$B$1001,,0)</f>
        <v>Phillip Hooper</v>
      </c>
      <c r="G800" s="2" t="str">
        <f ca="1">IF(_xlfn.XLOOKUP(C800,customers!$A$1:$A$1001,customers!$C$1:$C$1001,,0)=0,"",_xlfn.XLOOKUP(C800,customers!$A$1:$A$1001,customers!$C$1:$C$1001,,0))</f>
        <v>phooper0@outlook.com</v>
      </c>
      <c r="H800" s="2" t="str">
        <f>_xlfn.XLOOKUP(C800,customers!$A$1:$A$1001,customers!$G$1:$G$1001,,0)</f>
        <v>France</v>
      </c>
      <c r="I800" t="str">
        <f>INDEX(products!$A$1:$G$49,MATCH(orders!$D339,products!$A$1:$A$49,0),MATCH(orders!I$1,products!$A$1:$G$1,0))</f>
        <v>Sou</v>
      </c>
      <c r="J800" t="str">
        <f>INDEX(products!$A$1:$G$49,MATCH(orders!$D339,products!$A$1:$A$49,0),MATCH(orders!J$1,products!$A$1:$G$1,0))</f>
        <v>C</v>
      </c>
      <c r="K800" s="5">
        <f>INDEX(products!$A$1:$G$49,MATCH(orders!$D339,products!$A$1:$A$49,0),MATCH(orders!K$1,products!$A$1:$G$1,0))</f>
        <v>1</v>
      </c>
      <c r="L800" s="10">
        <f>INDEX(products!$A$1:$G$49,MATCH(orders!$D339,products!$A$1:$A$49,0),MATCH(orders!L$1,products!$A$1:$G$1,0))</f>
        <v>3.3</v>
      </c>
      <c r="M800" s="10">
        <f t="shared" si="36"/>
        <v>6.6</v>
      </c>
      <c r="N800" t="str">
        <f t="shared" si="37"/>
        <v>Sourdough</v>
      </c>
      <c r="O800" t="str">
        <f t="shared" si="38"/>
        <v>Crispy</v>
      </c>
      <c r="P800" t="str">
        <f>_xlfn.XLOOKUP(Orders[[#This Row],[Customer ID]],customers!$A$2:$A$1001,customers!$I$2:$I$1001,,0)</f>
        <v>No</v>
      </c>
    </row>
    <row r="801" spans="1:16" x14ac:dyDescent="0.35">
      <c r="A801" s="2" t="s">
        <v>6149</v>
      </c>
      <c r="B801" s="3">
        <v>45180</v>
      </c>
      <c r="C801" s="2" t="s">
        <v>5149</v>
      </c>
      <c r="D801" t="s">
        <v>284</v>
      </c>
      <c r="E801" s="2">
        <v>2</v>
      </c>
      <c r="F801" s="2" t="str">
        <f>_xlfn.XLOOKUP(C801,customers!$A$1:$A$1001,customers!$B$1:$B$1001,,0)</f>
        <v>Phoenix Boyd</v>
      </c>
      <c r="G801" s="2" t="str">
        <f ca="1">IF(_xlfn.XLOOKUP(C801,customers!$A$1:$A$1001,customers!$C$1:$C$1001,,0)=0,"",_xlfn.XLOOKUP(C801,customers!$A$1:$A$1001,customers!$C$1:$C$1001,,0))</f>
        <v>pboyd2@gmail.com</v>
      </c>
      <c r="H801" s="2" t="str">
        <f>_xlfn.XLOOKUP(C801,customers!$A$1:$A$1001,customers!$G$1:$G$1001,,0)</f>
        <v>France</v>
      </c>
      <c r="I801" t="str">
        <f>INDEX(products!$A$1:$G$49,MATCH(orders!$D768,products!$A$1:$A$49,0),MATCH(orders!I$1,products!$A$1:$G$1,0))</f>
        <v>Cro</v>
      </c>
      <c r="J801" t="str">
        <f>INDEX(products!$A$1:$G$49,MATCH(orders!$D768,products!$A$1:$A$49,0),MATCH(orders!J$1,products!$A$1:$G$1,0))</f>
        <v>C</v>
      </c>
      <c r="K801" s="5">
        <f>INDEX(products!$A$1:$G$49,MATCH(orders!$D768,products!$A$1:$A$49,0),MATCH(orders!K$1,products!$A$1:$G$1,0))</f>
        <v>1</v>
      </c>
      <c r="L801" s="10">
        <f>INDEX(products!$A$1:$G$49,MATCH(orders!$D768,products!$A$1:$A$49,0),MATCH(orders!L$1,products!$A$1:$G$1,0))</f>
        <v>4.95</v>
      </c>
      <c r="M801" s="10">
        <f t="shared" si="36"/>
        <v>9.9</v>
      </c>
      <c r="N801" t="str">
        <f t="shared" si="37"/>
        <v>Croissant</v>
      </c>
      <c r="O801" t="str">
        <f t="shared" si="38"/>
        <v>Crispy</v>
      </c>
      <c r="P801" t="str">
        <f>_xlfn.XLOOKUP(Orders[[#This Row],[Customer ID]],customers!$A$2:$A$1001,customers!$I$2:$I$1001,,0)</f>
        <v>Yes</v>
      </c>
    </row>
    <row r="802" spans="1:16" x14ac:dyDescent="0.35">
      <c r="A802" s="2" t="s">
        <v>5666</v>
      </c>
      <c r="B802" s="3">
        <v>45002</v>
      </c>
      <c r="C802" s="2" t="s">
        <v>4666</v>
      </c>
      <c r="D802" t="s">
        <v>283</v>
      </c>
      <c r="E802" s="2">
        <v>4</v>
      </c>
      <c r="F802" s="2" t="str">
        <f>_xlfn.XLOOKUP(C802,customers!$A$1:$A$1001,customers!$B$1:$B$1001,,0)</f>
        <v>Pierre Burton</v>
      </c>
      <c r="G802" s="2" t="str">
        <f ca="1">IF(_xlfn.XLOOKUP(C802,customers!$A$1:$A$1001,customers!$C$1:$C$1001,,0)=0,"",_xlfn.XLOOKUP(C802,customers!$A$1:$A$1001,customers!$C$1:$C$1001,,0))</f>
        <v>pburton8@aol.com</v>
      </c>
      <c r="H802" s="2" t="str">
        <f>_xlfn.XLOOKUP(C802,customers!$A$1:$A$1001,customers!$G$1:$G$1001,,0)</f>
        <v>United States</v>
      </c>
      <c r="I802" t="str">
        <f>INDEX(products!$A$1:$G$49,MATCH(orders!$D179,products!$A$1:$A$49,0),MATCH(orders!I$1,products!$A$1:$G$1,0))</f>
        <v>Cia</v>
      </c>
      <c r="J802" t="str">
        <f>INDEX(products!$A$1:$G$49,MATCH(orders!$D179,products!$A$1:$A$49,0),MATCH(orders!J$1,products!$A$1:$G$1,0))</f>
        <v>M</v>
      </c>
      <c r="K802" s="5">
        <f>INDEX(products!$A$1:$G$49,MATCH(orders!$D179,products!$A$1:$A$49,0),MATCH(orders!K$1,products!$A$1:$G$1,0))</f>
        <v>0.5</v>
      </c>
      <c r="L802" s="10">
        <f>INDEX(products!$A$1:$G$49,MATCH(orders!$D179,products!$A$1:$A$49,0),MATCH(orders!L$1,products!$A$1:$G$1,0))</f>
        <v>3</v>
      </c>
      <c r="M802" s="10">
        <f t="shared" si="36"/>
        <v>12</v>
      </c>
      <c r="N802" t="str">
        <f t="shared" si="37"/>
        <v>Ciabatta</v>
      </c>
      <c r="O802" t="str">
        <f t="shared" si="38"/>
        <v>Medium</v>
      </c>
      <c r="P802" t="str">
        <f>_xlfn.XLOOKUP(Orders[[#This Row],[Customer ID]],customers!$A$2:$A$1001,customers!$I$2:$I$1001,,0)</f>
        <v>No</v>
      </c>
    </row>
    <row r="803" spans="1:16" x14ac:dyDescent="0.35">
      <c r="A803" s="2" t="s">
        <v>5974</v>
      </c>
      <c r="B803" s="3">
        <v>44924</v>
      </c>
      <c r="C803" s="2" t="s">
        <v>4974</v>
      </c>
      <c r="D803" t="s">
        <v>261</v>
      </c>
      <c r="E803" s="2">
        <v>3</v>
      </c>
      <c r="F803" s="2" t="str">
        <f>_xlfn.XLOOKUP(C803,customers!$A$1:$A$1001,customers!$B$1:$B$1001,,0)</f>
        <v>Princess Daugherty</v>
      </c>
      <c r="G803" s="2" t="str">
        <f ca="1">IF(_xlfn.XLOOKUP(C803,customers!$A$1:$A$1001,customers!$C$1:$C$1001,,0)=0,"",_xlfn.XLOOKUP(C803,customers!$A$1:$A$1001,customers!$C$1:$C$1001,,0))</f>
        <v>pdaugherty8@aol.com</v>
      </c>
      <c r="H803" s="2" t="str">
        <f>_xlfn.XLOOKUP(C803,customers!$A$1:$A$1001,customers!$G$1:$G$1001,,0)</f>
        <v>Canada</v>
      </c>
      <c r="I803" t="str">
        <f>INDEX(products!$A$1:$G$49,MATCH(orders!$D257,products!$A$1:$A$49,0),MATCH(orders!I$1,products!$A$1:$G$1,0))</f>
        <v>Cia</v>
      </c>
      <c r="J803" t="str">
        <f>INDEX(products!$A$1:$G$49,MATCH(orders!$D257,products!$A$1:$A$49,0),MATCH(orders!J$1,products!$A$1:$G$1,0))</f>
        <v>S</v>
      </c>
      <c r="K803" s="5">
        <f>INDEX(products!$A$1:$G$49,MATCH(orders!$D257,products!$A$1:$A$49,0),MATCH(orders!K$1,products!$A$1:$G$1,0))</f>
        <v>0.2</v>
      </c>
      <c r="L803" s="10">
        <f>INDEX(products!$A$1:$G$49,MATCH(orders!$D257,products!$A$1:$A$49,0),MATCH(orders!L$1,products!$A$1:$G$1,0))</f>
        <v>1</v>
      </c>
      <c r="M803" s="10">
        <f t="shared" si="36"/>
        <v>3</v>
      </c>
      <c r="N803" t="str">
        <f t="shared" si="37"/>
        <v>Ciabatta</v>
      </c>
      <c r="O803" t="str">
        <f t="shared" si="38"/>
        <v>Soft</v>
      </c>
      <c r="P803" t="str">
        <f>_xlfn.XLOOKUP(Orders[[#This Row],[Customer ID]],customers!$A$2:$A$1001,customers!$I$2:$I$1001,,0)</f>
        <v>Yes</v>
      </c>
    </row>
    <row r="804" spans="1:16" x14ac:dyDescent="0.35">
      <c r="A804" s="2" t="s">
        <v>5669</v>
      </c>
      <c r="B804" s="3">
        <v>44866</v>
      </c>
      <c r="C804" s="2" t="s">
        <v>4669</v>
      </c>
      <c r="D804" t="s">
        <v>274</v>
      </c>
      <c r="E804" s="2">
        <v>1</v>
      </c>
      <c r="F804" s="2" t="str">
        <f>_xlfn.XLOOKUP(C804,customers!$A$1:$A$1001,customers!$B$1:$B$1001,,0)</f>
        <v>Quinton Wolf</v>
      </c>
      <c r="G804" s="2" t="str">
        <f ca="1">IF(_xlfn.XLOOKUP(C804,customers!$A$1:$A$1001,customers!$C$1:$C$1001,,0)=0,"",_xlfn.XLOOKUP(C804,customers!$A$1:$A$1001,customers!$C$1:$C$1001,,0))</f>
        <v>qwolf8@icloud.com</v>
      </c>
      <c r="H804" s="2" t="str">
        <f>_xlfn.XLOOKUP(C804,customers!$A$1:$A$1001,customers!$G$1:$G$1001,,0)</f>
        <v>Germany</v>
      </c>
      <c r="I804" t="str">
        <f>INDEX(products!$A$1:$G$49,MATCH(orders!$D932,products!$A$1:$A$49,0),MATCH(orders!I$1,products!$A$1:$G$1,0))</f>
        <v>Cro</v>
      </c>
      <c r="J804" t="str">
        <f>INDEX(products!$A$1:$G$49,MATCH(orders!$D932,products!$A$1:$A$49,0),MATCH(orders!J$1,products!$A$1:$G$1,0))</f>
        <v>M</v>
      </c>
      <c r="K804" s="5">
        <f>INDEX(products!$A$1:$G$49,MATCH(orders!$D932,products!$A$1:$A$49,0),MATCH(orders!K$1,products!$A$1:$G$1,0))</f>
        <v>1</v>
      </c>
      <c r="L804" s="10">
        <f>INDEX(products!$A$1:$G$49,MATCH(orders!$D932,products!$A$1:$A$49,0),MATCH(orders!L$1,products!$A$1:$G$1,0))</f>
        <v>5.4</v>
      </c>
      <c r="M804" s="10">
        <f t="shared" si="36"/>
        <v>5.4</v>
      </c>
      <c r="N804" t="str">
        <f t="shared" si="37"/>
        <v>Croissant</v>
      </c>
      <c r="O804" t="str">
        <f t="shared" si="38"/>
        <v>Medium</v>
      </c>
      <c r="P804" t="str">
        <f>_xlfn.XLOOKUP(Orders[[#This Row],[Customer ID]],customers!$A$2:$A$1001,customers!$I$2:$I$1001,,0)</f>
        <v>Yes</v>
      </c>
    </row>
    <row r="805" spans="1:16" x14ac:dyDescent="0.35">
      <c r="A805" s="2" t="s">
        <v>5921</v>
      </c>
      <c r="B805" s="3">
        <v>45392</v>
      </c>
      <c r="C805" s="2" t="s">
        <v>4921</v>
      </c>
      <c r="D805" t="s">
        <v>260</v>
      </c>
      <c r="E805" s="2">
        <v>2</v>
      </c>
      <c r="F805" s="2" t="str">
        <f>_xlfn.XLOOKUP(C805,customers!$A$1:$A$1001,customers!$B$1:$B$1001,,0)</f>
        <v>Quincy Patton</v>
      </c>
      <c r="G805" s="2" t="str">
        <f ca="1">IF(_xlfn.XLOOKUP(C805,customers!$A$1:$A$1001,customers!$C$1:$C$1001,,0)=0,"",_xlfn.XLOOKUP(C805,customers!$A$1:$A$1001,customers!$C$1:$C$1001,,0))</f>
        <v>qpatton6@hotmail.com</v>
      </c>
      <c r="H805" s="2" t="str">
        <f>_xlfn.XLOOKUP(C805,customers!$A$1:$A$1001,customers!$G$1:$G$1001,,0)</f>
        <v>United States</v>
      </c>
      <c r="I805" t="str">
        <f>INDEX(products!$A$1:$G$49,MATCH(orders!$D52,products!$A$1:$A$49,0),MATCH(orders!I$1,products!$A$1:$G$1,0))</f>
        <v>Cro</v>
      </c>
      <c r="J805" t="str">
        <f>INDEX(products!$A$1:$G$49,MATCH(orders!$D52,products!$A$1:$A$49,0),MATCH(orders!J$1,products!$A$1:$G$1,0))</f>
        <v>M</v>
      </c>
      <c r="K805" s="5">
        <f>INDEX(products!$A$1:$G$49,MATCH(orders!$D52,products!$A$1:$A$49,0),MATCH(orders!K$1,products!$A$1:$G$1,0))</f>
        <v>1</v>
      </c>
      <c r="L805" s="10">
        <f>INDEX(products!$A$1:$G$49,MATCH(orders!$D52,products!$A$1:$A$49,0),MATCH(orders!L$1,products!$A$1:$G$1,0))</f>
        <v>5.4</v>
      </c>
      <c r="M805" s="10">
        <f t="shared" si="36"/>
        <v>10.8</v>
      </c>
      <c r="N805" t="str">
        <f t="shared" si="37"/>
        <v>Croissant</v>
      </c>
      <c r="O805" t="str">
        <f t="shared" si="38"/>
        <v>Medium</v>
      </c>
      <c r="P805" t="str">
        <f>_xlfn.XLOOKUP(Orders[[#This Row],[Customer ID]],customers!$A$2:$A$1001,customers!$I$2:$I$1001,,0)</f>
        <v>No</v>
      </c>
    </row>
    <row r="806" spans="1:16" x14ac:dyDescent="0.35">
      <c r="A806" s="2" t="s">
        <v>5478</v>
      </c>
      <c r="B806" s="3">
        <v>44876</v>
      </c>
      <c r="C806" s="2" t="s">
        <v>4478</v>
      </c>
      <c r="D806" t="s">
        <v>284</v>
      </c>
      <c r="E806" s="2">
        <v>4</v>
      </c>
      <c r="F806" s="2" t="str">
        <f>_xlfn.XLOOKUP(C806,customers!$A$1:$A$1001,customers!$B$1:$B$1001,,0)</f>
        <v>Quinten Nixon</v>
      </c>
      <c r="G806" s="2" t="str">
        <f ca="1">IF(_xlfn.XLOOKUP(C806,customers!$A$1:$A$1001,customers!$C$1:$C$1001,,0)=0,"",_xlfn.XLOOKUP(C806,customers!$A$1:$A$1001,customers!$C$1:$C$1001,,0))</f>
        <v>qnixon0@gmail.com</v>
      </c>
      <c r="H806" s="2" t="str">
        <f>_xlfn.XLOOKUP(C806,customers!$A$1:$A$1001,customers!$G$1:$G$1001,,0)</f>
        <v>France</v>
      </c>
      <c r="I806" t="str">
        <f>INDEX(products!$A$1:$G$49,MATCH(orders!$D612,products!$A$1:$A$49,0),MATCH(orders!I$1,products!$A$1:$G$1,0))</f>
        <v>Cro</v>
      </c>
      <c r="J806" t="str">
        <f>INDEX(products!$A$1:$G$49,MATCH(orders!$D612,products!$A$1:$A$49,0),MATCH(orders!J$1,products!$A$1:$G$1,0))</f>
        <v>C</v>
      </c>
      <c r="K806" s="5">
        <f>INDEX(products!$A$1:$G$49,MATCH(orders!$D612,products!$A$1:$A$49,0),MATCH(orders!K$1,products!$A$1:$G$1,0))</f>
        <v>2.5</v>
      </c>
      <c r="L806" s="10">
        <f>INDEX(products!$A$1:$G$49,MATCH(orders!$D612,products!$A$1:$A$49,0),MATCH(orders!L$1,products!$A$1:$G$1,0))</f>
        <v>12.375</v>
      </c>
      <c r="M806" s="10">
        <f t="shared" si="36"/>
        <v>49.5</v>
      </c>
      <c r="N806" t="str">
        <f t="shared" si="37"/>
        <v>Croissant</v>
      </c>
      <c r="O806" t="str">
        <f t="shared" si="38"/>
        <v>Crispy</v>
      </c>
      <c r="P806" t="str">
        <f>_xlfn.XLOOKUP(Orders[[#This Row],[Customer ID]],customers!$A$2:$A$1001,customers!$I$2:$I$1001,,0)</f>
        <v>Yes</v>
      </c>
    </row>
    <row r="807" spans="1:16" x14ac:dyDescent="0.35">
      <c r="A807" s="2" t="s">
        <v>5608</v>
      </c>
      <c r="B807" s="3">
        <v>44933</v>
      </c>
      <c r="C807" s="2" t="s">
        <v>4608</v>
      </c>
      <c r="D807" t="s">
        <v>272</v>
      </c>
      <c r="E807" s="2">
        <v>5</v>
      </c>
      <c r="F807" s="2" t="str">
        <f>_xlfn.XLOOKUP(C807,customers!$A$1:$A$1001,customers!$B$1:$B$1001,,0)</f>
        <v>Rachel Foley</v>
      </c>
      <c r="G807" s="2" t="str">
        <f ca="1">IF(_xlfn.XLOOKUP(C807,customers!$A$1:$A$1001,customers!$C$1:$C$1001,,0)=0,"",_xlfn.XLOOKUP(C807,customers!$A$1:$A$1001,customers!$C$1:$C$1001,,0))</f>
        <v>rfoley3@hotmail.com</v>
      </c>
      <c r="H807" s="2" t="str">
        <f>_xlfn.XLOOKUP(C807,customers!$A$1:$A$1001,customers!$G$1:$G$1001,,0)</f>
        <v>United States</v>
      </c>
      <c r="I807" t="str">
        <f>INDEX(products!$A$1:$G$49,MATCH(orders!$D604,products!$A$1:$A$49,0),MATCH(orders!I$1,products!$A$1:$G$1,0))</f>
        <v>Bag</v>
      </c>
      <c r="J807" t="str">
        <f>INDEX(products!$A$1:$G$49,MATCH(orders!$D604,products!$A$1:$A$49,0),MATCH(orders!J$1,products!$A$1:$G$1,0))</f>
        <v>C</v>
      </c>
      <c r="K807" s="5">
        <f>INDEX(products!$A$1:$G$49,MATCH(orders!$D604,products!$A$1:$A$49,0),MATCH(orders!K$1,products!$A$1:$G$1,0))</f>
        <v>0.2</v>
      </c>
      <c r="L807" s="10">
        <f>INDEX(products!$A$1:$G$49,MATCH(orders!$D604,products!$A$1:$A$49,0),MATCH(orders!L$1,products!$A$1:$G$1,0))</f>
        <v>1.32</v>
      </c>
      <c r="M807" s="10">
        <f t="shared" si="36"/>
        <v>6.6000000000000005</v>
      </c>
      <c r="N807" t="str">
        <f t="shared" si="37"/>
        <v>Baguette</v>
      </c>
      <c r="O807" t="str">
        <f t="shared" si="38"/>
        <v>Crispy</v>
      </c>
      <c r="P807" t="str">
        <f>_xlfn.XLOOKUP(Orders[[#This Row],[Customer ID]],customers!$A$2:$A$1001,customers!$I$2:$I$1001,,0)</f>
        <v>Yes</v>
      </c>
    </row>
    <row r="808" spans="1:16" x14ac:dyDescent="0.35">
      <c r="A808" s="2" t="s">
        <v>5625</v>
      </c>
      <c r="B808" s="3">
        <v>45503</v>
      </c>
      <c r="C808" s="2" t="s">
        <v>4625</v>
      </c>
      <c r="D808" t="s">
        <v>258</v>
      </c>
      <c r="E808" s="2">
        <v>2</v>
      </c>
      <c r="F808" s="2" t="str">
        <f>_xlfn.XLOOKUP(C808,customers!$A$1:$A$1001,customers!$B$1:$B$1001,,0)</f>
        <v>Raegan Schwartz</v>
      </c>
      <c r="G808" s="2" t="str">
        <f ca="1">IF(_xlfn.XLOOKUP(C808,customers!$A$1:$A$1001,customers!$C$1:$C$1001,,0)=0,"",_xlfn.XLOOKUP(C808,customers!$A$1:$A$1001,customers!$C$1:$C$1001,,0))</f>
        <v>rschwartz1@hotmail.com</v>
      </c>
      <c r="H808" s="2" t="str">
        <f>_xlfn.XLOOKUP(C808,customers!$A$1:$A$1001,customers!$G$1:$G$1001,,0)</f>
        <v>Canada</v>
      </c>
      <c r="I808" t="str">
        <f>INDEX(products!$A$1:$G$49,MATCH(orders!$D146,products!$A$1:$A$49,0),MATCH(orders!I$1,products!$A$1:$G$1,0))</f>
        <v>Bri</v>
      </c>
      <c r="J808" t="str">
        <f>INDEX(products!$A$1:$G$49,MATCH(orders!$D146,products!$A$1:$A$49,0),MATCH(orders!J$1,products!$A$1:$G$1,0))</f>
        <v>S</v>
      </c>
      <c r="K808" s="5">
        <f>INDEX(products!$A$1:$G$49,MATCH(orders!$D146,products!$A$1:$A$49,0),MATCH(orders!K$1,products!$A$1:$G$1,0))</f>
        <v>1</v>
      </c>
      <c r="L808" s="10">
        <f>INDEX(products!$A$1:$G$49,MATCH(orders!$D146,products!$A$1:$A$49,0),MATCH(orders!L$1,products!$A$1:$G$1,0))</f>
        <v>4</v>
      </c>
      <c r="M808" s="10">
        <f t="shared" si="36"/>
        <v>8</v>
      </c>
      <c r="N808" t="str">
        <f t="shared" si="37"/>
        <v>Brioche</v>
      </c>
      <c r="O808" t="str">
        <f t="shared" si="38"/>
        <v>Soft</v>
      </c>
      <c r="P808" t="str">
        <f>_xlfn.XLOOKUP(Orders[[#This Row],[Customer ID]],customers!$A$2:$A$1001,customers!$I$2:$I$1001,,0)</f>
        <v>Yes</v>
      </c>
    </row>
    <row r="809" spans="1:16" x14ac:dyDescent="0.35">
      <c r="A809" s="2" t="s">
        <v>5507</v>
      </c>
      <c r="B809" s="3">
        <v>44647</v>
      </c>
      <c r="C809" s="2" t="s">
        <v>4507</v>
      </c>
      <c r="D809" t="s">
        <v>278</v>
      </c>
      <c r="E809" s="2">
        <v>2</v>
      </c>
      <c r="F809" s="2" t="str">
        <f>_xlfn.XLOOKUP(C809,customers!$A$1:$A$1001,customers!$B$1:$B$1001,,0)</f>
        <v>Rafael Owens</v>
      </c>
      <c r="G809" s="2" t="str">
        <f ca="1">IF(_xlfn.XLOOKUP(C809,customers!$A$1:$A$1001,customers!$C$1:$C$1001,,0)=0,"",_xlfn.XLOOKUP(C809,customers!$A$1:$A$1001,customers!$C$1:$C$1001,,0))</f>
        <v>rowens6@hotmail.com</v>
      </c>
      <c r="H809" s="2" t="str">
        <f>_xlfn.XLOOKUP(C809,customers!$A$1:$A$1001,customers!$G$1:$G$1001,,0)</f>
        <v>France</v>
      </c>
      <c r="I809" t="str">
        <f>INDEX(products!$A$1:$G$49,MATCH(orders!$D566,products!$A$1:$A$49,0),MATCH(orders!I$1,products!$A$1:$G$1,0))</f>
        <v>Cro</v>
      </c>
      <c r="J809" t="str">
        <f>INDEX(products!$A$1:$G$49,MATCH(orders!$D566,products!$A$1:$A$49,0),MATCH(orders!J$1,products!$A$1:$G$1,0))</f>
        <v>C</v>
      </c>
      <c r="K809" s="5">
        <f>INDEX(products!$A$1:$G$49,MATCH(orders!$D566,products!$A$1:$A$49,0),MATCH(orders!K$1,products!$A$1:$G$1,0))</f>
        <v>2.5</v>
      </c>
      <c r="L809" s="10">
        <f>INDEX(products!$A$1:$G$49,MATCH(orders!$D566,products!$A$1:$A$49,0),MATCH(orders!L$1,products!$A$1:$G$1,0))</f>
        <v>12.375</v>
      </c>
      <c r="M809" s="10">
        <f t="shared" si="36"/>
        <v>24.75</v>
      </c>
      <c r="N809" t="str">
        <f t="shared" si="37"/>
        <v>Croissant</v>
      </c>
      <c r="O809" t="str">
        <f t="shared" si="38"/>
        <v>Crispy</v>
      </c>
      <c r="P809" t="str">
        <f>_xlfn.XLOOKUP(Orders[[#This Row],[Customer ID]],customers!$A$2:$A$1001,customers!$I$2:$I$1001,,0)</f>
        <v>No</v>
      </c>
    </row>
    <row r="810" spans="1:16" x14ac:dyDescent="0.35">
      <c r="A810" s="2" t="s">
        <v>5979</v>
      </c>
      <c r="B810" s="3">
        <v>44888</v>
      </c>
      <c r="C810" s="2" t="s">
        <v>4979</v>
      </c>
      <c r="D810" t="s">
        <v>284</v>
      </c>
      <c r="E810" s="2">
        <v>3</v>
      </c>
      <c r="F810" s="2" t="str">
        <f>_xlfn.XLOOKUP(C810,customers!$A$1:$A$1001,customers!$B$1:$B$1001,,0)</f>
        <v>Raiden Monroe</v>
      </c>
      <c r="G810" s="2" t="str">
        <f ca="1">IF(_xlfn.XLOOKUP(C810,customers!$A$1:$A$1001,customers!$C$1:$C$1001,,0)=0,"",_xlfn.XLOOKUP(C810,customers!$A$1:$A$1001,customers!$C$1:$C$1001,,0))</f>
        <v>rmonroe1@icloud.com</v>
      </c>
      <c r="H810" s="2" t="str">
        <f>_xlfn.XLOOKUP(C810,customers!$A$1:$A$1001,customers!$G$1:$G$1001,,0)</f>
        <v>United States</v>
      </c>
      <c r="I810" t="str">
        <f>INDEX(products!$A$1:$G$49,MATCH(orders!$D660,products!$A$1:$A$49,0),MATCH(orders!I$1,products!$A$1:$G$1,0))</f>
        <v>Cro</v>
      </c>
      <c r="J810" t="str">
        <f>INDEX(products!$A$1:$G$49,MATCH(orders!$D660,products!$A$1:$A$49,0),MATCH(orders!J$1,products!$A$1:$G$1,0))</f>
        <v>M</v>
      </c>
      <c r="K810" s="5">
        <f>INDEX(products!$A$1:$G$49,MATCH(orders!$D660,products!$A$1:$A$49,0),MATCH(orders!K$1,products!$A$1:$G$1,0))</f>
        <v>0.5</v>
      </c>
      <c r="L810" s="10">
        <f>INDEX(products!$A$1:$G$49,MATCH(orders!$D660,products!$A$1:$A$49,0),MATCH(orders!L$1,products!$A$1:$G$1,0))</f>
        <v>2.7</v>
      </c>
      <c r="M810" s="10">
        <f t="shared" si="36"/>
        <v>8.1000000000000014</v>
      </c>
      <c r="N810" t="str">
        <f t="shared" si="37"/>
        <v>Croissant</v>
      </c>
      <c r="O810" t="str">
        <f t="shared" si="38"/>
        <v>Medium</v>
      </c>
      <c r="P810" t="str">
        <f>_xlfn.XLOOKUP(Orders[[#This Row],[Customer ID]],customers!$A$2:$A$1001,customers!$I$2:$I$1001,,0)</f>
        <v>No</v>
      </c>
    </row>
    <row r="811" spans="1:16" x14ac:dyDescent="0.35">
      <c r="A811" s="2" t="s">
        <v>5274</v>
      </c>
      <c r="B811" s="3">
        <v>44819</v>
      </c>
      <c r="C811" s="2" t="s">
        <v>4274</v>
      </c>
      <c r="D811" t="s">
        <v>261</v>
      </c>
      <c r="E811" s="2">
        <v>2</v>
      </c>
      <c r="F811" s="2" t="str">
        <f>_xlfn.XLOOKUP(C811,customers!$A$1:$A$1001,customers!$B$1:$B$1001,,0)</f>
        <v>Ramiro Gibbs</v>
      </c>
      <c r="G811" s="2" t="str">
        <f ca="1">IF(_xlfn.XLOOKUP(C811,customers!$A$1:$A$1001,customers!$C$1:$C$1001,,0)=0,"",_xlfn.XLOOKUP(C811,customers!$A$1:$A$1001,customers!$C$1:$C$1001,,0))</f>
        <v>rgibbs0@icloud.com</v>
      </c>
      <c r="H811" s="2" t="str">
        <f>_xlfn.XLOOKUP(C811,customers!$A$1:$A$1001,customers!$G$1:$G$1001,,0)</f>
        <v>France</v>
      </c>
      <c r="I811" t="str">
        <f>INDEX(products!$A$1:$G$49,MATCH(orders!$D545,products!$A$1:$A$49,0),MATCH(orders!I$1,products!$A$1:$G$1,0))</f>
        <v>Cia</v>
      </c>
      <c r="J811" t="str">
        <f>INDEX(products!$A$1:$G$49,MATCH(orders!$D545,products!$A$1:$A$49,0),MATCH(orders!J$1,products!$A$1:$G$1,0))</f>
        <v>M</v>
      </c>
      <c r="K811" s="5">
        <f>INDEX(products!$A$1:$G$49,MATCH(orders!$D545,products!$A$1:$A$49,0),MATCH(orders!K$1,products!$A$1:$G$1,0))</f>
        <v>2.5</v>
      </c>
      <c r="L811" s="10">
        <f>INDEX(products!$A$1:$G$49,MATCH(orders!$D545,products!$A$1:$A$49,0),MATCH(orders!L$1,products!$A$1:$G$1,0))</f>
        <v>15</v>
      </c>
      <c r="M811" s="10">
        <f t="shared" si="36"/>
        <v>30</v>
      </c>
      <c r="N811" t="str">
        <f t="shared" si="37"/>
        <v>Ciabatta</v>
      </c>
      <c r="O811" t="str">
        <f t="shared" si="38"/>
        <v>Medium</v>
      </c>
      <c r="P811" t="str">
        <f>_xlfn.XLOOKUP(Orders[[#This Row],[Customer ID]],customers!$A$2:$A$1001,customers!$I$2:$I$1001,,0)</f>
        <v>Yes</v>
      </c>
    </row>
    <row r="812" spans="1:16" x14ac:dyDescent="0.35">
      <c r="A812" s="2" t="s">
        <v>5284</v>
      </c>
      <c r="B812" s="3">
        <v>45614</v>
      </c>
      <c r="C812" s="2" t="s">
        <v>4284</v>
      </c>
      <c r="D812" t="s">
        <v>277</v>
      </c>
      <c r="E812" s="2">
        <v>3</v>
      </c>
      <c r="F812" s="2" t="str">
        <f>_xlfn.XLOOKUP(C812,customers!$A$1:$A$1001,customers!$B$1:$B$1001,,0)</f>
        <v>Randall Clarke</v>
      </c>
      <c r="G812" s="2" t="str">
        <f ca="1">IF(_xlfn.XLOOKUP(C812,customers!$A$1:$A$1001,customers!$C$1:$C$1001,,0)=0,"",_xlfn.XLOOKUP(C812,customers!$A$1:$A$1001,customers!$C$1:$C$1001,,0))</f>
        <v>rclarke4@gmail.com</v>
      </c>
      <c r="H812" s="2" t="str">
        <f>_xlfn.XLOOKUP(C812,customers!$A$1:$A$1001,customers!$G$1:$G$1001,,0)</f>
        <v>Germany</v>
      </c>
      <c r="I812" t="str">
        <f>INDEX(products!$A$1:$G$49,MATCH(orders!$D517,products!$A$1:$A$49,0),MATCH(orders!I$1,products!$A$1:$G$1,0))</f>
        <v>Bag</v>
      </c>
      <c r="J812" t="str">
        <f>INDEX(products!$A$1:$G$49,MATCH(orders!$D517,products!$A$1:$A$49,0),MATCH(orders!J$1,products!$A$1:$G$1,0))</f>
        <v>C</v>
      </c>
      <c r="K812" s="5">
        <f>INDEX(products!$A$1:$G$49,MATCH(orders!$D517,products!$A$1:$A$49,0),MATCH(orders!K$1,products!$A$1:$G$1,0))</f>
        <v>0.5</v>
      </c>
      <c r="L812" s="10">
        <f>INDEX(products!$A$1:$G$49,MATCH(orders!$D517,products!$A$1:$A$49,0),MATCH(orders!L$1,products!$A$1:$G$1,0))</f>
        <v>3.3</v>
      </c>
      <c r="M812" s="10">
        <f t="shared" si="36"/>
        <v>9.8999999999999986</v>
      </c>
      <c r="N812" t="str">
        <f t="shared" si="37"/>
        <v>Baguette</v>
      </c>
      <c r="O812" t="str">
        <f t="shared" si="38"/>
        <v>Crispy</v>
      </c>
      <c r="P812" t="str">
        <f>_xlfn.XLOOKUP(Orders[[#This Row],[Customer ID]],customers!$A$2:$A$1001,customers!$I$2:$I$1001,,0)</f>
        <v>No</v>
      </c>
    </row>
    <row r="813" spans="1:16" x14ac:dyDescent="0.35">
      <c r="A813" s="2" t="s">
        <v>5872</v>
      </c>
      <c r="B813" s="3">
        <v>45189</v>
      </c>
      <c r="C813" s="2" t="s">
        <v>4872</v>
      </c>
      <c r="D813" t="s">
        <v>283</v>
      </c>
      <c r="E813" s="2">
        <v>1</v>
      </c>
      <c r="F813" s="2" t="str">
        <f>_xlfn.XLOOKUP(C813,customers!$A$1:$A$1001,customers!$B$1:$B$1001,,0)</f>
        <v>Raphael Newton</v>
      </c>
      <c r="G813" s="2" t="str">
        <f ca="1">IF(_xlfn.XLOOKUP(C813,customers!$A$1:$A$1001,customers!$C$1:$C$1001,,0)=0,"",_xlfn.XLOOKUP(C813,customers!$A$1:$A$1001,customers!$C$1:$C$1001,,0))</f>
        <v>rnewton4@icloud.com</v>
      </c>
      <c r="H813" s="2" t="str">
        <f>_xlfn.XLOOKUP(C813,customers!$A$1:$A$1001,customers!$G$1:$G$1001,,0)</f>
        <v>United States</v>
      </c>
      <c r="I813" t="str">
        <f>INDEX(products!$A$1:$G$49,MATCH(orders!$D287,products!$A$1:$A$49,0),MATCH(orders!I$1,products!$A$1:$G$1,0))</f>
        <v>Bag</v>
      </c>
      <c r="J813" t="str">
        <f>INDEX(products!$A$1:$G$49,MATCH(orders!$D287,products!$A$1:$A$49,0),MATCH(orders!J$1,products!$A$1:$G$1,0))</f>
        <v>S</v>
      </c>
      <c r="K813" s="5">
        <f>INDEX(products!$A$1:$G$49,MATCH(orders!$D287,products!$A$1:$A$49,0),MATCH(orders!K$1,products!$A$1:$G$1,0))</f>
        <v>0.5</v>
      </c>
      <c r="L813" s="10">
        <f>INDEX(products!$A$1:$G$49,MATCH(orders!$D287,products!$A$1:$A$49,0),MATCH(orders!L$1,products!$A$1:$G$1,0))</f>
        <v>3</v>
      </c>
      <c r="M813" s="10">
        <f t="shared" si="36"/>
        <v>3</v>
      </c>
      <c r="N813" t="str">
        <f t="shared" si="37"/>
        <v>Baguette</v>
      </c>
      <c r="O813" t="str">
        <f t="shared" si="38"/>
        <v>Soft</v>
      </c>
      <c r="P813" t="str">
        <f>_xlfn.XLOOKUP(Orders[[#This Row],[Customer ID]],customers!$A$2:$A$1001,customers!$I$2:$I$1001,,0)</f>
        <v>Yes</v>
      </c>
    </row>
    <row r="814" spans="1:16" x14ac:dyDescent="0.35">
      <c r="A814" s="2" t="s">
        <v>5401</v>
      </c>
      <c r="B814" s="3">
        <v>45537</v>
      </c>
      <c r="C814" s="2" t="s">
        <v>4401</v>
      </c>
      <c r="D814" t="s">
        <v>281</v>
      </c>
      <c r="E814" s="2">
        <v>2</v>
      </c>
      <c r="F814" s="2" t="str">
        <f>_xlfn.XLOOKUP(C814,customers!$A$1:$A$1001,customers!$B$1:$B$1001,,0)</f>
        <v>Raquel Solomon</v>
      </c>
      <c r="G814" s="2" t="str">
        <f ca="1">IF(_xlfn.XLOOKUP(C814,customers!$A$1:$A$1001,customers!$C$1:$C$1001,,0)=0,"",_xlfn.XLOOKUP(C814,customers!$A$1:$A$1001,customers!$C$1:$C$1001,,0))</f>
        <v>rsolomon5@aol.com</v>
      </c>
      <c r="H814" s="2" t="str">
        <f>_xlfn.XLOOKUP(C814,customers!$A$1:$A$1001,customers!$G$1:$G$1001,,0)</f>
        <v>France</v>
      </c>
      <c r="I814" t="str">
        <f>INDEX(products!$A$1:$G$49,MATCH(orders!$D271,products!$A$1:$A$49,0),MATCH(orders!I$1,products!$A$1:$G$1,0))</f>
        <v>Cro</v>
      </c>
      <c r="J814" t="str">
        <f>INDEX(products!$A$1:$G$49,MATCH(orders!$D271,products!$A$1:$A$49,0),MATCH(orders!J$1,products!$A$1:$G$1,0))</f>
        <v>M</v>
      </c>
      <c r="K814" s="5">
        <f>INDEX(products!$A$1:$G$49,MATCH(orders!$D271,products!$A$1:$A$49,0),MATCH(orders!K$1,products!$A$1:$G$1,0))</f>
        <v>0.5</v>
      </c>
      <c r="L814" s="10">
        <f>INDEX(products!$A$1:$G$49,MATCH(orders!$D271,products!$A$1:$A$49,0),MATCH(orders!L$1,products!$A$1:$G$1,0))</f>
        <v>2.7</v>
      </c>
      <c r="M814" s="10">
        <f t="shared" si="36"/>
        <v>5.4</v>
      </c>
      <c r="N814" t="str">
        <f t="shared" si="37"/>
        <v>Croissant</v>
      </c>
      <c r="O814" t="str">
        <f t="shared" si="38"/>
        <v>Medium</v>
      </c>
      <c r="P814" t="str">
        <f>_xlfn.XLOOKUP(Orders[[#This Row],[Customer ID]],customers!$A$2:$A$1001,customers!$I$2:$I$1001,,0)</f>
        <v>Yes</v>
      </c>
    </row>
    <row r="815" spans="1:16" x14ac:dyDescent="0.35">
      <c r="A815" s="2" t="s">
        <v>6138</v>
      </c>
      <c r="B815" s="3">
        <v>44317</v>
      </c>
      <c r="C815" s="2" t="s">
        <v>5138</v>
      </c>
      <c r="D815" t="s">
        <v>266</v>
      </c>
      <c r="E815" s="2">
        <v>4</v>
      </c>
      <c r="F815" s="2" t="str">
        <f>_xlfn.XLOOKUP(C815,customers!$A$1:$A$1001,customers!$B$1:$B$1001,,0)</f>
        <v>Rashad Grimes</v>
      </c>
      <c r="G815" s="2" t="str">
        <f ca="1">IF(_xlfn.XLOOKUP(C815,customers!$A$1:$A$1001,customers!$C$1:$C$1001,,0)=0,"",_xlfn.XLOOKUP(C815,customers!$A$1:$A$1001,customers!$C$1:$C$1001,,0))</f>
        <v>rgrimes0@aol.com</v>
      </c>
      <c r="H815" s="2" t="str">
        <f>_xlfn.XLOOKUP(C815,customers!$A$1:$A$1001,customers!$G$1:$G$1001,,0)</f>
        <v>United States</v>
      </c>
      <c r="I815" t="str">
        <f>INDEX(products!$A$1:$G$49,MATCH(orders!$D742,products!$A$1:$A$49,0),MATCH(orders!I$1,products!$A$1:$G$1,0))</f>
        <v>Cro</v>
      </c>
      <c r="J815" t="str">
        <f>INDEX(products!$A$1:$G$49,MATCH(orders!$D742,products!$A$1:$A$49,0),MATCH(orders!J$1,products!$A$1:$G$1,0))</f>
        <v>C</v>
      </c>
      <c r="K815" s="5">
        <f>INDEX(products!$A$1:$G$49,MATCH(orders!$D742,products!$A$1:$A$49,0),MATCH(orders!K$1,products!$A$1:$G$1,0))</f>
        <v>1</v>
      </c>
      <c r="L815" s="10">
        <f>INDEX(products!$A$1:$G$49,MATCH(orders!$D742,products!$A$1:$A$49,0),MATCH(orders!L$1,products!$A$1:$G$1,0))</f>
        <v>4.95</v>
      </c>
      <c r="M815" s="10">
        <f t="shared" si="36"/>
        <v>19.8</v>
      </c>
      <c r="N815" t="str">
        <f t="shared" si="37"/>
        <v>Croissant</v>
      </c>
      <c r="O815" t="str">
        <f t="shared" si="38"/>
        <v>Crispy</v>
      </c>
      <c r="P815" t="str">
        <f>_xlfn.XLOOKUP(Orders[[#This Row],[Customer ID]],customers!$A$2:$A$1001,customers!$I$2:$I$1001,,0)</f>
        <v>No</v>
      </c>
    </row>
    <row r="816" spans="1:16" x14ac:dyDescent="0.35">
      <c r="A816" s="2" t="s">
        <v>5928</v>
      </c>
      <c r="B816" s="3">
        <v>44622</v>
      </c>
      <c r="C816" s="2" t="s">
        <v>4928</v>
      </c>
      <c r="D816" t="s">
        <v>269</v>
      </c>
      <c r="E816" s="2">
        <v>1</v>
      </c>
      <c r="F816" s="2" t="str">
        <f>_xlfn.XLOOKUP(C816,customers!$A$1:$A$1001,customers!$B$1:$B$1001,,0)</f>
        <v>Rashad Horne</v>
      </c>
      <c r="G816" s="2" t="str">
        <f ca="1">IF(_xlfn.XLOOKUP(C816,customers!$A$1:$A$1001,customers!$C$1:$C$1001,,0)=0,"",_xlfn.XLOOKUP(C816,customers!$A$1:$A$1001,customers!$C$1:$C$1001,,0))</f>
        <v>rhorne7@hotmail.com</v>
      </c>
      <c r="H816" s="2" t="str">
        <f>_xlfn.XLOOKUP(C816,customers!$A$1:$A$1001,customers!$G$1:$G$1001,,0)</f>
        <v>France</v>
      </c>
      <c r="I816" t="str">
        <f>INDEX(products!$A$1:$G$49,MATCH(orders!$D589,products!$A$1:$A$49,0),MATCH(orders!I$1,products!$A$1:$G$1,0))</f>
        <v>Bri</v>
      </c>
      <c r="J816" t="str">
        <f>INDEX(products!$A$1:$G$49,MATCH(orders!$D589,products!$A$1:$A$49,0),MATCH(orders!J$1,products!$A$1:$G$1,0))</f>
        <v>S</v>
      </c>
      <c r="K816" s="5">
        <f>INDEX(products!$A$1:$G$49,MATCH(orders!$D589,products!$A$1:$A$49,0),MATCH(orders!K$1,products!$A$1:$G$1,0))</f>
        <v>1</v>
      </c>
      <c r="L816" s="10">
        <f>INDEX(products!$A$1:$G$49,MATCH(orders!$D589,products!$A$1:$A$49,0),MATCH(orders!L$1,products!$A$1:$G$1,0))</f>
        <v>4</v>
      </c>
      <c r="M816" s="10">
        <f t="shared" si="36"/>
        <v>4</v>
      </c>
      <c r="N816" t="str">
        <f t="shared" si="37"/>
        <v>Brioche</v>
      </c>
      <c r="O816" t="str">
        <f t="shared" si="38"/>
        <v>Soft</v>
      </c>
      <c r="P816" t="str">
        <f>_xlfn.XLOOKUP(Orders[[#This Row],[Customer ID]],customers!$A$2:$A$1001,customers!$I$2:$I$1001,,0)</f>
        <v>No</v>
      </c>
    </row>
    <row r="817" spans="1:16" x14ac:dyDescent="0.35">
      <c r="A817" s="2" t="s">
        <v>6062</v>
      </c>
      <c r="B817" s="3">
        <v>45092</v>
      </c>
      <c r="C817" s="2" t="s">
        <v>5062</v>
      </c>
      <c r="D817" t="s">
        <v>288</v>
      </c>
      <c r="E817" s="2">
        <v>4</v>
      </c>
      <c r="F817" s="2" t="str">
        <f>_xlfn.XLOOKUP(C817,customers!$A$1:$A$1001,customers!$B$1:$B$1001,,0)</f>
        <v>Ray Huff</v>
      </c>
      <c r="G817" s="2" t="str">
        <f ca="1">IF(_xlfn.XLOOKUP(C817,customers!$A$1:$A$1001,customers!$C$1:$C$1001,,0)=0,"",_xlfn.XLOOKUP(C817,customers!$A$1:$A$1001,customers!$C$1:$C$1001,,0))</f>
        <v>rhuff9@icloud.com</v>
      </c>
      <c r="H817" s="2" t="str">
        <f>_xlfn.XLOOKUP(C817,customers!$A$1:$A$1001,customers!$G$1:$G$1001,,0)</f>
        <v>United Kingdom</v>
      </c>
      <c r="I817" t="str">
        <f>INDEX(products!$A$1:$G$49,MATCH(orders!$D716,products!$A$1:$A$49,0),MATCH(orders!I$1,products!$A$1:$G$1,0))</f>
        <v>Cro</v>
      </c>
      <c r="J817" t="str">
        <f>INDEX(products!$A$1:$G$49,MATCH(orders!$D716,products!$A$1:$A$49,0),MATCH(orders!J$1,products!$A$1:$G$1,0))</f>
        <v>C</v>
      </c>
      <c r="K817" s="5">
        <f>INDEX(products!$A$1:$G$49,MATCH(orders!$D716,products!$A$1:$A$49,0),MATCH(orders!K$1,products!$A$1:$G$1,0))</f>
        <v>0.2</v>
      </c>
      <c r="L817" s="10">
        <f>INDEX(products!$A$1:$G$49,MATCH(orders!$D716,products!$A$1:$A$49,0),MATCH(orders!L$1,products!$A$1:$G$1,0))</f>
        <v>0.99</v>
      </c>
      <c r="M817" s="10">
        <f t="shared" si="36"/>
        <v>3.96</v>
      </c>
      <c r="N817" t="str">
        <f t="shared" si="37"/>
        <v>Croissant</v>
      </c>
      <c r="O817" t="str">
        <f t="shared" si="38"/>
        <v>Crispy</v>
      </c>
      <c r="P817" t="str">
        <f>_xlfn.XLOOKUP(Orders[[#This Row],[Customer ID]],customers!$A$2:$A$1001,customers!$I$2:$I$1001,,0)</f>
        <v>Yes</v>
      </c>
    </row>
    <row r="818" spans="1:16" x14ac:dyDescent="0.35">
      <c r="A818" s="2" t="s">
        <v>6031</v>
      </c>
      <c r="B818" s="3">
        <v>44727</v>
      </c>
      <c r="C818" s="2" t="s">
        <v>5031</v>
      </c>
      <c r="D818" t="s">
        <v>275</v>
      </c>
      <c r="E818" s="2">
        <v>4</v>
      </c>
      <c r="F818" s="2" t="str">
        <f>_xlfn.XLOOKUP(C818,customers!$A$1:$A$1001,customers!$B$1:$B$1001,,0)</f>
        <v>Ray Petersen</v>
      </c>
      <c r="G818" s="2" t="str">
        <f ca="1">IF(_xlfn.XLOOKUP(C818,customers!$A$1:$A$1001,customers!$C$1:$C$1001,,0)=0,"",_xlfn.XLOOKUP(C818,customers!$A$1:$A$1001,customers!$C$1:$C$1001,,0))</f>
        <v>rpetersen4@icloud.com</v>
      </c>
      <c r="H818" s="2" t="str">
        <f>_xlfn.XLOOKUP(C818,customers!$A$1:$A$1001,customers!$G$1:$G$1001,,0)</f>
        <v>France</v>
      </c>
      <c r="I818" t="str">
        <f>INDEX(products!$A$1:$G$49,MATCH(orders!$D513,products!$A$1:$A$49,0),MATCH(orders!I$1,products!$A$1:$G$1,0))</f>
        <v>Sou</v>
      </c>
      <c r="J818" t="str">
        <f>INDEX(products!$A$1:$G$49,MATCH(orders!$D513,products!$A$1:$A$49,0),MATCH(orders!J$1,products!$A$1:$G$1,0))</f>
        <v>C</v>
      </c>
      <c r="K818" s="5">
        <f>INDEX(products!$A$1:$G$49,MATCH(orders!$D513,products!$A$1:$A$49,0),MATCH(orders!K$1,products!$A$1:$G$1,0))</f>
        <v>1</v>
      </c>
      <c r="L818" s="10">
        <f>INDEX(products!$A$1:$G$49,MATCH(orders!$D513,products!$A$1:$A$49,0),MATCH(orders!L$1,products!$A$1:$G$1,0))</f>
        <v>3.3</v>
      </c>
      <c r="M818" s="10">
        <f t="shared" si="36"/>
        <v>13.2</v>
      </c>
      <c r="N818" t="str">
        <f t="shared" si="37"/>
        <v>Sourdough</v>
      </c>
      <c r="O818" t="str">
        <f t="shared" si="38"/>
        <v>Crispy</v>
      </c>
      <c r="P818" t="str">
        <f>_xlfn.XLOOKUP(Orders[[#This Row],[Customer ID]],customers!$A$2:$A$1001,customers!$I$2:$I$1001,,0)</f>
        <v>No</v>
      </c>
    </row>
    <row r="819" spans="1:16" x14ac:dyDescent="0.35">
      <c r="A819" s="2" t="s">
        <v>5873</v>
      </c>
      <c r="B819" s="3">
        <v>44528</v>
      </c>
      <c r="C819" s="2" t="s">
        <v>4873</v>
      </c>
      <c r="D819" t="s">
        <v>261</v>
      </c>
      <c r="E819" s="2">
        <v>6</v>
      </c>
      <c r="F819" s="2" t="str">
        <f>_xlfn.XLOOKUP(C819,customers!$A$1:$A$1001,customers!$B$1:$B$1001,,0)</f>
        <v>Rayne Cowan</v>
      </c>
      <c r="G819" s="2" t="str">
        <f ca="1">IF(_xlfn.XLOOKUP(C819,customers!$A$1:$A$1001,customers!$C$1:$C$1001,,0)=0,"",_xlfn.XLOOKUP(C819,customers!$A$1:$A$1001,customers!$C$1:$C$1001,,0))</f>
        <v>rcowan6@yahoo.com</v>
      </c>
      <c r="H819" s="2" t="str">
        <f>_xlfn.XLOOKUP(C819,customers!$A$1:$A$1001,customers!$G$1:$G$1001,,0)</f>
        <v>United States</v>
      </c>
      <c r="I819" t="str">
        <f>INDEX(products!$A$1:$G$49,MATCH(orders!$D401,products!$A$1:$A$49,0),MATCH(orders!I$1,products!$A$1:$G$1,0))</f>
        <v>Bag</v>
      </c>
      <c r="J819" t="str">
        <f>INDEX(products!$A$1:$G$49,MATCH(orders!$D401,products!$A$1:$A$49,0),MATCH(orders!J$1,products!$A$1:$G$1,0))</f>
        <v>S</v>
      </c>
      <c r="K819" s="5">
        <f>INDEX(products!$A$1:$G$49,MATCH(orders!$D401,products!$A$1:$A$49,0),MATCH(orders!K$1,products!$A$1:$G$1,0))</f>
        <v>1</v>
      </c>
      <c r="L819" s="10">
        <f>INDEX(products!$A$1:$G$49,MATCH(orders!$D401,products!$A$1:$A$49,0),MATCH(orders!L$1,products!$A$1:$G$1,0))</f>
        <v>6</v>
      </c>
      <c r="M819" s="10">
        <f t="shared" si="36"/>
        <v>36</v>
      </c>
      <c r="N819" t="str">
        <f t="shared" si="37"/>
        <v>Baguette</v>
      </c>
      <c r="O819" t="str">
        <f t="shared" si="38"/>
        <v>Soft</v>
      </c>
      <c r="P819" t="str">
        <f>_xlfn.XLOOKUP(Orders[[#This Row],[Customer ID]],customers!$A$2:$A$1001,customers!$I$2:$I$1001,,0)</f>
        <v>Yes</v>
      </c>
    </row>
    <row r="820" spans="1:16" x14ac:dyDescent="0.35">
      <c r="A820" s="2" t="s">
        <v>5793</v>
      </c>
      <c r="B820" s="3">
        <v>45364</v>
      </c>
      <c r="C820" s="2" t="s">
        <v>4793</v>
      </c>
      <c r="D820" t="s">
        <v>275</v>
      </c>
      <c r="E820" s="2">
        <v>3</v>
      </c>
      <c r="F820" s="2" t="str">
        <f>_xlfn.XLOOKUP(C820,customers!$A$1:$A$1001,customers!$B$1:$B$1001,,0)</f>
        <v>Ray Rosario</v>
      </c>
      <c r="G820" s="2" t="str">
        <f ca="1">IF(_xlfn.XLOOKUP(C820,customers!$A$1:$A$1001,customers!$C$1:$C$1001,,0)=0,"",_xlfn.XLOOKUP(C820,customers!$A$1:$A$1001,customers!$C$1:$C$1001,,0))</f>
        <v>rrosario5@hotmail.com</v>
      </c>
      <c r="H820" s="2" t="str">
        <f>_xlfn.XLOOKUP(C820,customers!$A$1:$A$1001,customers!$G$1:$G$1001,,0)</f>
        <v>France</v>
      </c>
      <c r="I820" t="str">
        <f>INDEX(products!$A$1:$G$49,MATCH(orders!$D849,products!$A$1:$A$49,0),MATCH(orders!I$1,products!$A$1:$G$1,0))</f>
        <v>Bag</v>
      </c>
      <c r="J820" t="str">
        <f>INDEX(products!$A$1:$G$49,MATCH(orders!$D849,products!$A$1:$A$49,0),MATCH(orders!J$1,products!$A$1:$G$1,0))</f>
        <v>M</v>
      </c>
      <c r="K820" s="5">
        <f>INDEX(products!$A$1:$G$49,MATCH(orders!$D849,products!$A$1:$A$49,0),MATCH(orders!K$1,products!$A$1:$G$1,0))</f>
        <v>1</v>
      </c>
      <c r="L820" s="10">
        <f>INDEX(products!$A$1:$G$49,MATCH(orders!$D849,products!$A$1:$A$49,0),MATCH(orders!L$1,products!$A$1:$G$1,0))</f>
        <v>7.2</v>
      </c>
      <c r="M820" s="10">
        <f t="shared" si="36"/>
        <v>21.6</v>
      </c>
      <c r="N820" t="str">
        <f t="shared" si="37"/>
        <v>Baguette</v>
      </c>
      <c r="O820" t="str">
        <f t="shared" si="38"/>
        <v>Medium</v>
      </c>
      <c r="P820" t="str">
        <f>_xlfn.XLOOKUP(Orders[[#This Row],[Customer ID]],customers!$A$2:$A$1001,customers!$I$2:$I$1001,,0)</f>
        <v>No</v>
      </c>
    </row>
    <row r="821" spans="1:16" x14ac:dyDescent="0.35">
      <c r="A821" s="2" t="s">
        <v>5255</v>
      </c>
      <c r="B821" s="3">
        <v>45327</v>
      </c>
      <c r="C821" s="2" t="s">
        <v>4255</v>
      </c>
      <c r="D821" t="s">
        <v>271</v>
      </c>
      <c r="E821" s="2">
        <v>1</v>
      </c>
      <c r="F821" s="2" t="str">
        <f>_xlfn.XLOOKUP(C821,customers!$A$1:$A$1001,customers!$B$1:$B$1001,,0)</f>
        <v>Reagan Cline</v>
      </c>
      <c r="G821" s="2" t="str">
        <f ca="1">IF(_xlfn.XLOOKUP(C821,customers!$A$1:$A$1001,customers!$C$1:$C$1001,,0)=0,"",_xlfn.XLOOKUP(C821,customers!$A$1:$A$1001,customers!$C$1:$C$1001,,0))</f>
        <v>rcline9@hotmail.com</v>
      </c>
      <c r="H821" s="2" t="str">
        <f>_xlfn.XLOOKUP(C821,customers!$A$1:$A$1001,customers!$G$1:$G$1001,,0)</f>
        <v>United States</v>
      </c>
      <c r="I821" t="str">
        <f>INDEX(products!$A$1:$G$49,MATCH(orders!$D363,products!$A$1:$A$49,0),MATCH(orders!I$1,products!$A$1:$G$1,0))</f>
        <v>Cro</v>
      </c>
      <c r="J821" t="str">
        <f>INDEX(products!$A$1:$G$49,MATCH(orders!$D363,products!$A$1:$A$49,0),MATCH(orders!J$1,products!$A$1:$G$1,0))</f>
        <v>M</v>
      </c>
      <c r="K821" s="5">
        <f>INDEX(products!$A$1:$G$49,MATCH(orders!$D363,products!$A$1:$A$49,0),MATCH(orders!K$1,products!$A$1:$G$1,0))</f>
        <v>1</v>
      </c>
      <c r="L821" s="10">
        <f>INDEX(products!$A$1:$G$49,MATCH(orders!$D363,products!$A$1:$A$49,0),MATCH(orders!L$1,products!$A$1:$G$1,0))</f>
        <v>5.4</v>
      </c>
      <c r="M821" s="10">
        <f t="shared" si="36"/>
        <v>5.4</v>
      </c>
      <c r="N821" t="str">
        <f t="shared" si="37"/>
        <v>Croissant</v>
      </c>
      <c r="O821" t="str">
        <f t="shared" si="38"/>
        <v>Medium</v>
      </c>
      <c r="P821" t="str">
        <f>_xlfn.XLOOKUP(Orders[[#This Row],[Customer ID]],customers!$A$2:$A$1001,customers!$I$2:$I$1001,,0)</f>
        <v>Yes</v>
      </c>
    </row>
    <row r="822" spans="1:16" x14ac:dyDescent="0.35">
      <c r="A822" s="2" t="s">
        <v>5965</v>
      </c>
      <c r="B822" s="3">
        <v>44561</v>
      </c>
      <c r="C822" s="2" t="s">
        <v>4965</v>
      </c>
      <c r="D822" t="s">
        <v>281</v>
      </c>
      <c r="E822" s="2">
        <v>4</v>
      </c>
      <c r="F822" s="2" t="str">
        <f>_xlfn.XLOOKUP(C822,customers!$A$1:$A$1001,customers!$B$1:$B$1001,,0)</f>
        <v>Rebecca Randall</v>
      </c>
      <c r="G822" s="2" t="str">
        <f ca="1">IF(_xlfn.XLOOKUP(C822,customers!$A$1:$A$1001,customers!$C$1:$C$1001,,0)=0,"",_xlfn.XLOOKUP(C822,customers!$A$1:$A$1001,customers!$C$1:$C$1001,,0))</f>
        <v>rrandall2@gmail.com</v>
      </c>
      <c r="H822" s="2" t="str">
        <f>_xlfn.XLOOKUP(C822,customers!$A$1:$A$1001,customers!$G$1:$G$1001,,0)</f>
        <v>United States</v>
      </c>
      <c r="I822" t="str">
        <f>INDEX(products!$A$1:$G$49,MATCH(orders!$D799,products!$A$1:$A$49,0),MATCH(orders!I$1,products!$A$1:$G$1,0))</f>
        <v>Cro</v>
      </c>
      <c r="J822" t="str">
        <f>INDEX(products!$A$1:$G$49,MATCH(orders!$D799,products!$A$1:$A$49,0),MATCH(orders!J$1,products!$A$1:$G$1,0))</f>
        <v>M</v>
      </c>
      <c r="K822" s="5">
        <f>INDEX(products!$A$1:$G$49,MATCH(orders!$D799,products!$A$1:$A$49,0),MATCH(orders!K$1,products!$A$1:$G$1,0))</f>
        <v>1</v>
      </c>
      <c r="L822" s="10">
        <f>INDEX(products!$A$1:$G$49,MATCH(orders!$D799,products!$A$1:$A$49,0),MATCH(orders!L$1,products!$A$1:$G$1,0))</f>
        <v>5.4</v>
      </c>
      <c r="M822" s="10">
        <f t="shared" si="36"/>
        <v>21.6</v>
      </c>
      <c r="N822" t="str">
        <f t="shared" si="37"/>
        <v>Croissant</v>
      </c>
      <c r="O822" t="str">
        <f t="shared" si="38"/>
        <v>Medium</v>
      </c>
      <c r="P822" t="str">
        <f>_xlfn.XLOOKUP(Orders[[#This Row],[Customer ID]],customers!$A$2:$A$1001,customers!$I$2:$I$1001,,0)</f>
        <v>No</v>
      </c>
    </row>
    <row r="823" spans="1:16" x14ac:dyDescent="0.35">
      <c r="A823" s="2" t="s">
        <v>5892</v>
      </c>
      <c r="B823" s="3">
        <v>44553</v>
      </c>
      <c r="C823" s="2" t="s">
        <v>4892</v>
      </c>
      <c r="D823" t="s">
        <v>262</v>
      </c>
      <c r="E823" s="2">
        <v>3</v>
      </c>
      <c r="F823" s="2" t="str">
        <f>_xlfn.XLOOKUP(C823,customers!$A$1:$A$1001,customers!$B$1:$B$1001,,0)</f>
        <v>Rebekah Irwin</v>
      </c>
      <c r="G823" s="2" t="str">
        <f ca="1">IF(_xlfn.XLOOKUP(C823,customers!$A$1:$A$1001,customers!$C$1:$C$1001,,0)=0,"",_xlfn.XLOOKUP(C823,customers!$A$1:$A$1001,customers!$C$1:$C$1001,,0))</f>
        <v>rirwin0@gmail.com</v>
      </c>
      <c r="H823" s="2" t="str">
        <f>_xlfn.XLOOKUP(C823,customers!$A$1:$A$1001,customers!$G$1:$G$1001,,0)</f>
        <v>France</v>
      </c>
      <c r="I823" t="str">
        <f>INDEX(products!$A$1:$G$49,MATCH(orders!$D390,products!$A$1:$A$49,0),MATCH(orders!I$1,products!$A$1:$G$1,0))</f>
        <v>Sou</v>
      </c>
      <c r="J823" t="str">
        <f>INDEX(products!$A$1:$G$49,MATCH(orders!$D390,products!$A$1:$A$49,0),MATCH(orders!J$1,products!$A$1:$G$1,0))</f>
        <v>M</v>
      </c>
      <c r="K823" s="5">
        <f>INDEX(products!$A$1:$G$49,MATCH(orders!$D390,products!$A$1:$A$49,0),MATCH(orders!K$1,products!$A$1:$G$1,0))</f>
        <v>0.5</v>
      </c>
      <c r="L823" s="10">
        <f>INDEX(products!$A$1:$G$49,MATCH(orders!$D390,products!$A$1:$A$49,0),MATCH(orders!L$1,products!$A$1:$G$1,0))</f>
        <v>1.8</v>
      </c>
      <c r="M823" s="10">
        <f t="shared" si="36"/>
        <v>5.4</v>
      </c>
      <c r="N823" t="str">
        <f t="shared" si="37"/>
        <v>Sourdough</v>
      </c>
      <c r="O823" t="str">
        <f t="shared" si="38"/>
        <v>Medium</v>
      </c>
      <c r="P823" t="str">
        <f>_xlfn.XLOOKUP(Orders[[#This Row],[Customer ID]],customers!$A$2:$A$1001,customers!$I$2:$I$1001,,0)</f>
        <v>Yes</v>
      </c>
    </row>
    <row r="824" spans="1:16" x14ac:dyDescent="0.35">
      <c r="A824" s="2" t="s">
        <v>6167</v>
      </c>
      <c r="B824" s="3">
        <v>45138</v>
      </c>
      <c r="C824" s="2" t="s">
        <v>5167</v>
      </c>
      <c r="D824" t="s">
        <v>261</v>
      </c>
      <c r="E824" s="2">
        <v>5</v>
      </c>
      <c r="F824" s="2" t="str">
        <f>_xlfn.XLOOKUP(C824,customers!$A$1:$A$1001,customers!$B$1:$B$1001,,0)</f>
        <v>Rebekah Maxwell</v>
      </c>
      <c r="G824" s="2" t="str">
        <f ca="1">IF(_xlfn.XLOOKUP(C824,customers!$A$1:$A$1001,customers!$C$1:$C$1001,,0)=0,"",_xlfn.XLOOKUP(C824,customers!$A$1:$A$1001,customers!$C$1:$C$1001,,0))</f>
        <v>rmaxwell3@gmail.com</v>
      </c>
      <c r="H824" s="2" t="str">
        <f>_xlfn.XLOOKUP(C824,customers!$A$1:$A$1001,customers!$G$1:$G$1001,,0)</f>
        <v>Canada</v>
      </c>
      <c r="I824" t="str">
        <f>INDEX(products!$A$1:$G$49,MATCH(orders!$D533,products!$A$1:$A$49,0),MATCH(orders!I$1,products!$A$1:$G$1,0))</f>
        <v>Bag</v>
      </c>
      <c r="J824" t="str">
        <f>INDEX(products!$A$1:$G$49,MATCH(orders!$D533,products!$A$1:$A$49,0),MATCH(orders!J$1,products!$A$1:$G$1,0))</f>
        <v>M</v>
      </c>
      <c r="K824" s="5">
        <f>INDEX(products!$A$1:$G$49,MATCH(orders!$D533,products!$A$1:$A$49,0),MATCH(orders!K$1,products!$A$1:$G$1,0))</f>
        <v>2.5</v>
      </c>
      <c r="L824" s="10">
        <f>INDEX(products!$A$1:$G$49,MATCH(orders!$D533,products!$A$1:$A$49,0),MATCH(orders!L$1,products!$A$1:$G$1,0))</f>
        <v>18</v>
      </c>
      <c r="M824" s="10">
        <f t="shared" si="36"/>
        <v>90</v>
      </c>
      <c r="N824" t="str">
        <f t="shared" si="37"/>
        <v>Baguette</v>
      </c>
      <c r="O824" t="str">
        <f t="shared" si="38"/>
        <v>Medium</v>
      </c>
      <c r="P824" t="str">
        <f>_xlfn.XLOOKUP(Orders[[#This Row],[Customer ID]],customers!$A$2:$A$1001,customers!$I$2:$I$1001,,0)</f>
        <v>No</v>
      </c>
    </row>
    <row r="825" spans="1:16" x14ac:dyDescent="0.35">
      <c r="A825" s="2" t="s">
        <v>5235</v>
      </c>
      <c r="B825" s="3">
        <v>44365</v>
      </c>
      <c r="C825" s="2" t="s">
        <v>4235</v>
      </c>
      <c r="D825" t="s">
        <v>284</v>
      </c>
      <c r="E825" s="2">
        <v>4</v>
      </c>
      <c r="F825" s="2" t="str">
        <f>_xlfn.XLOOKUP(C825,customers!$A$1:$A$1001,customers!$B$1:$B$1001,,0)</f>
        <v>Rebecca Miller</v>
      </c>
      <c r="G825" s="2" t="str">
        <f ca="1">IF(_xlfn.XLOOKUP(C825,customers!$A$1:$A$1001,customers!$C$1:$C$1001,,0)=0,"",_xlfn.XLOOKUP(C825,customers!$A$1:$A$1001,customers!$C$1:$C$1001,,0))</f>
        <v>rmiller7@gmail.com</v>
      </c>
      <c r="H825" s="2" t="str">
        <f>_xlfn.XLOOKUP(C825,customers!$A$1:$A$1001,customers!$G$1:$G$1001,,0)</f>
        <v>Canada</v>
      </c>
      <c r="I825" t="str">
        <f>INDEX(products!$A$1:$G$49,MATCH(orders!$D288,products!$A$1:$A$49,0),MATCH(orders!I$1,products!$A$1:$G$1,0))</f>
        <v>Bag</v>
      </c>
      <c r="J825" t="str">
        <f>INDEX(products!$A$1:$G$49,MATCH(orders!$D288,products!$A$1:$A$49,0),MATCH(orders!J$1,products!$A$1:$G$1,0))</f>
        <v>M</v>
      </c>
      <c r="K825" s="5">
        <f>INDEX(products!$A$1:$G$49,MATCH(orders!$D288,products!$A$1:$A$49,0),MATCH(orders!K$1,products!$A$1:$G$1,0))</f>
        <v>2.5</v>
      </c>
      <c r="L825" s="10">
        <f>INDEX(products!$A$1:$G$49,MATCH(orders!$D288,products!$A$1:$A$49,0),MATCH(orders!L$1,products!$A$1:$G$1,0))</f>
        <v>18</v>
      </c>
      <c r="M825" s="10">
        <f t="shared" si="36"/>
        <v>72</v>
      </c>
      <c r="N825" t="str">
        <f t="shared" si="37"/>
        <v>Baguette</v>
      </c>
      <c r="O825" t="str">
        <f t="shared" si="38"/>
        <v>Medium</v>
      </c>
      <c r="P825" t="str">
        <f>_xlfn.XLOOKUP(Orders[[#This Row],[Customer ID]],customers!$A$2:$A$1001,customers!$I$2:$I$1001,,0)</f>
        <v>No</v>
      </c>
    </row>
    <row r="826" spans="1:16" x14ac:dyDescent="0.35">
      <c r="A826" s="2" t="s">
        <v>5719</v>
      </c>
      <c r="B826" s="3">
        <v>44569</v>
      </c>
      <c r="C826" s="2" t="s">
        <v>4719</v>
      </c>
      <c r="D826" t="s">
        <v>260</v>
      </c>
      <c r="E826" s="2">
        <v>3</v>
      </c>
      <c r="F826" s="2" t="str">
        <f>_xlfn.XLOOKUP(C826,customers!$A$1:$A$1001,customers!$B$1:$B$1001,,0)</f>
        <v>Reed Horne</v>
      </c>
      <c r="G826" s="2" t="str">
        <f ca="1">IF(_xlfn.XLOOKUP(C826,customers!$A$1:$A$1001,customers!$C$1:$C$1001,,0)=0,"",_xlfn.XLOOKUP(C826,customers!$A$1:$A$1001,customers!$C$1:$C$1001,,0))</f>
        <v>rhorne4@icloud.com</v>
      </c>
      <c r="H826" s="2" t="str">
        <f>_xlfn.XLOOKUP(C826,customers!$A$1:$A$1001,customers!$G$1:$G$1001,,0)</f>
        <v>France</v>
      </c>
      <c r="I826" t="str">
        <f>INDEX(products!$A$1:$G$49,MATCH(orders!$D628,products!$A$1:$A$49,0),MATCH(orders!I$1,products!$A$1:$G$1,0))</f>
        <v>Cro</v>
      </c>
      <c r="J826" t="str">
        <f>INDEX(products!$A$1:$G$49,MATCH(orders!$D628,products!$A$1:$A$49,0),MATCH(orders!J$1,products!$A$1:$G$1,0))</f>
        <v>M</v>
      </c>
      <c r="K826" s="5">
        <f>INDEX(products!$A$1:$G$49,MATCH(orders!$D628,products!$A$1:$A$49,0),MATCH(orders!K$1,products!$A$1:$G$1,0))</f>
        <v>0.2</v>
      </c>
      <c r="L826" s="10">
        <f>INDEX(products!$A$1:$G$49,MATCH(orders!$D628,products!$A$1:$A$49,0),MATCH(orders!L$1,products!$A$1:$G$1,0))</f>
        <v>1.08</v>
      </c>
      <c r="M826" s="10">
        <f t="shared" si="36"/>
        <v>3.24</v>
      </c>
      <c r="N826" t="str">
        <f t="shared" si="37"/>
        <v>Croissant</v>
      </c>
      <c r="O826" t="str">
        <f t="shared" si="38"/>
        <v>Medium</v>
      </c>
      <c r="P826" t="str">
        <f>_xlfn.XLOOKUP(Orders[[#This Row],[Customer ID]],customers!$A$2:$A$1001,customers!$I$2:$I$1001,,0)</f>
        <v>No</v>
      </c>
    </row>
    <row r="827" spans="1:16" x14ac:dyDescent="0.35">
      <c r="A827" s="2" t="s">
        <v>5369</v>
      </c>
      <c r="B827" s="3">
        <v>44669</v>
      </c>
      <c r="C827" s="2" t="s">
        <v>4369</v>
      </c>
      <c r="D827" t="s">
        <v>270</v>
      </c>
      <c r="E827" s="2">
        <v>2</v>
      </c>
      <c r="F827" s="2" t="str">
        <f>_xlfn.XLOOKUP(C827,customers!$A$1:$A$1001,customers!$B$1:$B$1001,,0)</f>
        <v>Regan Hancock</v>
      </c>
      <c r="G827" s="2" t="str">
        <f ca="1">IF(_xlfn.XLOOKUP(C827,customers!$A$1:$A$1001,customers!$C$1:$C$1001,,0)=0,"",_xlfn.XLOOKUP(C827,customers!$A$1:$A$1001,customers!$C$1:$C$1001,,0))</f>
        <v>rhancock6@gmail.com</v>
      </c>
      <c r="H827" s="2" t="str">
        <f>_xlfn.XLOOKUP(C827,customers!$A$1:$A$1001,customers!$G$1:$G$1001,,0)</f>
        <v>United States</v>
      </c>
      <c r="I827" t="str">
        <f>INDEX(products!$A$1:$G$49,MATCH(orders!$D734,products!$A$1:$A$49,0),MATCH(orders!I$1,products!$A$1:$G$1,0))</f>
        <v>Cro</v>
      </c>
      <c r="J827" t="str">
        <f>INDEX(products!$A$1:$G$49,MATCH(orders!$D734,products!$A$1:$A$49,0),MATCH(orders!J$1,products!$A$1:$G$1,0))</f>
        <v>S</v>
      </c>
      <c r="K827" s="5">
        <f>INDEX(products!$A$1:$G$49,MATCH(orders!$D734,products!$A$1:$A$49,0),MATCH(orders!K$1,products!$A$1:$G$1,0))</f>
        <v>0.5</v>
      </c>
      <c r="L827" s="10">
        <f>INDEX(products!$A$1:$G$49,MATCH(orders!$D734,products!$A$1:$A$49,0),MATCH(orders!L$1,products!$A$1:$G$1,0))</f>
        <v>2.25</v>
      </c>
      <c r="M827" s="10">
        <f t="shared" si="36"/>
        <v>4.5</v>
      </c>
      <c r="N827" t="str">
        <f t="shared" si="37"/>
        <v>Croissant</v>
      </c>
      <c r="O827" t="str">
        <f t="shared" si="38"/>
        <v>Soft</v>
      </c>
      <c r="P827" t="str">
        <f>_xlfn.XLOOKUP(Orders[[#This Row],[Customer ID]],customers!$A$2:$A$1001,customers!$I$2:$I$1001,,0)</f>
        <v>No</v>
      </c>
    </row>
    <row r="828" spans="1:16" x14ac:dyDescent="0.35">
      <c r="A828" s="2" t="s">
        <v>5854</v>
      </c>
      <c r="B828" s="3">
        <v>44565</v>
      </c>
      <c r="C828" s="2" t="s">
        <v>4854</v>
      </c>
      <c r="D828" t="s">
        <v>264</v>
      </c>
      <c r="E828" s="2">
        <v>3</v>
      </c>
      <c r="F828" s="2" t="str">
        <f>_xlfn.XLOOKUP(C828,customers!$A$1:$A$1001,customers!$B$1:$B$1001,,0)</f>
        <v>Regan Savage</v>
      </c>
      <c r="G828" s="2" t="str">
        <f ca="1">IF(_xlfn.XLOOKUP(C828,customers!$A$1:$A$1001,customers!$C$1:$C$1001,,0)=0,"",_xlfn.XLOOKUP(C828,customers!$A$1:$A$1001,customers!$C$1:$C$1001,,0))</f>
        <v>rsavage9@icloud.com</v>
      </c>
      <c r="H828" s="2" t="str">
        <f>_xlfn.XLOOKUP(C828,customers!$A$1:$A$1001,customers!$G$1:$G$1001,,0)</f>
        <v>United States</v>
      </c>
      <c r="I828" t="str">
        <f>INDEX(products!$A$1:$G$49,MATCH(orders!$D920,products!$A$1:$A$49,0),MATCH(orders!I$1,products!$A$1:$G$1,0))</f>
        <v>Cro</v>
      </c>
      <c r="J828" t="str">
        <f>INDEX(products!$A$1:$G$49,MATCH(orders!$D920,products!$A$1:$A$49,0),MATCH(orders!J$1,products!$A$1:$G$1,0))</f>
        <v>M</v>
      </c>
      <c r="K828" s="5">
        <f>INDEX(products!$A$1:$G$49,MATCH(orders!$D920,products!$A$1:$A$49,0),MATCH(orders!K$1,products!$A$1:$G$1,0))</f>
        <v>1</v>
      </c>
      <c r="L828" s="10">
        <f>INDEX(products!$A$1:$G$49,MATCH(orders!$D920,products!$A$1:$A$49,0),MATCH(orders!L$1,products!$A$1:$G$1,0))</f>
        <v>5.4</v>
      </c>
      <c r="M828" s="10">
        <f t="shared" si="36"/>
        <v>16.200000000000003</v>
      </c>
      <c r="N828" t="str">
        <f t="shared" si="37"/>
        <v>Croissant</v>
      </c>
      <c r="O828" t="str">
        <f t="shared" si="38"/>
        <v>Medium</v>
      </c>
      <c r="P828" t="str">
        <f>_xlfn.XLOOKUP(Orders[[#This Row],[Customer ID]],customers!$A$2:$A$1001,customers!$I$2:$I$1001,,0)</f>
        <v>Yes</v>
      </c>
    </row>
    <row r="829" spans="1:16" x14ac:dyDescent="0.35">
      <c r="A829" s="2" t="s">
        <v>5202</v>
      </c>
      <c r="B829" s="3">
        <v>45436</v>
      </c>
      <c r="C829" s="2" t="s">
        <v>4202</v>
      </c>
      <c r="D829" t="s">
        <v>261</v>
      </c>
      <c r="E829" s="2">
        <v>4</v>
      </c>
      <c r="F829" s="2" t="str">
        <f>_xlfn.XLOOKUP(C829,customers!$A$1:$A$1001,customers!$B$1:$B$1001,,0)</f>
        <v>Reginald Liu</v>
      </c>
      <c r="G829" s="2" t="str">
        <f ca="1">IF(_xlfn.XLOOKUP(C829,customers!$A$1:$A$1001,customers!$C$1:$C$1001,,0)=0,"",_xlfn.XLOOKUP(C829,customers!$A$1:$A$1001,customers!$C$1:$C$1001,,0))</f>
        <v>rliu7@aol.com</v>
      </c>
      <c r="H829" s="2" t="str">
        <f>_xlfn.XLOOKUP(C829,customers!$A$1:$A$1001,customers!$G$1:$G$1001,,0)</f>
        <v>France</v>
      </c>
      <c r="I829" t="str">
        <f>INDEX(products!$A$1:$G$49,MATCH(orders!$D965,products!$A$1:$A$49,0),MATCH(orders!I$1,products!$A$1:$G$1,0))</f>
        <v>Bag</v>
      </c>
      <c r="J829" t="str">
        <f>INDEX(products!$A$1:$G$49,MATCH(orders!$D965,products!$A$1:$A$49,0),MATCH(orders!J$1,products!$A$1:$G$1,0))</f>
        <v>M</v>
      </c>
      <c r="K829" s="5">
        <f>INDEX(products!$A$1:$G$49,MATCH(orders!$D965,products!$A$1:$A$49,0),MATCH(orders!K$1,products!$A$1:$G$1,0))</f>
        <v>0.2</v>
      </c>
      <c r="L829" s="10">
        <f>INDEX(products!$A$1:$G$49,MATCH(orders!$D965,products!$A$1:$A$49,0),MATCH(orders!L$1,products!$A$1:$G$1,0))</f>
        <v>1.44</v>
      </c>
      <c r="M829" s="10">
        <f t="shared" si="36"/>
        <v>5.76</v>
      </c>
      <c r="N829" t="str">
        <f t="shared" si="37"/>
        <v>Baguette</v>
      </c>
      <c r="O829" t="str">
        <f t="shared" si="38"/>
        <v>Medium</v>
      </c>
      <c r="P829" t="str">
        <f>_xlfn.XLOOKUP(Orders[[#This Row],[Customer ID]],customers!$A$2:$A$1001,customers!$I$2:$I$1001,,0)</f>
        <v>Yes</v>
      </c>
    </row>
    <row r="830" spans="1:16" x14ac:dyDescent="0.35">
      <c r="A830" s="2" t="s">
        <v>6074</v>
      </c>
      <c r="B830" s="3">
        <v>45436</v>
      </c>
      <c r="C830" s="2" t="s">
        <v>5074</v>
      </c>
      <c r="D830" t="s">
        <v>271</v>
      </c>
      <c r="E830" s="2">
        <v>3</v>
      </c>
      <c r="F830" s="2" t="str">
        <f>_xlfn.XLOOKUP(C830,customers!$A$1:$A$1001,customers!$B$1:$B$1001,,0)</f>
        <v>Reginald Gray</v>
      </c>
      <c r="G830" s="2" t="str">
        <f ca="1">IF(_xlfn.XLOOKUP(C830,customers!$A$1:$A$1001,customers!$C$1:$C$1001,,0)=0,"",_xlfn.XLOOKUP(C830,customers!$A$1:$A$1001,customers!$C$1:$C$1001,,0))</f>
        <v>rgray9@aol.com</v>
      </c>
      <c r="H830" s="2" t="str">
        <f>_xlfn.XLOOKUP(C830,customers!$A$1:$A$1001,customers!$G$1:$G$1001,,0)</f>
        <v>Canada</v>
      </c>
      <c r="I830" t="str">
        <f>INDEX(products!$A$1:$G$49,MATCH(orders!$D879,products!$A$1:$A$49,0),MATCH(orders!I$1,products!$A$1:$G$1,0))</f>
        <v>Cro</v>
      </c>
      <c r="J830" t="str">
        <f>INDEX(products!$A$1:$G$49,MATCH(orders!$D879,products!$A$1:$A$49,0),MATCH(orders!J$1,products!$A$1:$G$1,0))</f>
        <v>C</v>
      </c>
      <c r="K830" s="5">
        <f>INDEX(products!$A$1:$G$49,MATCH(orders!$D879,products!$A$1:$A$49,0),MATCH(orders!K$1,products!$A$1:$G$1,0))</f>
        <v>1</v>
      </c>
      <c r="L830" s="10">
        <f>INDEX(products!$A$1:$G$49,MATCH(orders!$D879,products!$A$1:$A$49,0),MATCH(orders!L$1,products!$A$1:$G$1,0))</f>
        <v>4.95</v>
      </c>
      <c r="M830" s="10">
        <f t="shared" si="36"/>
        <v>14.850000000000001</v>
      </c>
      <c r="N830" t="str">
        <f t="shared" si="37"/>
        <v>Croissant</v>
      </c>
      <c r="O830" t="str">
        <f t="shared" si="38"/>
        <v>Crispy</v>
      </c>
      <c r="P830" t="str">
        <f>_xlfn.XLOOKUP(Orders[[#This Row],[Customer ID]],customers!$A$2:$A$1001,customers!$I$2:$I$1001,,0)</f>
        <v>No</v>
      </c>
    </row>
    <row r="831" spans="1:16" x14ac:dyDescent="0.35">
      <c r="A831" s="2" t="s">
        <v>5860</v>
      </c>
      <c r="B831" s="3">
        <v>45624</v>
      </c>
      <c r="C831" s="2" t="s">
        <v>4860</v>
      </c>
      <c r="D831" t="s">
        <v>265</v>
      </c>
      <c r="E831" s="2">
        <v>2</v>
      </c>
      <c r="F831" s="2" t="str">
        <f>_xlfn.XLOOKUP(C831,customers!$A$1:$A$1001,customers!$B$1:$B$1001,,0)</f>
        <v>Reina Humphrey</v>
      </c>
      <c r="G831" s="2" t="str">
        <f ca="1">IF(_xlfn.XLOOKUP(C831,customers!$A$1:$A$1001,customers!$C$1:$C$1001,,0)=0,"",_xlfn.XLOOKUP(C831,customers!$A$1:$A$1001,customers!$C$1:$C$1001,,0))</f>
        <v>rhumphrey2@aol.com</v>
      </c>
      <c r="H831" s="2" t="str">
        <f>_xlfn.XLOOKUP(C831,customers!$A$1:$A$1001,customers!$G$1:$G$1001,,0)</f>
        <v>United States</v>
      </c>
      <c r="I831" t="str">
        <f>INDEX(products!$A$1:$G$49,MATCH(orders!$D393,products!$A$1:$A$49,0),MATCH(orders!I$1,products!$A$1:$G$1,0))</f>
        <v>Cro</v>
      </c>
      <c r="J831" t="str">
        <f>INDEX(products!$A$1:$G$49,MATCH(orders!$D393,products!$A$1:$A$49,0),MATCH(orders!J$1,products!$A$1:$G$1,0))</f>
        <v>S</v>
      </c>
      <c r="K831" s="5">
        <f>INDEX(products!$A$1:$G$49,MATCH(orders!$D393,products!$A$1:$A$49,0),MATCH(orders!K$1,products!$A$1:$G$1,0))</f>
        <v>2.5</v>
      </c>
      <c r="L831" s="10">
        <f>INDEX(products!$A$1:$G$49,MATCH(orders!$D393,products!$A$1:$A$49,0),MATCH(orders!L$1,products!$A$1:$G$1,0))</f>
        <v>11.25</v>
      </c>
      <c r="M831" s="10">
        <f t="shared" si="36"/>
        <v>22.5</v>
      </c>
      <c r="N831" t="str">
        <f t="shared" si="37"/>
        <v>Croissant</v>
      </c>
      <c r="O831" t="str">
        <f t="shared" si="38"/>
        <v>Soft</v>
      </c>
      <c r="P831" t="str">
        <f>_xlfn.XLOOKUP(Orders[[#This Row],[Customer ID]],customers!$A$2:$A$1001,customers!$I$2:$I$1001,,0)</f>
        <v>Yes</v>
      </c>
    </row>
    <row r="832" spans="1:16" x14ac:dyDescent="0.35">
      <c r="A832" s="2" t="s">
        <v>6111</v>
      </c>
      <c r="B832" s="3">
        <v>44600</v>
      </c>
      <c r="C832" s="2" t="s">
        <v>5111</v>
      </c>
      <c r="D832" t="s">
        <v>263</v>
      </c>
      <c r="E832" s="2">
        <v>1</v>
      </c>
      <c r="F832" s="2" t="str">
        <f>_xlfn.XLOOKUP(C832,customers!$A$1:$A$1001,customers!$B$1:$B$1001,,0)</f>
        <v>Reilly Cross</v>
      </c>
      <c r="G832" s="2" t="str">
        <f ca="1">IF(_xlfn.XLOOKUP(C832,customers!$A$1:$A$1001,customers!$C$1:$C$1001,,0)=0,"",_xlfn.XLOOKUP(C832,customers!$A$1:$A$1001,customers!$C$1:$C$1001,,0))</f>
        <v>rcross4@gmail.com</v>
      </c>
      <c r="H832" s="2" t="str">
        <f>_xlfn.XLOOKUP(C832,customers!$A$1:$A$1001,customers!$G$1:$G$1001,,0)</f>
        <v>United States</v>
      </c>
      <c r="I832" t="str">
        <f>INDEX(products!$A$1:$G$49,MATCH(orders!$D439,products!$A$1:$A$49,0),MATCH(orders!I$1,products!$A$1:$G$1,0))</f>
        <v>Bag</v>
      </c>
      <c r="J832" t="str">
        <f>INDEX(products!$A$1:$G$49,MATCH(orders!$D439,products!$A$1:$A$49,0),MATCH(orders!J$1,products!$A$1:$G$1,0))</f>
        <v>C</v>
      </c>
      <c r="K832" s="5">
        <f>INDEX(products!$A$1:$G$49,MATCH(orders!$D439,products!$A$1:$A$49,0),MATCH(orders!K$1,products!$A$1:$G$1,0))</f>
        <v>0.5</v>
      </c>
      <c r="L832" s="10">
        <f>INDEX(products!$A$1:$G$49,MATCH(orders!$D439,products!$A$1:$A$49,0),MATCH(orders!L$1,products!$A$1:$G$1,0))</f>
        <v>3.3</v>
      </c>
      <c r="M832" s="10">
        <f t="shared" si="36"/>
        <v>3.3</v>
      </c>
      <c r="N832" t="str">
        <f t="shared" si="37"/>
        <v>Baguette</v>
      </c>
      <c r="O832" t="str">
        <f t="shared" si="38"/>
        <v>Crispy</v>
      </c>
      <c r="P832" t="str">
        <f>_xlfn.XLOOKUP(Orders[[#This Row],[Customer ID]],customers!$A$2:$A$1001,customers!$I$2:$I$1001,,0)</f>
        <v>Yes</v>
      </c>
    </row>
    <row r="833" spans="1:16" x14ac:dyDescent="0.35">
      <c r="A833" s="2" t="s">
        <v>5408</v>
      </c>
      <c r="B833" s="3">
        <v>44553</v>
      </c>
      <c r="C833" s="2" t="s">
        <v>4408</v>
      </c>
      <c r="D833" t="s">
        <v>279</v>
      </c>
      <c r="E833" s="2">
        <v>2</v>
      </c>
      <c r="F833" s="2" t="str">
        <f>_xlfn.XLOOKUP(C833,customers!$A$1:$A$1001,customers!$B$1:$B$1001,,0)</f>
        <v>Reuben Bright</v>
      </c>
      <c r="G833" s="2" t="str">
        <f ca="1">IF(_xlfn.XLOOKUP(C833,customers!$A$1:$A$1001,customers!$C$1:$C$1001,,0)=0,"",_xlfn.XLOOKUP(C833,customers!$A$1:$A$1001,customers!$C$1:$C$1001,,0))</f>
        <v>rbright6@hotmail.com</v>
      </c>
      <c r="H833" s="2" t="str">
        <f>_xlfn.XLOOKUP(C833,customers!$A$1:$A$1001,customers!$G$1:$G$1001,,0)</f>
        <v>Ireland</v>
      </c>
      <c r="I833" t="str">
        <f>INDEX(products!$A$1:$G$49,MATCH(orders!$D173,products!$A$1:$A$49,0),MATCH(orders!I$1,products!$A$1:$G$1,0))</f>
        <v>Cro</v>
      </c>
      <c r="J833" t="str">
        <f>INDEX(products!$A$1:$G$49,MATCH(orders!$D173,products!$A$1:$A$49,0),MATCH(orders!J$1,products!$A$1:$G$1,0))</f>
        <v>S</v>
      </c>
      <c r="K833" s="5">
        <f>INDEX(products!$A$1:$G$49,MATCH(orders!$D173,products!$A$1:$A$49,0),MATCH(orders!K$1,products!$A$1:$G$1,0))</f>
        <v>0.5</v>
      </c>
      <c r="L833" s="10">
        <f>INDEX(products!$A$1:$G$49,MATCH(orders!$D173,products!$A$1:$A$49,0),MATCH(orders!L$1,products!$A$1:$G$1,0))</f>
        <v>2.25</v>
      </c>
      <c r="M833" s="10">
        <f t="shared" si="36"/>
        <v>4.5</v>
      </c>
      <c r="N833" t="str">
        <f t="shared" si="37"/>
        <v>Croissant</v>
      </c>
      <c r="O833" t="str">
        <f t="shared" si="38"/>
        <v>Soft</v>
      </c>
      <c r="P833" t="str">
        <f>_xlfn.XLOOKUP(Orders[[#This Row],[Customer ID]],customers!$A$2:$A$1001,customers!$I$2:$I$1001,,0)</f>
        <v>No</v>
      </c>
    </row>
    <row r="834" spans="1:16" x14ac:dyDescent="0.35">
      <c r="A834" s="2" t="s">
        <v>5209</v>
      </c>
      <c r="B834" s="3">
        <v>45411</v>
      </c>
      <c r="C834" s="2" t="s">
        <v>4209</v>
      </c>
      <c r="D834" t="s">
        <v>283</v>
      </c>
      <c r="E834" s="2">
        <v>5</v>
      </c>
      <c r="F834" s="2" t="str">
        <f>_xlfn.XLOOKUP(C834,customers!$A$1:$A$1001,customers!$B$1:$B$1001,,0)</f>
        <v>Reyna Duran</v>
      </c>
      <c r="G834" s="2" t="str">
        <f ca="1">IF(_xlfn.XLOOKUP(C834,customers!$A$1:$A$1001,customers!$C$1:$C$1001,,0)=0,"",_xlfn.XLOOKUP(C834,customers!$A$1:$A$1001,customers!$C$1:$C$1001,,0))</f>
        <v>rduran5@gmail.com</v>
      </c>
      <c r="H834" s="2" t="str">
        <f>_xlfn.XLOOKUP(C834,customers!$A$1:$A$1001,customers!$G$1:$G$1001,,0)</f>
        <v>United Kingdom</v>
      </c>
      <c r="I834" t="str">
        <f>INDEX(products!$A$1:$G$49,MATCH(orders!$D755,products!$A$1:$A$49,0),MATCH(orders!I$1,products!$A$1:$G$1,0))</f>
        <v>Bag</v>
      </c>
      <c r="J834" t="str">
        <f>INDEX(products!$A$1:$G$49,MATCH(orders!$D755,products!$A$1:$A$49,0),MATCH(orders!J$1,products!$A$1:$G$1,0))</f>
        <v>S</v>
      </c>
      <c r="K834" s="5">
        <f>INDEX(products!$A$1:$G$49,MATCH(orders!$D755,products!$A$1:$A$49,0),MATCH(orders!K$1,products!$A$1:$G$1,0))</f>
        <v>1</v>
      </c>
      <c r="L834" s="10">
        <f>INDEX(products!$A$1:$G$49,MATCH(orders!$D755,products!$A$1:$A$49,0),MATCH(orders!L$1,products!$A$1:$G$1,0))</f>
        <v>6</v>
      </c>
      <c r="M834" s="10">
        <f t="shared" ref="M834:M897" si="39">L834*E834</f>
        <v>30</v>
      </c>
      <c r="N834" t="str">
        <f t="shared" ref="N834:N897" si="40">IF(I834="Bag","Baguette",IF(I834="Cro","Croissant",IF(I834="Sou","Sourdough",IF(I834="Bri","Brioche",IF(I834="Cia","Ciabatta","")))))</f>
        <v>Baguette</v>
      </c>
      <c r="O834" t="str">
        <f t="shared" ref="O834:O897" si="41">IF(J834="S","Soft",IF(J834="C","Crispy",IF(J834="M","Medium","")))</f>
        <v>Soft</v>
      </c>
      <c r="P834" t="str">
        <f>_xlfn.XLOOKUP(Orders[[#This Row],[Customer ID]],customers!$A$2:$A$1001,customers!$I$2:$I$1001,,0)</f>
        <v>No</v>
      </c>
    </row>
    <row r="835" spans="1:16" x14ac:dyDescent="0.35">
      <c r="A835" s="2" t="s">
        <v>5721</v>
      </c>
      <c r="B835" s="3">
        <v>44796</v>
      </c>
      <c r="C835" s="2" t="s">
        <v>4721</v>
      </c>
      <c r="D835" t="s">
        <v>277</v>
      </c>
      <c r="E835" s="2">
        <v>5</v>
      </c>
      <c r="F835" s="2" t="str">
        <f>_xlfn.XLOOKUP(C835,customers!$A$1:$A$1001,customers!$B$1:$B$1001,,0)</f>
        <v>Rhianna Farley</v>
      </c>
      <c r="G835" s="2" t="str">
        <f ca="1">IF(_xlfn.XLOOKUP(C835,customers!$A$1:$A$1001,customers!$C$1:$C$1001,,0)=0,"",_xlfn.XLOOKUP(C835,customers!$A$1:$A$1001,customers!$C$1:$C$1001,,0))</f>
        <v>rfarley5@outlook.com</v>
      </c>
      <c r="H835" s="2" t="str">
        <f>_xlfn.XLOOKUP(C835,customers!$A$1:$A$1001,customers!$G$1:$G$1001,,0)</f>
        <v>Canada</v>
      </c>
      <c r="I835" t="str">
        <f>INDEX(products!$A$1:$G$49,MATCH(orders!$D901,products!$A$1:$A$49,0),MATCH(orders!I$1,products!$A$1:$G$1,0))</f>
        <v>Bag</v>
      </c>
      <c r="J835" t="str">
        <f>INDEX(products!$A$1:$G$49,MATCH(orders!$D901,products!$A$1:$A$49,0),MATCH(orders!J$1,products!$A$1:$G$1,0))</f>
        <v>C</v>
      </c>
      <c r="K835" s="5">
        <f>INDEX(products!$A$1:$G$49,MATCH(orders!$D901,products!$A$1:$A$49,0),MATCH(orders!K$1,products!$A$1:$G$1,0))</f>
        <v>2.5</v>
      </c>
      <c r="L835" s="10">
        <f>INDEX(products!$A$1:$G$49,MATCH(orders!$D901,products!$A$1:$A$49,0),MATCH(orders!L$1,products!$A$1:$G$1,0))</f>
        <v>16.5</v>
      </c>
      <c r="M835" s="10">
        <f t="shared" si="39"/>
        <v>82.5</v>
      </c>
      <c r="N835" t="str">
        <f t="shared" si="40"/>
        <v>Baguette</v>
      </c>
      <c r="O835" t="str">
        <f t="shared" si="41"/>
        <v>Crispy</v>
      </c>
      <c r="P835" t="str">
        <f>_xlfn.XLOOKUP(Orders[[#This Row],[Customer ID]],customers!$A$2:$A$1001,customers!$I$2:$I$1001,,0)</f>
        <v>No</v>
      </c>
    </row>
    <row r="836" spans="1:16" x14ac:dyDescent="0.35">
      <c r="A836" s="2" t="s">
        <v>5816</v>
      </c>
      <c r="B836" s="3">
        <v>45105</v>
      </c>
      <c r="C836" s="2" t="s">
        <v>4816</v>
      </c>
      <c r="D836" t="s">
        <v>285</v>
      </c>
      <c r="E836" s="2">
        <v>5</v>
      </c>
      <c r="F836" s="2" t="str">
        <f>_xlfn.XLOOKUP(C836,customers!$A$1:$A$1001,customers!$B$1:$B$1001,,0)</f>
        <v>Rhys Roberson</v>
      </c>
      <c r="G836" s="2" t="str">
        <f ca="1">IF(_xlfn.XLOOKUP(C836,customers!$A$1:$A$1001,customers!$C$1:$C$1001,,0)=0,"",_xlfn.XLOOKUP(C836,customers!$A$1:$A$1001,customers!$C$1:$C$1001,,0))</f>
        <v>rroberson9@yahoo.com</v>
      </c>
      <c r="H836" s="2" t="str">
        <f>_xlfn.XLOOKUP(C836,customers!$A$1:$A$1001,customers!$G$1:$G$1001,,0)</f>
        <v>Germany</v>
      </c>
      <c r="I836" t="str">
        <f>INDEX(products!$A$1:$G$49,MATCH(orders!$D471,products!$A$1:$A$49,0),MATCH(orders!I$1,products!$A$1:$G$1,0))</f>
        <v>Sou</v>
      </c>
      <c r="J836" t="str">
        <f>INDEX(products!$A$1:$G$49,MATCH(orders!$D471,products!$A$1:$A$49,0),MATCH(orders!J$1,products!$A$1:$G$1,0))</f>
        <v>M</v>
      </c>
      <c r="K836" s="5">
        <f>INDEX(products!$A$1:$G$49,MATCH(orders!$D471,products!$A$1:$A$49,0),MATCH(orders!K$1,products!$A$1:$G$1,0))</f>
        <v>0.5</v>
      </c>
      <c r="L836" s="10">
        <f>INDEX(products!$A$1:$G$49,MATCH(orders!$D471,products!$A$1:$A$49,0),MATCH(orders!L$1,products!$A$1:$G$1,0))</f>
        <v>1.8</v>
      </c>
      <c r="M836" s="10">
        <f t="shared" si="39"/>
        <v>9</v>
      </c>
      <c r="N836" t="str">
        <f t="shared" si="40"/>
        <v>Sourdough</v>
      </c>
      <c r="O836" t="str">
        <f t="shared" si="41"/>
        <v>Medium</v>
      </c>
      <c r="P836" t="str">
        <f>_xlfn.XLOOKUP(Orders[[#This Row],[Customer ID]],customers!$A$2:$A$1001,customers!$I$2:$I$1001,,0)</f>
        <v>No</v>
      </c>
    </row>
    <row r="837" spans="1:16" x14ac:dyDescent="0.35">
      <c r="A837" s="2" t="s">
        <v>5576</v>
      </c>
      <c r="B837" s="3">
        <v>45174</v>
      </c>
      <c r="C837" s="2" t="s">
        <v>4576</v>
      </c>
      <c r="D837" t="s">
        <v>278</v>
      </c>
      <c r="E837" s="2">
        <v>5</v>
      </c>
      <c r="F837" s="2" t="str">
        <f>_xlfn.XLOOKUP(C837,customers!$A$1:$A$1001,customers!$B$1:$B$1001,,0)</f>
        <v>Rhys Mcguire</v>
      </c>
      <c r="G837" s="2" t="str">
        <f ca="1">IF(_xlfn.XLOOKUP(C837,customers!$A$1:$A$1001,customers!$C$1:$C$1001,,0)=0,"",_xlfn.XLOOKUP(C837,customers!$A$1:$A$1001,customers!$C$1:$C$1001,,0))</f>
        <v>rmcguire2@gmail.com</v>
      </c>
      <c r="H837" s="2" t="str">
        <f>_xlfn.XLOOKUP(C837,customers!$A$1:$A$1001,customers!$G$1:$G$1001,,0)</f>
        <v>Canada</v>
      </c>
      <c r="I837" t="str">
        <f>INDEX(products!$A$1:$G$49,MATCH(orders!$D266,products!$A$1:$A$49,0),MATCH(orders!I$1,products!$A$1:$G$1,0))</f>
        <v>Cia</v>
      </c>
      <c r="J837" t="str">
        <f>INDEX(products!$A$1:$G$49,MATCH(orders!$D266,products!$A$1:$A$49,0),MATCH(orders!J$1,products!$A$1:$G$1,0))</f>
        <v>M</v>
      </c>
      <c r="K837" s="5">
        <f>INDEX(products!$A$1:$G$49,MATCH(orders!$D266,products!$A$1:$A$49,0),MATCH(orders!K$1,products!$A$1:$G$1,0))</f>
        <v>2.5</v>
      </c>
      <c r="L837" s="10">
        <f>INDEX(products!$A$1:$G$49,MATCH(orders!$D266,products!$A$1:$A$49,0),MATCH(orders!L$1,products!$A$1:$G$1,0))</f>
        <v>15</v>
      </c>
      <c r="M837" s="10">
        <f t="shared" si="39"/>
        <v>75</v>
      </c>
      <c r="N837" t="str">
        <f t="shared" si="40"/>
        <v>Ciabatta</v>
      </c>
      <c r="O837" t="str">
        <f t="shared" si="41"/>
        <v>Medium</v>
      </c>
      <c r="P837" t="str">
        <f>_xlfn.XLOOKUP(Orders[[#This Row],[Customer ID]],customers!$A$2:$A$1001,customers!$I$2:$I$1001,,0)</f>
        <v>No</v>
      </c>
    </row>
    <row r="838" spans="1:16" x14ac:dyDescent="0.35">
      <c r="A838" s="2" t="s">
        <v>5533</v>
      </c>
      <c r="B838" s="3">
        <v>45006</v>
      </c>
      <c r="C838" s="2" t="s">
        <v>4533</v>
      </c>
      <c r="D838" t="s">
        <v>270</v>
      </c>
      <c r="E838" s="2">
        <v>3</v>
      </c>
      <c r="F838" s="2" t="str">
        <f>_xlfn.XLOOKUP(C838,customers!$A$1:$A$1001,customers!$B$1:$B$1001,,0)</f>
        <v>Ricky Lyons</v>
      </c>
      <c r="G838" s="2" t="str">
        <f ca="1">IF(_xlfn.XLOOKUP(C838,customers!$A$1:$A$1001,customers!$C$1:$C$1001,,0)=0,"",_xlfn.XLOOKUP(C838,customers!$A$1:$A$1001,customers!$C$1:$C$1001,,0))</f>
        <v>rlyons1@outlook.com</v>
      </c>
      <c r="H838" s="2" t="str">
        <f>_xlfn.XLOOKUP(C838,customers!$A$1:$A$1001,customers!$G$1:$G$1001,,0)</f>
        <v>France</v>
      </c>
      <c r="I838" t="str">
        <f>INDEX(products!$A$1:$G$49,MATCH(orders!$D302,products!$A$1:$A$49,0),MATCH(orders!I$1,products!$A$1:$G$1,0))</f>
        <v>Bag</v>
      </c>
      <c r="J838" t="str">
        <f>INDEX(products!$A$1:$G$49,MATCH(orders!$D302,products!$A$1:$A$49,0),MATCH(orders!J$1,products!$A$1:$G$1,0))</f>
        <v>M</v>
      </c>
      <c r="K838" s="5">
        <f>INDEX(products!$A$1:$G$49,MATCH(orders!$D302,products!$A$1:$A$49,0),MATCH(orders!K$1,products!$A$1:$G$1,0))</f>
        <v>0.2</v>
      </c>
      <c r="L838" s="10">
        <f>INDEX(products!$A$1:$G$49,MATCH(orders!$D302,products!$A$1:$A$49,0),MATCH(orders!L$1,products!$A$1:$G$1,0))</f>
        <v>1.44</v>
      </c>
      <c r="M838" s="10">
        <f t="shared" si="39"/>
        <v>4.32</v>
      </c>
      <c r="N838" t="str">
        <f t="shared" si="40"/>
        <v>Baguette</v>
      </c>
      <c r="O838" t="str">
        <f t="shared" si="41"/>
        <v>Medium</v>
      </c>
      <c r="P838" t="str">
        <f>_xlfn.XLOOKUP(Orders[[#This Row],[Customer ID]],customers!$A$2:$A$1001,customers!$I$2:$I$1001,,0)</f>
        <v>No</v>
      </c>
    </row>
    <row r="839" spans="1:16" x14ac:dyDescent="0.35">
      <c r="A839" s="2" t="s">
        <v>6030</v>
      </c>
      <c r="B839" s="3">
        <v>44465</v>
      </c>
      <c r="C839" s="2" t="s">
        <v>5030</v>
      </c>
      <c r="D839" t="s">
        <v>269</v>
      </c>
      <c r="E839" s="2">
        <v>3</v>
      </c>
      <c r="F839" s="2" t="str">
        <f>_xlfn.XLOOKUP(C839,customers!$A$1:$A$1001,customers!$B$1:$B$1001,,0)</f>
        <v>Roberto Reed</v>
      </c>
      <c r="G839" s="2" t="str">
        <f ca="1">IF(_xlfn.XLOOKUP(C839,customers!$A$1:$A$1001,customers!$C$1:$C$1001,,0)=0,"",_xlfn.XLOOKUP(C839,customers!$A$1:$A$1001,customers!$C$1:$C$1001,,0))</f>
        <v>rreed8@icloud.com</v>
      </c>
      <c r="H839" s="2" t="str">
        <f>_xlfn.XLOOKUP(C839,customers!$A$1:$A$1001,customers!$G$1:$G$1001,,0)</f>
        <v>United States</v>
      </c>
      <c r="I839" t="str">
        <f>INDEX(products!$A$1:$G$49,MATCH(orders!$D349,products!$A$1:$A$49,0),MATCH(orders!I$1,products!$A$1:$G$1,0))</f>
        <v>Bag</v>
      </c>
      <c r="J839" t="str">
        <f>INDEX(products!$A$1:$G$49,MATCH(orders!$D349,products!$A$1:$A$49,0),MATCH(orders!J$1,products!$A$1:$G$1,0))</f>
        <v>M</v>
      </c>
      <c r="K839" s="5">
        <f>INDEX(products!$A$1:$G$49,MATCH(orders!$D349,products!$A$1:$A$49,0),MATCH(orders!K$1,products!$A$1:$G$1,0))</f>
        <v>2.5</v>
      </c>
      <c r="L839" s="10">
        <f>INDEX(products!$A$1:$G$49,MATCH(orders!$D349,products!$A$1:$A$49,0),MATCH(orders!L$1,products!$A$1:$G$1,0))</f>
        <v>18</v>
      </c>
      <c r="M839" s="10">
        <f t="shared" si="39"/>
        <v>54</v>
      </c>
      <c r="N839" t="str">
        <f t="shared" si="40"/>
        <v>Baguette</v>
      </c>
      <c r="O839" t="str">
        <f t="shared" si="41"/>
        <v>Medium</v>
      </c>
      <c r="P839" t="str">
        <f>_xlfn.XLOOKUP(Orders[[#This Row],[Customer ID]],customers!$A$2:$A$1001,customers!$I$2:$I$1001,,0)</f>
        <v>Yes</v>
      </c>
    </row>
    <row r="840" spans="1:16" x14ac:dyDescent="0.35">
      <c r="A840" s="2" t="s">
        <v>5410</v>
      </c>
      <c r="B840" s="3">
        <v>45047</v>
      </c>
      <c r="C840" s="2" t="s">
        <v>4410</v>
      </c>
      <c r="D840" t="s">
        <v>269</v>
      </c>
      <c r="E840" s="2">
        <v>4</v>
      </c>
      <c r="F840" s="2" t="str">
        <f>_xlfn.XLOOKUP(C840,customers!$A$1:$A$1001,customers!$B$1:$B$1001,,0)</f>
        <v>Roberto Whitehead</v>
      </c>
      <c r="G840" s="2" t="str">
        <f ca="1">IF(_xlfn.XLOOKUP(C840,customers!$A$1:$A$1001,customers!$C$1:$C$1001,,0)=0,"",_xlfn.XLOOKUP(C840,customers!$A$1:$A$1001,customers!$C$1:$C$1001,,0))</f>
        <v>rwhitehead5@icloud.com</v>
      </c>
      <c r="H840" s="2" t="str">
        <f>_xlfn.XLOOKUP(C840,customers!$A$1:$A$1001,customers!$G$1:$G$1001,,0)</f>
        <v>Canada</v>
      </c>
      <c r="I840" t="str">
        <f>INDEX(products!$A$1:$G$49,MATCH(orders!$D637,products!$A$1:$A$49,0),MATCH(orders!I$1,products!$A$1:$G$1,0))</f>
        <v>Bag</v>
      </c>
      <c r="J840" t="str">
        <f>INDEX(products!$A$1:$G$49,MATCH(orders!$D637,products!$A$1:$A$49,0),MATCH(orders!J$1,products!$A$1:$G$1,0))</f>
        <v>M</v>
      </c>
      <c r="K840" s="5">
        <f>INDEX(products!$A$1:$G$49,MATCH(orders!$D637,products!$A$1:$A$49,0),MATCH(orders!K$1,products!$A$1:$G$1,0))</f>
        <v>2.5</v>
      </c>
      <c r="L840" s="10">
        <f>INDEX(products!$A$1:$G$49,MATCH(orders!$D637,products!$A$1:$A$49,0),MATCH(orders!L$1,products!$A$1:$G$1,0))</f>
        <v>18</v>
      </c>
      <c r="M840" s="10">
        <f t="shared" si="39"/>
        <v>72</v>
      </c>
      <c r="N840" t="str">
        <f t="shared" si="40"/>
        <v>Baguette</v>
      </c>
      <c r="O840" t="str">
        <f t="shared" si="41"/>
        <v>Medium</v>
      </c>
      <c r="P840" t="str">
        <f>_xlfn.XLOOKUP(Orders[[#This Row],[Customer ID]],customers!$A$2:$A$1001,customers!$I$2:$I$1001,,0)</f>
        <v>No</v>
      </c>
    </row>
    <row r="841" spans="1:16" x14ac:dyDescent="0.35">
      <c r="A841" s="2" t="s">
        <v>5736</v>
      </c>
      <c r="B841" s="3">
        <v>44656</v>
      </c>
      <c r="C841" s="2" t="s">
        <v>4736</v>
      </c>
      <c r="D841" t="s">
        <v>274</v>
      </c>
      <c r="E841" s="2">
        <v>5</v>
      </c>
      <c r="F841" s="2" t="str">
        <f>_xlfn.XLOOKUP(C841,customers!$A$1:$A$1001,customers!$B$1:$B$1001,,0)</f>
        <v>Rocco Heath</v>
      </c>
      <c r="G841" s="2" t="str">
        <f ca="1">IF(_xlfn.XLOOKUP(C841,customers!$A$1:$A$1001,customers!$C$1:$C$1001,,0)=0,"",_xlfn.XLOOKUP(C841,customers!$A$1:$A$1001,customers!$C$1:$C$1001,,0))</f>
        <v>rheath1@aol.com</v>
      </c>
      <c r="H841" s="2" t="str">
        <f>_xlfn.XLOOKUP(C841,customers!$A$1:$A$1001,customers!$G$1:$G$1001,,0)</f>
        <v>Ireland</v>
      </c>
      <c r="I841" t="str">
        <f>INDEX(products!$A$1:$G$49,MATCH(orders!$D500,products!$A$1:$A$49,0),MATCH(orders!I$1,products!$A$1:$G$1,0))</f>
        <v>Bag</v>
      </c>
      <c r="J841" t="str">
        <f>INDEX(products!$A$1:$G$49,MATCH(orders!$D500,products!$A$1:$A$49,0),MATCH(orders!J$1,products!$A$1:$G$1,0))</f>
        <v>S</v>
      </c>
      <c r="K841" s="5">
        <f>INDEX(products!$A$1:$G$49,MATCH(orders!$D500,products!$A$1:$A$49,0),MATCH(orders!K$1,products!$A$1:$G$1,0))</f>
        <v>0.5</v>
      </c>
      <c r="L841" s="10">
        <f>INDEX(products!$A$1:$G$49,MATCH(orders!$D500,products!$A$1:$A$49,0),MATCH(orders!L$1,products!$A$1:$G$1,0))</f>
        <v>3</v>
      </c>
      <c r="M841" s="10">
        <f t="shared" si="39"/>
        <v>15</v>
      </c>
      <c r="N841" t="str">
        <f t="shared" si="40"/>
        <v>Baguette</v>
      </c>
      <c r="O841" t="str">
        <f t="shared" si="41"/>
        <v>Soft</v>
      </c>
      <c r="P841" t="str">
        <f>_xlfn.XLOOKUP(Orders[[#This Row],[Customer ID]],customers!$A$2:$A$1001,customers!$I$2:$I$1001,,0)</f>
        <v>Yes</v>
      </c>
    </row>
    <row r="842" spans="1:16" x14ac:dyDescent="0.35">
      <c r="A842" s="2" t="s">
        <v>5926</v>
      </c>
      <c r="B842" s="3">
        <v>44560</v>
      </c>
      <c r="C842" s="2" t="s">
        <v>4926</v>
      </c>
      <c r="D842" t="s">
        <v>281</v>
      </c>
      <c r="E842" s="2">
        <v>1</v>
      </c>
      <c r="F842" s="2" t="str">
        <f>_xlfn.XLOOKUP(C842,customers!$A$1:$A$1001,customers!$B$1:$B$1001,,0)</f>
        <v>Rodrigo Gilmore</v>
      </c>
      <c r="G842" s="2" t="str">
        <f ca="1">IF(_xlfn.XLOOKUP(C842,customers!$A$1:$A$1001,customers!$C$1:$C$1001,,0)=0,"",_xlfn.XLOOKUP(C842,customers!$A$1:$A$1001,customers!$C$1:$C$1001,,0))</f>
        <v>rgilmore0@icloud.com</v>
      </c>
      <c r="H842" s="2" t="str">
        <f>_xlfn.XLOOKUP(C842,customers!$A$1:$A$1001,customers!$G$1:$G$1001,,0)</f>
        <v>Canada</v>
      </c>
      <c r="I842" t="str">
        <f>INDEX(products!$A$1:$G$49,MATCH(orders!$D367,products!$A$1:$A$49,0),MATCH(orders!I$1,products!$A$1:$G$1,0))</f>
        <v>Bag</v>
      </c>
      <c r="J842" t="str">
        <f>INDEX(products!$A$1:$G$49,MATCH(orders!$D367,products!$A$1:$A$49,0),MATCH(orders!J$1,products!$A$1:$G$1,0))</f>
        <v>C</v>
      </c>
      <c r="K842" s="5">
        <f>INDEX(products!$A$1:$G$49,MATCH(orders!$D367,products!$A$1:$A$49,0),MATCH(orders!K$1,products!$A$1:$G$1,0))</f>
        <v>0.5</v>
      </c>
      <c r="L842" s="10">
        <f>INDEX(products!$A$1:$G$49,MATCH(orders!$D367,products!$A$1:$A$49,0),MATCH(orders!L$1,products!$A$1:$G$1,0))</f>
        <v>3.3</v>
      </c>
      <c r="M842" s="10">
        <f t="shared" si="39"/>
        <v>3.3</v>
      </c>
      <c r="N842" t="str">
        <f t="shared" si="40"/>
        <v>Baguette</v>
      </c>
      <c r="O842" t="str">
        <f t="shared" si="41"/>
        <v>Crispy</v>
      </c>
      <c r="P842" t="str">
        <f>_xlfn.XLOOKUP(Orders[[#This Row],[Customer ID]],customers!$A$2:$A$1001,customers!$I$2:$I$1001,,0)</f>
        <v>Yes</v>
      </c>
    </row>
    <row r="843" spans="1:16" x14ac:dyDescent="0.35">
      <c r="A843" s="2" t="s">
        <v>5333</v>
      </c>
      <c r="B843" s="3">
        <v>44629</v>
      </c>
      <c r="C843" s="2" t="s">
        <v>4333</v>
      </c>
      <c r="D843" t="s">
        <v>284</v>
      </c>
      <c r="E843" s="2">
        <v>4</v>
      </c>
      <c r="F843" s="2" t="str">
        <f>_xlfn.XLOOKUP(C843,customers!$A$1:$A$1001,customers!$B$1:$B$1001,,0)</f>
        <v>Rodolfo Carr</v>
      </c>
      <c r="G843" s="2" t="str">
        <f ca="1">IF(_xlfn.XLOOKUP(C843,customers!$A$1:$A$1001,customers!$C$1:$C$1001,,0)=0,"",_xlfn.XLOOKUP(C843,customers!$A$1:$A$1001,customers!$C$1:$C$1001,,0))</f>
        <v>rcarr2@yahoo.com</v>
      </c>
      <c r="H843" s="2" t="str">
        <f>_xlfn.XLOOKUP(C843,customers!$A$1:$A$1001,customers!$G$1:$G$1001,,0)</f>
        <v>United States</v>
      </c>
      <c r="I843" t="str">
        <f>INDEX(products!$A$1:$G$49,MATCH(orders!$D624,products!$A$1:$A$49,0),MATCH(orders!I$1,products!$A$1:$G$1,0))</f>
        <v>Sou</v>
      </c>
      <c r="J843" t="str">
        <f>INDEX(products!$A$1:$G$49,MATCH(orders!$D624,products!$A$1:$A$49,0),MATCH(orders!J$1,products!$A$1:$G$1,0))</f>
        <v>C</v>
      </c>
      <c r="K843" s="5">
        <f>INDEX(products!$A$1:$G$49,MATCH(orders!$D624,products!$A$1:$A$49,0),MATCH(orders!K$1,products!$A$1:$G$1,0))</f>
        <v>1</v>
      </c>
      <c r="L843" s="10">
        <f>INDEX(products!$A$1:$G$49,MATCH(orders!$D624,products!$A$1:$A$49,0),MATCH(orders!L$1,products!$A$1:$G$1,0))</f>
        <v>3.3</v>
      </c>
      <c r="M843" s="10">
        <f t="shared" si="39"/>
        <v>13.2</v>
      </c>
      <c r="N843" t="str">
        <f t="shared" si="40"/>
        <v>Sourdough</v>
      </c>
      <c r="O843" t="str">
        <f t="shared" si="41"/>
        <v>Crispy</v>
      </c>
      <c r="P843" t="str">
        <f>_xlfn.XLOOKUP(Orders[[#This Row],[Customer ID]],customers!$A$2:$A$1001,customers!$I$2:$I$1001,,0)</f>
        <v>Yes</v>
      </c>
    </row>
    <row r="844" spans="1:16" x14ac:dyDescent="0.35">
      <c r="A844" s="2" t="s">
        <v>5386</v>
      </c>
      <c r="B844" s="3">
        <v>44647</v>
      </c>
      <c r="C844" s="2" t="s">
        <v>4386</v>
      </c>
      <c r="D844" t="s">
        <v>281</v>
      </c>
      <c r="E844" s="2">
        <v>6</v>
      </c>
      <c r="F844" s="2" t="str">
        <f>_xlfn.XLOOKUP(C844,customers!$A$1:$A$1001,customers!$B$1:$B$1001,,0)</f>
        <v>Rodrigo Davis</v>
      </c>
      <c r="G844" s="2" t="str">
        <f ca="1">IF(_xlfn.XLOOKUP(C844,customers!$A$1:$A$1001,customers!$C$1:$C$1001,,0)=0,"",_xlfn.XLOOKUP(C844,customers!$A$1:$A$1001,customers!$C$1:$C$1001,,0))</f>
        <v>rdavis2@outlook.com</v>
      </c>
      <c r="H844" s="2" t="str">
        <f>_xlfn.XLOOKUP(C844,customers!$A$1:$A$1001,customers!$G$1:$G$1001,,0)</f>
        <v>France</v>
      </c>
      <c r="I844" t="str">
        <f>INDEX(products!$A$1:$G$49,MATCH(orders!$D571,products!$A$1:$A$49,0),MATCH(orders!I$1,products!$A$1:$G$1,0))</f>
        <v>Cro</v>
      </c>
      <c r="J844" t="str">
        <f>INDEX(products!$A$1:$G$49,MATCH(orders!$D571,products!$A$1:$A$49,0),MATCH(orders!J$1,products!$A$1:$G$1,0))</f>
        <v>C</v>
      </c>
      <c r="K844" s="5">
        <f>INDEX(products!$A$1:$G$49,MATCH(orders!$D571,products!$A$1:$A$49,0),MATCH(orders!K$1,products!$A$1:$G$1,0))</f>
        <v>2.5</v>
      </c>
      <c r="L844" s="10">
        <f>INDEX(products!$A$1:$G$49,MATCH(orders!$D571,products!$A$1:$A$49,0),MATCH(orders!L$1,products!$A$1:$G$1,0))</f>
        <v>12.375</v>
      </c>
      <c r="M844" s="10">
        <f t="shared" si="39"/>
        <v>74.25</v>
      </c>
      <c r="N844" t="str">
        <f t="shared" si="40"/>
        <v>Croissant</v>
      </c>
      <c r="O844" t="str">
        <f t="shared" si="41"/>
        <v>Crispy</v>
      </c>
      <c r="P844" t="str">
        <f>_xlfn.XLOOKUP(Orders[[#This Row],[Customer ID]],customers!$A$2:$A$1001,customers!$I$2:$I$1001,,0)</f>
        <v>Yes</v>
      </c>
    </row>
    <row r="845" spans="1:16" x14ac:dyDescent="0.35">
      <c r="A845" s="2" t="s">
        <v>5771</v>
      </c>
      <c r="B845" s="3">
        <v>44486</v>
      </c>
      <c r="C845" s="2" t="s">
        <v>4771</v>
      </c>
      <c r="D845" t="s">
        <v>267</v>
      </c>
      <c r="E845" s="2">
        <v>1</v>
      </c>
      <c r="F845" s="2" t="str">
        <f>_xlfn.XLOOKUP(C845,customers!$A$1:$A$1001,customers!$B$1:$B$1001,,0)</f>
        <v>Roger Huff</v>
      </c>
      <c r="G845" s="2" t="str">
        <f ca="1">IF(_xlfn.XLOOKUP(C845,customers!$A$1:$A$1001,customers!$C$1:$C$1001,,0)=0,"",_xlfn.XLOOKUP(C845,customers!$A$1:$A$1001,customers!$C$1:$C$1001,,0))</f>
        <v>rhuff9@outlook.com</v>
      </c>
      <c r="H845" s="2" t="str">
        <f>_xlfn.XLOOKUP(C845,customers!$A$1:$A$1001,customers!$G$1:$G$1001,,0)</f>
        <v>France</v>
      </c>
      <c r="I845" t="str">
        <f>INDEX(products!$A$1:$G$49,MATCH(orders!$D155,products!$A$1:$A$49,0),MATCH(orders!I$1,products!$A$1:$G$1,0))</f>
        <v>Cia</v>
      </c>
      <c r="J845" t="str">
        <f>INDEX(products!$A$1:$G$49,MATCH(orders!$D155,products!$A$1:$A$49,0),MATCH(orders!J$1,products!$A$1:$G$1,0))</f>
        <v>S</v>
      </c>
      <c r="K845" s="5">
        <f>INDEX(products!$A$1:$G$49,MATCH(orders!$D155,products!$A$1:$A$49,0),MATCH(orders!K$1,products!$A$1:$G$1,0))</f>
        <v>0.2</v>
      </c>
      <c r="L845" s="10">
        <f>INDEX(products!$A$1:$G$49,MATCH(orders!$D155,products!$A$1:$A$49,0),MATCH(orders!L$1,products!$A$1:$G$1,0))</f>
        <v>1</v>
      </c>
      <c r="M845" s="10">
        <f t="shared" si="39"/>
        <v>1</v>
      </c>
      <c r="N845" t="str">
        <f t="shared" si="40"/>
        <v>Ciabatta</v>
      </c>
      <c r="O845" t="str">
        <f t="shared" si="41"/>
        <v>Soft</v>
      </c>
      <c r="P845" t="str">
        <f>_xlfn.XLOOKUP(Orders[[#This Row],[Customer ID]],customers!$A$2:$A$1001,customers!$I$2:$I$1001,,0)</f>
        <v>Yes</v>
      </c>
    </row>
    <row r="846" spans="1:16" x14ac:dyDescent="0.35">
      <c r="A846" s="2" t="s">
        <v>5382</v>
      </c>
      <c r="B846" s="3">
        <v>45494</v>
      </c>
      <c r="C846" s="2" t="s">
        <v>4382</v>
      </c>
      <c r="D846" t="s">
        <v>266</v>
      </c>
      <c r="E846" s="2">
        <v>1</v>
      </c>
      <c r="F846" s="2" t="str">
        <f>_xlfn.XLOOKUP(C846,customers!$A$1:$A$1001,customers!$B$1:$B$1001,,0)</f>
        <v>Ronan Faulkner</v>
      </c>
      <c r="G846" s="2" t="str">
        <f ca="1">IF(_xlfn.XLOOKUP(C846,customers!$A$1:$A$1001,customers!$C$1:$C$1001,,0)=0,"",_xlfn.XLOOKUP(C846,customers!$A$1:$A$1001,customers!$C$1:$C$1001,,0))</f>
        <v>rfaulkner2@hotmail.com</v>
      </c>
      <c r="H846" s="2" t="str">
        <f>_xlfn.XLOOKUP(C846,customers!$A$1:$A$1001,customers!$G$1:$G$1001,,0)</f>
        <v>France</v>
      </c>
      <c r="I846" t="str">
        <f>INDEX(products!$A$1:$G$49,MATCH(orders!$D262,products!$A$1:$A$49,0),MATCH(orders!I$1,products!$A$1:$G$1,0))</f>
        <v>Bag</v>
      </c>
      <c r="J846" t="str">
        <f>INDEX(products!$A$1:$G$49,MATCH(orders!$D262,products!$A$1:$A$49,0),MATCH(orders!J$1,products!$A$1:$G$1,0))</f>
        <v>M</v>
      </c>
      <c r="K846" s="5">
        <f>INDEX(products!$A$1:$G$49,MATCH(orders!$D262,products!$A$1:$A$49,0),MATCH(orders!K$1,products!$A$1:$G$1,0))</f>
        <v>2.5</v>
      </c>
      <c r="L846" s="10">
        <f>INDEX(products!$A$1:$G$49,MATCH(orders!$D262,products!$A$1:$A$49,0),MATCH(orders!L$1,products!$A$1:$G$1,0))</f>
        <v>18</v>
      </c>
      <c r="M846" s="10">
        <f t="shared" si="39"/>
        <v>18</v>
      </c>
      <c r="N846" t="str">
        <f t="shared" si="40"/>
        <v>Baguette</v>
      </c>
      <c r="O846" t="str">
        <f t="shared" si="41"/>
        <v>Medium</v>
      </c>
      <c r="P846" t="str">
        <f>_xlfn.XLOOKUP(Orders[[#This Row],[Customer ID]],customers!$A$2:$A$1001,customers!$I$2:$I$1001,,0)</f>
        <v>No</v>
      </c>
    </row>
    <row r="847" spans="1:16" x14ac:dyDescent="0.35">
      <c r="A847" s="2" t="s">
        <v>6067</v>
      </c>
      <c r="B847" s="3">
        <v>44206</v>
      </c>
      <c r="C847" s="2" t="s">
        <v>5067</v>
      </c>
      <c r="D847" t="s">
        <v>278</v>
      </c>
      <c r="E847" s="2">
        <v>2</v>
      </c>
      <c r="F847" s="2" t="str">
        <f>_xlfn.XLOOKUP(C847,customers!$A$1:$A$1001,customers!$B$1:$B$1001,,0)</f>
        <v>Roselyn Finley</v>
      </c>
      <c r="G847" s="2" t="str">
        <f ca="1">IF(_xlfn.XLOOKUP(C847,customers!$A$1:$A$1001,customers!$C$1:$C$1001,,0)=0,"",_xlfn.XLOOKUP(C847,customers!$A$1:$A$1001,customers!$C$1:$C$1001,,0))</f>
        <v>rfinley7@icloud.com</v>
      </c>
      <c r="H847" s="2" t="str">
        <f>_xlfn.XLOOKUP(C847,customers!$A$1:$A$1001,customers!$G$1:$G$1001,,0)</f>
        <v>France</v>
      </c>
      <c r="I847" t="str">
        <f>INDEX(products!$A$1:$G$49,MATCH(orders!$D410,products!$A$1:$A$49,0),MATCH(orders!I$1,products!$A$1:$G$1,0))</f>
        <v>Cro</v>
      </c>
      <c r="J847" t="str">
        <f>INDEX(products!$A$1:$G$49,MATCH(orders!$D410,products!$A$1:$A$49,0),MATCH(orders!J$1,products!$A$1:$G$1,0))</f>
        <v>C</v>
      </c>
      <c r="K847" s="5">
        <f>INDEX(products!$A$1:$G$49,MATCH(orders!$D410,products!$A$1:$A$49,0),MATCH(orders!K$1,products!$A$1:$G$1,0))</f>
        <v>0.2</v>
      </c>
      <c r="L847" s="10">
        <f>INDEX(products!$A$1:$G$49,MATCH(orders!$D410,products!$A$1:$A$49,0),MATCH(orders!L$1,products!$A$1:$G$1,0))</f>
        <v>0.99</v>
      </c>
      <c r="M847" s="10">
        <f t="shared" si="39"/>
        <v>1.98</v>
      </c>
      <c r="N847" t="str">
        <f t="shared" si="40"/>
        <v>Croissant</v>
      </c>
      <c r="O847" t="str">
        <f t="shared" si="41"/>
        <v>Crispy</v>
      </c>
      <c r="P847" t="str">
        <f>_xlfn.XLOOKUP(Orders[[#This Row],[Customer ID]],customers!$A$2:$A$1001,customers!$I$2:$I$1001,,0)</f>
        <v>Yes</v>
      </c>
    </row>
    <row r="848" spans="1:16" x14ac:dyDescent="0.35">
      <c r="A848" s="2" t="s">
        <v>6184</v>
      </c>
      <c r="B848" s="3">
        <v>44443</v>
      </c>
      <c r="C848" s="2" t="s">
        <v>5184</v>
      </c>
      <c r="D848" t="s">
        <v>263</v>
      </c>
      <c r="E848" s="2">
        <v>2</v>
      </c>
      <c r="F848" s="2" t="str">
        <f>_xlfn.XLOOKUP(C848,customers!$A$1:$A$1001,customers!$B$1:$B$1001,,0)</f>
        <v>Roy Simon</v>
      </c>
      <c r="G848" s="2" t="str">
        <f ca="1">IF(_xlfn.XLOOKUP(C848,customers!$A$1:$A$1001,customers!$C$1:$C$1001,,0)=0,"",_xlfn.XLOOKUP(C848,customers!$A$1:$A$1001,customers!$C$1:$C$1001,,0))</f>
        <v>rsimon8@yahoo.com</v>
      </c>
      <c r="H848" s="2" t="str">
        <f>_xlfn.XLOOKUP(C848,customers!$A$1:$A$1001,customers!$G$1:$G$1001,,0)</f>
        <v>France</v>
      </c>
      <c r="I848" t="str">
        <f>INDEX(products!$A$1:$G$49,MATCH(orders!$D151,products!$A$1:$A$49,0),MATCH(orders!I$1,products!$A$1:$G$1,0))</f>
        <v>Cro</v>
      </c>
      <c r="J848" t="str">
        <f>INDEX(products!$A$1:$G$49,MATCH(orders!$D151,products!$A$1:$A$49,0),MATCH(orders!J$1,products!$A$1:$G$1,0))</f>
        <v>S</v>
      </c>
      <c r="K848" s="5">
        <f>INDEX(products!$A$1:$G$49,MATCH(orders!$D151,products!$A$1:$A$49,0),MATCH(orders!K$1,products!$A$1:$G$1,0))</f>
        <v>0.5</v>
      </c>
      <c r="L848" s="10">
        <f>INDEX(products!$A$1:$G$49,MATCH(orders!$D151,products!$A$1:$A$49,0),MATCH(orders!L$1,products!$A$1:$G$1,0))</f>
        <v>2.25</v>
      </c>
      <c r="M848" s="10">
        <f t="shared" si="39"/>
        <v>4.5</v>
      </c>
      <c r="N848" t="str">
        <f t="shared" si="40"/>
        <v>Croissant</v>
      </c>
      <c r="O848" t="str">
        <f t="shared" si="41"/>
        <v>Soft</v>
      </c>
      <c r="P848" t="str">
        <f>_xlfn.XLOOKUP(Orders[[#This Row],[Customer ID]],customers!$A$2:$A$1001,customers!$I$2:$I$1001,,0)</f>
        <v>No</v>
      </c>
    </row>
    <row r="849" spans="1:16" x14ac:dyDescent="0.35">
      <c r="A849" s="2" t="s">
        <v>5529</v>
      </c>
      <c r="B849" s="3">
        <v>45445</v>
      </c>
      <c r="C849" s="2" t="s">
        <v>4529</v>
      </c>
      <c r="D849" t="s">
        <v>286</v>
      </c>
      <c r="E849" s="2">
        <v>6</v>
      </c>
      <c r="F849" s="2" t="str">
        <f>_xlfn.XLOOKUP(C849,customers!$A$1:$A$1001,customers!$B$1:$B$1001,,0)</f>
        <v>Royce Fischer</v>
      </c>
      <c r="G849" s="2" t="str">
        <f ca="1">IF(_xlfn.XLOOKUP(C849,customers!$A$1:$A$1001,customers!$C$1:$C$1001,,0)=0,"",_xlfn.XLOOKUP(C849,customers!$A$1:$A$1001,customers!$C$1:$C$1001,,0))</f>
        <v>rfischer9@hotmail.com</v>
      </c>
      <c r="H849" s="2" t="str">
        <f>_xlfn.XLOOKUP(C849,customers!$A$1:$A$1001,customers!$G$1:$G$1001,,0)</f>
        <v>France</v>
      </c>
      <c r="I849" t="str">
        <f>INDEX(products!$A$1:$G$49,MATCH(orders!$D568,products!$A$1:$A$49,0),MATCH(orders!I$1,products!$A$1:$G$1,0))</f>
        <v>Cro</v>
      </c>
      <c r="J849" t="str">
        <f>INDEX(products!$A$1:$G$49,MATCH(orders!$D568,products!$A$1:$A$49,0),MATCH(orders!J$1,products!$A$1:$G$1,0))</f>
        <v>C</v>
      </c>
      <c r="K849" s="5">
        <f>INDEX(products!$A$1:$G$49,MATCH(orders!$D568,products!$A$1:$A$49,0),MATCH(orders!K$1,products!$A$1:$G$1,0))</f>
        <v>0.2</v>
      </c>
      <c r="L849" s="10">
        <f>INDEX(products!$A$1:$G$49,MATCH(orders!$D568,products!$A$1:$A$49,0),MATCH(orders!L$1,products!$A$1:$G$1,0))</f>
        <v>0.99</v>
      </c>
      <c r="M849" s="10">
        <f t="shared" si="39"/>
        <v>5.9399999999999995</v>
      </c>
      <c r="N849" t="str">
        <f t="shared" si="40"/>
        <v>Croissant</v>
      </c>
      <c r="O849" t="str">
        <f t="shared" si="41"/>
        <v>Crispy</v>
      </c>
      <c r="P849" t="str">
        <f>_xlfn.XLOOKUP(Orders[[#This Row],[Customer ID]],customers!$A$2:$A$1001,customers!$I$2:$I$1001,,0)</f>
        <v>No</v>
      </c>
    </row>
    <row r="850" spans="1:16" x14ac:dyDescent="0.35">
      <c r="A850" s="2" t="s">
        <v>5485</v>
      </c>
      <c r="B850" s="3">
        <v>44993</v>
      </c>
      <c r="C850" s="2" t="s">
        <v>4485</v>
      </c>
      <c r="D850" t="s">
        <v>277</v>
      </c>
      <c r="E850" s="2">
        <v>6</v>
      </c>
      <c r="F850" s="2" t="str">
        <f>_xlfn.XLOOKUP(C850,customers!$A$1:$A$1001,customers!$B$1:$B$1001,,0)</f>
        <v>Rubi Noble</v>
      </c>
      <c r="G850" s="2" t="str">
        <f ca="1">IF(_xlfn.XLOOKUP(C850,customers!$A$1:$A$1001,customers!$C$1:$C$1001,,0)=0,"",_xlfn.XLOOKUP(C850,customers!$A$1:$A$1001,customers!$C$1:$C$1001,,0))</f>
        <v>rnoble8@outlook.com</v>
      </c>
      <c r="H850" s="2" t="str">
        <f>_xlfn.XLOOKUP(C850,customers!$A$1:$A$1001,customers!$G$1:$G$1001,,0)</f>
        <v>France</v>
      </c>
      <c r="I850" t="str">
        <f>INDEX(products!$A$1:$G$49,MATCH(orders!$D37,products!$A$1:$A$49,0),MATCH(orders!I$1,products!$A$1:$G$1,0))</f>
        <v>Bag</v>
      </c>
      <c r="J850" t="str">
        <f>INDEX(products!$A$1:$G$49,MATCH(orders!$D37,products!$A$1:$A$49,0),MATCH(orders!J$1,products!$A$1:$G$1,0))</f>
        <v>C</v>
      </c>
      <c r="K850" s="5">
        <f>INDEX(products!$A$1:$G$49,MATCH(orders!$D37,products!$A$1:$A$49,0),MATCH(orders!K$1,products!$A$1:$G$1,0))</f>
        <v>0.5</v>
      </c>
      <c r="L850" s="10">
        <f>INDEX(products!$A$1:$G$49,MATCH(orders!$D37,products!$A$1:$A$49,0),MATCH(orders!L$1,products!$A$1:$G$1,0))</f>
        <v>3.3</v>
      </c>
      <c r="M850" s="10">
        <f t="shared" si="39"/>
        <v>19.799999999999997</v>
      </c>
      <c r="N850" t="str">
        <f t="shared" si="40"/>
        <v>Baguette</v>
      </c>
      <c r="O850" t="str">
        <f t="shared" si="41"/>
        <v>Crispy</v>
      </c>
      <c r="P850" t="str">
        <f>_xlfn.XLOOKUP(Orders[[#This Row],[Customer ID]],customers!$A$2:$A$1001,customers!$I$2:$I$1001,,0)</f>
        <v>Yes</v>
      </c>
    </row>
    <row r="851" spans="1:16" x14ac:dyDescent="0.35">
      <c r="A851" s="2" t="s">
        <v>5761</v>
      </c>
      <c r="B851" s="3">
        <v>44438</v>
      </c>
      <c r="C851" s="2" t="s">
        <v>4761</v>
      </c>
      <c r="D851" t="s">
        <v>266</v>
      </c>
      <c r="E851" s="2">
        <v>3</v>
      </c>
      <c r="F851" s="2" t="str">
        <f>_xlfn.XLOOKUP(C851,customers!$A$1:$A$1001,customers!$B$1:$B$1001,,0)</f>
        <v>Ruby Munoz</v>
      </c>
      <c r="G851" s="2" t="str">
        <f ca="1">IF(_xlfn.XLOOKUP(C851,customers!$A$1:$A$1001,customers!$C$1:$C$1001,,0)=0,"",_xlfn.XLOOKUP(C851,customers!$A$1:$A$1001,customers!$C$1:$C$1001,,0))</f>
        <v>rmunoz0@icloud.com</v>
      </c>
      <c r="H851" s="2" t="str">
        <f>_xlfn.XLOOKUP(C851,customers!$A$1:$A$1001,customers!$G$1:$G$1001,,0)</f>
        <v>United States</v>
      </c>
      <c r="I851" t="str">
        <f>INDEX(products!$A$1:$G$49,MATCH(orders!$D58,products!$A$1:$A$49,0),MATCH(orders!I$1,products!$A$1:$G$1,0))</f>
        <v>Cro</v>
      </c>
      <c r="J851" t="str">
        <f>INDEX(products!$A$1:$G$49,MATCH(orders!$D58,products!$A$1:$A$49,0),MATCH(orders!J$1,products!$A$1:$G$1,0))</f>
        <v>C</v>
      </c>
      <c r="K851" s="5">
        <f>INDEX(products!$A$1:$G$49,MATCH(orders!$D58,products!$A$1:$A$49,0),MATCH(orders!K$1,products!$A$1:$G$1,0))</f>
        <v>0.5</v>
      </c>
      <c r="L851" s="10">
        <f>INDEX(products!$A$1:$G$49,MATCH(orders!$D58,products!$A$1:$A$49,0),MATCH(orders!L$1,products!$A$1:$G$1,0))</f>
        <v>2.2000000000000002</v>
      </c>
      <c r="M851" s="10">
        <f t="shared" si="39"/>
        <v>6.6000000000000005</v>
      </c>
      <c r="N851" t="str">
        <f t="shared" si="40"/>
        <v>Croissant</v>
      </c>
      <c r="O851" t="str">
        <f t="shared" si="41"/>
        <v>Crispy</v>
      </c>
      <c r="P851" t="str">
        <f>_xlfn.XLOOKUP(Orders[[#This Row],[Customer ID]],customers!$A$2:$A$1001,customers!$I$2:$I$1001,,0)</f>
        <v>No</v>
      </c>
    </row>
    <row r="852" spans="1:16" x14ac:dyDescent="0.35">
      <c r="A852" s="2" t="s">
        <v>5757</v>
      </c>
      <c r="B852" s="3">
        <v>44897</v>
      </c>
      <c r="C852" s="2" t="s">
        <v>4757</v>
      </c>
      <c r="D852" t="s">
        <v>282</v>
      </c>
      <c r="E852" s="2">
        <v>4</v>
      </c>
      <c r="F852" s="2" t="str">
        <f>_xlfn.XLOOKUP(C852,customers!$A$1:$A$1001,customers!$B$1:$B$1001,,0)</f>
        <v>Ruth Waters</v>
      </c>
      <c r="G852" s="2" t="str">
        <f ca="1">IF(_xlfn.XLOOKUP(C852,customers!$A$1:$A$1001,customers!$C$1:$C$1001,,0)=0,"",_xlfn.XLOOKUP(C852,customers!$A$1:$A$1001,customers!$C$1:$C$1001,,0))</f>
        <v>rwaters1@outlook.com</v>
      </c>
      <c r="H852" s="2" t="str">
        <f>_xlfn.XLOOKUP(C852,customers!$A$1:$A$1001,customers!$G$1:$G$1001,,0)</f>
        <v>United States</v>
      </c>
      <c r="I852" t="str">
        <f>INDEX(products!$A$1:$G$49,MATCH(orders!$D466,products!$A$1:$A$49,0),MATCH(orders!I$1,products!$A$1:$G$1,0))</f>
        <v>Bri</v>
      </c>
      <c r="J852" t="str">
        <f>INDEX(products!$A$1:$G$49,MATCH(orders!$D466,products!$A$1:$A$49,0),MATCH(orders!J$1,products!$A$1:$G$1,0))</f>
        <v>M</v>
      </c>
      <c r="K852" s="5">
        <f>INDEX(products!$A$1:$G$49,MATCH(orders!$D466,products!$A$1:$A$49,0),MATCH(orders!K$1,products!$A$1:$G$1,0))</f>
        <v>2.5</v>
      </c>
      <c r="L852" s="10">
        <f>INDEX(products!$A$1:$G$49,MATCH(orders!$D466,products!$A$1:$A$49,0),MATCH(orders!L$1,products!$A$1:$G$1,0))</f>
        <v>12</v>
      </c>
      <c r="M852" s="10">
        <f t="shared" si="39"/>
        <v>48</v>
      </c>
      <c r="N852" t="str">
        <f t="shared" si="40"/>
        <v>Brioche</v>
      </c>
      <c r="O852" t="str">
        <f t="shared" si="41"/>
        <v>Medium</v>
      </c>
      <c r="P852" t="str">
        <f>_xlfn.XLOOKUP(Orders[[#This Row],[Customer ID]],customers!$A$2:$A$1001,customers!$I$2:$I$1001,,0)</f>
        <v>Yes</v>
      </c>
    </row>
    <row r="853" spans="1:16" x14ac:dyDescent="0.35">
      <c r="A853" s="2" t="s">
        <v>5642</v>
      </c>
      <c r="B853" s="3">
        <v>44948</v>
      </c>
      <c r="C853" s="2" t="s">
        <v>4642</v>
      </c>
      <c r="D853" t="s">
        <v>266</v>
      </c>
      <c r="E853" s="2">
        <v>2</v>
      </c>
      <c r="F853" s="2" t="str">
        <f>_xlfn.XLOOKUP(C853,customers!$A$1:$A$1001,customers!$B$1:$B$1001,,0)</f>
        <v>Ruth Gibbs</v>
      </c>
      <c r="G853" s="2" t="str">
        <f ca="1">IF(_xlfn.XLOOKUP(C853,customers!$A$1:$A$1001,customers!$C$1:$C$1001,,0)=0,"",_xlfn.XLOOKUP(C853,customers!$A$1:$A$1001,customers!$C$1:$C$1001,,0))</f>
        <v>rgibbs9@hotmail.com</v>
      </c>
      <c r="H853" s="2" t="str">
        <f>_xlfn.XLOOKUP(C853,customers!$A$1:$A$1001,customers!$G$1:$G$1001,,0)</f>
        <v>France</v>
      </c>
      <c r="I853" t="str">
        <f>INDEX(products!$A$1:$G$49,MATCH(orders!$D646,products!$A$1:$A$49,0),MATCH(orders!I$1,products!$A$1:$G$1,0))</f>
        <v>Cro</v>
      </c>
      <c r="J853" t="str">
        <f>INDEX(products!$A$1:$G$49,MATCH(orders!$D646,products!$A$1:$A$49,0),MATCH(orders!J$1,products!$A$1:$G$1,0))</f>
        <v>S</v>
      </c>
      <c r="K853" s="5">
        <f>INDEX(products!$A$1:$G$49,MATCH(orders!$D646,products!$A$1:$A$49,0),MATCH(orders!K$1,products!$A$1:$G$1,0))</f>
        <v>0.5</v>
      </c>
      <c r="L853" s="10">
        <f>INDEX(products!$A$1:$G$49,MATCH(orders!$D646,products!$A$1:$A$49,0),MATCH(orders!L$1,products!$A$1:$G$1,0))</f>
        <v>2.25</v>
      </c>
      <c r="M853" s="10">
        <f t="shared" si="39"/>
        <v>4.5</v>
      </c>
      <c r="N853" t="str">
        <f t="shared" si="40"/>
        <v>Croissant</v>
      </c>
      <c r="O853" t="str">
        <f t="shared" si="41"/>
        <v>Soft</v>
      </c>
      <c r="P853" t="str">
        <f>_xlfn.XLOOKUP(Orders[[#This Row],[Customer ID]],customers!$A$2:$A$1001,customers!$I$2:$I$1001,,0)</f>
        <v>Yes</v>
      </c>
    </row>
    <row r="854" spans="1:16" x14ac:dyDescent="0.35">
      <c r="A854" s="2" t="s">
        <v>5978</v>
      </c>
      <c r="B854" s="3">
        <v>45212</v>
      </c>
      <c r="C854" s="2" t="s">
        <v>4978</v>
      </c>
      <c r="D854" t="s">
        <v>285</v>
      </c>
      <c r="E854" s="2">
        <v>4</v>
      </c>
      <c r="F854" s="2" t="str">
        <f>_xlfn.XLOOKUP(C854,customers!$A$1:$A$1001,customers!$B$1:$B$1001,,0)</f>
        <v>Ryann Davidson</v>
      </c>
      <c r="G854" s="2" t="str">
        <f ca="1">IF(_xlfn.XLOOKUP(C854,customers!$A$1:$A$1001,customers!$C$1:$C$1001,,0)=0,"",_xlfn.XLOOKUP(C854,customers!$A$1:$A$1001,customers!$C$1:$C$1001,,0))</f>
        <v>rdavidson4@icloud.com</v>
      </c>
      <c r="H854" s="2" t="str">
        <f>_xlfn.XLOOKUP(C854,customers!$A$1:$A$1001,customers!$G$1:$G$1001,,0)</f>
        <v>United States</v>
      </c>
      <c r="I854" t="str">
        <f>INDEX(products!$A$1:$G$49,MATCH(orders!$D951,products!$A$1:$A$49,0),MATCH(orders!I$1,products!$A$1:$G$1,0))</f>
        <v>Bri</v>
      </c>
      <c r="J854" t="str">
        <f>INDEX(products!$A$1:$G$49,MATCH(orders!$D951,products!$A$1:$A$49,0),MATCH(orders!J$1,products!$A$1:$G$1,0))</f>
        <v>M</v>
      </c>
      <c r="K854" s="5">
        <f>INDEX(products!$A$1:$G$49,MATCH(orders!$D951,products!$A$1:$A$49,0),MATCH(orders!K$1,products!$A$1:$G$1,0))</f>
        <v>2.5</v>
      </c>
      <c r="L854" s="10">
        <f>INDEX(products!$A$1:$G$49,MATCH(orders!$D951,products!$A$1:$A$49,0),MATCH(orders!L$1,products!$A$1:$G$1,0))</f>
        <v>12</v>
      </c>
      <c r="M854" s="10">
        <f t="shared" si="39"/>
        <v>48</v>
      </c>
      <c r="N854" t="str">
        <f t="shared" si="40"/>
        <v>Brioche</v>
      </c>
      <c r="O854" t="str">
        <f t="shared" si="41"/>
        <v>Medium</v>
      </c>
      <c r="P854" t="str">
        <f>_xlfn.XLOOKUP(Orders[[#This Row],[Customer ID]],customers!$A$2:$A$1001,customers!$I$2:$I$1001,,0)</f>
        <v>Yes</v>
      </c>
    </row>
    <row r="855" spans="1:16" x14ac:dyDescent="0.35">
      <c r="A855" s="2" t="s">
        <v>6100</v>
      </c>
      <c r="B855" s="3">
        <v>45642</v>
      </c>
      <c r="C855" s="2" t="s">
        <v>5100</v>
      </c>
      <c r="D855" t="s">
        <v>275</v>
      </c>
      <c r="E855" s="2">
        <v>3</v>
      </c>
      <c r="F855" s="2" t="str">
        <f>_xlfn.XLOOKUP(C855,customers!$A$1:$A$1001,customers!$B$1:$B$1001,,0)</f>
        <v>Ryan Wong</v>
      </c>
      <c r="G855" s="2" t="str">
        <f ca="1">IF(_xlfn.XLOOKUP(C855,customers!$A$1:$A$1001,customers!$C$1:$C$1001,,0)=0,"",_xlfn.XLOOKUP(C855,customers!$A$1:$A$1001,customers!$C$1:$C$1001,,0))</f>
        <v>rwong1@aol.com</v>
      </c>
      <c r="H855" s="2" t="str">
        <f>_xlfn.XLOOKUP(C855,customers!$A$1:$A$1001,customers!$G$1:$G$1001,,0)</f>
        <v>United States</v>
      </c>
      <c r="I855" t="str">
        <f>INDEX(products!$A$1:$G$49,MATCH(orders!$D501,products!$A$1:$A$49,0),MATCH(orders!I$1,products!$A$1:$G$1,0))</f>
        <v>Bag</v>
      </c>
      <c r="J855" t="str">
        <f>INDEX(products!$A$1:$G$49,MATCH(orders!$D501,products!$A$1:$A$49,0),MATCH(orders!J$1,products!$A$1:$G$1,0))</f>
        <v>S</v>
      </c>
      <c r="K855" s="5">
        <f>INDEX(products!$A$1:$G$49,MATCH(orders!$D501,products!$A$1:$A$49,0),MATCH(orders!K$1,products!$A$1:$G$1,0))</f>
        <v>0.5</v>
      </c>
      <c r="L855" s="10">
        <f>INDEX(products!$A$1:$G$49,MATCH(orders!$D501,products!$A$1:$A$49,0),MATCH(orders!L$1,products!$A$1:$G$1,0))</f>
        <v>3</v>
      </c>
      <c r="M855" s="10">
        <f t="shared" si="39"/>
        <v>9</v>
      </c>
      <c r="N855" t="str">
        <f t="shared" si="40"/>
        <v>Baguette</v>
      </c>
      <c r="O855" t="str">
        <f t="shared" si="41"/>
        <v>Soft</v>
      </c>
      <c r="P855" t="str">
        <f>_xlfn.XLOOKUP(Orders[[#This Row],[Customer ID]],customers!$A$2:$A$1001,customers!$I$2:$I$1001,,0)</f>
        <v>Yes</v>
      </c>
    </row>
    <row r="856" spans="1:16" x14ac:dyDescent="0.35">
      <c r="A856" s="2" t="s">
        <v>5549</v>
      </c>
      <c r="B856" s="3">
        <v>44347</v>
      </c>
      <c r="C856" s="2" t="s">
        <v>4549</v>
      </c>
      <c r="D856" t="s">
        <v>289</v>
      </c>
      <c r="E856" s="2">
        <v>6</v>
      </c>
      <c r="F856" s="2" t="str">
        <f>_xlfn.XLOOKUP(C856,customers!$A$1:$A$1001,customers!$B$1:$B$1001,,0)</f>
        <v>Ryleigh Cooper</v>
      </c>
      <c r="G856" s="2" t="str">
        <f ca="1">IF(_xlfn.XLOOKUP(C856,customers!$A$1:$A$1001,customers!$C$1:$C$1001,,0)=0,"",_xlfn.XLOOKUP(C856,customers!$A$1:$A$1001,customers!$C$1:$C$1001,,0))</f>
        <v>rcooper5@aol.com</v>
      </c>
      <c r="H856" s="2" t="str">
        <f>_xlfn.XLOOKUP(C856,customers!$A$1:$A$1001,customers!$G$1:$G$1001,,0)</f>
        <v>France</v>
      </c>
      <c r="I856" t="str">
        <f>INDEX(products!$A$1:$G$49,MATCH(orders!$D141,products!$A$1:$A$49,0),MATCH(orders!I$1,products!$A$1:$G$1,0))</f>
        <v>Cia</v>
      </c>
      <c r="J856" t="str">
        <f>INDEX(products!$A$1:$G$49,MATCH(orders!$D141,products!$A$1:$A$49,0),MATCH(orders!J$1,products!$A$1:$G$1,0))</f>
        <v>C</v>
      </c>
      <c r="K856" s="5">
        <f>INDEX(products!$A$1:$G$49,MATCH(orders!$D141,products!$A$1:$A$49,0),MATCH(orders!K$1,products!$A$1:$G$1,0))</f>
        <v>1</v>
      </c>
      <c r="L856" s="10">
        <f>INDEX(products!$A$1:$G$49,MATCH(orders!$D141,products!$A$1:$A$49,0),MATCH(orders!L$1,products!$A$1:$G$1,0))</f>
        <v>5.5</v>
      </c>
      <c r="M856" s="10">
        <f t="shared" si="39"/>
        <v>33</v>
      </c>
      <c r="N856" t="str">
        <f t="shared" si="40"/>
        <v>Ciabatta</v>
      </c>
      <c r="O856" t="str">
        <f t="shared" si="41"/>
        <v>Crispy</v>
      </c>
      <c r="P856" t="str">
        <f>_xlfn.XLOOKUP(Orders[[#This Row],[Customer ID]],customers!$A$2:$A$1001,customers!$I$2:$I$1001,,0)</f>
        <v>No</v>
      </c>
    </row>
    <row r="857" spans="1:16" x14ac:dyDescent="0.35">
      <c r="A857" s="2" t="s">
        <v>5329</v>
      </c>
      <c r="B857" s="3">
        <v>44220</v>
      </c>
      <c r="C857" s="2" t="s">
        <v>4329</v>
      </c>
      <c r="D857" t="s">
        <v>275</v>
      </c>
      <c r="E857" s="2">
        <v>3</v>
      </c>
      <c r="F857" s="2" t="str">
        <f>_xlfn.XLOOKUP(C857,customers!$A$1:$A$1001,customers!$B$1:$B$1001,,0)</f>
        <v>Ryland Barber</v>
      </c>
      <c r="G857" s="2" t="str">
        <f ca="1">IF(_xlfn.XLOOKUP(C857,customers!$A$1:$A$1001,customers!$C$1:$C$1001,,0)=0,"",_xlfn.XLOOKUP(C857,customers!$A$1:$A$1001,customers!$C$1:$C$1001,,0))</f>
        <v>rbarber6@gmail.com</v>
      </c>
      <c r="H857" s="2" t="str">
        <f>_xlfn.XLOOKUP(C857,customers!$A$1:$A$1001,customers!$G$1:$G$1001,,0)</f>
        <v>Ireland</v>
      </c>
      <c r="I857" t="str">
        <f>INDEX(products!$A$1:$G$49,MATCH(orders!$D549,products!$A$1:$A$49,0),MATCH(orders!I$1,products!$A$1:$G$1,0))</f>
        <v>Cro</v>
      </c>
      <c r="J857" t="str">
        <f>INDEX(products!$A$1:$G$49,MATCH(orders!$D549,products!$A$1:$A$49,0),MATCH(orders!J$1,products!$A$1:$G$1,0))</f>
        <v>M</v>
      </c>
      <c r="K857" s="5">
        <f>INDEX(products!$A$1:$G$49,MATCH(orders!$D549,products!$A$1:$A$49,0),MATCH(orders!K$1,products!$A$1:$G$1,0))</f>
        <v>0.5</v>
      </c>
      <c r="L857" s="10">
        <f>INDEX(products!$A$1:$G$49,MATCH(orders!$D549,products!$A$1:$A$49,0),MATCH(orders!L$1,products!$A$1:$G$1,0))</f>
        <v>2.7</v>
      </c>
      <c r="M857" s="10">
        <f t="shared" si="39"/>
        <v>8.1000000000000014</v>
      </c>
      <c r="N857" t="str">
        <f t="shared" si="40"/>
        <v>Croissant</v>
      </c>
      <c r="O857" t="str">
        <f t="shared" si="41"/>
        <v>Medium</v>
      </c>
      <c r="P857" t="str">
        <f>_xlfn.XLOOKUP(Orders[[#This Row],[Customer ID]],customers!$A$2:$A$1001,customers!$I$2:$I$1001,,0)</f>
        <v>Yes</v>
      </c>
    </row>
    <row r="858" spans="1:16" x14ac:dyDescent="0.35">
      <c r="A858" s="2" t="s">
        <v>5897</v>
      </c>
      <c r="B858" s="3">
        <v>45120</v>
      </c>
      <c r="C858" s="2" t="s">
        <v>4897</v>
      </c>
      <c r="D858" t="s">
        <v>258</v>
      </c>
      <c r="E858" s="2">
        <v>4</v>
      </c>
      <c r="F858" s="2" t="str">
        <f>_xlfn.XLOOKUP(C858,customers!$A$1:$A$1001,customers!$B$1:$B$1001,,0)</f>
        <v>Sabrina Colon</v>
      </c>
      <c r="G858" s="2" t="str">
        <f ca="1">IF(_xlfn.XLOOKUP(C858,customers!$A$1:$A$1001,customers!$C$1:$C$1001,,0)=0,"",_xlfn.XLOOKUP(C858,customers!$A$1:$A$1001,customers!$C$1:$C$1001,,0))</f>
        <v>scolon1@gmail.com</v>
      </c>
      <c r="H858" s="2" t="str">
        <f>_xlfn.XLOOKUP(C858,customers!$A$1:$A$1001,customers!$G$1:$G$1001,,0)</f>
        <v>France</v>
      </c>
      <c r="I858" t="str">
        <f>INDEX(products!$A$1:$G$49,MATCH(orders!$D818,products!$A$1:$A$49,0),MATCH(orders!I$1,products!$A$1:$G$1,0))</f>
        <v>Cro</v>
      </c>
      <c r="J858" t="str">
        <f>INDEX(products!$A$1:$G$49,MATCH(orders!$D818,products!$A$1:$A$49,0),MATCH(orders!J$1,products!$A$1:$G$1,0))</f>
        <v>C</v>
      </c>
      <c r="K858" s="5">
        <f>INDEX(products!$A$1:$G$49,MATCH(orders!$D818,products!$A$1:$A$49,0),MATCH(orders!K$1,products!$A$1:$G$1,0))</f>
        <v>2.5</v>
      </c>
      <c r="L858" s="10">
        <f>INDEX(products!$A$1:$G$49,MATCH(orders!$D818,products!$A$1:$A$49,0),MATCH(orders!L$1,products!$A$1:$G$1,0))</f>
        <v>12.375</v>
      </c>
      <c r="M858" s="10">
        <f t="shared" si="39"/>
        <v>49.5</v>
      </c>
      <c r="N858" t="str">
        <f t="shared" si="40"/>
        <v>Croissant</v>
      </c>
      <c r="O858" t="str">
        <f t="shared" si="41"/>
        <v>Crispy</v>
      </c>
      <c r="P858" t="str">
        <f>_xlfn.XLOOKUP(Orders[[#This Row],[Customer ID]],customers!$A$2:$A$1001,customers!$I$2:$I$1001,,0)</f>
        <v>No</v>
      </c>
    </row>
    <row r="859" spans="1:16" x14ac:dyDescent="0.35">
      <c r="A859" s="2" t="s">
        <v>5303</v>
      </c>
      <c r="B859" s="3">
        <v>45031</v>
      </c>
      <c r="C859" s="2" t="s">
        <v>4303</v>
      </c>
      <c r="D859" t="s">
        <v>279</v>
      </c>
      <c r="E859" s="2">
        <v>5</v>
      </c>
      <c r="F859" s="2" t="str">
        <f>_xlfn.XLOOKUP(C859,customers!$A$1:$A$1001,customers!$B$1:$B$1001,,0)</f>
        <v>Sadie Spence</v>
      </c>
      <c r="G859" s="2" t="str">
        <f ca="1">IF(_xlfn.XLOOKUP(C859,customers!$A$1:$A$1001,customers!$C$1:$C$1001,,0)=0,"",_xlfn.XLOOKUP(C859,customers!$A$1:$A$1001,customers!$C$1:$C$1001,,0))</f>
        <v>sspence4@gmail.com</v>
      </c>
      <c r="H859" s="2" t="str">
        <f>_xlfn.XLOOKUP(C859,customers!$A$1:$A$1001,customers!$G$1:$G$1001,,0)</f>
        <v>United States</v>
      </c>
      <c r="I859" t="str">
        <f>INDEX(products!$A$1:$G$49,MATCH(orders!$D893,products!$A$1:$A$49,0),MATCH(orders!I$1,products!$A$1:$G$1,0))</f>
        <v>Cro</v>
      </c>
      <c r="J859" t="str">
        <f>INDEX(products!$A$1:$G$49,MATCH(orders!$D893,products!$A$1:$A$49,0),MATCH(orders!J$1,products!$A$1:$G$1,0))</f>
        <v>C</v>
      </c>
      <c r="K859" s="5">
        <f>INDEX(products!$A$1:$G$49,MATCH(orders!$D893,products!$A$1:$A$49,0),MATCH(orders!K$1,products!$A$1:$G$1,0))</f>
        <v>0.2</v>
      </c>
      <c r="L859" s="10">
        <f>INDEX(products!$A$1:$G$49,MATCH(orders!$D893,products!$A$1:$A$49,0),MATCH(orders!L$1,products!$A$1:$G$1,0))</f>
        <v>0.99</v>
      </c>
      <c r="M859" s="10">
        <f t="shared" si="39"/>
        <v>4.95</v>
      </c>
      <c r="N859" t="str">
        <f t="shared" si="40"/>
        <v>Croissant</v>
      </c>
      <c r="O859" t="str">
        <f t="shared" si="41"/>
        <v>Crispy</v>
      </c>
      <c r="P859" t="str">
        <f>_xlfn.XLOOKUP(Orders[[#This Row],[Customer ID]],customers!$A$2:$A$1001,customers!$I$2:$I$1001,,0)</f>
        <v>No</v>
      </c>
    </row>
    <row r="860" spans="1:16" x14ac:dyDescent="0.35">
      <c r="A860" s="2" t="s">
        <v>5883</v>
      </c>
      <c r="B860" s="3">
        <v>45370</v>
      </c>
      <c r="C860" s="2" t="s">
        <v>4883</v>
      </c>
      <c r="D860" t="s">
        <v>267</v>
      </c>
      <c r="E860" s="2">
        <v>3</v>
      </c>
      <c r="F860" s="2" t="str">
        <f>_xlfn.XLOOKUP(C860,customers!$A$1:$A$1001,customers!$B$1:$B$1001,,0)</f>
        <v>Sage Medina</v>
      </c>
      <c r="G860" s="2" t="str">
        <f ca="1">IF(_xlfn.XLOOKUP(C860,customers!$A$1:$A$1001,customers!$C$1:$C$1001,,0)=0,"",_xlfn.XLOOKUP(C860,customers!$A$1:$A$1001,customers!$C$1:$C$1001,,0))</f>
        <v>smedina7@yahoo.com</v>
      </c>
      <c r="H860" s="2" t="str">
        <f>_xlfn.XLOOKUP(C860,customers!$A$1:$A$1001,customers!$G$1:$G$1001,,0)</f>
        <v>United States</v>
      </c>
      <c r="I860" t="str">
        <f>INDEX(products!$A$1:$G$49,MATCH(orders!$D827,products!$A$1:$A$49,0),MATCH(orders!I$1,products!$A$1:$G$1,0))</f>
        <v>Cia</v>
      </c>
      <c r="J860" t="str">
        <f>INDEX(products!$A$1:$G$49,MATCH(orders!$D827,products!$A$1:$A$49,0),MATCH(orders!J$1,products!$A$1:$G$1,0))</f>
        <v>S</v>
      </c>
      <c r="K860" s="5">
        <f>INDEX(products!$A$1:$G$49,MATCH(orders!$D827,products!$A$1:$A$49,0),MATCH(orders!K$1,products!$A$1:$G$1,0))</f>
        <v>0.2</v>
      </c>
      <c r="L860" s="10">
        <f>INDEX(products!$A$1:$G$49,MATCH(orders!$D827,products!$A$1:$A$49,0),MATCH(orders!L$1,products!$A$1:$G$1,0))</f>
        <v>1</v>
      </c>
      <c r="M860" s="10">
        <f t="shared" si="39"/>
        <v>3</v>
      </c>
      <c r="N860" t="str">
        <f t="shared" si="40"/>
        <v>Ciabatta</v>
      </c>
      <c r="O860" t="str">
        <f t="shared" si="41"/>
        <v>Soft</v>
      </c>
      <c r="P860" t="str">
        <f>_xlfn.XLOOKUP(Orders[[#This Row],[Customer ID]],customers!$A$2:$A$1001,customers!$I$2:$I$1001,,0)</f>
        <v>No</v>
      </c>
    </row>
    <row r="861" spans="1:16" x14ac:dyDescent="0.35">
      <c r="A861" s="2" t="s">
        <v>5589</v>
      </c>
      <c r="B861" s="3">
        <v>44465</v>
      </c>
      <c r="C861" s="2" t="s">
        <v>4589</v>
      </c>
      <c r="D861" t="s">
        <v>278</v>
      </c>
      <c r="E861" s="2">
        <v>1</v>
      </c>
      <c r="F861" s="2" t="str">
        <f>_xlfn.XLOOKUP(C861,customers!$A$1:$A$1001,customers!$B$1:$B$1001,,0)</f>
        <v>Samara Ellison</v>
      </c>
      <c r="G861" s="2" t="str">
        <f ca="1">IF(_xlfn.XLOOKUP(C861,customers!$A$1:$A$1001,customers!$C$1:$C$1001,,0)=0,"",_xlfn.XLOOKUP(C861,customers!$A$1:$A$1001,customers!$C$1:$C$1001,,0))</f>
        <v>sellison9@aol.com</v>
      </c>
      <c r="H861" s="2" t="str">
        <f>_xlfn.XLOOKUP(C861,customers!$A$1:$A$1001,customers!$G$1:$G$1001,,0)</f>
        <v>United States</v>
      </c>
      <c r="I861" t="str">
        <f>INDEX(products!$A$1:$G$49,MATCH(orders!$D86,products!$A$1:$A$49,0),MATCH(orders!I$1,products!$A$1:$G$1,0))</f>
        <v>Sou</v>
      </c>
      <c r="J861" t="str">
        <f>INDEX(products!$A$1:$G$49,MATCH(orders!$D86,products!$A$1:$A$49,0),MATCH(orders!J$1,products!$A$1:$G$1,0))</f>
        <v>M</v>
      </c>
      <c r="K861" s="5">
        <f>INDEX(products!$A$1:$G$49,MATCH(orders!$D86,products!$A$1:$A$49,0),MATCH(orders!K$1,products!$A$1:$G$1,0))</f>
        <v>1</v>
      </c>
      <c r="L861" s="10">
        <f>INDEX(products!$A$1:$G$49,MATCH(orders!$D86,products!$A$1:$A$49,0),MATCH(orders!L$1,products!$A$1:$G$1,0))</f>
        <v>6</v>
      </c>
      <c r="M861" s="10">
        <f t="shared" si="39"/>
        <v>6</v>
      </c>
      <c r="N861" t="str">
        <f t="shared" si="40"/>
        <v>Sourdough</v>
      </c>
      <c r="O861" t="str">
        <f t="shared" si="41"/>
        <v>Medium</v>
      </c>
      <c r="P861" t="str">
        <f>_xlfn.XLOOKUP(Orders[[#This Row],[Customer ID]],customers!$A$2:$A$1001,customers!$I$2:$I$1001,,0)</f>
        <v>Yes</v>
      </c>
    </row>
    <row r="862" spans="1:16" x14ac:dyDescent="0.35">
      <c r="A862" s="2" t="s">
        <v>6080</v>
      </c>
      <c r="B862" s="3">
        <v>45020</v>
      </c>
      <c r="C862" s="2" t="s">
        <v>5080</v>
      </c>
      <c r="D862" t="s">
        <v>259</v>
      </c>
      <c r="E862" s="2">
        <v>3</v>
      </c>
      <c r="F862" s="2" t="str">
        <f>_xlfn.XLOOKUP(C862,customers!$A$1:$A$1001,customers!$B$1:$B$1001,,0)</f>
        <v>Sandra Moran</v>
      </c>
      <c r="G862" s="2" t="str">
        <f ca="1">IF(_xlfn.XLOOKUP(C862,customers!$A$1:$A$1001,customers!$C$1:$C$1001,,0)=0,"",_xlfn.XLOOKUP(C862,customers!$A$1:$A$1001,customers!$C$1:$C$1001,,0))</f>
        <v>smoran5@aol.com</v>
      </c>
      <c r="H862" s="2" t="str">
        <f>_xlfn.XLOOKUP(C862,customers!$A$1:$A$1001,customers!$G$1:$G$1001,,0)</f>
        <v>Canada</v>
      </c>
      <c r="I862" t="str">
        <f>INDEX(products!$A$1:$G$49,MATCH(orders!$D723,products!$A$1:$A$49,0),MATCH(orders!I$1,products!$A$1:$G$1,0))</f>
        <v>Cia</v>
      </c>
      <c r="J862" t="str">
        <f>INDEX(products!$A$1:$G$49,MATCH(orders!$D723,products!$A$1:$A$49,0),MATCH(orders!J$1,products!$A$1:$G$1,0))</f>
        <v>M</v>
      </c>
      <c r="K862" s="5">
        <f>INDEX(products!$A$1:$G$49,MATCH(orders!$D723,products!$A$1:$A$49,0),MATCH(orders!K$1,products!$A$1:$G$1,0))</f>
        <v>0.2</v>
      </c>
      <c r="L862" s="10">
        <f>INDEX(products!$A$1:$G$49,MATCH(orders!$D723,products!$A$1:$A$49,0),MATCH(orders!L$1,products!$A$1:$G$1,0))</f>
        <v>1.2</v>
      </c>
      <c r="M862" s="10">
        <f t="shared" si="39"/>
        <v>3.5999999999999996</v>
      </c>
      <c r="N862" t="str">
        <f t="shared" si="40"/>
        <v>Ciabatta</v>
      </c>
      <c r="O862" t="str">
        <f t="shared" si="41"/>
        <v>Medium</v>
      </c>
      <c r="P862" t="str">
        <f>_xlfn.XLOOKUP(Orders[[#This Row],[Customer ID]],customers!$A$2:$A$1001,customers!$I$2:$I$1001,,0)</f>
        <v>Yes</v>
      </c>
    </row>
    <row r="863" spans="1:16" x14ac:dyDescent="0.35">
      <c r="A863" s="2" t="s">
        <v>5855</v>
      </c>
      <c r="B863" s="3">
        <v>44896</v>
      </c>
      <c r="C863" s="2" t="s">
        <v>4855</v>
      </c>
      <c r="D863" t="s">
        <v>277</v>
      </c>
      <c r="E863" s="2">
        <v>1</v>
      </c>
      <c r="F863" s="2" t="str">
        <f>_xlfn.XLOOKUP(C863,customers!$A$1:$A$1001,customers!$B$1:$B$1001,,0)</f>
        <v>Sanaa West</v>
      </c>
      <c r="G863" s="2" t="str">
        <f ca="1">IF(_xlfn.XLOOKUP(C863,customers!$A$1:$A$1001,customers!$C$1:$C$1001,,0)=0,"",_xlfn.XLOOKUP(C863,customers!$A$1:$A$1001,customers!$C$1:$C$1001,,0))</f>
        <v>swest5@outlook.com</v>
      </c>
      <c r="H863" s="2" t="str">
        <f>_xlfn.XLOOKUP(C863,customers!$A$1:$A$1001,customers!$G$1:$G$1001,,0)</f>
        <v>Canada</v>
      </c>
      <c r="I863" t="str">
        <f>INDEX(products!$A$1:$G$49,MATCH(orders!$D997,products!$A$1:$A$49,0),MATCH(orders!I$1,products!$A$1:$G$1,0))</f>
        <v>Bag</v>
      </c>
      <c r="J863" t="str">
        <f>INDEX(products!$A$1:$G$49,MATCH(orders!$D997,products!$A$1:$A$49,0),MATCH(orders!J$1,products!$A$1:$G$1,0))</f>
        <v>M</v>
      </c>
      <c r="K863" s="5">
        <f>INDEX(products!$A$1:$G$49,MATCH(orders!$D997,products!$A$1:$A$49,0),MATCH(orders!K$1,products!$A$1:$G$1,0))</f>
        <v>2.5</v>
      </c>
      <c r="L863" s="10">
        <f>INDEX(products!$A$1:$G$49,MATCH(orders!$D997,products!$A$1:$A$49,0),MATCH(orders!L$1,products!$A$1:$G$1,0))</f>
        <v>18</v>
      </c>
      <c r="M863" s="10">
        <f t="shared" si="39"/>
        <v>18</v>
      </c>
      <c r="N863" t="str">
        <f t="shared" si="40"/>
        <v>Baguette</v>
      </c>
      <c r="O863" t="str">
        <f t="shared" si="41"/>
        <v>Medium</v>
      </c>
      <c r="P863" t="str">
        <f>_xlfn.XLOOKUP(Orders[[#This Row],[Customer ID]],customers!$A$2:$A$1001,customers!$I$2:$I$1001,,0)</f>
        <v>No</v>
      </c>
    </row>
    <row r="864" spans="1:16" x14ac:dyDescent="0.35">
      <c r="A864" s="2" t="s">
        <v>6092</v>
      </c>
      <c r="B864" s="3">
        <v>44625</v>
      </c>
      <c r="C864" s="2" t="s">
        <v>5092</v>
      </c>
      <c r="D864" t="s">
        <v>287</v>
      </c>
      <c r="E864" s="2">
        <v>2</v>
      </c>
      <c r="F864" s="2" t="str">
        <f>_xlfn.XLOOKUP(C864,customers!$A$1:$A$1001,customers!$B$1:$B$1001,,0)</f>
        <v>Saniyah Kline</v>
      </c>
      <c r="G864" s="2" t="str">
        <f ca="1">IF(_xlfn.XLOOKUP(C864,customers!$A$1:$A$1001,customers!$C$1:$C$1001,,0)=0,"",_xlfn.XLOOKUP(C864,customers!$A$1:$A$1001,customers!$C$1:$C$1001,,0))</f>
        <v>skline1@gmail.com</v>
      </c>
      <c r="H864" s="2" t="str">
        <f>_xlfn.XLOOKUP(C864,customers!$A$1:$A$1001,customers!$G$1:$G$1001,,0)</f>
        <v>United States</v>
      </c>
      <c r="I864" t="str">
        <f>INDEX(products!$A$1:$G$49,MATCH(orders!$D905,products!$A$1:$A$49,0),MATCH(orders!I$1,products!$A$1:$G$1,0))</f>
        <v>Cia</v>
      </c>
      <c r="J864" t="str">
        <f>INDEX(products!$A$1:$G$49,MATCH(orders!$D905,products!$A$1:$A$49,0),MATCH(orders!J$1,products!$A$1:$G$1,0))</f>
        <v>C</v>
      </c>
      <c r="K864" s="5">
        <f>INDEX(products!$A$1:$G$49,MATCH(orders!$D905,products!$A$1:$A$49,0),MATCH(orders!K$1,products!$A$1:$G$1,0))</f>
        <v>0.5</v>
      </c>
      <c r="L864" s="10">
        <f>INDEX(products!$A$1:$G$49,MATCH(orders!$D905,products!$A$1:$A$49,0),MATCH(orders!L$1,products!$A$1:$G$1,0))</f>
        <v>2.75</v>
      </c>
      <c r="M864" s="10">
        <f t="shared" si="39"/>
        <v>5.5</v>
      </c>
      <c r="N864" t="str">
        <f t="shared" si="40"/>
        <v>Ciabatta</v>
      </c>
      <c r="O864" t="str">
        <f t="shared" si="41"/>
        <v>Crispy</v>
      </c>
      <c r="P864" t="str">
        <f>_xlfn.XLOOKUP(Orders[[#This Row],[Customer ID]],customers!$A$2:$A$1001,customers!$I$2:$I$1001,,0)</f>
        <v>Yes</v>
      </c>
    </row>
    <row r="865" spans="1:16" x14ac:dyDescent="0.35">
      <c r="A865" s="2" t="s">
        <v>5706</v>
      </c>
      <c r="B865" s="3">
        <v>45338</v>
      </c>
      <c r="C865" s="2" t="s">
        <v>4706</v>
      </c>
      <c r="D865" t="s">
        <v>281</v>
      </c>
      <c r="E865" s="2">
        <v>5</v>
      </c>
      <c r="F865" s="2" t="str">
        <f>_xlfn.XLOOKUP(C865,customers!$A$1:$A$1001,customers!$B$1:$B$1001,,0)</f>
        <v>Sandra Jarvis</v>
      </c>
      <c r="G865" s="2" t="str">
        <f ca="1">IF(_xlfn.XLOOKUP(C865,customers!$A$1:$A$1001,customers!$C$1:$C$1001,,0)=0,"",_xlfn.XLOOKUP(C865,customers!$A$1:$A$1001,customers!$C$1:$C$1001,,0))</f>
        <v>sjarvis3@yahoo.com</v>
      </c>
      <c r="H865" s="2" t="str">
        <f>_xlfn.XLOOKUP(C865,customers!$A$1:$A$1001,customers!$G$1:$G$1001,,0)</f>
        <v>Germany</v>
      </c>
      <c r="I865" t="str">
        <f>INDEX(products!$A$1:$G$49,MATCH(orders!$D235,products!$A$1:$A$49,0),MATCH(orders!I$1,products!$A$1:$G$1,0))</f>
        <v>Bag</v>
      </c>
      <c r="J865" t="str">
        <f>INDEX(products!$A$1:$G$49,MATCH(orders!$D235,products!$A$1:$A$49,0),MATCH(orders!J$1,products!$A$1:$G$1,0))</f>
        <v>C</v>
      </c>
      <c r="K865" s="5">
        <f>INDEX(products!$A$1:$G$49,MATCH(orders!$D235,products!$A$1:$A$49,0),MATCH(orders!K$1,products!$A$1:$G$1,0))</f>
        <v>2.5</v>
      </c>
      <c r="L865" s="10">
        <f>INDEX(products!$A$1:$G$49,MATCH(orders!$D235,products!$A$1:$A$49,0),MATCH(orders!L$1,products!$A$1:$G$1,0))</f>
        <v>16.5</v>
      </c>
      <c r="M865" s="10">
        <f t="shared" si="39"/>
        <v>82.5</v>
      </c>
      <c r="N865" t="str">
        <f t="shared" si="40"/>
        <v>Baguette</v>
      </c>
      <c r="O865" t="str">
        <f t="shared" si="41"/>
        <v>Crispy</v>
      </c>
      <c r="P865" t="str">
        <f>_xlfn.XLOOKUP(Orders[[#This Row],[Customer ID]],customers!$A$2:$A$1001,customers!$I$2:$I$1001,,0)</f>
        <v>Yes</v>
      </c>
    </row>
    <row r="866" spans="1:16" x14ac:dyDescent="0.35">
      <c r="A866" s="2" t="s">
        <v>5938</v>
      </c>
      <c r="B866" s="3">
        <v>45117</v>
      </c>
      <c r="C866" s="2" t="s">
        <v>4938</v>
      </c>
      <c r="D866" t="s">
        <v>264</v>
      </c>
      <c r="E866" s="2">
        <v>6</v>
      </c>
      <c r="F866" s="2" t="str">
        <f>_xlfn.XLOOKUP(C866,customers!$A$1:$A$1001,customers!$B$1:$B$1001,,0)</f>
        <v>Sanai Duran</v>
      </c>
      <c r="G866" s="2" t="str">
        <f ca="1">IF(_xlfn.XLOOKUP(C866,customers!$A$1:$A$1001,customers!$C$1:$C$1001,,0)=0,"",_xlfn.XLOOKUP(C866,customers!$A$1:$A$1001,customers!$C$1:$C$1001,,0))</f>
        <v>sduran5@yahoo.com</v>
      </c>
      <c r="H866" s="2" t="str">
        <f>_xlfn.XLOOKUP(C866,customers!$A$1:$A$1001,customers!$G$1:$G$1001,,0)</f>
        <v>United States</v>
      </c>
      <c r="I866" t="str">
        <f>INDEX(products!$A$1:$G$49,MATCH(orders!$D680,products!$A$1:$A$49,0),MATCH(orders!I$1,products!$A$1:$G$1,0))</f>
        <v>Cro</v>
      </c>
      <c r="J866" t="str">
        <f>INDEX(products!$A$1:$G$49,MATCH(orders!$D680,products!$A$1:$A$49,0),MATCH(orders!J$1,products!$A$1:$G$1,0))</f>
        <v>M</v>
      </c>
      <c r="K866" s="5">
        <f>INDEX(products!$A$1:$G$49,MATCH(orders!$D680,products!$A$1:$A$49,0),MATCH(orders!K$1,products!$A$1:$G$1,0))</f>
        <v>1</v>
      </c>
      <c r="L866" s="10">
        <f>INDEX(products!$A$1:$G$49,MATCH(orders!$D680,products!$A$1:$A$49,0),MATCH(orders!L$1,products!$A$1:$G$1,0))</f>
        <v>5.4</v>
      </c>
      <c r="M866" s="10">
        <f t="shared" si="39"/>
        <v>32.400000000000006</v>
      </c>
      <c r="N866" t="str">
        <f t="shared" si="40"/>
        <v>Croissant</v>
      </c>
      <c r="O866" t="str">
        <f t="shared" si="41"/>
        <v>Medium</v>
      </c>
      <c r="P866" t="str">
        <f>_xlfn.XLOOKUP(Orders[[#This Row],[Customer ID]],customers!$A$2:$A$1001,customers!$I$2:$I$1001,,0)</f>
        <v>Yes</v>
      </c>
    </row>
    <row r="867" spans="1:16" x14ac:dyDescent="0.35">
      <c r="A867" s="2" t="s">
        <v>6121</v>
      </c>
      <c r="B867" s="3">
        <v>45132</v>
      </c>
      <c r="C867" s="2" t="s">
        <v>5121</v>
      </c>
      <c r="D867" t="s">
        <v>272</v>
      </c>
      <c r="E867" s="2">
        <v>4</v>
      </c>
      <c r="F867" s="2" t="str">
        <f>_xlfn.XLOOKUP(C867,customers!$A$1:$A$1001,customers!$B$1:$B$1001,,0)</f>
        <v>Sarai Crosby</v>
      </c>
      <c r="G867" s="2" t="str">
        <f ca="1">IF(_xlfn.XLOOKUP(C867,customers!$A$1:$A$1001,customers!$C$1:$C$1001,,0)=0,"",_xlfn.XLOOKUP(C867,customers!$A$1:$A$1001,customers!$C$1:$C$1001,,0))</f>
        <v>scrosby3@icloud.com</v>
      </c>
      <c r="H867" s="2" t="str">
        <f>_xlfn.XLOOKUP(C867,customers!$A$1:$A$1001,customers!$G$1:$G$1001,,0)</f>
        <v>France</v>
      </c>
      <c r="I867" t="str">
        <f>INDEX(products!$A$1:$G$49,MATCH(orders!$D412,products!$A$1:$A$49,0),MATCH(orders!I$1,products!$A$1:$G$1,0))</f>
        <v>Cro</v>
      </c>
      <c r="J867" t="str">
        <f>INDEX(products!$A$1:$G$49,MATCH(orders!$D412,products!$A$1:$A$49,0),MATCH(orders!J$1,products!$A$1:$G$1,0))</f>
        <v>S</v>
      </c>
      <c r="K867" s="5">
        <f>INDEX(products!$A$1:$G$49,MATCH(orders!$D412,products!$A$1:$A$49,0),MATCH(orders!K$1,products!$A$1:$G$1,0))</f>
        <v>0.5</v>
      </c>
      <c r="L867" s="10">
        <f>INDEX(products!$A$1:$G$49,MATCH(orders!$D412,products!$A$1:$A$49,0),MATCH(orders!L$1,products!$A$1:$G$1,0))</f>
        <v>2.25</v>
      </c>
      <c r="M867" s="10">
        <f t="shared" si="39"/>
        <v>9</v>
      </c>
      <c r="N867" t="str">
        <f t="shared" si="40"/>
        <v>Croissant</v>
      </c>
      <c r="O867" t="str">
        <f t="shared" si="41"/>
        <v>Soft</v>
      </c>
      <c r="P867" t="str">
        <f>_xlfn.XLOOKUP(Orders[[#This Row],[Customer ID]],customers!$A$2:$A$1001,customers!$I$2:$I$1001,,0)</f>
        <v>Yes</v>
      </c>
    </row>
    <row r="868" spans="1:16" x14ac:dyDescent="0.35">
      <c r="A868" s="2" t="s">
        <v>5991</v>
      </c>
      <c r="B868" s="3">
        <v>45461</v>
      </c>
      <c r="C868" s="2" t="s">
        <v>4991</v>
      </c>
      <c r="D868" t="s">
        <v>273</v>
      </c>
      <c r="E868" s="2">
        <v>5</v>
      </c>
      <c r="F868" s="2" t="str">
        <f>_xlfn.XLOOKUP(C868,customers!$A$1:$A$1001,customers!$B$1:$B$1001,,0)</f>
        <v>Sarai Richardson</v>
      </c>
      <c r="G868" s="2" t="str">
        <f ca="1">IF(_xlfn.XLOOKUP(C868,customers!$A$1:$A$1001,customers!$C$1:$C$1001,,0)=0,"",_xlfn.XLOOKUP(C868,customers!$A$1:$A$1001,customers!$C$1:$C$1001,,0))</f>
        <v>srichardson5@gmail.com</v>
      </c>
      <c r="H868" s="2" t="str">
        <f>_xlfn.XLOOKUP(C868,customers!$A$1:$A$1001,customers!$G$1:$G$1001,,0)</f>
        <v>France</v>
      </c>
      <c r="I868" t="str">
        <f>INDEX(products!$A$1:$G$49,MATCH(orders!$D691,products!$A$1:$A$49,0),MATCH(orders!I$1,products!$A$1:$G$1,0))</f>
        <v>Bag</v>
      </c>
      <c r="J868" t="str">
        <f>INDEX(products!$A$1:$G$49,MATCH(orders!$D691,products!$A$1:$A$49,0),MATCH(orders!J$1,products!$A$1:$G$1,0))</f>
        <v>M</v>
      </c>
      <c r="K868" s="5">
        <f>INDEX(products!$A$1:$G$49,MATCH(orders!$D691,products!$A$1:$A$49,0),MATCH(orders!K$1,products!$A$1:$G$1,0))</f>
        <v>1</v>
      </c>
      <c r="L868" s="10">
        <f>INDEX(products!$A$1:$G$49,MATCH(orders!$D691,products!$A$1:$A$49,0),MATCH(orders!L$1,products!$A$1:$G$1,0))</f>
        <v>7.2</v>
      </c>
      <c r="M868" s="10">
        <f t="shared" si="39"/>
        <v>36</v>
      </c>
      <c r="N868" t="str">
        <f t="shared" si="40"/>
        <v>Baguette</v>
      </c>
      <c r="O868" t="str">
        <f t="shared" si="41"/>
        <v>Medium</v>
      </c>
      <c r="P868" t="str">
        <f>_xlfn.XLOOKUP(Orders[[#This Row],[Customer ID]],customers!$A$2:$A$1001,customers!$I$2:$I$1001,,0)</f>
        <v>Yes</v>
      </c>
    </row>
    <row r="869" spans="1:16" x14ac:dyDescent="0.35">
      <c r="A869" s="2" t="s">
        <v>5224</v>
      </c>
      <c r="B869" s="3">
        <v>44377</v>
      </c>
      <c r="C869" s="2" t="s">
        <v>4224</v>
      </c>
      <c r="D869" t="s">
        <v>282</v>
      </c>
      <c r="E869" s="2">
        <v>6</v>
      </c>
      <c r="F869" s="2" t="str">
        <f>_xlfn.XLOOKUP(C869,customers!$A$1:$A$1001,customers!$B$1:$B$1001,,0)</f>
        <v>Sara Nixon</v>
      </c>
      <c r="G869" s="2" t="str">
        <f ca="1">IF(_xlfn.XLOOKUP(C869,customers!$A$1:$A$1001,customers!$C$1:$C$1001,,0)=0,"",_xlfn.XLOOKUP(C869,customers!$A$1:$A$1001,customers!$C$1:$C$1001,,0))</f>
        <v>snixon3@gmail.com</v>
      </c>
      <c r="H869" s="2" t="str">
        <f>_xlfn.XLOOKUP(C869,customers!$A$1:$A$1001,customers!$G$1:$G$1001,,0)</f>
        <v>United States</v>
      </c>
      <c r="I869" t="str">
        <f>INDEX(products!$A$1:$G$49,MATCH(orders!$D34,products!$A$1:$A$49,0),MATCH(orders!I$1,products!$A$1:$G$1,0))</f>
        <v>Bag</v>
      </c>
      <c r="J869" t="str">
        <f>INDEX(products!$A$1:$G$49,MATCH(orders!$D34,products!$A$1:$A$49,0),MATCH(orders!J$1,products!$A$1:$G$1,0))</f>
        <v>S</v>
      </c>
      <c r="K869" s="5">
        <f>INDEX(products!$A$1:$G$49,MATCH(orders!$D34,products!$A$1:$A$49,0),MATCH(orders!K$1,products!$A$1:$G$1,0))</f>
        <v>0.2</v>
      </c>
      <c r="L869" s="10">
        <f>INDEX(products!$A$1:$G$49,MATCH(orders!$D34,products!$A$1:$A$49,0),MATCH(orders!L$1,products!$A$1:$G$1,0))</f>
        <v>0.6</v>
      </c>
      <c r="M869" s="10">
        <f t="shared" si="39"/>
        <v>3.5999999999999996</v>
      </c>
      <c r="N869" t="str">
        <f t="shared" si="40"/>
        <v>Baguette</v>
      </c>
      <c r="O869" t="str">
        <f t="shared" si="41"/>
        <v>Soft</v>
      </c>
      <c r="P869" t="str">
        <f>_xlfn.XLOOKUP(Orders[[#This Row],[Customer ID]],customers!$A$2:$A$1001,customers!$I$2:$I$1001,,0)</f>
        <v>Yes</v>
      </c>
    </row>
    <row r="870" spans="1:16" x14ac:dyDescent="0.35">
      <c r="A870" s="2" t="s">
        <v>5577</v>
      </c>
      <c r="B870" s="3">
        <v>45009</v>
      </c>
      <c r="C870" s="2" t="s">
        <v>4577</v>
      </c>
      <c r="D870" t="s">
        <v>284</v>
      </c>
      <c r="E870" s="2">
        <v>3</v>
      </c>
      <c r="F870" s="2" t="str">
        <f>_xlfn.XLOOKUP(C870,customers!$A$1:$A$1001,customers!$B$1:$B$1001,,0)</f>
        <v>Sasha Christian</v>
      </c>
      <c r="G870" s="2" t="str">
        <f ca="1">IF(_xlfn.XLOOKUP(C870,customers!$A$1:$A$1001,customers!$C$1:$C$1001,,0)=0,"",_xlfn.XLOOKUP(C870,customers!$A$1:$A$1001,customers!$C$1:$C$1001,,0))</f>
        <v>schristian9@yahoo.com</v>
      </c>
      <c r="H870" s="2" t="str">
        <f>_xlfn.XLOOKUP(C870,customers!$A$1:$A$1001,customers!$G$1:$G$1001,,0)</f>
        <v>United States</v>
      </c>
      <c r="I870" t="str">
        <f>INDEX(products!$A$1:$G$49,MATCH(orders!$D720,products!$A$1:$A$49,0),MATCH(orders!I$1,products!$A$1:$G$1,0))</f>
        <v>Cia</v>
      </c>
      <c r="J870" t="str">
        <f>INDEX(products!$A$1:$G$49,MATCH(orders!$D720,products!$A$1:$A$49,0),MATCH(orders!J$1,products!$A$1:$G$1,0))</f>
        <v>C</v>
      </c>
      <c r="K870" s="5">
        <f>INDEX(products!$A$1:$G$49,MATCH(orders!$D720,products!$A$1:$A$49,0),MATCH(orders!K$1,products!$A$1:$G$1,0))</f>
        <v>0.5</v>
      </c>
      <c r="L870" s="10">
        <f>INDEX(products!$A$1:$G$49,MATCH(orders!$D720,products!$A$1:$A$49,0),MATCH(orders!L$1,products!$A$1:$G$1,0))</f>
        <v>2.75</v>
      </c>
      <c r="M870" s="10">
        <f t="shared" si="39"/>
        <v>8.25</v>
      </c>
      <c r="N870" t="str">
        <f t="shared" si="40"/>
        <v>Ciabatta</v>
      </c>
      <c r="O870" t="str">
        <f t="shared" si="41"/>
        <v>Crispy</v>
      </c>
      <c r="P870" t="str">
        <f>_xlfn.XLOOKUP(Orders[[#This Row],[Customer ID]],customers!$A$2:$A$1001,customers!$I$2:$I$1001,,0)</f>
        <v>Yes</v>
      </c>
    </row>
    <row r="871" spans="1:16" x14ac:dyDescent="0.35">
      <c r="A871" s="2" t="s">
        <v>5221</v>
      </c>
      <c r="B871" s="3">
        <v>45256</v>
      </c>
      <c r="C871" s="2" t="s">
        <v>4221</v>
      </c>
      <c r="D871" t="s">
        <v>284</v>
      </c>
      <c r="E871" s="2">
        <v>6</v>
      </c>
      <c r="F871" s="2" t="str">
        <f>_xlfn.XLOOKUP(C871,customers!$A$1:$A$1001,customers!$B$1:$B$1001,,0)</f>
        <v>Savion Richards</v>
      </c>
      <c r="G871" s="2" t="str">
        <f ca="1">IF(_xlfn.XLOOKUP(C871,customers!$A$1:$A$1001,customers!$C$1:$C$1001,,0)=0,"",_xlfn.XLOOKUP(C871,customers!$A$1:$A$1001,customers!$C$1:$C$1001,,0))</f>
        <v>srichards1@yahoo.com</v>
      </c>
      <c r="H871" s="2" t="str">
        <f>_xlfn.XLOOKUP(C871,customers!$A$1:$A$1001,customers!$G$1:$G$1001,,0)</f>
        <v>France</v>
      </c>
      <c r="I871" t="str">
        <f>INDEX(products!$A$1:$G$49,MATCH(orders!$D576,products!$A$1:$A$49,0),MATCH(orders!I$1,products!$A$1:$G$1,0))</f>
        <v>Cro</v>
      </c>
      <c r="J871" t="str">
        <f>INDEX(products!$A$1:$G$49,MATCH(orders!$D576,products!$A$1:$A$49,0),MATCH(orders!J$1,products!$A$1:$G$1,0))</f>
        <v>C</v>
      </c>
      <c r="K871" s="5">
        <f>INDEX(products!$A$1:$G$49,MATCH(orders!$D576,products!$A$1:$A$49,0),MATCH(orders!K$1,products!$A$1:$G$1,0))</f>
        <v>1</v>
      </c>
      <c r="L871" s="10">
        <f>INDEX(products!$A$1:$G$49,MATCH(orders!$D576,products!$A$1:$A$49,0),MATCH(orders!L$1,products!$A$1:$G$1,0))</f>
        <v>4.95</v>
      </c>
      <c r="M871" s="10">
        <f t="shared" si="39"/>
        <v>29.700000000000003</v>
      </c>
      <c r="N871" t="str">
        <f t="shared" si="40"/>
        <v>Croissant</v>
      </c>
      <c r="O871" t="str">
        <f t="shared" si="41"/>
        <v>Crispy</v>
      </c>
      <c r="P871" t="str">
        <f>_xlfn.XLOOKUP(Orders[[#This Row],[Customer ID]],customers!$A$2:$A$1001,customers!$I$2:$I$1001,,0)</f>
        <v>Yes</v>
      </c>
    </row>
    <row r="872" spans="1:16" x14ac:dyDescent="0.35">
      <c r="A872" s="2" t="s">
        <v>5772</v>
      </c>
      <c r="B872" s="3">
        <v>45609</v>
      </c>
      <c r="C872" s="2" t="s">
        <v>4772</v>
      </c>
      <c r="D872" t="s">
        <v>290</v>
      </c>
      <c r="E872" s="2">
        <v>1</v>
      </c>
      <c r="F872" s="2" t="str">
        <f>_xlfn.XLOOKUP(C872,customers!$A$1:$A$1001,customers!$B$1:$B$1001,,0)</f>
        <v>Scarlett Owens</v>
      </c>
      <c r="G872" s="2" t="str">
        <f ca="1">IF(_xlfn.XLOOKUP(C872,customers!$A$1:$A$1001,customers!$C$1:$C$1001,,0)=0,"",_xlfn.XLOOKUP(C872,customers!$A$1:$A$1001,customers!$C$1:$C$1001,,0))</f>
        <v>sowens7@aol.com</v>
      </c>
      <c r="H872" s="2" t="str">
        <f>_xlfn.XLOOKUP(C872,customers!$A$1:$A$1001,customers!$G$1:$G$1001,,0)</f>
        <v>United States</v>
      </c>
      <c r="I872" t="str">
        <f>INDEX(products!$A$1:$G$49,MATCH(orders!$D190,products!$A$1:$A$49,0),MATCH(orders!I$1,products!$A$1:$G$1,0))</f>
        <v>Cro</v>
      </c>
      <c r="J872" t="str">
        <f>INDEX(products!$A$1:$G$49,MATCH(orders!$D190,products!$A$1:$A$49,0),MATCH(orders!J$1,products!$A$1:$G$1,0))</f>
        <v>C</v>
      </c>
      <c r="K872" s="5">
        <f>INDEX(products!$A$1:$G$49,MATCH(orders!$D190,products!$A$1:$A$49,0),MATCH(orders!K$1,products!$A$1:$G$1,0))</f>
        <v>0.5</v>
      </c>
      <c r="L872" s="10">
        <f>INDEX(products!$A$1:$G$49,MATCH(orders!$D190,products!$A$1:$A$49,0),MATCH(orders!L$1,products!$A$1:$G$1,0))</f>
        <v>2.2000000000000002</v>
      </c>
      <c r="M872" s="10">
        <f t="shared" si="39"/>
        <v>2.2000000000000002</v>
      </c>
      <c r="N872" t="str">
        <f t="shared" si="40"/>
        <v>Croissant</v>
      </c>
      <c r="O872" t="str">
        <f t="shared" si="41"/>
        <v>Crispy</v>
      </c>
      <c r="P872" t="str">
        <f>_xlfn.XLOOKUP(Orders[[#This Row],[Customer ID]],customers!$A$2:$A$1001,customers!$I$2:$I$1001,,0)</f>
        <v>No</v>
      </c>
    </row>
    <row r="873" spans="1:16" x14ac:dyDescent="0.35">
      <c r="A873" s="2" t="s">
        <v>5282</v>
      </c>
      <c r="B873" s="3">
        <v>45049</v>
      </c>
      <c r="C873" s="2" t="s">
        <v>4282</v>
      </c>
      <c r="D873" t="s">
        <v>263</v>
      </c>
      <c r="E873" s="2">
        <v>6</v>
      </c>
      <c r="F873" s="2" t="str">
        <f>_xlfn.XLOOKUP(C873,customers!$A$1:$A$1001,customers!$B$1:$B$1001,,0)</f>
        <v>Scott Sawyer</v>
      </c>
      <c r="G873" s="2" t="str">
        <f ca="1">IF(_xlfn.XLOOKUP(C873,customers!$A$1:$A$1001,customers!$C$1:$C$1001,,0)=0,"",_xlfn.XLOOKUP(C873,customers!$A$1:$A$1001,customers!$C$1:$C$1001,,0))</f>
        <v>ssawyer6@yahoo.com</v>
      </c>
      <c r="H873" s="2" t="str">
        <f>_xlfn.XLOOKUP(C873,customers!$A$1:$A$1001,customers!$G$1:$G$1001,,0)</f>
        <v>France</v>
      </c>
      <c r="I873" t="str">
        <f>INDEX(products!$A$1:$G$49,MATCH(orders!$D727,products!$A$1:$A$49,0),MATCH(orders!I$1,products!$A$1:$G$1,0))</f>
        <v>Cro</v>
      </c>
      <c r="J873" t="str">
        <f>INDEX(products!$A$1:$G$49,MATCH(orders!$D727,products!$A$1:$A$49,0),MATCH(orders!J$1,products!$A$1:$G$1,0))</f>
        <v>S</v>
      </c>
      <c r="K873" s="5">
        <f>INDEX(products!$A$1:$G$49,MATCH(orders!$D727,products!$A$1:$A$49,0),MATCH(orders!K$1,products!$A$1:$G$1,0))</f>
        <v>0.2</v>
      </c>
      <c r="L873" s="10">
        <f>INDEX(products!$A$1:$G$49,MATCH(orders!$D727,products!$A$1:$A$49,0),MATCH(orders!L$1,products!$A$1:$G$1,0))</f>
        <v>0.9</v>
      </c>
      <c r="M873" s="10">
        <f t="shared" si="39"/>
        <v>5.4</v>
      </c>
      <c r="N873" t="str">
        <f t="shared" si="40"/>
        <v>Croissant</v>
      </c>
      <c r="O873" t="str">
        <f t="shared" si="41"/>
        <v>Soft</v>
      </c>
      <c r="P873" t="str">
        <f>_xlfn.XLOOKUP(Orders[[#This Row],[Customer ID]],customers!$A$2:$A$1001,customers!$I$2:$I$1001,,0)</f>
        <v>Yes</v>
      </c>
    </row>
    <row r="874" spans="1:16" x14ac:dyDescent="0.35">
      <c r="A874" s="2" t="s">
        <v>5634</v>
      </c>
      <c r="B874" s="3">
        <v>44564</v>
      </c>
      <c r="C874" s="2" t="s">
        <v>4634</v>
      </c>
      <c r="D874" t="s">
        <v>271</v>
      </c>
      <c r="E874" s="2">
        <v>3</v>
      </c>
      <c r="F874" s="2" t="str">
        <f>_xlfn.XLOOKUP(C874,customers!$A$1:$A$1001,customers!$B$1:$B$1001,,0)</f>
        <v>Sean Powell</v>
      </c>
      <c r="G874" s="2" t="str">
        <f ca="1">IF(_xlfn.XLOOKUP(C874,customers!$A$1:$A$1001,customers!$C$1:$C$1001,,0)=0,"",_xlfn.XLOOKUP(C874,customers!$A$1:$A$1001,customers!$C$1:$C$1001,,0))</f>
        <v>spowell9@aol.com</v>
      </c>
      <c r="H874" s="2" t="str">
        <f>_xlfn.XLOOKUP(C874,customers!$A$1:$A$1001,customers!$G$1:$G$1001,,0)</f>
        <v>France</v>
      </c>
      <c r="I874" t="str">
        <f>INDEX(products!$A$1:$G$49,MATCH(orders!$D927,products!$A$1:$A$49,0),MATCH(orders!I$1,products!$A$1:$G$1,0))</f>
        <v>Cia</v>
      </c>
      <c r="J874" t="str">
        <f>INDEX(products!$A$1:$G$49,MATCH(orders!$D927,products!$A$1:$A$49,0),MATCH(orders!J$1,products!$A$1:$G$1,0))</f>
        <v>C</v>
      </c>
      <c r="K874" s="5">
        <f>INDEX(products!$A$1:$G$49,MATCH(orders!$D927,products!$A$1:$A$49,0),MATCH(orders!K$1,products!$A$1:$G$1,0))</f>
        <v>0.5</v>
      </c>
      <c r="L874" s="10">
        <f>INDEX(products!$A$1:$G$49,MATCH(orders!$D927,products!$A$1:$A$49,0),MATCH(orders!L$1,products!$A$1:$G$1,0))</f>
        <v>2.75</v>
      </c>
      <c r="M874" s="10">
        <f t="shared" si="39"/>
        <v>8.25</v>
      </c>
      <c r="N874" t="str">
        <f t="shared" si="40"/>
        <v>Ciabatta</v>
      </c>
      <c r="O874" t="str">
        <f t="shared" si="41"/>
        <v>Crispy</v>
      </c>
      <c r="P874" t="str">
        <f>_xlfn.XLOOKUP(Orders[[#This Row],[Customer ID]],customers!$A$2:$A$1001,customers!$I$2:$I$1001,,0)</f>
        <v>No</v>
      </c>
    </row>
    <row r="875" spans="1:16" x14ac:dyDescent="0.35">
      <c r="A875" s="2" t="s">
        <v>5830</v>
      </c>
      <c r="B875" s="3">
        <v>44381</v>
      </c>
      <c r="C875" s="2" t="s">
        <v>4830</v>
      </c>
      <c r="D875" t="s">
        <v>265</v>
      </c>
      <c r="E875" s="2">
        <v>2</v>
      </c>
      <c r="F875" s="2" t="str">
        <f>_xlfn.XLOOKUP(C875,customers!$A$1:$A$1001,customers!$B$1:$B$1001,,0)</f>
        <v>Selina Ibarra</v>
      </c>
      <c r="G875" s="2" t="str">
        <f ca="1">IF(_xlfn.XLOOKUP(C875,customers!$A$1:$A$1001,customers!$C$1:$C$1001,,0)=0,"",_xlfn.XLOOKUP(C875,customers!$A$1:$A$1001,customers!$C$1:$C$1001,,0))</f>
        <v>sibarra9@aol.com</v>
      </c>
      <c r="H875" s="2" t="str">
        <f>_xlfn.XLOOKUP(C875,customers!$A$1:$A$1001,customers!$G$1:$G$1001,,0)</f>
        <v>France</v>
      </c>
      <c r="I875" t="str">
        <f>INDEX(products!$A$1:$G$49,MATCH(orders!$D777,products!$A$1:$A$49,0),MATCH(orders!I$1,products!$A$1:$G$1,0))</f>
        <v>Cia</v>
      </c>
      <c r="J875" t="str">
        <f>INDEX(products!$A$1:$G$49,MATCH(orders!$D777,products!$A$1:$A$49,0),MATCH(orders!J$1,products!$A$1:$G$1,0))</f>
        <v>C</v>
      </c>
      <c r="K875" s="5">
        <f>INDEX(products!$A$1:$G$49,MATCH(orders!$D777,products!$A$1:$A$49,0),MATCH(orders!K$1,products!$A$1:$G$1,0))</f>
        <v>1</v>
      </c>
      <c r="L875" s="10">
        <f>INDEX(products!$A$1:$G$49,MATCH(orders!$D777,products!$A$1:$A$49,0),MATCH(orders!L$1,products!$A$1:$G$1,0))</f>
        <v>5.5</v>
      </c>
      <c r="M875" s="10">
        <f t="shared" si="39"/>
        <v>11</v>
      </c>
      <c r="N875" t="str">
        <f t="shared" si="40"/>
        <v>Ciabatta</v>
      </c>
      <c r="O875" t="str">
        <f t="shared" si="41"/>
        <v>Crispy</v>
      </c>
      <c r="P875" t="str">
        <f>_xlfn.XLOOKUP(Orders[[#This Row],[Customer ID]],customers!$A$2:$A$1001,customers!$I$2:$I$1001,,0)</f>
        <v>Yes</v>
      </c>
    </row>
    <row r="876" spans="1:16" x14ac:dyDescent="0.35">
      <c r="A876" s="2" t="s">
        <v>5758</v>
      </c>
      <c r="B876" s="3">
        <v>44386</v>
      </c>
      <c r="C876" s="2" t="s">
        <v>4758</v>
      </c>
      <c r="D876" t="s">
        <v>272</v>
      </c>
      <c r="E876" s="2">
        <v>6</v>
      </c>
      <c r="F876" s="2" t="str">
        <f>_xlfn.XLOOKUP(C876,customers!$A$1:$A$1001,customers!$B$1:$B$1001,,0)</f>
        <v>Semaj Howard</v>
      </c>
      <c r="G876" s="2" t="str">
        <f ca="1">IF(_xlfn.XLOOKUP(C876,customers!$A$1:$A$1001,customers!$C$1:$C$1001,,0)=0,"",_xlfn.XLOOKUP(C876,customers!$A$1:$A$1001,customers!$C$1:$C$1001,,0))</f>
        <v>showard8@aol.com</v>
      </c>
      <c r="H876" s="2" t="str">
        <f>_xlfn.XLOOKUP(C876,customers!$A$1:$A$1001,customers!$G$1:$G$1001,,0)</f>
        <v>United States</v>
      </c>
      <c r="I876" t="str">
        <f>INDEX(products!$A$1:$G$49,MATCH(orders!$D400,products!$A$1:$A$49,0),MATCH(orders!I$1,products!$A$1:$G$1,0))</f>
        <v>Sou</v>
      </c>
      <c r="J876" t="str">
        <f>INDEX(products!$A$1:$G$49,MATCH(orders!$D400,products!$A$1:$A$49,0),MATCH(orders!J$1,products!$A$1:$G$1,0))</f>
        <v>M</v>
      </c>
      <c r="K876" s="5">
        <f>INDEX(products!$A$1:$G$49,MATCH(orders!$D400,products!$A$1:$A$49,0),MATCH(orders!K$1,products!$A$1:$G$1,0))</f>
        <v>0.5</v>
      </c>
      <c r="L876" s="10">
        <f>INDEX(products!$A$1:$G$49,MATCH(orders!$D400,products!$A$1:$A$49,0),MATCH(orders!L$1,products!$A$1:$G$1,0))</f>
        <v>1.8</v>
      </c>
      <c r="M876" s="10">
        <f t="shared" si="39"/>
        <v>10.8</v>
      </c>
      <c r="N876" t="str">
        <f t="shared" si="40"/>
        <v>Sourdough</v>
      </c>
      <c r="O876" t="str">
        <f t="shared" si="41"/>
        <v>Medium</v>
      </c>
      <c r="P876" t="str">
        <f>_xlfn.XLOOKUP(Orders[[#This Row],[Customer ID]],customers!$A$2:$A$1001,customers!$I$2:$I$1001,,0)</f>
        <v>Yes</v>
      </c>
    </row>
    <row r="877" spans="1:16" x14ac:dyDescent="0.35">
      <c r="A877" s="2" t="s">
        <v>5681</v>
      </c>
      <c r="B877" s="3">
        <v>45141</v>
      </c>
      <c r="C877" s="2" t="s">
        <v>4681</v>
      </c>
      <c r="D877" t="s">
        <v>267</v>
      </c>
      <c r="E877" s="2">
        <v>4</v>
      </c>
      <c r="F877" s="2" t="str">
        <f>_xlfn.XLOOKUP(C877,customers!$A$1:$A$1001,customers!$B$1:$B$1001,,0)</f>
        <v>Serena Walls</v>
      </c>
      <c r="G877" s="2" t="str">
        <f ca="1">IF(_xlfn.XLOOKUP(C877,customers!$A$1:$A$1001,customers!$C$1:$C$1001,,0)=0,"",_xlfn.XLOOKUP(C877,customers!$A$1:$A$1001,customers!$C$1:$C$1001,,0))</f>
        <v>swalls7@hotmail.com</v>
      </c>
      <c r="H877" s="2" t="str">
        <f>_xlfn.XLOOKUP(C877,customers!$A$1:$A$1001,customers!$G$1:$G$1001,,0)</f>
        <v>Canada</v>
      </c>
      <c r="I877" t="str">
        <f>INDEX(products!$A$1:$G$49,MATCH(orders!$D59,products!$A$1:$A$49,0),MATCH(orders!I$1,products!$A$1:$G$1,0))</f>
        <v>Bag</v>
      </c>
      <c r="J877" t="str">
        <f>INDEX(products!$A$1:$G$49,MATCH(orders!$D59,products!$A$1:$A$49,0),MATCH(orders!J$1,products!$A$1:$G$1,0))</f>
        <v>M</v>
      </c>
      <c r="K877" s="5">
        <f>INDEX(products!$A$1:$G$49,MATCH(orders!$D59,products!$A$1:$A$49,0),MATCH(orders!K$1,products!$A$1:$G$1,0))</f>
        <v>0.2</v>
      </c>
      <c r="L877" s="10">
        <f>INDEX(products!$A$1:$G$49,MATCH(orders!$D59,products!$A$1:$A$49,0),MATCH(orders!L$1,products!$A$1:$G$1,0))</f>
        <v>1.44</v>
      </c>
      <c r="M877" s="10">
        <f t="shared" si="39"/>
        <v>5.76</v>
      </c>
      <c r="N877" t="str">
        <f t="shared" si="40"/>
        <v>Baguette</v>
      </c>
      <c r="O877" t="str">
        <f t="shared" si="41"/>
        <v>Medium</v>
      </c>
      <c r="P877" t="str">
        <f>_xlfn.XLOOKUP(Orders[[#This Row],[Customer ID]],customers!$A$2:$A$1001,customers!$I$2:$I$1001,,0)</f>
        <v>Yes</v>
      </c>
    </row>
    <row r="878" spans="1:16" x14ac:dyDescent="0.35">
      <c r="A878" s="2" t="s">
        <v>5320</v>
      </c>
      <c r="B878" s="3">
        <v>44605</v>
      </c>
      <c r="C878" s="2" t="s">
        <v>4320</v>
      </c>
      <c r="D878" t="s">
        <v>290</v>
      </c>
      <c r="E878" s="2">
        <v>5</v>
      </c>
      <c r="F878" s="2" t="str">
        <f>_xlfn.XLOOKUP(C878,customers!$A$1:$A$1001,customers!$B$1:$B$1001,,0)</f>
        <v>Seth Yates</v>
      </c>
      <c r="G878" s="2" t="str">
        <f ca="1">IF(_xlfn.XLOOKUP(C878,customers!$A$1:$A$1001,customers!$C$1:$C$1001,,0)=0,"",_xlfn.XLOOKUP(C878,customers!$A$1:$A$1001,customers!$C$1:$C$1001,,0))</f>
        <v>syates7@yahoo.com</v>
      </c>
      <c r="H878" s="2" t="str">
        <f>_xlfn.XLOOKUP(C878,customers!$A$1:$A$1001,customers!$G$1:$G$1001,,0)</f>
        <v>United States</v>
      </c>
      <c r="I878" t="str">
        <f>INDEX(products!$A$1:$G$49,MATCH(orders!$D670,products!$A$1:$A$49,0),MATCH(orders!I$1,products!$A$1:$G$1,0))</f>
        <v>Sou</v>
      </c>
      <c r="J878" t="str">
        <f>INDEX(products!$A$1:$G$49,MATCH(orders!$D670,products!$A$1:$A$49,0),MATCH(orders!J$1,products!$A$1:$G$1,0))</f>
        <v>M</v>
      </c>
      <c r="K878" s="5">
        <f>INDEX(products!$A$1:$G$49,MATCH(orders!$D670,products!$A$1:$A$49,0),MATCH(orders!K$1,products!$A$1:$G$1,0))</f>
        <v>1</v>
      </c>
      <c r="L878" s="10">
        <f>INDEX(products!$A$1:$G$49,MATCH(orders!$D670,products!$A$1:$A$49,0),MATCH(orders!L$1,products!$A$1:$G$1,0))</f>
        <v>6</v>
      </c>
      <c r="M878" s="10">
        <f t="shared" si="39"/>
        <v>30</v>
      </c>
      <c r="N878" t="str">
        <f t="shared" si="40"/>
        <v>Sourdough</v>
      </c>
      <c r="O878" t="str">
        <f t="shared" si="41"/>
        <v>Medium</v>
      </c>
      <c r="P878" t="str">
        <f>_xlfn.XLOOKUP(Orders[[#This Row],[Customer ID]],customers!$A$2:$A$1001,customers!$I$2:$I$1001,,0)</f>
        <v>No</v>
      </c>
    </row>
    <row r="879" spans="1:16" x14ac:dyDescent="0.35">
      <c r="A879" s="2" t="s">
        <v>5380</v>
      </c>
      <c r="B879" s="3">
        <v>44945</v>
      </c>
      <c r="C879" s="2" t="s">
        <v>4380</v>
      </c>
      <c r="D879" t="s">
        <v>284</v>
      </c>
      <c r="E879" s="2">
        <v>2</v>
      </c>
      <c r="F879" s="2" t="str">
        <f>_xlfn.XLOOKUP(C879,customers!$A$1:$A$1001,customers!$B$1:$B$1001,,0)</f>
        <v>Shayla Hanson</v>
      </c>
      <c r="G879" s="2" t="str">
        <f ca="1">IF(_xlfn.XLOOKUP(C879,customers!$A$1:$A$1001,customers!$C$1:$C$1001,,0)=0,"",_xlfn.XLOOKUP(C879,customers!$A$1:$A$1001,customers!$C$1:$C$1001,,0))</f>
        <v>shanson0@icloud.com</v>
      </c>
      <c r="H879" s="2" t="str">
        <f>_xlfn.XLOOKUP(C879,customers!$A$1:$A$1001,customers!$G$1:$G$1001,,0)</f>
        <v>France</v>
      </c>
      <c r="I879" t="str">
        <f>INDEX(products!$A$1:$G$49,MATCH(orders!$D852,products!$A$1:$A$49,0),MATCH(orders!I$1,products!$A$1:$G$1,0))</f>
        <v>Cia</v>
      </c>
      <c r="J879" t="str">
        <f>INDEX(products!$A$1:$G$49,MATCH(orders!$D852,products!$A$1:$A$49,0),MATCH(orders!J$1,products!$A$1:$G$1,0))</f>
        <v>M</v>
      </c>
      <c r="K879" s="5">
        <f>INDEX(products!$A$1:$G$49,MATCH(orders!$D852,products!$A$1:$A$49,0),MATCH(orders!K$1,products!$A$1:$G$1,0))</f>
        <v>0.2</v>
      </c>
      <c r="L879" s="10">
        <f>INDEX(products!$A$1:$G$49,MATCH(orders!$D852,products!$A$1:$A$49,0),MATCH(orders!L$1,products!$A$1:$G$1,0))</f>
        <v>1.2</v>
      </c>
      <c r="M879" s="10">
        <f t="shared" si="39"/>
        <v>2.4</v>
      </c>
      <c r="N879" t="str">
        <f t="shared" si="40"/>
        <v>Ciabatta</v>
      </c>
      <c r="O879" t="str">
        <f t="shared" si="41"/>
        <v>Medium</v>
      </c>
      <c r="P879" t="str">
        <f>_xlfn.XLOOKUP(Orders[[#This Row],[Customer ID]],customers!$A$2:$A$1001,customers!$I$2:$I$1001,,0)</f>
        <v>No</v>
      </c>
    </row>
    <row r="880" spans="1:16" x14ac:dyDescent="0.35">
      <c r="A880" s="2" t="s">
        <v>5732</v>
      </c>
      <c r="B880" s="3">
        <v>45075</v>
      </c>
      <c r="C880" s="2" t="s">
        <v>4732</v>
      </c>
      <c r="D880" t="s">
        <v>280</v>
      </c>
      <c r="E880" s="2">
        <v>1</v>
      </c>
      <c r="F880" s="2" t="str">
        <f>_xlfn.XLOOKUP(C880,customers!$A$1:$A$1001,customers!$B$1:$B$1001,,0)</f>
        <v>Shayna Mason</v>
      </c>
      <c r="G880" s="2" t="str">
        <f ca="1">IF(_xlfn.XLOOKUP(C880,customers!$A$1:$A$1001,customers!$C$1:$C$1001,,0)=0,"",_xlfn.XLOOKUP(C880,customers!$A$1:$A$1001,customers!$C$1:$C$1001,,0))</f>
        <v>smason1@hotmail.com</v>
      </c>
      <c r="H880" s="2" t="str">
        <f>_xlfn.XLOOKUP(C880,customers!$A$1:$A$1001,customers!$G$1:$G$1001,,0)</f>
        <v>France</v>
      </c>
      <c r="I880" t="str">
        <f>INDEX(products!$A$1:$G$49,MATCH(orders!$D78,products!$A$1:$A$49,0),MATCH(orders!I$1,products!$A$1:$G$1,0))</f>
        <v>Bag</v>
      </c>
      <c r="J880" t="str">
        <f>INDEX(products!$A$1:$G$49,MATCH(orders!$D78,products!$A$1:$A$49,0),MATCH(orders!J$1,products!$A$1:$G$1,0))</f>
        <v>M</v>
      </c>
      <c r="K880" s="5">
        <f>INDEX(products!$A$1:$G$49,MATCH(orders!$D78,products!$A$1:$A$49,0),MATCH(orders!K$1,products!$A$1:$G$1,0))</f>
        <v>0.2</v>
      </c>
      <c r="L880" s="10">
        <f>INDEX(products!$A$1:$G$49,MATCH(orders!$D78,products!$A$1:$A$49,0),MATCH(orders!L$1,products!$A$1:$G$1,0))</f>
        <v>1.44</v>
      </c>
      <c r="M880" s="10">
        <f t="shared" si="39"/>
        <v>1.44</v>
      </c>
      <c r="N880" t="str">
        <f t="shared" si="40"/>
        <v>Baguette</v>
      </c>
      <c r="O880" t="str">
        <f t="shared" si="41"/>
        <v>Medium</v>
      </c>
      <c r="P880" t="str">
        <f>_xlfn.XLOOKUP(Orders[[#This Row],[Customer ID]],customers!$A$2:$A$1001,customers!$I$2:$I$1001,,0)</f>
        <v>No</v>
      </c>
    </row>
    <row r="881" spans="1:16" x14ac:dyDescent="0.35">
      <c r="A881" s="2" t="s">
        <v>5414</v>
      </c>
      <c r="B881" s="3">
        <v>45322</v>
      </c>
      <c r="C881" s="2" t="s">
        <v>4414</v>
      </c>
      <c r="D881" t="s">
        <v>269</v>
      </c>
      <c r="E881" s="2">
        <v>6</v>
      </c>
      <c r="F881" s="2" t="str">
        <f>_xlfn.XLOOKUP(C881,customers!$A$1:$A$1001,customers!$B$1:$B$1001,,0)</f>
        <v>Shaniya Ramsey</v>
      </c>
      <c r="G881" s="2" t="str">
        <f ca="1">IF(_xlfn.XLOOKUP(C881,customers!$A$1:$A$1001,customers!$C$1:$C$1001,,0)=0,"",_xlfn.XLOOKUP(C881,customers!$A$1:$A$1001,customers!$C$1:$C$1001,,0))</f>
        <v>sramsey3@outlook.com</v>
      </c>
      <c r="H881" s="2" t="str">
        <f>_xlfn.XLOOKUP(C881,customers!$A$1:$A$1001,customers!$G$1:$G$1001,,0)</f>
        <v>United States</v>
      </c>
      <c r="I881" t="str">
        <f>INDEX(products!$A$1:$G$49,MATCH(orders!$D781,products!$A$1:$A$49,0),MATCH(orders!I$1,products!$A$1:$G$1,0))</f>
        <v>Bag</v>
      </c>
      <c r="J881" t="str">
        <f>INDEX(products!$A$1:$G$49,MATCH(orders!$D781,products!$A$1:$A$49,0),MATCH(orders!J$1,products!$A$1:$G$1,0))</f>
        <v>C</v>
      </c>
      <c r="K881" s="5">
        <f>INDEX(products!$A$1:$G$49,MATCH(orders!$D781,products!$A$1:$A$49,0),MATCH(orders!K$1,products!$A$1:$G$1,0))</f>
        <v>0.2</v>
      </c>
      <c r="L881" s="10">
        <f>INDEX(products!$A$1:$G$49,MATCH(orders!$D781,products!$A$1:$A$49,0),MATCH(orders!L$1,products!$A$1:$G$1,0))</f>
        <v>1.32</v>
      </c>
      <c r="M881" s="10">
        <f t="shared" si="39"/>
        <v>7.92</v>
      </c>
      <c r="N881" t="str">
        <f t="shared" si="40"/>
        <v>Baguette</v>
      </c>
      <c r="O881" t="str">
        <f t="shared" si="41"/>
        <v>Crispy</v>
      </c>
      <c r="P881" t="str">
        <f>_xlfn.XLOOKUP(Orders[[#This Row],[Customer ID]],customers!$A$2:$A$1001,customers!$I$2:$I$1001,,0)</f>
        <v>No</v>
      </c>
    </row>
    <row r="882" spans="1:16" x14ac:dyDescent="0.35">
      <c r="A882" s="2" t="s">
        <v>5734</v>
      </c>
      <c r="B882" s="3">
        <v>44412</v>
      </c>
      <c r="C882" s="2" t="s">
        <v>4734</v>
      </c>
      <c r="D882" t="s">
        <v>267</v>
      </c>
      <c r="E882" s="2">
        <v>2</v>
      </c>
      <c r="F882" s="2" t="str">
        <f>_xlfn.XLOOKUP(C882,customers!$A$1:$A$1001,customers!$B$1:$B$1001,,0)</f>
        <v>Shayla Mccullough</v>
      </c>
      <c r="G882" s="2" t="str">
        <f ca="1">IF(_xlfn.XLOOKUP(C882,customers!$A$1:$A$1001,customers!$C$1:$C$1001,,0)=0,"",_xlfn.XLOOKUP(C882,customers!$A$1:$A$1001,customers!$C$1:$C$1001,,0))</f>
        <v>smccullough6@gmail.com</v>
      </c>
      <c r="H882" s="2" t="str">
        <f>_xlfn.XLOOKUP(C882,customers!$A$1:$A$1001,customers!$G$1:$G$1001,,0)</f>
        <v>United States</v>
      </c>
      <c r="I882" t="str">
        <f>INDEX(products!$A$1:$G$49,MATCH(orders!$D743,products!$A$1:$A$49,0),MATCH(orders!I$1,products!$A$1:$G$1,0))</f>
        <v>Bag</v>
      </c>
      <c r="J882" t="str">
        <f>INDEX(products!$A$1:$G$49,MATCH(orders!$D743,products!$A$1:$A$49,0),MATCH(orders!J$1,products!$A$1:$G$1,0))</f>
        <v>M</v>
      </c>
      <c r="K882" s="5">
        <f>INDEX(products!$A$1:$G$49,MATCH(orders!$D743,products!$A$1:$A$49,0),MATCH(orders!K$1,products!$A$1:$G$1,0))</f>
        <v>2.5</v>
      </c>
      <c r="L882" s="10">
        <f>INDEX(products!$A$1:$G$49,MATCH(orders!$D743,products!$A$1:$A$49,0),MATCH(orders!L$1,products!$A$1:$G$1,0))</f>
        <v>18</v>
      </c>
      <c r="M882" s="10">
        <f t="shared" si="39"/>
        <v>36</v>
      </c>
      <c r="N882" t="str">
        <f t="shared" si="40"/>
        <v>Baguette</v>
      </c>
      <c r="O882" t="str">
        <f t="shared" si="41"/>
        <v>Medium</v>
      </c>
      <c r="P882" t="str">
        <f>_xlfn.XLOOKUP(Orders[[#This Row],[Customer ID]],customers!$A$2:$A$1001,customers!$I$2:$I$1001,,0)</f>
        <v>No</v>
      </c>
    </row>
    <row r="883" spans="1:16" x14ac:dyDescent="0.35">
      <c r="A883" s="2" t="s">
        <v>5241</v>
      </c>
      <c r="B883" s="3">
        <v>45173</v>
      </c>
      <c r="C883" s="2" t="s">
        <v>4241</v>
      </c>
      <c r="D883" t="s">
        <v>281</v>
      </c>
      <c r="E883" s="2">
        <v>2</v>
      </c>
      <c r="F883" s="2" t="str">
        <f>_xlfn.XLOOKUP(C883,customers!$A$1:$A$1001,customers!$B$1:$B$1001,,0)</f>
        <v>Shaniya Best</v>
      </c>
      <c r="G883" s="2" t="str">
        <f ca="1">IF(_xlfn.XLOOKUP(C883,customers!$A$1:$A$1001,customers!$C$1:$C$1001,,0)=0,"",_xlfn.XLOOKUP(C883,customers!$A$1:$A$1001,customers!$C$1:$C$1001,,0))</f>
        <v>sbest9@yahoo.com</v>
      </c>
      <c r="H883" s="2" t="str">
        <f>_xlfn.XLOOKUP(C883,customers!$A$1:$A$1001,customers!$G$1:$G$1001,,0)</f>
        <v>Canada</v>
      </c>
      <c r="I883" t="str">
        <f>INDEX(products!$A$1:$G$49,MATCH(orders!$D427,products!$A$1:$A$49,0),MATCH(orders!I$1,products!$A$1:$G$1,0))</f>
        <v>Bag</v>
      </c>
      <c r="J883" t="str">
        <f>INDEX(products!$A$1:$G$49,MATCH(orders!$D427,products!$A$1:$A$49,0),MATCH(orders!J$1,products!$A$1:$G$1,0))</f>
        <v>C</v>
      </c>
      <c r="K883" s="5">
        <f>INDEX(products!$A$1:$G$49,MATCH(orders!$D427,products!$A$1:$A$49,0),MATCH(orders!K$1,products!$A$1:$G$1,0))</f>
        <v>0.2</v>
      </c>
      <c r="L883" s="10">
        <f>INDEX(products!$A$1:$G$49,MATCH(orders!$D427,products!$A$1:$A$49,0),MATCH(orders!L$1,products!$A$1:$G$1,0))</f>
        <v>1.32</v>
      </c>
      <c r="M883" s="10">
        <f t="shared" si="39"/>
        <v>2.64</v>
      </c>
      <c r="N883" t="str">
        <f t="shared" si="40"/>
        <v>Baguette</v>
      </c>
      <c r="O883" t="str">
        <f t="shared" si="41"/>
        <v>Crispy</v>
      </c>
      <c r="P883" t="str">
        <f>_xlfn.XLOOKUP(Orders[[#This Row],[Customer ID]],customers!$A$2:$A$1001,customers!$I$2:$I$1001,,0)</f>
        <v>Yes</v>
      </c>
    </row>
    <row r="884" spans="1:16" x14ac:dyDescent="0.35">
      <c r="A884" s="2" t="s">
        <v>5805</v>
      </c>
      <c r="B884" s="3">
        <v>44335</v>
      </c>
      <c r="C884" s="2" t="s">
        <v>4805</v>
      </c>
      <c r="D884" t="s">
        <v>266</v>
      </c>
      <c r="E884" s="2">
        <v>4</v>
      </c>
      <c r="F884" s="2" t="str">
        <f>_xlfn.XLOOKUP(C884,customers!$A$1:$A$1001,customers!$B$1:$B$1001,,0)</f>
        <v>Sheldon Lara</v>
      </c>
      <c r="G884" s="2" t="str">
        <f ca="1">IF(_xlfn.XLOOKUP(C884,customers!$A$1:$A$1001,customers!$C$1:$C$1001,,0)=0,"",_xlfn.XLOOKUP(C884,customers!$A$1:$A$1001,customers!$C$1:$C$1001,,0))</f>
        <v>slara0@aol.com</v>
      </c>
      <c r="H884" s="2" t="str">
        <f>_xlfn.XLOOKUP(C884,customers!$A$1:$A$1001,customers!$G$1:$G$1001,,0)</f>
        <v>France</v>
      </c>
      <c r="I884" t="str">
        <f>INDEX(products!$A$1:$G$49,MATCH(orders!$D22,products!$A$1:$A$49,0),MATCH(orders!I$1,products!$A$1:$G$1,0))</f>
        <v>Bag</v>
      </c>
      <c r="J884" t="str">
        <f>INDEX(products!$A$1:$G$49,MATCH(orders!$D22,products!$A$1:$A$49,0),MATCH(orders!J$1,products!$A$1:$G$1,0))</f>
        <v>M</v>
      </c>
      <c r="K884" s="5">
        <f>INDEX(products!$A$1:$G$49,MATCH(orders!$D22,products!$A$1:$A$49,0),MATCH(orders!K$1,products!$A$1:$G$1,0))</f>
        <v>2.5</v>
      </c>
      <c r="L884" s="10">
        <f>INDEX(products!$A$1:$G$49,MATCH(orders!$D22,products!$A$1:$A$49,0),MATCH(orders!L$1,products!$A$1:$G$1,0))</f>
        <v>18</v>
      </c>
      <c r="M884" s="10">
        <f t="shared" si="39"/>
        <v>72</v>
      </c>
      <c r="N884" t="str">
        <f t="shared" si="40"/>
        <v>Baguette</v>
      </c>
      <c r="O884" t="str">
        <f t="shared" si="41"/>
        <v>Medium</v>
      </c>
      <c r="P884" t="str">
        <f>_xlfn.XLOOKUP(Orders[[#This Row],[Customer ID]],customers!$A$2:$A$1001,customers!$I$2:$I$1001,,0)</f>
        <v>No</v>
      </c>
    </row>
    <row r="885" spans="1:16" x14ac:dyDescent="0.35">
      <c r="A885" s="2" t="s">
        <v>5363</v>
      </c>
      <c r="B885" s="3">
        <v>45580</v>
      </c>
      <c r="C885" s="2" t="s">
        <v>4363</v>
      </c>
      <c r="D885" t="s">
        <v>267</v>
      </c>
      <c r="E885" s="2">
        <v>5</v>
      </c>
      <c r="F885" s="2" t="str">
        <f>_xlfn.XLOOKUP(C885,customers!$A$1:$A$1001,customers!$B$1:$B$1001,,0)</f>
        <v>Shyanne Christian</v>
      </c>
      <c r="G885" s="2" t="str">
        <f ca="1">IF(_xlfn.XLOOKUP(C885,customers!$A$1:$A$1001,customers!$C$1:$C$1001,,0)=0,"",_xlfn.XLOOKUP(C885,customers!$A$1:$A$1001,customers!$C$1:$C$1001,,0))</f>
        <v>schristian8@yahoo.com</v>
      </c>
      <c r="H885" s="2" t="str">
        <f>_xlfn.XLOOKUP(C885,customers!$A$1:$A$1001,customers!$G$1:$G$1001,,0)</f>
        <v>Ireland</v>
      </c>
      <c r="I885" t="str">
        <f>INDEX(products!$A$1:$G$49,MATCH(orders!$D263,products!$A$1:$A$49,0),MATCH(orders!I$1,products!$A$1:$G$1,0))</f>
        <v>Cia</v>
      </c>
      <c r="J885" t="str">
        <f>INDEX(products!$A$1:$G$49,MATCH(orders!$D263,products!$A$1:$A$49,0),MATCH(orders!J$1,products!$A$1:$G$1,0))</f>
        <v>C</v>
      </c>
      <c r="K885" s="5">
        <f>INDEX(products!$A$1:$G$49,MATCH(orders!$D263,products!$A$1:$A$49,0),MATCH(orders!K$1,products!$A$1:$G$1,0))</f>
        <v>0.5</v>
      </c>
      <c r="L885" s="10">
        <f>INDEX(products!$A$1:$G$49,MATCH(orders!$D263,products!$A$1:$A$49,0),MATCH(orders!L$1,products!$A$1:$G$1,0))</f>
        <v>2.75</v>
      </c>
      <c r="M885" s="10">
        <f t="shared" si="39"/>
        <v>13.75</v>
      </c>
      <c r="N885" t="str">
        <f t="shared" si="40"/>
        <v>Ciabatta</v>
      </c>
      <c r="O885" t="str">
        <f t="shared" si="41"/>
        <v>Crispy</v>
      </c>
      <c r="P885" t="str">
        <f>_xlfn.XLOOKUP(Orders[[#This Row],[Customer ID]],customers!$A$2:$A$1001,customers!$I$2:$I$1001,,0)</f>
        <v>No</v>
      </c>
    </row>
    <row r="886" spans="1:16" x14ac:dyDescent="0.35">
      <c r="A886" s="2" t="s">
        <v>5556</v>
      </c>
      <c r="B886" s="3">
        <v>44205</v>
      </c>
      <c r="C886" s="2" t="s">
        <v>4556</v>
      </c>
      <c r="D886" t="s">
        <v>283</v>
      </c>
      <c r="E886" s="2">
        <v>5</v>
      </c>
      <c r="F886" s="2" t="str">
        <f>_xlfn.XLOOKUP(C886,customers!$A$1:$A$1001,customers!$B$1:$B$1001,,0)</f>
        <v>Shyla Valentine</v>
      </c>
      <c r="G886" s="2" t="str">
        <f ca="1">IF(_xlfn.XLOOKUP(C886,customers!$A$1:$A$1001,customers!$C$1:$C$1001,,0)=0,"",_xlfn.XLOOKUP(C886,customers!$A$1:$A$1001,customers!$C$1:$C$1001,,0))</f>
        <v>svalentine8@yahoo.com</v>
      </c>
      <c r="H886" s="2" t="str">
        <f>_xlfn.XLOOKUP(C886,customers!$A$1:$A$1001,customers!$G$1:$G$1001,,0)</f>
        <v>United States</v>
      </c>
      <c r="I886" t="str">
        <f>INDEX(products!$A$1:$G$49,MATCH(orders!$D383,products!$A$1:$A$49,0),MATCH(orders!I$1,products!$A$1:$G$1,0))</f>
        <v>Cia</v>
      </c>
      <c r="J886" t="str">
        <f>INDEX(products!$A$1:$G$49,MATCH(orders!$D383,products!$A$1:$A$49,0),MATCH(orders!J$1,products!$A$1:$G$1,0))</f>
        <v>M</v>
      </c>
      <c r="K886" s="5">
        <f>INDEX(products!$A$1:$G$49,MATCH(orders!$D383,products!$A$1:$A$49,0),MATCH(orders!K$1,products!$A$1:$G$1,0))</f>
        <v>0.5</v>
      </c>
      <c r="L886" s="10">
        <f>INDEX(products!$A$1:$G$49,MATCH(orders!$D383,products!$A$1:$A$49,0),MATCH(orders!L$1,products!$A$1:$G$1,0))</f>
        <v>3</v>
      </c>
      <c r="M886" s="10">
        <f t="shared" si="39"/>
        <v>15</v>
      </c>
      <c r="N886" t="str">
        <f t="shared" si="40"/>
        <v>Ciabatta</v>
      </c>
      <c r="O886" t="str">
        <f t="shared" si="41"/>
        <v>Medium</v>
      </c>
      <c r="P886" t="str">
        <f>_xlfn.XLOOKUP(Orders[[#This Row],[Customer ID]],customers!$A$2:$A$1001,customers!$I$2:$I$1001,,0)</f>
        <v>No</v>
      </c>
    </row>
    <row r="887" spans="1:16" x14ac:dyDescent="0.35">
      <c r="A887" s="2" t="s">
        <v>5395</v>
      </c>
      <c r="B887" s="3">
        <v>45092</v>
      </c>
      <c r="C887" s="2" t="s">
        <v>4395</v>
      </c>
      <c r="D887" t="s">
        <v>284</v>
      </c>
      <c r="E887" s="2">
        <v>2</v>
      </c>
      <c r="F887" s="2" t="str">
        <f>_xlfn.XLOOKUP(C887,customers!$A$1:$A$1001,customers!$B$1:$B$1001,,0)</f>
        <v>Silas Mcgrath</v>
      </c>
      <c r="G887" s="2" t="str">
        <f ca="1">IF(_xlfn.XLOOKUP(C887,customers!$A$1:$A$1001,customers!$C$1:$C$1001,,0)=0,"",_xlfn.XLOOKUP(C887,customers!$A$1:$A$1001,customers!$C$1:$C$1001,,0))</f>
        <v>smcgrath6@icloud.com</v>
      </c>
      <c r="H887" s="2" t="str">
        <f>_xlfn.XLOOKUP(C887,customers!$A$1:$A$1001,customers!$G$1:$G$1001,,0)</f>
        <v>United States</v>
      </c>
      <c r="I887" t="str">
        <f>INDEX(products!$A$1:$G$49,MATCH(orders!$D372,products!$A$1:$A$49,0),MATCH(orders!I$1,products!$A$1:$G$1,0))</f>
        <v>Cro</v>
      </c>
      <c r="J887" t="str">
        <f>INDEX(products!$A$1:$G$49,MATCH(orders!$D372,products!$A$1:$A$49,0),MATCH(orders!J$1,products!$A$1:$G$1,0))</f>
        <v>C</v>
      </c>
      <c r="K887" s="5">
        <f>INDEX(products!$A$1:$G$49,MATCH(orders!$D372,products!$A$1:$A$49,0),MATCH(orders!K$1,products!$A$1:$G$1,0))</f>
        <v>1</v>
      </c>
      <c r="L887" s="10">
        <f>INDEX(products!$A$1:$G$49,MATCH(orders!$D372,products!$A$1:$A$49,0),MATCH(orders!L$1,products!$A$1:$G$1,0))</f>
        <v>4.95</v>
      </c>
      <c r="M887" s="10">
        <f t="shared" si="39"/>
        <v>9.9</v>
      </c>
      <c r="N887" t="str">
        <f t="shared" si="40"/>
        <v>Croissant</v>
      </c>
      <c r="O887" t="str">
        <f t="shared" si="41"/>
        <v>Crispy</v>
      </c>
      <c r="P887" t="str">
        <f>_xlfn.XLOOKUP(Orders[[#This Row],[Customer ID]],customers!$A$2:$A$1001,customers!$I$2:$I$1001,,0)</f>
        <v>No</v>
      </c>
    </row>
    <row r="888" spans="1:16" x14ac:dyDescent="0.35">
      <c r="A888" s="2" t="s">
        <v>5292</v>
      </c>
      <c r="B888" s="3">
        <v>44299</v>
      </c>
      <c r="C888" s="2" t="s">
        <v>4292</v>
      </c>
      <c r="D888" t="s">
        <v>278</v>
      </c>
      <c r="E888" s="2">
        <v>1</v>
      </c>
      <c r="F888" s="2" t="str">
        <f>_xlfn.XLOOKUP(C888,customers!$A$1:$A$1001,customers!$B$1:$B$1001,,0)</f>
        <v>Skylar Moody</v>
      </c>
      <c r="G888" s="2" t="str">
        <f ca="1">IF(_xlfn.XLOOKUP(C888,customers!$A$1:$A$1001,customers!$C$1:$C$1001,,0)=0,"",_xlfn.XLOOKUP(C888,customers!$A$1:$A$1001,customers!$C$1:$C$1001,,0))</f>
        <v>smoody0@icloud.com</v>
      </c>
      <c r="H888" s="2" t="str">
        <f>_xlfn.XLOOKUP(C888,customers!$A$1:$A$1001,customers!$G$1:$G$1001,,0)</f>
        <v>France</v>
      </c>
      <c r="I888" t="str">
        <f>INDEX(products!$A$1:$G$49,MATCH(orders!$D26,products!$A$1:$A$49,0),MATCH(orders!I$1,products!$A$1:$G$1,0))</f>
        <v>Bag</v>
      </c>
      <c r="J888" t="str">
        <f>INDEX(products!$A$1:$G$49,MATCH(orders!$D26,products!$A$1:$A$49,0),MATCH(orders!J$1,products!$A$1:$G$1,0))</f>
        <v>S</v>
      </c>
      <c r="K888" s="5">
        <f>INDEX(products!$A$1:$G$49,MATCH(orders!$D26,products!$A$1:$A$49,0),MATCH(orders!K$1,products!$A$1:$G$1,0))</f>
        <v>0.2</v>
      </c>
      <c r="L888" s="10">
        <f>INDEX(products!$A$1:$G$49,MATCH(orders!$D26,products!$A$1:$A$49,0),MATCH(orders!L$1,products!$A$1:$G$1,0))</f>
        <v>0.6</v>
      </c>
      <c r="M888" s="10">
        <f t="shared" si="39"/>
        <v>0.6</v>
      </c>
      <c r="N888" t="str">
        <f t="shared" si="40"/>
        <v>Baguette</v>
      </c>
      <c r="O888" t="str">
        <f t="shared" si="41"/>
        <v>Soft</v>
      </c>
      <c r="P888" t="str">
        <f>_xlfn.XLOOKUP(Orders[[#This Row],[Customer ID]],customers!$A$2:$A$1001,customers!$I$2:$I$1001,,0)</f>
        <v>Yes</v>
      </c>
    </row>
    <row r="889" spans="1:16" x14ac:dyDescent="0.35">
      <c r="A889" s="2" t="s">
        <v>5543</v>
      </c>
      <c r="B889" s="3">
        <v>44999</v>
      </c>
      <c r="C889" s="2" t="s">
        <v>4543</v>
      </c>
      <c r="D889" t="s">
        <v>261</v>
      </c>
      <c r="E889" s="2">
        <v>3</v>
      </c>
      <c r="F889" s="2" t="str">
        <f>_xlfn.XLOOKUP(C889,customers!$A$1:$A$1001,customers!$B$1:$B$1001,,0)</f>
        <v>Skye Knox</v>
      </c>
      <c r="G889" s="2" t="str">
        <f ca="1">IF(_xlfn.XLOOKUP(C889,customers!$A$1:$A$1001,customers!$C$1:$C$1001,,0)=0,"",_xlfn.XLOOKUP(C889,customers!$A$1:$A$1001,customers!$C$1:$C$1001,,0))</f>
        <v>sknox0@icloud.com</v>
      </c>
      <c r="H889" s="2" t="str">
        <f>_xlfn.XLOOKUP(C889,customers!$A$1:$A$1001,customers!$G$1:$G$1001,,0)</f>
        <v>United States</v>
      </c>
      <c r="I889" t="str">
        <f>INDEX(products!$A$1:$G$49,MATCH(orders!$D593,products!$A$1:$A$49,0),MATCH(orders!I$1,products!$A$1:$G$1,0))</f>
        <v>Bag</v>
      </c>
      <c r="J889" t="str">
        <f>INDEX(products!$A$1:$G$49,MATCH(orders!$D593,products!$A$1:$A$49,0),MATCH(orders!J$1,products!$A$1:$G$1,0))</f>
        <v>C</v>
      </c>
      <c r="K889" s="5">
        <f>INDEX(products!$A$1:$G$49,MATCH(orders!$D593,products!$A$1:$A$49,0),MATCH(orders!K$1,products!$A$1:$G$1,0))</f>
        <v>0.2</v>
      </c>
      <c r="L889" s="10">
        <f>INDEX(products!$A$1:$G$49,MATCH(orders!$D593,products!$A$1:$A$49,0),MATCH(orders!L$1,products!$A$1:$G$1,0))</f>
        <v>1.32</v>
      </c>
      <c r="M889" s="10">
        <f t="shared" si="39"/>
        <v>3.96</v>
      </c>
      <c r="N889" t="str">
        <f t="shared" si="40"/>
        <v>Baguette</v>
      </c>
      <c r="O889" t="str">
        <f t="shared" si="41"/>
        <v>Crispy</v>
      </c>
      <c r="P889" t="str">
        <f>_xlfn.XLOOKUP(Orders[[#This Row],[Customer ID]],customers!$A$2:$A$1001,customers!$I$2:$I$1001,,0)</f>
        <v>Yes</v>
      </c>
    </row>
    <row r="890" spans="1:16" x14ac:dyDescent="0.35">
      <c r="A890" s="2" t="s">
        <v>5452</v>
      </c>
      <c r="B890" s="3">
        <v>44352</v>
      </c>
      <c r="C890" s="2" t="s">
        <v>4452</v>
      </c>
      <c r="D890" t="s">
        <v>260</v>
      </c>
      <c r="E890" s="2">
        <v>3</v>
      </c>
      <c r="F890" s="2" t="str">
        <f>_xlfn.XLOOKUP(C890,customers!$A$1:$A$1001,customers!$B$1:$B$1001,,0)</f>
        <v>Skyla Kidd</v>
      </c>
      <c r="G890" s="2" t="str">
        <f ca="1">IF(_xlfn.XLOOKUP(C890,customers!$A$1:$A$1001,customers!$C$1:$C$1001,,0)=0,"",_xlfn.XLOOKUP(C890,customers!$A$1:$A$1001,customers!$C$1:$C$1001,,0))</f>
        <v>skidd4@outlook.com</v>
      </c>
      <c r="H890" s="2" t="str">
        <f>_xlfn.XLOOKUP(C890,customers!$A$1:$A$1001,customers!$G$1:$G$1001,,0)</f>
        <v>France</v>
      </c>
      <c r="I890" t="str">
        <f>INDEX(products!$A$1:$G$49,MATCH(orders!$D244,products!$A$1:$A$49,0),MATCH(orders!I$1,products!$A$1:$G$1,0))</f>
        <v>Cro</v>
      </c>
      <c r="J890" t="str">
        <f>INDEX(products!$A$1:$G$49,MATCH(orders!$D244,products!$A$1:$A$49,0),MATCH(orders!J$1,products!$A$1:$G$1,0))</f>
        <v>M</v>
      </c>
      <c r="K890" s="5">
        <f>INDEX(products!$A$1:$G$49,MATCH(orders!$D244,products!$A$1:$A$49,0),MATCH(orders!K$1,products!$A$1:$G$1,0))</f>
        <v>1</v>
      </c>
      <c r="L890" s="10">
        <f>INDEX(products!$A$1:$G$49,MATCH(orders!$D244,products!$A$1:$A$49,0),MATCH(orders!L$1,products!$A$1:$G$1,0))</f>
        <v>5.4</v>
      </c>
      <c r="M890" s="10">
        <f t="shared" si="39"/>
        <v>16.200000000000003</v>
      </c>
      <c r="N890" t="str">
        <f t="shared" si="40"/>
        <v>Croissant</v>
      </c>
      <c r="O890" t="str">
        <f t="shared" si="41"/>
        <v>Medium</v>
      </c>
      <c r="P890" t="str">
        <f>_xlfn.XLOOKUP(Orders[[#This Row],[Customer ID]],customers!$A$2:$A$1001,customers!$I$2:$I$1001,,0)</f>
        <v>No</v>
      </c>
    </row>
    <row r="891" spans="1:16" x14ac:dyDescent="0.35">
      <c r="A891" s="2" t="s">
        <v>6011</v>
      </c>
      <c r="B891" s="3">
        <v>45427</v>
      </c>
      <c r="C891" s="2" t="s">
        <v>5011</v>
      </c>
      <c r="D891" t="s">
        <v>267</v>
      </c>
      <c r="E891" s="2">
        <v>6</v>
      </c>
      <c r="F891" s="2" t="str">
        <f>_xlfn.XLOOKUP(C891,customers!$A$1:$A$1001,customers!$B$1:$B$1001,,0)</f>
        <v>Skyla Chapman</v>
      </c>
      <c r="G891" s="2" t="str">
        <f ca="1">IF(_xlfn.XLOOKUP(C891,customers!$A$1:$A$1001,customers!$C$1:$C$1001,,0)=0,"",_xlfn.XLOOKUP(C891,customers!$A$1:$A$1001,customers!$C$1:$C$1001,,0))</f>
        <v>schapman9@icloud.com</v>
      </c>
      <c r="H891" s="2" t="str">
        <f>_xlfn.XLOOKUP(C891,customers!$A$1:$A$1001,customers!$G$1:$G$1001,,0)</f>
        <v>France</v>
      </c>
      <c r="I891" t="str">
        <f>INDEX(products!$A$1:$G$49,MATCH(orders!$D791,products!$A$1:$A$49,0),MATCH(orders!I$1,products!$A$1:$G$1,0))</f>
        <v>Bag</v>
      </c>
      <c r="J891" t="str">
        <f>INDEX(products!$A$1:$G$49,MATCH(orders!$D791,products!$A$1:$A$49,0),MATCH(orders!J$1,products!$A$1:$G$1,0))</f>
        <v>S</v>
      </c>
      <c r="K891" s="5">
        <f>INDEX(products!$A$1:$G$49,MATCH(orders!$D791,products!$A$1:$A$49,0),MATCH(orders!K$1,products!$A$1:$G$1,0))</f>
        <v>1</v>
      </c>
      <c r="L891" s="10">
        <f>INDEX(products!$A$1:$G$49,MATCH(orders!$D791,products!$A$1:$A$49,0),MATCH(orders!L$1,products!$A$1:$G$1,0))</f>
        <v>6</v>
      </c>
      <c r="M891" s="10">
        <f t="shared" si="39"/>
        <v>36</v>
      </c>
      <c r="N891" t="str">
        <f t="shared" si="40"/>
        <v>Baguette</v>
      </c>
      <c r="O891" t="str">
        <f t="shared" si="41"/>
        <v>Soft</v>
      </c>
      <c r="P891" t="str">
        <f>_xlfn.XLOOKUP(Orders[[#This Row],[Customer ID]],customers!$A$2:$A$1001,customers!$I$2:$I$1001,,0)</f>
        <v>Yes</v>
      </c>
    </row>
    <row r="892" spans="1:16" x14ac:dyDescent="0.35">
      <c r="A892" s="2" t="s">
        <v>6078</v>
      </c>
      <c r="B892" s="3">
        <v>45253</v>
      </c>
      <c r="C892" s="2" t="s">
        <v>5078</v>
      </c>
      <c r="D892" t="s">
        <v>289</v>
      </c>
      <c r="E892" s="2">
        <v>5</v>
      </c>
      <c r="F892" s="2" t="str">
        <f>_xlfn.XLOOKUP(C892,customers!$A$1:$A$1001,customers!$B$1:$B$1001,,0)</f>
        <v>Skyler Eaton</v>
      </c>
      <c r="G892" s="2" t="str">
        <f ca="1">IF(_xlfn.XLOOKUP(C892,customers!$A$1:$A$1001,customers!$C$1:$C$1001,,0)=0,"",_xlfn.XLOOKUP(C892,customers!$A$1:$A$1001,customers!$C$1:$C$1001,,0))</f>
        <v>seaton3@icloud.com</v>
      </c>
      <c r="H892" s="2" t="str">
        <f>_xlfn.XLOOKUP(C892,customers!$A$1:$A$1001,customers!$G$1:$G$1001,,0)</f>
        <v>France</v>
      </c>
      <c r="I892" t="str">
        <f>INDEX(products!$A$1:$G$49,MATCH(orders!$D957,products!$A$1:$A$49,0),MATCH(orders!I$1,products!$A$1:$G$1,0))</f>
        <v>Cro</v>
      </c>
      <c r="J892" t="str">
        <f>INDEX(products!$A$1:$G$49,MATCH(orders!$D957,products!$A$1:$A$49,0),MATCH(orders!J$1,products!$A$1:$G$1,0))</f>
        <v>M</v>
      </c>
      <c r="K892" s="5">
        <f>INDEX(products!$A$1:$G$49,MATCH(orders!$D957,products!$A$1:$A$49,0),MATCH(orders!K$1,products!$A$1:$G$1,0))</f>
        <v>0.2</v>
      </c>
      <c r="L892" s="10">
        <f>INDEX(products!$A$1:$G$49,MATCH(orders!$D957,products!$A$1:$A$49,0),MATCH(orders!L$1,products!$A$1:$G$1,0))</f>
        <v>1.08</v>
      </c>
      <c r="M892" s="10">
        <f t="shared" si="39"/>
        <v>5.4</v>
      </c>
      <c r="N892" t="str">
        <f t="shared" si="40"/>
        <v>Croissant</v>
      </c>
      <c r="O892" t="str">
        <f t="shared" si="41"/>
        <v>Medium</v>
      </c>
      <c r="P892" t="str">
        <f>_xlfn.XLOOKUP(Orders[[#This Row],[Customer ID]],customers!$A$2:$A$1001,customers!$I$2:$I$1001,,0)</f>
        <v>No</v>
      </c>
    </row>
    <row r="893" spans="1:16" x14ac:dyDescent="0.35">
      <c r="A893" s="2" t="s">
        <v>5215</v>
      </c>
      <c r="B893" s="3">
        <v>44981</v>
      </c>
      <c r="C893" s="2" t="s">
        <v>4215</v>
      </c>
      <c r="D893" t="s">
        <v>262</v>
      </c>
      <c r="E893" s="2">
        <v>6</v>
      </c>
      <c r="F893" s="2" t="str">
        <f>_xlfn.XLOOKUP(C893,customers!$A$1:$A$1001,customers!$B$1:$B$1001,,0)</f>
        <v>Skye Alvarez</v>
      </c>
      <c r="G893" s="2" t="str">
        <f ca="1">IF(_xlfn.XLOOKUP(C893,customers!$A$1:$A$1001,customers!$C$1:$C$1001,,0)=0,"",_xlfn.XLOOKUP(C893,customers!$A$1:$A$1001,customers!$C$1:$C$1001,,0))</f>
        <v>salvarez7@outlook.com</v>
      </c>
      <c r="H893" s="2" t="str">
        <f>_xlfn.XLOOKUP(C893,customers!$A$1:$A$1001,customers!$G$1:$G$1001,,0)</f>
        <v>France</v>
      </c>
      <c r="I893" t="str">
        <f>INDEX(products!$A$1:$G$49,MATCH(orders!$D66,products!$A$1:$A$49,0),MATCH(orders!I$1,products!$A$1:$G$1,0))</f>
        <v>Bag</v>
      </c>
      <c r="J893" t="str">
        <f>INDEX(products!$A$1:$G$49,MATCH(orders!$D66,products!$A$1:$A$49,0),MATCH(orders!J$1,products!$A$1:$G$1,0))</f>
        <v>C</v>
      </c>
      <c r="K893" s="5">
        <f>INDEX(products!$A$1:$G$49,MATCH(orders!$D66,products!$A$1:$A$49,0),MATCH(orders!K$1,products!$A$1:$G$1,0))</f>
        <v>0.2</v>
      </c>
      <c r="L893" s="10">
        <f>INDEX(products!$A$1:$G$49,MATCH(orders!$D66,products!$A$1:$A$49,0),MATCH(orders!L$1,products!$A$1:$G$1,0))</f>
        <v>1.32</v>
      </c>
      <c r="M893" s="10">
        <f t="shared" si="39"/>
        <v>7.92</v>
      </c>
      <c r="N893" t="str">
        <f t="shared" si="40"/>
        <v>Baguette</v>
      </c>
      <c r="O893" t="str">
        <f t="shared" si="41"/>
        <v>Crispy</v>
      </c>
      <c r="P893" t="str">
        <f>_xlfn.XLOOKUP(Orders[[#This Row],[Customer ID]],customers!$A$2:$A$1001,customers!$I$2:$I$1001,,0)</f>
        <v>No</v>
      </c>
    </row>
    <row r="894" spans="1:16" x14ac:dyDescent="0.35">
      <c r="A894" s="2" t="s">
        <v>5877</v>
      </c>
      <c r="B894" s="3">
        <v>44668</v>
      </c>
      <c r="C894" s="2" t="s">
        <v>4877</v>
      </c>
      <c r="D894" t="s">
        <v>285</v>
      </c>
      <c r="E894" s="2">
        <v>2</v>
      </c>
      <c r="F894" s="2" t="str">
        <f>_xlfn.XLOOKUP(C894,customers!$A$1:$A$1001,customers!$B$1:$B$1001,,0)</f>
        <v>Skyla Graham</v>
      </c>
      <c r="G894" s="2" t="str">
        <f ca="1">IF(_xlfn.XLOOKUP(C894,customers!$A$1:$A$1001,customers!$C$1:$C$1001,,0)=0,"",_xlfn.XLOOKUP(C894,customers!$A$1:$A$1001,customers!$C$1:$C$1001,,0))</f>
        <v>sgraham9@hotmail.com</v>
      </c>
      <c r="H894" s="2" t="str">
        <f>_xlfn.XLOOKUP(C894,customers!$A$1:$A$1001,customers!$G$1:$G$1001,,0)</f>
        <v>United States</v>
      </c>
      <c r="I894" t="str">
        <f>INDEX(products!$A$1:$G$49,MATCH(orders!$D855,products!$A$1:$A$49,0),MATCH(orders!I$1,products!$A$1:$G$1,0))</f>
        <v>Cro</v>
      </c>
      <c r="J894" t="str">
        <f>INDEX(products!$A$1:$G$49,MATCH(orders!$D855,products!$A$1:$A$49,0),MATCH(orders!J$1,products!$A$1:$G$1,0))</f>
        <v>C</v>
      </c>
      <c r="K894" s="5">
        <f>INDEX(products!$A$1:$G$49,MATCH(orders!$D855,products!$A$1:$A$49,0),MATCH(orders!K$1,products!$A$1:$G$1,0))</f>
        <v>2.5</v>
      </c>
      <c r="L894" s="10">
        <f>INDEX(products!$A$1:$G$49,MATCH(orders!$D855,products!$A$1:$A$49,0),MATCH(orders!L$1,products!$A$1:$G$1,0))</f>
        <v>12.375</v>
      </c>
      <c r="M894" s="10">
        <f t="shared" si="39"/>
        <v>24.75</v>
      </c>
      <c r="N894" t="str">
        <f t="shared" si="40"/>
        <v>Croissant</v>
      </c>
      <c r="O894" t="str">
        <f t="shared" si="41"/>
        <v>Crispy</v>
      </c>
      <c r="P894" t="str">
        <f>_xlfn.XLOOKUP(Orders[[#This Row],[Customer ID]],customers!$A$2:$A$1001,customers!$I$2:$I$1001,,0)</f>
        <v>Yes</v>
      </c>
    </row>
    <row r="895" spans="1:16" x14ac:dyDescent="0.35">
      <c r="A895" s="2" t="s">
        <v>6093</v>
      </c>
      <c r="B895" s="3">
        <v>44906</v>
      </c>
      <c r="C895" s="2" t="s">
        <v>5093</v>
      </c>
      <c r="D895" t="s">
        <v>271</v>
      </c>
      <c r="E895" s="2">
        <v>1</v>
      </c>
      <c r="F895" s="2" t="str">
        <f>_xlfn.XLOOKUP(C895,customers!$A$1:$A$1001,customers!$B$1:$B$1001,,0)</f>
        <v>Solomon Mcdowell</v>
      </c>
      <c r="G895" s="2" t="str">
        <f ca="1">IF(_xlfn.XLOOKUP(C895,customers!$A$1:$A$1001,customers!$C$1:$C$1001,,0)=0,"",_xlfn.XLOOKUP(C895,customers!$A$1:$A$1001,customers!$C$1:$C$1001,,0))</f>
        <v>smcdowell2@outlook.com</v>
      </c>
      <c r="H895" s="2" t="str">
        <f>_xlfn.XLOOKUP(C895,customers!$A$1:$A$1001,customers!$G$1:$G$1001,,0)</f>
        <v>United States</v>
      </c>
      <c r="I895" t="str">
        <f>INDEX(products!$A$1:$G$49,MATCH(orders!$D639,products!$A$1:$A$49,0),MATCH(orders!I$1,products!$A$1:$G$1,0))</f>
        <v>Bag</v>
      </c>
      <c r="J895" t="str">
        <f>INDEX(products!$A$1:$G$49,MATCH(orders!$D639,products!$A$1:$A$49,0),MATCH(orders!J$1,products!$A$1:$G$1,0))</f>
        <v>C</v>
      </c>
      <c r="K895" s="5">
        <f>INDEX(products!$A$1:$G$49,MATCH(orders!$D639,products!$A$1:$A$49,0),MATCH(orders!K$1,products!$A$1:$G$1,0))</f>
        <v>2.5</v>
      </c>
      <c r="L895" s="10">
        <f>INDEX(products!$A$1:$G$49,MATCH(orders!$D639,products!$A$1:$A$49,0),MATCH(orders!L$1,products!$A$1:$G$1,0))</f>
        <v>16.5</v>
      </c>
      <c r="M895" s="10">
        <f t="shared" si="39"/>
        <v>16.5</v>
      </c>
      <c r="N895" t="str">
        <f t="shared" si="40"/>
        <v>Baguette</v>
      </c>
      <c r="O895" t="str">
        <f t="shared" si="41"/>
        <v>Crispy</v>
      </c>
      <c r="P895" t="str">
        <f>_xlfn.XLOOKUP(Orders[[#This Row],[Customer ID]],customers!$A$2:$A$1001,customers!$I$2:$I$1001,,0)</f>
        <v>Yes</v>
      </c>
    </row>
    <row r="896" spans="1:16" x14ac:dyDescent="0.35">
      <c r="A896" s="2" t="s">
        <v>5466</v>
      </c>
      <c r="B896" s="3">
        <v>44804</v>
      </c>
      <c r="C896" s="2" t="s">
        <v>4466</v>
      </c>
      <c r="D896" t="s">
        <v>287</v>
      </c>
      <c r="E896" s="2">
        <v>3</v>
      </c>
      <c r="F896" s="2" t="str">
        <f>_xlfn.XLOOKUP(C896,customers!$A$1:$A$1001,customers!$B$1:$B$1001,,0)</f>
        <v>Solomon Figueroa</v>
      </c>
      <c r="G896" s="2" t="str">
        <f ca="1">IF(_xlfn.XLOOKUP(C896,customers!$A$1:$A$1001,customers!$C$1:$C$1001,,0)=0,"",_xlfn.XLOOKUP(C896,customers!$A$1:$A$1001,customers!$C$1:$C$1001,,0))</f>
        <v>sfigueroa1@aol.com</v>
      </c>
      <c r="H896" s="2" t="str">
        <f>_xlfn.XLOOKUP(C896,customers!$A$1:$A$1001,customers!$G$1:$G$1001,,0)</f>
        <v>United Kingdom</v>
      </c>
      <c r="I896" t="str">
        <f>INDEX(products!$A$1:$G$49,MATCH(orders!$D857,products!$A$1:$A$49,0),MATCH(orders!I$1,products!$A$1:$G$1,0))</f>
        <v>Cro</v>
      </c>
      <c r="J896" t="str">
        <f>INDEX(products!$A$1:$G$49,MATCH(orders!$D857,products!$A$1:$A$49,0),MATCH(orders!J$1,products!$A$1:$G$1,0))</f>
        <v>C</v>
      </c>
      <c r="K896" s="5">
        <f>INDEX(products!$A$1:$G$49,MATCH(orders!$D857,products!$A$1:$A$49,0),MATCH(orders!K$1,products!$A$1:$G$1,0))</f>
        <v>2.5</v>
      </c>
      <c r="L896" s="10">
        <f>INDEX(products!$A$1:$G$49,MATCH(orders!$D857,products!$A$1:$A$49,0),MATCH(orders!L$1,products!$A$1:$G$1,0))</f>
        <v>12.375</v>
      </c>
      <c r="M896" s="10">
        <f t="shared" si="39"/>
        <v>37.125</v>
      </c>
      <c r="N896" t="str">
        <f t="shared" si="40"/>
        <v>Croissant</v>
      </c>
      <c r="O896" t="str">
        <f t="shared" si="41"/>
        <v>Crispy</v>
      </c>
      <c r="P896" t="str">
        <f>_xlfn.XLOOKUP(Orders[[#This Row],[Customer ID]],customers!$A$2:$A$1001,customers!$I$2:$I$1001,,0)</f>
        <v>Yes</v>
      </c>
    </row>
    <row r="897" spans="1:16" x14ac:dyDescent="0.35">
      <c r="A897" s="2" t="s">
        <v>5835</v>
      </c>
      <c r="B897" s="3">
        <v>45094</v>
      </c>
      <c r="C897" s="2" t="s">
        <v>4835</v>
      </c>
      <c r="D897" t="s">
        <v>266</v>
      </c>
      <c r="E897" s="2">
        <v>1</v>
      </c>
      <c r="F897" s="2" t="str">
        <f>_xlfn.XLOOKUP(C897,customers!$A$1:$A$1001,customers!$B$1:$B$1001,,0)</f>
        <v>Solomon Shea</v>
      </c>
      <c r="G897" s="2" t="str">
        <f ca="1">IF(_xlfn.XLOOKUP(C897,customers!$A$1:$A$1001,customers!$C$1:$C$1001,,0)=0,"",_xlfn.XLOOKUP(C897,customers!$A$1:$A$1001,customers!$C$1:$C$1001,,0))</f>
        <v>sshea2@hotmail.com</v>
      </c>
      <c r="H897" s="2" t="str">
        <f>_xlfn.XLOOKUP(C897,customers!$A$1:$A$1001,customers!$G$1:$G$1001,,0)</f>
        <v>United States</v>
      </c>
      <c r="I897" t="str">
        <f>INDEX(products!$A$1:$G$49,MATCH(orders!$D70,products!$A$1:$A$49,0),MATCH(orders!I$1,products!$A$1:$G$1,0))</f>
        <v>Bri</v>
      </c>
      <c r="J897" t="str">
        <f>INDEX(products!$A$1:$G$49,MATCH(orders!$D70,products!$A$1:$A$49,0),MATCH(orders!J$1,products!$A$1:$G$1,0))</f>
        <v>S</v>
      </c>
      <c r="K897" s="5">
        <f>INDEX(products!$A$1:$G$49,MATCH(orders!$D70,products!$A$1:$A$49,0),MATCH(orders!K$1,products!$A$1:$G$1,0))</f>
        <v>1</v>
      </c>
      <c r="L897" s="10">
        <f>INDEX(products!$A$1:$G$49,MATCH(orders!$D70,products!$A$1:$A$49,0),MATCH(orders!L$1,products!$A$1:$G$1,0))</f>
        <v>4</v>
      </c>
      <c r="M897" s="10">
        <f t="shared" si="39"/>
        <v>4</v>
      </c>
      <c r="N897" t="str">
        <f t="shared" si="40"/>
        <v>Brioche</v>
      </c>
      <c r="O897" t="str">
        <f t="shared" si="41"/>
        <v>Soft</v>
      </c>
      <c r="P897" t="str">
        <f>_xlfn.XLOOKUP(Orders[[#This Row],[Customer ID]],customers!$A$2:$A$1001,customers!$I$2:$I$1001,,0)</f>
        <v>Yes</v>
      </c>
    </row>
    <row r="898" spans="1:16" x14ac:dyDescent="0.35">
      <c r="A898" s="2" t="s">
        <v>5697</v>
      </c>
      <c r="B898" s="3">
        <v>44288</v>
      </c>
      <c r="C898" s="2" t="s">
        <v>4697</v>
      </c>
      <c r="D898" t="s">
        <v>279</v>
      </c>
      <c r="E898" s="2">
        <v>2</v>
      </c>
      <c r="F898" s="2" t="str">
        <f>_xlfn.XLOOKUP(C898,customers!$A$1:$A$1001,customers!$B$1:$B$1001,,0)</f>
        <v>Sonny Gray</v>
      </c>
      <c r="G898" s="2" t="str">
        <f ca="1">IF(_xlfn.XLOOKUP(C898,customers!$A$1:$A$1001,customers!$C$1:$C$1001,,0)=0,"",_xlfn.XLOOKUP(C898,customers!$A$1:$A$1001,customers!$C$1:$C$1001,,0))</f>
        <v>sgray0@yahoo.com</v>
      </c>
      <c r="H898" s="2" t="str">
        <f>_xlfn.XLOOKUP(C898,customers!$A$1:$A$1001,customers!$G$1:$G$1001,,0)</f>
        <v>Canada</v>
      </c>
      <c r="I898" t="str">
        <f>INDEX(products!$A$1:$G$49,MATCH(orders!$D845,products!$A$1:$A$49,0),MATCH(orders!I$1,products!$A$1:$G$1,0))</f>
        <v>Cro</v>
      </c>
      <c r="J898" t="str">
        <f>INDEX(products!$A$1:$G$49,MATCH(orders!$D845,products!$A$1:$A$49,0),MATCH(orders!J$1,products!$A$1:$G$1,0))</f>
        <v>S</v>
      </c>
      <c r="K898" s="5">
        <f>INDEX(products!$A$1:$G$49,MATCH(orders!$D845,products!$A$1:$A$49,0),MATCH(orders!K$1,products!$A$1:$G$1,0))</f>
        <v>0.5</v>
      </c>
      <c r="L898" s="10">
        <f>INDEX(products!$A$1:$G$49,MATCH(orders!$D845,products!$A$1:$A$49,0),MATCH(orders!L$1,products!$A$1:$G$1,0))</f>
        <v>2.25</v>
      </c>
      <c r="M898" s="10">
        <f t="shared" ref="M898:M961" si="42">L898*E898</f>
        <v>4.5</v>
      </c>
      <c r="N898" t="str">
        <f t="shared" ref="N898:N961" si="43">IF(I898="Bag","Baguette",IF(I898="Cro","Croissant",IF(I898="Sou","Sourdough",IF(I898="Bri","Brioche",IF(I898="Cia","Ciabatta","")))))</f>
        <v>Croissant</v>
      </c>
      <c r="O898" t="str">
        <f t="shared" ref="O898:O961" si="44">IF(J898="S","Soft",IF(J898="C","Crispy",IF(J898="M","Medium","")))</f>
        <v>Soft</v>
      </c>
      <c r="P898" t="str">
        <f>_xlfn.XLOOKUP(Orders[[#This Row],[Customer ID]],customers!$A$2:$A$1001,customers!$I$2:$I$1001,,0)</f>
        <v>Yes</v>
      </c>
    </row>
    <row r="899" spans="1:16" x14ac:dyDescent="0.35">
      <c r="A899" s="2" t="s">
        <v>5592</v>
      </c>
      <c r="B899" s="3">
        <v>44492</v>
      </c>
      <c r="C899" s="2" t="s">
        <v>4592</v>
      </c>
      <c r="D899" t="s">
        <v>259</v>
      </c>
      <c r="E899" s="2">
        <v>5</v>
      </c>
      <c r="F899" s="2" t="str">
        <f>_xlfn.XLOOKUP(C899,customers!$A$1:$A$1001,customers!$B$1:$B$1001,,0)</f>
        <v>Sophia Wyatt</v>
      </c>
      <c r="G899" s="2" t="str">
        <f ca="1">IF(_xlfn.XLOOKUP(C899,customers!$A$1:$A$1001,customers!$C$1:$C$1001,,0)=0,"",_xlfn.XLOOKUP(C899,customers!$A$1:$A$1001,customers!$C$1:$C$1001,,0))</f>
        <v>swyatt8@yahoo.com</v>
      </c>
      <c r="H899" s="2" t="str">
        <f>_xlfn.XLOOKUP(C899,customers!$A$1:$A$1001,customers!$G$1:$G$1001,,0)</f>
        <v>France</v>
      </c>
      <c r="I899" t="str">
        <f>INDEX(products!$A$1:$G$49,MATCH(orders!$D387,products!$A$1:$A$49,0),MATCH(orders!I$1,products!$A$1:$G$1,0))</f>
        <v>Cro</v>
      </c>
      <c r="J899" t="str">
        <f>INDEX(products!$A$1:$G$49,MATCH(orders!$D387,products!$A$1:$A$49,0),MATCH(orders!J$1,products!$A$1:$G$1,0))</f>
        <v>S</v>
      </c>
      <c r="K899" s="5">
        <f>INDEX(products!$A$1:$G$49,MATCH(orders!$D387,products!$A$1:$A$49,0),MATCH(orders!K$1,products!$A$1:$G$1,0))</f>
        <v>0.2</v>
      </c>
      <c r="L899" s="10">
        <f>INDEX(products!$A$1:$G$49,MATCH(orders!$D387,products!$A$1:$A$49,0),MATCH(orders!L$1,products!$A$1:$G$1,0))</f>
        <v>0.9</v>
      </c>
      <c r="M899" s="10">
        <f t="shared" si="42"/>
        <v>4.5</v>
      </c>
      <c r="N899" t="str">
        <f t="shared" si="43"/>
        <v>Croissant</v>
      </c>
      <c r="O899" t="str">
        <f t="shared" si="44"/>
        <v>Soft</v>
      </c>
      <c r="P899" t="str">
        <f>_xlfn.XLOOKUP(Orders[[#This Row],[Customer ID]],customers!$A$2:$A$1001,customers!$I$2:$I$1001,,0)</f>
        <v>Yes</v>
      </c>
    </row>
    <row r="900" spans="1:16" x14ac:dyDescent="0.35">
      <c r="A900" s="2" t="s">
        <v>6052</v>
      </c>
      <c r="B900" s="3">
        <v>45013</v>
      </c>
      <c r="C900" s="2" t="s">
        <v>5052</v>
      </c>
      <c r="D900" t="s">
        <v>287</v>
      </c>
      <c r="E900" s="2">
        <v>3</v>
      </c>
      <c r="F900" s="2" t="str">
        <f>_xlfn.XLOOKUP(C900,customers!$A$1:$A$1001,customers!$B$1:$B$1001,,0)</f>
        <v>Spencer Oconnor</v>
      </c>
      <c r="G900" s="2" t="str">
        <f ca="1">IF(_xlfn.XLOOKUP(C900,customers!$A$1:$A$1001,customers!$C$1:$C$1001,,0)=0,"",_xlfn.XLOOKUP(C900,customers!$A$1:$A$1001,customers!$C$1:$C$1001,,0))</f>
        <v>soconnor7@aol.com</v>
      </c>
      <c r="H900" s="2" t="str">
        <f>_xlfn.XLOOKUP(C900,customers!$A$1:$A$1001,customers!$G$1:$G$1001,,0)</f>
        <v>United States</v>
      </c>
      <c r="I900" t="str">
        <f>INDEX(products!$A$1:$G$49,MATCH(orders!$D89,products!$A$1:$A$49,0),MATCH(orders!I$1,products!$A$1:$G$1,0))</f>
        <v>Cro</v>
      </c>
      <c r="J900" t="str">
        <f>INDEX(products!$A$1:$G$49,MATCH(orders!$D89,products!$A$1:$A$49,0),MATCH(orders!J$1,products!$A$1:$G$1,0))</f>
        <v>M</v>
      </c>
      <c r="K900" s="5">
        <f>INDEX(products!$A$1:$G$49,MATCH(orders!$D89,products!$A$1:$A$49,0),MATCH(orders!K$1,products!$A$1:$G$1,0))</f>
        <v>0.5</v>
      </c>
      <c r="L900" s="10">
        <f>INDEX(products!$A$1:$G$49,MATCH(orders!$D89,products!$A$1:$A$49,0),MATCH(orders!L$1,products!$A$1:$G$1,0))</f>
        <v>2.7</v>
      </c>
      <c r="M900" s="10">
        <f t="shared" si="42"/>
        <v>8.1000000000000014</v>
      </c>
      <c r="N900" t="str">
        <f t="shared" si="43"/>
        <v>Croissant</v>
      </c>
      <c r="O900" t="str">
        <f t="shared" si="44"/>
        <v>Medium</v>
      </c>
      <c r="P900" t="str">
        <f>_xlfn.XLOOKUP(Orders[[#This Row],[Customer ID]],customers!$A$2:$A$1001,customers!$I$2:$I$1001,,0)</f>
        <v>No</v>
      </c>
    </row>
    <row r="901" spans="1:16" x14ac:dyDescent="0.35">
      <c r="A901" s="2" t="s">
        <v>5290</v>
      </c>
      <c r="B901" s="3">
        <v>45442</v>
      </c>
      <c r="C901" s="2" t="s">
        <v>4290</v>
      </c>
      <c r="D901" t="s">
        <v>289</v>
      </c>
      <c r="E901" s="2">
        <v>5</v>
      </c>
      <c r="F901" s="2" t="str">
        <f>_xlfn.XLOOKUP(C901,customers!$A$1:$A$1001,customers!$B$1:$B$1001,,0)</f>
        <v>Stephany Joseph</v>
      </c>
      <c r="G901" s="2" t="str">
        <f ca="1">IF(_xlfn.XLOOKUP(C901,customers!$A$1:$A$1001,customers!$C$1:$C$1001,,0)=0,"",_xlfn.XLOOKUP(C901,customers!$A$1:$A$1001,customers!$C$1:$C$1001,,0))</f>
        <v>sjoseph6@outlook.com</v>
      </c>
      <c r="H901" s="2" t="str">
        <f>_xlfn.XLOOKUP(C901,customers!$A$1:$A$1001,customers!$G$1:$G$1001,,0)</f>
        <v>France</v>
      </c>
      <c r="I901" t="str">
        <f>INDEX(products!$A$1:$G$49,MATCH(orders!$D237,products!$A$1:$A$49,0),MATCH(orders!I$1,products!$A$1:$G$1,0))</f>
        <v>Cia</v>
      </c>
      <c r="J901" t="str">
        <f>INDEX(products!$A$1:$G$49,MATCH(orders!$D237,products!$A$1:$A$49,0),MATCH(orders!J$1,products!$A$1:$G$1,0))</f>
        <v>S</v>
      </c>
      <c r="K901" s="5">
        <f>INDEX(products!$A$1:$G$49,MATCH(orders!$D237,products!$A$1:$A$49,0),MATCH(orders!K$1,products!$A$1:$G$1,0))</f>
        <v>1</v>
      </c>
      <c r="L901" s="10">
        <f>INDEX(products!$A$1:$G$49,MATCH(orders!$D237,products!$A$1:$A$49,0),MATCH(orders!L$1,products!$A$1:$G$1,0))</f>
        <v>5</v>
      </c>
      <c r="M901" s="10">
        <f t="shared" si="42"/>
        <v>25</v>
      </c>
      <c r="N901" t="str">
        <f t="shared" si="43"/>
        <v>Ciabatta</v>
      </c>
      <c r="O901" t="str">
        <f t="shared" si="44"/>
        <v>Soft</v>
      </c>
      <c r="P901" t="str">
        <f>_xlfn.XLOOKUP(Orders[[#This Row],[Customer ID]],customers!$A$2:$A$1001,customers!$I$2:$I$1001,,0)</f>
        <v>No</v>
      </c>
    </row>
    <row r="902" spans="1:16" x14ac:dyDescent="0.35">
      <c r="A902" s="2" t="s">
        <v>5200</v>
      </c>
      <c r="B902" s="3">
        <v>45330</v>
      </c>
      <c r="C902" s="2" t="s">
        <v>4200</v>
      </c>
      <c r="D902" t="s">
        <v>266</v>
      </c>
      <c r="E902" s="2">
        <v>3</v>
      </c>
      <c r="F902" s="2" t="str">
        <f>_xlfn.XLOOKUP(C902,customers!$A$1:$A$1001,customers!$B$1:$B$1001,,0)</f>
        <v>Steve Walton</v>
      </c>
      <c r="G902" s="2" t="str">
        <f ca="1">IF(_xlfn.XLOOKUP(C902,customers!$A$1:$A$1001,customers!$C$1:$C$1001,,0)=0,"",_xlfn.XLOOKUP(C902,customers!$A$1:$A$1001,customers!$C$1:$C$1001,,0))</f>
        <v>swalton1@icloud.com</v>
      </c>
      <c r="H902" s="2" t="str">
        <f>_xlfn.XLOOKUP(C902,customers!$A$1:$A$1001,customers!$G$1:$G$1001,,0)</f>
        <v>France</v>
      </c>
      <c r="I902" t="str">
        <f>INDEX(products!$A$1:$G$49,MATCH(orders!$D730,products!$A$1:$A$49,0),MATCH(orders!I$1,products!$A$1:$G$1,0))</f>
        <v>Cro</v>
      </c>
      <c r="J902" t="str">
        <f>INDEX(products!$A$1:$G$49,MATCH(orders!$D730,products!$A$1:$A$49,0),MATCH(orders!J$1,products!$A$1:$G$1,0))</f>
        <v>C</v>
      </c>
      <c r="K902" s="5">
        <f>INDEX(products!$A$1:$G$49,MATCH(orders!$D730,products!$A$1:$A$49,0),MATCH(orders!K$1,products!$A$1:$G$1,0))</f>
        <v>0.5</v>
      </c>
      <c r="L902" s="10">
        <f>INDEX(products!$A$1:$G$49,MATCH(orders!$D730,products!$A$1:$A$49,0),MATCH(orders!L$1,products!$A$1:$G$1,0))</f>
        <v>2.2000000000000002</v>
      </c>
      <c r="M902" s="10">
        <f t="shared" si="42"/>
        <v>6.6000000000000005</v>
      </c>
      <c r="N902" t="str">
        <f t="shared" si="43"/>
        <v>Croissant</v>
      </c>
      <c r="O902" t="str">
        <f t="shared" si="44"/>
        <v>Crispy</v>
      </c>
      <c r="P902" t="str">
        <f>_xlfn.XLOOKUP(Orders[[#This Row],[Customer ID]],customers!$A$2:$A$1001,customers!$I$2:$I$1001,,0)</f>
        <v>No</v>
      </c>
    </row>
    <row r="903" spans="1:16" x14ac:dyDescent="0.35">
      <c r="A903" s="2" t="s">
        <v>5278</v>
      </c>
      <c r="B903" s="3">
        <v>44751</v>
      </c>
      <c r="C903" s="2" t="s">
        <v>4278</v>
      </c>
      <c r="D903" t="s">
        <v>281</v>
      </c>
      <c r="E903" s="2">
        <v>6</v>
      </c>
      <c r="F903" s="2" t="str">
        <f>_xlfn.XLOOKUP(C903,customers!$A$1:$A$1001,customers!$B$1:$B$1001,,0)</f>
        <v>Summer Novak</v>
      </c>
      <c r="G903" s="2" t="str">
        <f ca="1">IF(_xlfn.XLOOKUP(C903,customers!$A$1:$A$1001,customers!$C$1:$C$1001,,0)=0,"",_xlfn.XLOOKUP(C903,customers!$A$1:$A$1001,customers!$C$1:$C$1001,,0))</f>
        <v>snovak8@aol.com</v>
      </c>
      <c r="H903" s="2" t="str">
        <f>_xlfn.XLOOKUP(C903,customers!$A$1:$A$1001,customers!$G$1:$G$1001,,0)</f>
        <v>United States</v>
      </c>
      <c r="I903" t="str">
        <f>INDEX(products!$A$1:$G$49,MATCH(orders!$D895,products!$A$1:$A$49,0),MATCH(orders!I$1,products!$A$1:$G$1,0))</f>
        <v>Bag</v>
      </c>
      <c r="J903" t="str">
        <f>INDEX(products!$A$1:$G$49,MATCH(orders!$D895,products!$A$1:$A$49,0),MATCH(orders!J$1,products!$A$1:$G$1,0))</f>
        <v>C</v>
      </c>
      <c r="K903" s="5">
        <f>INDEX(products!$A$1:$G$49,MATCH(orders!$D895,products!$A$1:$A$49,0),MATCH(orders!K$1,products!$A$1:$G$1,0))</f>
        <v>0.5</v>
      </c>
      <c r="L903" s="10">
        <f>INDEX(products!$A$1:$G$49,MATCH(orders!$D895,products!$A$1:$A$49,0),MATCH(orders!L$1,products!$A$1:$G$1,0))</f>
        <v>3.3</v>
      </c>
      <c r="M903" s="10">
        <f t="shared" si="42"/>
        <v>19.799999999999997</v>
      </c>
      <c r="N903" t="str">
        <f t="shared" si="43"/>
        <v>Baguette</v>
      </c>
      <c r="O903" t="str">
        <f t="shared" si="44"/>
        <v>Crispy</v>
      </c>
      <c r="P903" t="str">
        <f>_xlfn.XLOOKUP(Orders[[#This Row],[Customer ID]],customers!$A$2:$A$1001,customers!$I$2:$I$1001,,0)</f>
        <v>No</v>
      </c>
    </row>
    <row r="904" spans="1:16" x14ac:dyDescent="0.35">
      <c r="A904" s="2" t="s">
        <v>5668</v>
      </c>
      <c r="B904" s="3">
        <v>44749</v>
      </c>
      <c r="C904" s="2" t="s">
        <v>4668</v>
      </c>
      <c r="D904" t="s">
        <v>275</v>
      </c>
      <c r="E904" s="2">
        <v>1</v>
      </c>
      <c r="F904" s="2" t="str">
        <f>_xlfn.XLOOKUP(C904,customers!$A$1:$A$1001,customers!$B$1:$B$1001,,0)</f>
        <v>Susan Snow</v>
      </c>
      <c r="G904" s="2" t="str">
        <f ca="1">IF(_xlfn.XLOOKUP(C904,customers!$A$1:$A$1001,customers!$C$1:$C$1001,,0)=0,"",_xlfn.XLOOKUP(C904,customers!$A$1:$A$1001,customers!$C$1:$C$1001,,0))</f>
        <v>ssnow6@hotmail.com</v>
      </c>
      <c r="H904" s="2" t="str">
        <f>_xlfn.XLOOKUP(C904,customers!$A$1:$A$1001,customers!$G$1:$G$1001,,0)</f>
        <v>France</v>
      </c>
      <c r="I904" t="str">
        <f>INDEX(products!$A$1:$G$49,MATCH(orders!$D117,products!$A$1:$A$49,0),MATCH(orders!I$1,products!$A$1:$G$1,0))</f>
        <v>Bag</v>
      </c>
      <c r="J904" t="str">
        <f>INDEX(products!$A$1:$G$49,MATCH(orders!$D117,products!$A$1:$A$49,0),MATCH(orders!J$1,products!$A$1:$G$1,0))</f>
        <v>C</v>
      </c>
      <c r="K904" s="5">
        <f>INDEX(products!$A$1:$G$49,MATCH(orders!$D117,products!$A$1:$A$49,0),MATCH(orders!K$1,products!$A$1:$G$1,0))</f>
        <v>2.5</v>
      </c>
      <c r="L904" s="10">
        <f>INDEX(products!$A$1:$G$49,MATCH(orders!$D117,products!$A$1:$A$49,0),MATCH(orders!L$1,products!$A$1:$G$1,0))</f>
        <v>16.5</v>
      </c>
      <c r="M904" s="10">
        <f t="shared" si="42"/>
        <v>16.5</v>
      </c>
      <c r="N904" t="str">
        <f t="shared" si="43"/>
        <v>Baguette</v>
      </c>
      <c r="O904" t="str">
        <f t="shared" si="44"/>
        <v>Crispy</v>
      </c>
      <c r="P904" t="str">
        <f>_xlfn.XLOOKUP(Orders[[#This Row],[Customer ID]],customers!$A$2:$A$1001,customers!$I$2:$I$1001,,0)</f>
        <v>Yes</v>
      </c>
    </row>
    <row r="905" spans="1:16" x14ac:dyDescent="0.35">
      <c r="A905" s="2" t="s">
        <v>6001</v>
      </c>
      <c r="B905" s="3">
        <v>45466</v>
      </c>
      <c r="C905" s="2" t="s">
        <v>5001</v>
      </c>
      <c r="D905" t="s">
        <v>285</v>
      </c>
      <c r="E905" s="2">
        <v>3</v>
      </c>
      <c r="F905" s="2" t="str">
        <f>_xlfn.XLOOKUP(C905,customers!$A$1:$A$1001,customers!$B$1:$B$1001,,0)</f>
        <v>Sydney Sheppard</v>
      </c>
      <c r="G905" s="2" t="str">
        <f ca="1">IF(_xlfn.XLOOKUP(C905,customers!$A$1:$A$1001,customers!$C$1:$C$1001,,0)=0,"",_xlfn.XLOOKUP(C905,customers!$A$1:$A$1001,customers!$C$1:$C$1001,,0))</f>
        <v>ssheppard2@aol.com</v>
      </c>
      <c r="H905" s="2" t="str">
        <f>_xlfn.XLOOKUP(C905,customers!$A$1:$A$1001,customers!$G$1:$G$1001,,0)</f>
        <v>United States</v>
      </c>
      <c r="I905" t="str">
        <f>INDEX(products!$A$1:$G$49,MATCH(orders!$D87,products!$A$1:$A$49,0),MATCH(orders!I$1,products!$A$1:$G$1,0))</f>
        <v>Bag</v>
      </c>
      <c r="J905" t="str">
        <f>INDEX(products!$A$1:$G$49,MATCH(orders!$D87,products!$A$1:$A$49,0),MATCH(orders!J$1,products!$A$1:$G$1,0))</f>
        <v>S</v>
      </c>
      <c r="K905" s="5">
        <f>INDEX(products!$A$1:$G$49,MATCH(orders!$D87,products!$A$1:$A$49,0),MATCH(orders!K$1,products!$A$1:$G$1,0))</f>
        <v>0.2</v>
      </c>
      <c r="L905" s="10">
        <f>INDEX(products!$A$1:$G$49,MATCH(orders!$D87,products!$A$1:$A$49,0),MATCH(orders!L$1,products!$A$1:$G$1,0))</f>
        <v>0.6</v>
      </c>
      <c r="M905" s="10">
        <f t="shared" si="42"/>
        <v>1.7999999999999998</v>
      </c>
      <c r="N905" t="str">
        <f t="shared" si="43"/>
        <v>Baguette</v>
      </c>
      <c r="O905" t="str">
        <f t="shared" si="44"/>
        <v>Soft</v>
      </c>
      <c r="P905" t="str">
        <f>_xlfn.XLOOKUP(Orders[[#This Row],[Customer ID]],customers!$A$2:$A$1001,customers!$I$2:$I$1001,,0)</f>
        <v>No</v>
      </c>
    </row>
    <row r="906" spans="1:16" x14ac:dyDescent="0.35">
      <c r="A906" s="2" t="s">
        <v>5741</v>
      </c>
      <c r="B906" s="3">
        <v>45031</v>
      </c>
      <c r="C906" s="2" t="s">
        <v>4741</v>
      </c>
      <c r="D906" t="s">
        <v>261</v>
      </c>
      <c r="E906" s="2">
        <v>3</v>
      </c>
      <c r="F906" s="2" t="str">
        <f>_xlfn.XLOOKUP(C906,customers!$A$1:$A$1001,customers!$B$1:$B$1001,,0)</f>
        <v>Tabitha Graham</v>
      </c>
      <c r="G906" s="2" t="str">
        <f ca="1">IF(_xlfn.XLOOKUP(C906,customers!$A$1:$A$1001,customers!$C$1:$C$1001,,0)=0,"",_xlfn.XLOOKUP(C906,customers!$A$1:$A$1001,customers!$C$1:$C$1001,,0))</f>
        <v>tgraham3@yahoo.com</v>
      </c>
      <c r="H906" s="2" t="str">
        <f>_xlfn.XLOOKUP(C906,customers!$A$1:$A$1001,customers!$G$1:$G$1001,,0)</f>
        <v>France</v>
      </c>
      <c r="I906" t="str">
        <f>INDEX(products!$A$1:$G$49,MATCH(orders!$D977,products!$A$1:$A$49,0),MATCH(orders!I$1,products!$A$1:$G$1,0))</f>
        <v>Bri</v>
      </c>
      <c r="J906" t="str">
        <f>INDEX(products!$A$1:$G$49,MATCH(orders!$D977,products!$A$1:$A$49,0),MATCH(orders!J$1,products!$A$1:$G$1,0))</f>
        <v>S</v>
      </c>
      <c r="K906" s="5">
        <f>INDEX(products!$A$1:$G$49,MATCH(orders!$D977,products!$A$1:$A$49,0),MATCH(orders!K$1,products!$A$1:$G$1,0))</f>
        <v>1</v>
      </c>
      <c r="L906" s="10">
        <f>INDEX(products!$A$1:$G$49,MATCH(orders!$D977,products!$A$1:$A$49,0),MATCH(orders!L$1,products!$A$1:$G$1,0))</f>
        <v>4</v>
      </c>
      <c r="M906" s="10">
        <f t="shared" si="42"/>
        <v>12</v>
      </c>
      <c r="N906" t="str">
        <f t="shared" si="43"/>
        <v>Brioche</v>
      </c>
      <c r="O906" t="str">
        <f t="shared" si="44"/>
        <v>Soft</v>
      </c>
      <c r="P906" t="str">
        <f>_xlfn.XLOOKUP(Orders[[#This Row],[Customer ID]],customers!$A$2:$A$1001,customers!$I$2:$I$1001,,0)</f>
        <v>No</v>
      </c>
    </row>
    <row r="907" spans="1:16" x14ac:dyDescent="0.35">
      <c r="A907" s="2" t="s">
        <v>5760</v>
      </c>
      <c r="B907" s="3">
        <v>44282</v>
      </c>
      <c r="C907" s="2" t="s">
        <v>4760</v>
      </c>
      <c r="D907" t="s">
        <v>280</v>
      </c>
      <c r="E907" s="2">
        <v>5</v>
      </c>
      <c r="F907" s="2" t="str">
        <f>_xlfn.XLOOKUP(C907,customers!$A$1:$A$1001,customers!$B$1:$B$1001,,0)</f>
        <v>Tabitha Wang</v>
      </c>
      <c r="G907" s="2" t="str">
        <f ca="1">IF(_xlfn.XLOOKUP(C907,customers!$A$1:$A$1001,customers!$C$1:$C$1001,,0)=0,"",_xlfn.XLOOKUP(C907,customers!$A$1:$A$1001,customers!$C$1:$C$1001,,0))</f>
        <v>twang5@icloud.com</v>
      </c>
      <c r="H907" s="2" t="str">
        <f>_xlfn.XLOOKUP(C907,customers!$A$1:$A$1001,customers!$G$1:$G$1001,,0)</f>
        <v>United States</v>
      </c>
      <c r="I907" t="str">
        <f>INDEX(products!$A$1:$G$49,MATCH(orders!$D762,products!$A$1:$A$49,0),MATCH(orders!I$1,products!$A$1:$G$1,0))</f>
        <v>Bag</v>
      </c>
      <c r="J907" t="str">
        <f>INDEX(products!$A$1:$G$49,MATCH(orders!$D762,products!$A$1:$A$49,0),MATCH(orders!J$1,products!$A$1:$G$1,0))</f>
        <v>S</v>
      </c>
      <c r="K907" s="5">
        <f>INDEX(products!$A$1:$G$49,MATCH(orders!$D762,products!$A$1:$A$49,0),MATCH(orders!K$1,products!$A$1:$G$1,0))</f>
        <v>2.5</v>
      </c>
      <c r="L907" s="10">
        <f>INDEX(products!$A$1:$G$49,MATCH(orders!$D762,products!$A$1:$A$49,0),MATCH(orders!L$1,products!$A$1:$G$1,0))</f>
        <v>15</v>
      </c>
      <c r="M907" s="10">
        <f t="shared" si="42"/>
        <v>75</v>
      </c>
      <c r="N907" t="str">
        <f t="shared" si="43"/>
        <v>Baguette</v>
      </c>
      <c r="O907" t="str">
        <f t="shared" si="44"/>
        <v>Soft</v>
      </c>
      <c r="P907" t="str">
        <f>_xlfn.XLOOKUP(Orders[[#This Row],[Customer ID]],customers!$A$2:$A$1001,customers!$I$2:$I$1001,,0)</f>
        <v>Yes</v>
      </c>
    </row>
    <row r="908" spans="1:16" x14ac:dyDescent="0.35">
      <c r="A908" s="2" t="s">
        <v>5908</v>
      </c>
      <c r="B908" s="3">
        <v>45184</v>
      </c>
      <c r="C908" s="2" t="s">
        <v>4908</v>
      </c>
      <c r="D908" t="s">
        <v>274</v>
      </c>
      <c r="E908" s="2">
        <v>6</v>
      </c>
      <c r="F908" s="2" t="str">
        <f>_xlfn.XLOOKUP(C908,customers!$A$1:$A$1001,customers!$B$1:$B$1001,,0)</f>
        <v>Tabitha Lang</v>
      </c>
      <c r="G908" s="2" t="str">
        <f ca="1">IF(_xlfn.XLOOKUP(C908,customers!$A$1:$A$1001,customers!$C$1:$C$1001,,0)=0,"",_xlfn.XLOOKUP(C908,customers!$A$1:$A$1001,customers!$C$1:$C$1001,,0))</f>
        <v>tlang9@hotmail.com</v>
      </c>
      <c r="H908" s="2" t="str">
        <f>_xlfn.XLOOKUP(C908,customers!$A$1:$A$1001,customers!$G$1:$G$1001,,0)</f>
        <v>Canada</v>
      </c>
      <c r="I908" t="str">
        <f>INDEX(products!$A$1:$G$49,MATCH(orders!$D356,products!$A$1:$A$49,0),MATCH(orders!I$1,products!$A$1:$G$1,0))</f>
        <v>Bag</v>
      </c>
      <c r="J908" t="str">
        <f>INDEX(products!$A$1:$G$49,MATCH(orders!$D356,products!$A$1:$A$49,0),MATCH(orders!J$1,products!$A$1:$G$1,0))</f>
        <v>S</v>
      </c>
      <c r="K908" s="5">
        <f>INDEX(products!$A$1:$G$49,MATCH(orders!$D356,products!$A$1:$A$49,0),MATCH(orders!K$1,products!$A$1:$G$1,0))</f>
        <v>1</v>
      </c>
      <c r="L908" s="10">
        <f>INDEX(products!$A$1:$G$49,MATCH(orders!$D356,products!$A$1:$A$49,0),MATCH(orders!L$1,products!$A$1:$G$1,0))</f>
        <v>6</v>
      </c>
      <c r="M908" s="10">
        <f t="shared" si="42"/>
        <v>36</v>
      </c>
      <c r="N908" t="str">
        <f t="shared" si="43"/>
        <v>Baguette</v>
      </c>
      <c r="O908" t="str">
        <f t="shared" si="44"/>
        <v>Soft</v>
      </c>
      <c r="P908" t="str">
        <f>_xlfn.XLOOKUP(Orders[[#This Row],[Customer ID]],customers!$A$2:$A$1001,customers!$I$2:$I$1001,,0)</f>
        <v>Yes</v>
      </c>
    </row>
    <row r="909" spans="1:16" x14ac:dyDescent="0.35">
      <c r="A909" s="2" t="s">
        <v>6119</v>
      </c>
      <c r="B909" s="3">
        <v>45497</v>
      </c>
      <c r="C909" s="2" t="s">
        <v>5119</v>
      </c>
      <c r="D909" t="s">
        <v>262</v>
      </c>
      <c r="E909" s="2">
        <v>5</v>
      </c>
      <c r="F909" s="2" t="str">
        <f>_xlfn.XLOOKUP(C909,customers!$A$1:$A$1001,customers!$B$1:$B$1001,,0)</f>
        <v>Talia Riley</v>
      </c>
      <c r="G909" s="2" t="str">
        <f ca="1">IF(_xlfn.XLOOKUP(C909,customers!$A$1:$A$1001,customers!$C$1:$C$1001,,0)=0,"",_xlfn.XLOOKUP(C909,customers!$A$1:$A$1001,customers!$C$1:$C$1001,,0))</f>
        <v>triley5@aol.com</v>
      </c>
      <c r="H909" s="2" t="str">
        <f>_xlfn.XLOOKUP(C909,customers!$A$1:$A$1001,customers!$G$1:$G$1001,,0)</f>
        <v>United States</v>
      </c>
      <c r="I909" t="str">
        <f>INDEX(products!$A$1:$G$49,MATCH(orders!$D150,products!$A$1:$A$49,0),MATCH(orders!I$1,products!$A$1:$G$1,0))</f>
        <v>Sou</v>
      </c>
      <c r="J909" t="str">
        <f>INDEX(products!$A$1:$G$49,MATCH(orders!$D150,products!$A$1:$A$49,0),MATCH(orders!J$1,products!$A$1:$G$1,0))</f>
        <v>C</v>
      </c>
      <c r="K909" s="5">
        <f>INDEX(products!$A$1:$G$49,MATCH(orders!$D150,products!$A$1:$A$49,0),MATCH(orders!K$1,products!$A$1:$G$1,0))</f>
        <v>1</v>
      </c>
      <c r="L909" s="10">
        <f>INDEX(products!$A$1:$G$49,MATCH(orders!$D150,products!$A$1:$A$49,0),MATCH(orders!L$1,products!$A$1:$G$1,0))</f>
        <v>3.3</v>
      </c>
      <c r="M909" s="10">
        <f t="shared" si="42"/>
        <v>16.5</v>
      </c>
      <c r="N909" t="str">
        <f t="shared" si="43"/>
        <v>Sourdough</v>
      </c>
      <c r="O909" t="str">
        <f t="shared" si="44"/>
        <v>Crispy</v>
      </c>
      <c r="P909" t="str">
        <f>_xlfn.XLOOKUP(Orders[[#This Row],[Customer ID]],customers!$A$2:$A$1001,customers!$I$2:$I$1001,,0)</f>
        <v>No</v>
      </c>
    </row>
    <row r="910" spans="1:16" x14ac:dyDescent="0.35">
      <c r="A910" s="2" t="s">
        <v>5739</v>
      </c>
      <c r="B910" s="3">
        <v>44646</v>
      </c>
      <c r="C910" s="2" t="s">
        <v>4739</v>
      </c>
      <c r="D910" t="s">
        <v>258</v>
      </c>
      <c r="E910" s="2">
        <v>2</v>
      </c>
      <c r="F910" s="2" t="str">
        <f>_xlfn.XLOOKUP(C910,customers!$A$1:$A$1001,customers!$B$1:$B$1001,,0)</f>
        <v>Taliyah Garrett</v>
      </c>
      <c r="G910" s="2" t="str">
        <f ca="1">IF(_xlfn.XLOOKUP(C910,customers!$A$1:$A$1001,customers!$C$1:$C$1001,,0)=0,"",_xlfn.XLOOKUP(C910,customers!$A$1:$A$1001,customers!$C$1:$C$1001,,0))</f>
        <v>tgarrett5@outlook.com</v>
      </c>
      <c r="H910" s="2" t="str">
        <f>_xlfn.XLOOKUP(C910,customers!$A$1:$A$1001,customers!$G$1:$G$1001,,0)</f>
        <v>Canada</v>
      </c>
      <c r="I910" t="str">
        <f>INDEX(products!$A$1:$G$49,MATCH(orders!$D434,products!$A$1:$A$49,0),MATCH(orders!I$1,products!$A$1:$G$1,0))</f>
        <v>Bag</v>
      </c>
      <c r="J910" t="str">
        <f>INDEX(products!$A$1:$G$49,MATCH(orders!$D434,products!$A$1:$A$49,0),MATCH(orders!J$1,products!$A$1:$G$1,0))</f>
        <v>S</v>
      </c>
      <c r="K910" s="5">
        <f>INDEX(products!$A$1:$G$49,MATCH(orders!$D434,products!$A$1:$A$49,0),MATCH(orders!K$1,products!$A$1:$G$1,0))</f>
        <v>0.2</v>
      </c>
      <c r="L910" s="10">
        <f>INDEX(products!$A$1:$G$49,MATCH(orders!$D434,products!$A$1:$A$49,0),MATCH(orders!L$1,products!$A$1:$G$1,0))</f>
        <v>0.6</v>
      </c>
      <c r="M910" s="10">
        <f t="shared" si="42"/>
        <v>1.2</v>
      </c>
      <c r="N910" t="str">
        <f t="shared" si="43"/>
        <v>Baguette</v>
      </c>
      <c r="O910" t="str">
        <f t="shared" si="44"/>
        <v>Soft</v>
      </c>
      <c r="P910" t="str">
        <f>_xlfn.XLOOKUP(Orders[[#This Row],[Customer ID]],customers!$A$2:$A$1001,customers!$I$2:$I$1001,,0)</f>
        <v>Yes</v>
      </c>
    </row>
    <row r="911" spans="1:16" x14ac:dyDescent="0.35">
      <c r="A911" s="2" t="s">
        <v>5544</v>
      </c>
      <c r="B911" s="3">
        <v>44650</v>
      </c>
      <c r="C911" s="2" t="s">
        <v>4544</v>
      </c>
      <c r="D911" t="s">
        <v>258</v>
      </c>
      <c r="E911" s="2">
        <v>2</v>
      </c>
      <c r="F911" s="2" t="str">
        <f>_xlfn.XLOOKUP(C911,customers!$A$1:$A$1001,customers!$B$1:$B$1001,,0)</f>
        <v>Talia Rios</v>
      </c>
      <c r="G911" s="2" t="str">
        <f ca="1">IF(_xlfn.XLOOKUP(C911,customers!$A$1:$A$1001,customers!$C$1:$C$1001,,0)=0,"",_xlfn.XLOOKUP(C911,customers!$A$1:$A$1001,customers!$C$1:$C$1001,,0))</f>
        <v>trios9@aol.com</v>
      </c>
      <c r="H911" s="2" t="str">
        <f>_xlfn.XLOOKUP(C911,customers!$A$1:$A$1001,customers!$G$1:$G$1001,,0)</f>
        <v>United States</v>
      </c>
      <c r="I911" t="str">
        <f>INDEX(products!$A$1:$G$49,MATCH(orders!$D770,products!$A$1:$A$49,0),MATCH(orders!I$1,products!$A$1:$G$1,0))</f>
        <v>Cia</v>
      </c>
      <c r="J911" t="str">
        <f>INDEX(products!$A$1:$G$49,MATCH(orders!$D770,products!$A$1:$A$49,0),MATCH(orders!J$1,products!$A$1:$G$1,0))</f>
        <v>S</v>
      </c>
      <c r="K911" s="5">
        <f>INDEX(products!$A$1:$G$49,MATCH(orders!$D770,products!$A$1:$A$49,0),MATCH(orders!K$1,products!$A$1:$G$1,0))</f>
        <v>0.2</v>
      </c>
      <c r="L911" s="10">
        <f>INDEX(products!$A$1:$G$49,MATCH(orders!$D770,products!$A$1:$A$49,0),MATCH(orders!L$1,products!$A$1:$G$1,0))</f>
        <v>1</v>
      </c>
      <c r="M911" s="10">
        <f t="shared" si="42"/>
        <v>2</v>
      </c>
      <c r="N911" t="str">
        <f t="shared" si="43"/>
        <v>Ciabatta</v>
      </c>
      <c r="O911" t="str">
        <f t="shared" si="44"/>
        <v>Soft</v>
      </c>
      <c r="P911" t="str">
        <f>_xlfn.XLOOKUP(Orders[[#This Row],[Customer ID]],customers!$A$2:$A$1001,customers!$I$2:$I$1001,,0)</f>
        <v>No</v>
      </c>
    </row>
    <row r="912" spans="1:16" x14ac:dyDescent="0.35">
      <c r="A912" s="2" t="s">
        <v>5490</v>
      </c>
      <c r="B912" s="3">
        <v>45567</v>
      </c>
      <c r="C912" s="2" t="s">
        <v>4490</v>
      </c>
      <c r="D912" t="s">
        <v>281</v>
      </c>
      <c r="E912" s="2">
        <v>2</v>
      </c>
      <c r="F912" s="2" t="str">
        <f>_xlfn.XLOOKUP(C912,customers!$A$1:$A$1001,customers!$B$1:$B$1001,,0)</f>
        <v>Tamia Pearson</v>
      </c>
      <c r="G912" s="2" t="str">
        <f ca="1">IF(_xlfn.XLOOKUP(C912,customers!$A$1:$A$1001,customers!$C$1:$C$1001,,0)=0,"",_xlfn.XLOOKUP(C912,customers!$A$1:$A$1001,customers!$C$1:$C$1001,,0))</f>
        <v>tpearson9@yahoo.com</v>
      </c>
      <c r="H912" s="2" t="str">
        <f>_xlfn.XLOOKUP(C912,customers!$A$1:$A$1001,customers!$G$1:$G$1001,,0)</f>
        <v>Ireland</v>
      </c>
      <c r="I912" t="str">
        <f>INDEX(products!$A$1:$G$49,MATCH(orders!$D751,products!$A$1:$A$49,0),MATCH(orders!I$1,products!$A$1:$G$1,0))</f>
        <v>Sou</v>
      </c>
      <c r="J912" t="str">
        <f>INDEX(products!$A$1:$G$49,MATCH(orders!$D751,products!$A$1:$A$49,0),MATCH(orders!J$1,products!$A$1:$G$1,0))</f>
        <v>C</v>
      </c>
      <c r="K912" s="5">
        <f>INDEX(products!$A$1:$G$49,MATCH(orders!$D751,products!$A$1:$A$49,0),MATCH(orders!K$1,products!$A$1:$G$1,0))</f>
        <v>1</v>
      </c>
      <c r="L912" s="10">
        <f>INDEX(products!$A$1:$G$49,MATCH(orders!$D751,products!$A$1:$A$49,0),MATCH(orders!L$1,products!$A$1:$G$1,0))</f>
        <v>3.3</v>
      </c>
      <c r="M912" s="10">
        <f t="shared" si="42"/>
        <v>6.6</v>
      </c>
      <c r="N912" t="str">
        <f t="shared" si="43"/>
        <v>Sourdough</v>
      </c>
      <c r="O912" t="str">
        <f t="shared" si="44"/>
        <v>Crispy</v>
      </c>
      <c r="P912" t="str">
        <f>_xlfn.XLOOKUP(Orders[[#This Row],[Customer ID]],customers!$A$2:$A$1001,customers!$I$2:$I$1001,,0)</f>
        <v>No</v>
      </c>
    </row>
    <row r="913" spans="1:16" x14ac:dyDescent="0.35">
      <c r="A913" s="2" t="s">
        <v>6053</v>
      </c>
      <c r="B913" s="3">
        <v>44947</v>
      </c>
      <c r="C913" s="2" t="s">
        <v>5053</v>
      </c>
      <c r="D913" t="s">
        <v>280</v>
      </c>
      <c r="E913" s="2">
        <v>1</v>
      </c>
      <c r="F913" s="2" t="str">
        <f>_xlfn.XLOOKUP(C913,customers!$A$1:$A$1001,customers!$B$1:$B$1001,,0)</f>
        <v>Tamara Olsen</v>
      </c>
      <c r="G913" s="2" t="str">
        <f ca="1">IF(_xlfn.XLOOKUP(C913,customers!$A$1:$A$1001,customers!$C$1:$C$1001,,0)=0,"",_xlfn.XLOOKUP(C913,customers!$A$1:$A$1001,customers!$C$1:$C$1001,,0))</f>
        <v>tolsen5@aol.com</v>
      </c>
      <c r="H913" s="2" t="str">
        <f>_xlfn.XLOOKUP(C913,customers!$A$1:$A$1001,customers!$G$1:$G$1001,,0)</f>
        <v>United States</v>
      </c>
      <c r="I913" t="str">
        <f>INDEX(products!$A$1:$G$49,MATCH(orders!$D798,products!$A$1:$A$49,0),MATCH(orders!I$1,products!$A$1:$G$1,0))</f>
        <v>Cro</v>
      </c>
      <c r="J913" t="str">
        <f>INDEX(products!$A$1:$G$49,MATCH(orders!$D798,products!$A$1:$A$49,0),MATCH(orders!J$1,products!$A$1:$G$1,0))</f>
        <v>M</v>
      </c>
      <c r="K913" s="5">
        <f>INDEX(products!$A$1:$G$49,MATCH(orders!$D798,products!$A$1:$A$49,0),MATCH(orders!K$1,products!$A$1:$G$1,0))</f>
        <v>0.5</v>
      </c>
      <c r="L913" s="10">
        <f>INDEX(products!$A$1:$G$49,MATCH(orders!$D798,products!$A$1:$A$49,0),MATCH(orders!L$1,products!$A$1:$G$1,0))</f>
        <v>2.7</v>
      </c>
      <c r="M913" s="10">
        <f t="shared" si="42"/>
        <v>2.7</v>
      </c>
      <c r="N913" t="str">
        <f t="shared" si="43"/>
        <v>Croissant</v>
      </c>
      <c r="O913" t="str">
        <f t="shared" si="44"/>
        <v>Medium</v>
      </c>
      <c r="P913" t="str">
        <f>_xlfn.XLOOKUP(Orders[[#This Row],[Customer ID]],customers!$A$2:$A$1001,customers!$I$2:$I$1001,,0)</f>
        <v>Yes</v>
      </c>
    </row>
    <row r="914" spans="1:16" x14ac:dyDescent="0.35">
      <c r="A914" s="2" t="s">
        <v>5355</v>
      </c>
      <c r="B914" s="3">
        <v>44630</v>
      </c>
      <c r="C914" s="2" t="s">
        <v>4355</v>
      </c>
      <c r="D914" t="s">
        <v>275</v>
      </c>
      <c r="E914" s="2">
        <v>2</v>
      </c>
      <c r="F914" s="2" t="str">
        <f>_xlfn.XLOOKUP(C914,customers!$A$1:$A$1001,customers!$B$1:$B$1001,,0)</f>
        <v>Tamia Benjamin</v>
      </c>
      <c r="G914" s="2" t="str">
        <f ca="1">IF(_xlfn.XLOOKUP(C914,customers!$A$1:$A$1001,customers!$C$1:$C$1001,,0)=0,"",_xlfn.XLOOKUP(C914,customers!$A$1:$A$1001,customers!$C$1:$C$1001,,0))</f>
        <v>tbenjamin7@yahoo.com</v>
      </c>
      <c r="H914" s="2" t="str">
        <f>_xlfn.XLOOKUP(C914,customers!$A$1:$A$1001,customers!$G$1:$G$1001,,0)</f>
        <v>United States</v>
      </c>
      <c r="I914" t="str">
        <f>INDEX(products!$A$1:$G$49,MATCH(orders!$D453,products!$A$1:$A$49,0),MATCH(orders!I$1,products!$A$1:$G$1,0))</f>
        <v>Sou</v>
      </c>
      <c r="J914" t="str">
        <f>INDEX(products!$A$1:$G$49,MATCH(orders!$D453,products!$A$1:$A$49,0),MATCH(orders!J$1,products!$A$1:$G$1,0))</f>
        <v>C</v>
      </c>
      <c r="K914" s="5">
        <f>INDEX(products!$A$1:$G$49,MATCH(orders!$D453,products!$A$1:$A$49,0),MATCH(orders!K$1,products!$A$1:$G$1,0))</f>
        <v>1</v>
      </c>
      <c r="L914" s="10">
        <f>INDEX(products!$A$1:$G$49,MATCH(orders!$D453,products!$A$1:$A$49,0),MATCH(orders!L$1,products!$A$1:$G$1,0))</f>
        <v>3.3</v>
      </c>
      <c r="M914" s="10">
        <f t="shared" si="42"/>
        <v>6.6</v>
      </c>
      <c r="N914" t="str">
        <f t="shared" si="43"/>
        <v>Sourdough</v>
      </c>
      <c r="O914" t="str">
        <f t="shared" si="44"/>
        <v>Crispy</v>
      </c>
      <c r="P914" t="str">
        <f>_xlfn.XLOOKUP(Orders[[#This Row],[Customer ID]],customers!$A$2:$A$1001,customers!$I$2:$I$1001,,0)</f>
        <v>Yes</v>
      </c>
    </row>
    <row r="915" spans="1:16" x14ac:dyDescent="0.35">
      <c r="A915" s="2" t="s">
        <v>5263</v>
      </c>
      <c r="B915" s="3">
        <v>44408</v>
      </c>
      <c r="C915" s="2" t="s">
        <v>4263</v>
      </c>
      <c r="D915" t="s">
        <v>269</v>
      </c>
      <c r="E915" s="2">
        <v>5</v>
      </c>
      <c r="F915" s="2" t="str">
        <f>_xlfn.XLOOKUP(C915,customers!$A$1:$A$1001,customers!$B$1:$B$1001,,0)</f>
        <v>Tamara Baker</v>
      </c>
      <c r="G915" s="2" t="str">
        <f ca="1">IF(_xlfn.XLOOKUP(C915,customers!$A$1:$A$1001,customers!$C$1:$C$1001,,0)=0,"",_xlfn.XLOOKUP(C915,customers!$A$1:$A$1001,customers!$C$1:$C$1001,,0))</f>
        <v>tbaker5@aol.com</v>
      </c>
      <c r="H915" s="2" t="str">
        <f>_xlfn.XLOOKUP(C915,customers!$A$1:$A$1001,customers!$G$1:$G$1001,,0)</f>
        <v>France</v>
      </c>
      <c r="I915" t="str">
        <f>INDEX(products!$A$1:$G$49,MATCH(orders!$D829,products!$A$1:$A$49,0),MATCH(orders!I$1,products!$A$1:$G$1,0))</f>
        <v>Bag</v>
      </c>
      <c r="J915" t="str">
        <f>INDEX(products!$A$1:$G$49,MATCH(orders!$D829,products!$A$1:$A$49,0),MATCH(orders!J$1,products!$A$1:$G$1,0))</f>
        <v>S</v>
      </c>
      <c r="K915" s="5">
        <f>INDEX(products!$A$1:$G$49,MATCH(orders!$D829,products!$A$1:$A$49,0),MATCH(orders!K$1,products!$A$1:$G$1,0))</f>
        <v>2.5</v>
      </c>
      <c r="L915" s="10">
        <f>INDEX(products!$A$1:$G$49,MATCH(orders!$D829,products!$A$1:$A$49,0),MATCH(orders!L$1,products!$A$1:$G$1,0))</f>
        <v>15</v>
      </c>
      <c r="M915" s="10">
        <f t="shared" si="42"/>
        <v>75</v>
      </c>
      <c r="N915" t="str">
        <f t="shared" si="43"/>
        <v>Baguette</v>
      </c>
      <c r="O915" t="str">
        <f t="shared" si="44"/>
        <v>Soft</v>
      </c>
      <c r="P915" t="str">
        <f>_xlfn.XLOOKUP(Orders[[#This Row],[Customer ID]],customers!$A$2:$A$1001,customers!$I$2:$I$1001,,0)</f>
        <v>Yes</v>
      </c>
    </row>
    <row r="916" spans="1:16" x14ac:dyDescent="0.35">
      <c r="A916" s="2" t="s">
        <v>5426</v>
      </c>
      <c r="B916" s="3">
        <v>44502</v>
      </c>
      <c r="C916" s="2" t="s">
        <v>4426</v>
      </c>
      <c r="D916" t="s">
        <v>275</v>
      </c>
      <c r="E916" s="2">
        <v>4</v>
      </c>
      <c r="F916" s="2" t="str">
        <f>_xlfn.XLOOKUP(C916,customers!$A$1:$A$1001,customers!$B$1:$B$1001,,0)</f>
        <v>Taniya Craig</v>
      </c>
      <c r="G916" s="2" t="str">
        <f ca="1">IF(_xlfn.XLOOKUP(C916,customers!$A$1:$A$1001,customers!$C$1:$C$1001,,0)=0,"",_xlfn.XLOOKUP(C916,customers!$A$1:$A$1001,customers!$C$1:$C$1001,,0))</f>
        <v>tcraig6@yahoo.com</v>
      </c>
      <c r="H916" s="2" t="str">
        <f>_xlfn.XLOOKUP(C916,customers!$A$1:$A$1001,customers!$G$1:$G$1001,,0)</f>
        <v>United States</v>
      </c>
      <c r="I916" t="str">
        <f>INDEX(products!$A$1:$G$49,MATCH(orders!$D933,products!$A$1:$A$49,0),MATCH(orders!I$1,products!$A$1:$G$1,0))</f>
        <v>Cia</v>
      </c>
      <c r="J916" t="str">
        <f>INDEX(products!$A$1:$G$49,MATCH(orders!$D933,products!$A$1:$A$49,0),MATCH(orders!J$1,products!$A$1:$G$1,0))</f>
        <v>S</v>
      </c>
      <c r="K916" s="5">
        <f>INDEX(products!$A$1:$G$49,MATCH(orders!$D933,products!$A$1:$A$49,0),MATCH(orders!K$1,products!$A$1:$G$1,0))</f>
        <v>2.5</v>
      </c>
      <c r="L916" s="10">
        <f>INDEX(products!$A$1:$G$49,MATCH(orders!$D933,products!$A$1:$A$49,0),MATCH(orders!L$1,products!$A$1:$G$1,0))</f>
        <v>12.5</v>
      </c>
      <c r="M916" s="10">
        <f t="shared" si="42"/>
        <v>50</v>
      </c>
      <c r="N916" t="str">
        <f t="shared" si="43"/>
        <v>Ciabatta</v>
      </c>
      <c r="O916" t="str">
        <f t="shared" si="44"/>
        <v>Soft</v>
      </c>
      <c r="P916" t="str">
        <f>_xlfn.XLOOKUP(Orders[[#This Row],[Customer ID]],customers!$A$2:$A$1001,customers!$I$2:$I$1001,,0)</f>
        <v>Yes</v>
      </c>
    </row>
    <row r="917" spans="1:16" x14ac:dyDescent="0.35">
      <c r="A917" s="2" t="s">
        <v>5501</v>
      </c>
      <c r="B917" s="3">
        <v>45226</v>
      </c>
      <c r="C917" s="2" t="s">
        <v>4501</v>
      </c>
      <c r="D917" t="s">
        <v>284</v>
      </c>
      <c r="E917" s="2">
        <v>4</v>
      </c>
      <c r="F917" s="2" t="str">
        <f>_xlfn.XLOOKUP(C917,customers!$A$1:$A$1001,customers!$B$1:$B$1001,,0)</f>
        <v>Tanya Norris</v>
      </c>
      <c r="G917" s="2" t="str">
        <f ca="1">IF(_xlfn.XLOOKUP(C917,customers!$A$1:$A$1001,customers!$C$1:$C$1001,,0)=0,"",_xlfn.XLOOKUP(C917,customers!$A$1:$A$1001,customers!$C$1:$C$1001,,0))</f>
        <v>tnorris7@outlook.com</v>
      </c>
      <c r="H917" s="2" t="str">
        <f>_xlfn.XLOOKUP(C917,customers!$A$1:$A$1001,customers!$G$1:$G$1001,,0)</f>
        <v>United States</v>
      </c>
      <c r="I917" t="str">
        <f>INDEX(products!$A$1:$G$49,MATCH(orders!$D144,products!$A$1:$A$49,0),MATCH(orders!I$1,products!$A$1:$G$1,0))</f>
        <v>Cia</v>
      </c>
      <c r="J917" t="str">
        <f>INDEX(products!$A$1:$G$49,MATCH(orders!$D144,products!$A$1:$A$49,0),MATCH(orders!J$1,products!$A$1:$G$1,0))</f>
        <v>C</v>
      </c>
      <c r="K917" s="5">
        <f>INDEX(products!$A$1:$G$49,MATCH(orders!$D144,products!$A$1:$A$49,0),MATCH(orders!K$1,products!$A$1:$G$1,0))</f>
        <v>2.5</v>
      </c>
      <c r="L917" s="10">
        <f>INDEX(products!$A$1:$G$49,MATCH(orders!$D144,products!$A$1:$A$49,0),MATCH(orders!L$1,products!$A$1:$G$1,0))</f>
        <v>13.75</v>
      </c>
      <c r="M917" s="10">
        <f t="shared" si="42"/>
        <v>55</v>
      </c>
      <c r="N917" t="str">
        <f t="shared" si="43"/>
        <v>Ciabatta</v>
      </c>
      <c r="O917" t="str">
        <f t="shared" si="44"/>
        <v>Crispy</v>
      </c>
      <c r="P917" t="str">
        <f>_xlfn.XLOOKUP(Orders[[#This Row],[Customer ID]],customers!$A$2:$A$1001,customers!$I$2:$I$1001,,0)</f>
        <v>No</v>
      </c>
    </row>
    <row r="918" spans="1:16" x14ac:dyDescent="0.35">
      <c r="A918" s="2" t="s">
        <v>6056</v>
      </c>
      <c r="B918" s="3">
        <v>44268</v>
      </c>
      <c r="C918" s="2" t="s">
        <v>5056</v>
      </c>
      <c r="D918" t="s">
        <v>275</v>
      </c>
      <c r="E918" s="2">
        <v>5</v>
      </c>
      <c r="F918" s="2" t="str">
        <f>_xlfn.XLOOKUP(C918,customers!$A$1:$A$1001,customers!$B$1:$B$1001,,0)</f>
        <v>Taniyah Pope</v>
      </c>
      <c r="G918" s="2" t="str">
        <f ca="1">IF(_xlfn.XLOOKUP(C918,customers!$A$1:$A$1001,customers!$C$1:$C$1001,,0)=0,"",_xlfn.XLOOKUP(C918,customers!$A$1:$A$1001,customers!$C$1:$C$1001,,0))</f>
        <v>tpope6@hotmail.com</v>
      </c>
      <c r="H918" s="2" t="str">
        <f>_xlfn.XLOOKUP(C918,customers!$A$1:$A$1001,customers!$G$1:$G$1001,,0)</f>
        <v>United States</v>
      </c>
      <c r="I918" t="str">
        <f>INDEX(products!$A$1:$G$49,MATCH(orders!$D357,products!$A$1:$A$49,0),MATCH(orders!I$1,products!$A$1:$G$1,0))</f>
        <v>Cia</v>
      </c>
      <c r="J918" t="str">
        <f>INDEX(products!$A$1:$G$49,MATCH(orders!$D357,products!$A$1:$A$49,0),MATCH(orders!J$1,products!$A$1:$G$1,0))</f>
        <v>S</v>
      </c>
      <c r="K918" s="5">
        <f>INDEX(products!$A$1:$G$49,MATCH(orders!$D357,products!$A$1:$A$49,0),MATCH(orders!K$1,products!$A$1:$G$1,0))</f>
        <v>0.2</v>
      </c>
      <c r="L918" s="10">
        <f>INDEX(products!$A$1:$G$49,MATCH(orders!$D357,products!$A$1:$A$49,0),MATCH(orders!L$1,products!$A$1:$G$1,0))</f>
        <v>1</v>
      </c>
      <c r="M918" s="10">
        <f t="shared" si="42"/>
        <v>5</v>
      </c>
      <c r="N918" t="str">
        <f t="shared" si="43"/>
        <v>Ciabatta</v>
      </c>
      <c r="O918" t="str">
        <f t="shared" si="44"/>
        <v>Soft</v>
      </c>
      <c r="P918" t="str">
        <f>_xlfn.XLOOKUP(Orders[[#This Row],[Customer ID]],customers!$A$2:$A$1001,customers!$I$2:$I$1001,,0)</f>
        <v>No</v>
      </c>
    </row>
    <row r="919" spans="1:16" x14ac:dyDescent="0.35">
      <c r="A919" s="2" t="s">
        <v>6173</v>
      </c>
      <c r="B919" s="3">
        <v>44953</v>
      </c>
      <c r="C919" s="2" t="s">
        <v>5173</v>
      </c>
      <c r="D919" t="s">
        <v>262</v>
      </c>
      <c r="E919" s="2">
        <v>2</v>
      </c>
      <c r="F919" s="2" t="str">
        <f>_xlfn.XLOOKUP(C919,customers!$A$1:$A$1001,customers!$B$1:$B$1001,,0)</f>
        <v>Taniya Hoover</v>
      </c>
      <c r="G919" s="2" t="str">
        <f ca="1">IF(_xlfn.XLOOKUP(C919,customers!$A$1:$A$1001,customers!$C$1:$C$1001,,0)=0,"",_xlfn.XLOOKUP(C919,customers!$A$1:$A$1001,customers!$C$1:$C$1001,,0))</f>
        <v>thoover0@hotmail.com</v>
      </c>
      <c r="H919" s="2" t="str">
        <f>_xlfn.XLOOKUP(C919,customers!$A$1:$A$1001,customers!$G$1:$G$1001,,0)</f>
        <v>France</v>
      </c>
      <c r="I919" t="str">
        <f>INDEX(products!$A$1:$G$49,MATCH(orders!$D882,products!$A$1:$A$49,0),MATCH(orders!I$1,products!$A$1:$G$1,0))</f>
        <v>Cro</v>
      </c>
      <c r="J919" t="str">
        <f>INDEX(products!$A$1:$G$49,MATCH(orders!$D882,products!$A$1:$A$49,0),MATCH(orders!J$1,products!$A$1:$G$1,0))</f>
        <v>S</v>
      </c>
      <c r="K919" s="5">
        <f>INDEX(products!$A$1:$G$49,MATCH(orders!$D882,products!$A$1:$A$49,0),MATCH(orders!K$1,products!$A$1:$G$1,0))</f>
        <v>0.5</v>
      </c>
      <c r="L919" s="10">
        <f>INDEX(products!$A$1:$G$49,MATCH(orders!$D882,products!$A$1:$A$49,0),MATCH(orders!L$1,products!$A$1:$G$1,0))</f>
        <v>2.25</v>
      </c>
      <c r="M919" s="10">
        <f t="shared" si="42"/>
        <v>4.5</v>
      </c>
      <c r="N919" t="str">
        <f t="shared" si="43"/>
        <v>Croissant</v>
      </c>
      <c r="O919" t="str">
        <f t="shared" si="44"/>
        <v>Soft</v>
      </c>
      <c r="P919" t="str">
        <f>_xlfn.XLOOKUP(Orders[[#This Row],[Customer ID]],customers!$A$2:$A$1001,customers!$I$2:$I$1001,,0)</f>
        <v>Yes</v>
      </c>
    </row>
    <row r="920" spans="1:16" x14ac:dyDescent="0.35">
      <c r="A920" s="2" t="s">
        <v>5910</v>
      </c>
      <c r="B920" s="3">
        <v>45356</v>
      </c>
      <c r="C920" s="2" t="s">
        <v>4910</v>
      </c>
      <c r="D920" t="s">
        <v>272</v>
      </c>
      <c r="E920" s="2">
        <v>5</v>
      </c>
      <c r="F920" s="2" t="str">
        <f>_xlfn.XLOOKUP(C920,customers!$A$1:$A$1001,customers!$B$1:$B$1001,,0)</f>
        <v>Taryn Harvey</v>
      </c>
      <c r="G920" s="2" t="str">
        <f ca="1">IF(_xlfn.XLOOKUP(C920,customers!$A$1:$A$1001,customers!$C$1:$C$1001,,0)=0,"",_xlfn.XLOOKUP(C920,customers!$A$1:$A$1001,customers!$C$1:$C$1001,,0))</f>
        <v>tharvey3@outlook.com</v>
      </c>
      <c r="H920" s="2" t="str">
        <f>_xlfn.XLOOKUP(C920,customers!$A$1:$A$1001,customers!$G$1:$G$1001,,0)</f>
        <v>France</v>
      </c>
      <c r="I920" t="str">
        <f>INDEX(products!$A$1:$G$49,MATCH(orders!$D940,products!$A$1:$A$49,0),MATCH(orders!I$1,products!$A$1:$G$1,0))</f>
        <v>Cia</v>
      </c>
      <c r="J920" t="str">
        <f>INDEX(products!$A$1:$G$49,MATCH(orders!$D940,products!$A$1:$A$49,0),MATCH(orders!J$1,products!$A$1:$G$1,0))</f>
        <v>S</v>
      </c>
      <c r="K920" s="5">
        <f>INDEX(products!$A$1:$G$49,MATCH(orders!$D940,products!$A$1:$A$49,0),MATCH(orders!K$1,products!$A$1:$G$1,0))</f>
        <v>0.2</v>
      </c>
      <c r="L920" s="10">
        <f>INDEX(products!$A$1:$G$49,MATCH(orders!$D940,products!$A$1:$A$49,0),MATCH(orders!L$1,products!$A$1:$G$1,0))</f>
        <v>1</v>
      </c>
      <c r="M920" s="10">
        <f t="shared" si="42"/>
        <v>5</v>
      </c>
      <c r="N920" t="str">
        <f t="shared" si="43"/>
        <v>Ciabatta</v>
      </c>
      <c r="O920" t="str">
        <f t="shared" si="44"/>
        <v>Soft</v>
      </c>
      <c r="P920" t="str">
        <f>_xlfn.XLOOKUP(Orders[[#This Row],[Customer ID]],customers!$A$2:$A$1001,customers!$I$2:$I$1001,,0)</f>
        <v>No</v>
      </c>
    </row>
    <row r="921" spans="1:16" x14ac:dyDescent="0.35">
      <c r="A921" s="2" t="s">
        <v>5827</v>
      </c>
      <c r="B921" s="3">
        <v>44832</v>
      </c>
      <c r="C921" s="2" t="s">
        <v>4827</v>
      </c>
      <c r="D921" t="s">
        <v>267</v>
      </c>
      <c r="E921" s="2">
        <v>1</v>
      </c>
      <c r="F921" s="2" t="str">
        <f>_xlfn.XLOOKUP(C921,customers!$A$1:$A$1001,customers!$B$1:$B$1001,,0)</f>
        <v>Taryn Stark</v>
      </c>
      <c r="G921" s="2" t="str">
        <f ca="1">IF(_xlfn.XLOOKUP(C921,customers!$A$1:$A$1001,customers!$C$1:$C$1001,,0)=0,"",_xlfn.XLOOKUP(C921,customers!$A$1:$A$1001,customers!$C$1:$C$1001,,0))</f>
        <v>tstark7@outlook.com</v>
      </c>
      <c r="H921" s="2" t="str">
        <f>_xlfn.XLOOKUP(C921,customers!$A$1:$A$1001,customers!$G$1:$G$1001,,0)</f>
        <v>France</v>
      </c>
      <c r="I921" t="str">
        <f>INDEX(products!$A$1:$G$49,MATCH(orders!$D11,products!$A$1:$A$49,0),MATCH(orders!I$1,products!$A$1:$G$1,0))</f>
        <v>Bag</v>
      </c>
      <c r="J921" t="str">
        <f>INDEX(products!$A$1:$G$49,MATCH(orders!$D11,products!$A$1:$A$49,0),MATCH(orders!J$1,products!$A$1:$G$1,0))</f>
        <v>C</v>
      </c>
      <c r="K921" s="5">
        <f>INDEX(products!$A$1:$G$49,MATCH(orders!$D11,products!$A$1:$A$49,0),MATCH(orders!K$1,products!$A$1:$G$1,0))</f>
        <v>0.2</v>
      </c>
      <c r="L921" s="10">
        <f>INDEX(products!$A$1:$G$49,MATCH(orders!$D11,products!$A$1:$A$49,0),MATCH(orders!L$1,products!$A$1:$G$1,0))</f>
        <v>1.32</v>
      </c>
      <c r="M921" s="10">
        <f t="shared" si="42"/>
        <v>1.32</v>
      </c>
      <c r="N921" t="str">
        <f t="shared" si="43"/>
        <v>Baguette</v>
      </c>
      <c r="O921" t="str">
        <f t="shared" si="44"/>
        <v>Crispy</v>
      </c>
      <c r="P921" t="str">
        <f>_xlfn.XLOOKUP(Orders[[#This Row],[Customer ID]],customers!$A$2:$A$1001,customers!$I$2:$I$1001,,0)</f>
        <v>Yes</v>
      </c>
    </row>
    <row r="922" spans="1:16" x14ac:dyDescent="0.35">
      <c r="A922" s="2" t="s">
        <v>5360</v>
      </c>
      <c r="B922" s="3">
        <v>44347</v>
      </c>
      <c r="C922" s="2" t="s">
        <v>4360</v>
      </c>
      <c r="D922" t="s">
        <v>267</v>
      </c>
      <c r="E922" s="2">
        <v>4</v>
      </c>
      <c r="F922" s="2" t="str">
        <f>_xlfn.XLOOKUP(C922,customers!$A$1:$A$1001,customers!$B$1:$B$1001,,0)</f>
        <v>Tate Daniels</v>
      </c>
      <c r="G922" s="2" t="str">
        <f ca="1">IF(_xlfn.XLOOKUP(C922,customers!$A$1:$A$1001,customers!$C$1:$C$1001,,0)=0,"",_xlfn.XLOOKUP(C922,customers!$A$1:$A$1001,customers!$C$1:$C$1001,,0))</f>
        <v>tdaniels3@aol.com</v>
      </c>
      <c r="H922" s="2" t="str">
        <f>_xlfn.XLOOKUP(C922,customers!$A$1:$A$1001,customers!$G$1:$G$1001,,0)</f>
        <v>France</v>
      </c>
      <c r="I922" t="str">
        <f>INDEX(products!$A$1:$G$49,MATCH(orders!$D599,products!$A$1:$A$49,0),MATCH(orders!I$1,products!$A$1:$G$1,0))</f>
        <v>Bag</v>
      </c>
      <c r="J922" t="str">
        <f>INDEX(products!$A$1:$G$49,MATCH(orders!$D599,products!$A$1:$A$49,0),MATCH(orders!J$1,products!$A$1:$G$1,0))</f>
        <v>C</v>
      </c>
      <c r="K922" s="5">
        <f>INDEX(products!$A$1:$G$49,MATCH(orders!$D599,products!$A$1:$A$49,0),MATCH(orders!K$1,products!$A$1:$G$1,0))</f>
        <v>0.2</v>
      </c>
      <c r="L922" s="10">
        <f>INDEX(products!$A$1:$G$49,MATCH(orders!$D599,products!$A$1:$A$49,0),MATCH(orders!L$1,products!$A$1:$G$1,0))</f>
        <v>1.32</v>
      </c>
      <c r="M922" s="10">
        <f t="shared" si="42"/>
        <v>5.28</v>
      </c>
      <c r="N922" t="str">
        <f t="shared" si="43"/>
        <v>Baguette</v>
      </c>
      <c r="O922" t="str">
        <f t="shared" si="44"/>
        <v>Crispy</v>
      </c>
      <c r="P922" t="str">
        <f>_xlfn.XLOOKUP(Orders[[#This Row],[Customer ID]],customers!$A$2:$A$1001,customers!$I$2:$I$1001,,0)</f>
        <v>No</v>
      </c>
    </row>
    <row r="923" spans="1:16" x14ac:dyDescent="0.35">
      <c r="A923" s="2" t="s">
        <v>5627</v>
      </c>
      <c r="B923" s="3">
        <v>45375</v>
      </c>
      <c r="C923" s="2" t="s">
        <v>4627</v>
      </c>
      <c r="D923" t="s">
        <v>283</v>
      </c>
      <c r="E923" s="2">
        <v>6</v>
      </c>
      <c r="F923" s="2" t="str">
        <f>_xlfn.XLOOKUP(C923,customers!$A$1:$A$1001,customers!$B$1:$B$1001,,0)</f>
        <v>Taylor Brandt</v>
      </c>
      <c r="G923" s="2" t="str">
        <f ca="1">IF(_xlfn.XLOOKUP(C923,customers!$A$1:$A$1001,customers!$C$1:$C$1001,,0)=0,"",_xlfn.XLOOKUP(C923,customers!$A$1:$A$1001,customers!$C$1:$C$1001,,0))</f>
        <v>tbrandt3@gmail.com</v>
      </c>
      <c r="H923" s="2" t="str">
        <f>_xlfn.XLOOKUP(C923,customers!$A$1:$A$1001,customers!$G$1:$G$1001,,0)</f>
        <v>France</v>
      </c>
      <c r="I923" t="str">
        <f>INDEX(products!$A$1:$G$49,MATCH(orders!$D47,products!$A$1:$A$49,0),MATCH(orders!I$1,products!$A$1:$G$1,0))</f>
        <v>Bag</v>
      </c>
      <c r="J923" t="str">
        <f>INDEX(products!$A$1:$G$49,MATCH(orders!$D47,products!$A$1:$A$49,0),MATCH(orders!J$1,products!$A$1:$G$1,0))</f>
        <v>M</v>
      </c>
      <c r="K923" s="5">
        <f>INDEX(products!$A$1:$G$49,MATCH(orders!$D47,products!$A$1:$A$49,0),MATCH(orders!K$1,products!$A$1:$G$1,0))</f>
        <v>1</v>
      </c>
      <c r="L923" s="10">
        <f>INDEX(products!$A$1:$G$49,MATCH(orders!$D47,products!$A$1:$A$49,0),MATCH(orders!L$1,products!$A$1:$G$1,0))</f>
        <v>7.2</v>
      </c>
      <c r="M923" s="10">
        <f t="shared" si="42"/>
        <v>43.2</v>
      </c>
      <c r="N923" t="str">
        <f t="shared" si="43"/>
        <v>Baguette</v>
      </c>
      <c r="O923" t="str">
        <f t="shared" si="44"/>
        <v>Medium</v>
      </c>
      <c r="P923" t="str">
        <f>_xlfn.XLOOKUP(Orders[[#This Row],[Customer ID]],customers!$A$2:$A$1001,customers!$I$2:$I$1001,,0)</f>
        <v>No</v>
      </c>
    </row>
    <row r="924" spans="1:16" x14ac:dyDescent="0.35">
      <c r="A924" s="2" t="s">
        <v>5444</v>
      </c>
      <c r="B924" s="3">
        <v>44602</v>
      </c>
      <c r="C924" s="2" t="s">
        <v>4444</v>
      </c>
      <c r="D924" t="s">
        <v>262</v>
      </c>
      <c r="E924" s="2">
        <v>2</v>
      </c>
      <c r="F924" s="2" t="str">
        <f>_xlfn.XLOOKUP(C924,customers!$A$1:$A$1001,customers!$B$1:$B$1001,,0)</f>
        <v>Teagan Long</v>
      </c>
      <c r="G924" s="2" t="str">
        <f ca="1">IF(_xlfn.XLOOKUP(C924,customers!$A$1:$A$1001,customers!$C$1:$C$1001,,0)=0,"",_xlfn.XLOOKUP(C924,customers!$A$1:$A$1001,customers!$C$1:$C$1001,,0))</f>
        <v>tlong6@icloud.com</v>
      </c>
      <c r="H924" s="2" t="str">
        <f>_xlfn.XLOOKUP(C924,customers!$A$1:$A$1001,customers!$G$1:$G$1001,,0)</f>
        <v>France</v>
      </c>
      <c r="I924" t="str">
        <f>INDEX(products!$A$1:$G$49,MATCH(orders!$D786,products!$A$1:$A$49,0),MATCH(orders!I$1,products!$A$1:$G$1,0))</f>
        <v>Cro</v>
      </c>
      <c r="J924" t="str">
        <f>INDEX(products!$A$1:$G$49,MATCH(orders!$D786,products!$A$1:$A$49,0),MATCH(orders!J$1,products!$A$1:$G$1,0))</f>
        <v>S</v>
      </c>
      <c r="K924" s="5">
        <f>INDEX(products!$A$1:$G$49,MATCH(orders!$D786,products!$A$1:$A$49,0),MATCH(orders!K$1,products!$A$1:$G$1,0))</f>
        <v>0.2</v>
      </c>
      <c r="L924" s="10">
        <f>INDEX(products!$A$1:$G$49,MATCH(orders!$D786,products!$A$1:$A$49,0),MATCH(orders!L$1,products!$A$1:$G$1,0))</f>
        <v>0.9</v>
      </c>
      <c r="M924" s="10">
        <f t="shared" si="42"/>
        <v>1.8</v>
      </c>
      <c r="N924" t="str">
        <f t="shared" si="43"/>
        <v>Croissant</v>
      </c>
      <c r="O924" t="str">
        <f t="shared" si="44"/>
        <v>Soft</v>
      </c>
      <c r="P924" t="str">
        <f>_xlfn.XLOOKUP(Orders[[#This Row],[Customer ID]],customers!$A$2:$A$1001,customers!$I$2:$I$1001,,0)</f>
        <v>Yes</v>
      </c>
    </row>
    <row r="925" spans="1:16" x14ac:dyDescent="0.35">
      <c r="A925" s="2" t="s">
        <v>5726</v>
      </c>
      <c r="B925" s="3">
        <v>45510</v>
      </c>
      <c r="C925" s="2" t="s">
        <v>4726</v>
      </c>
      <c r="D925" t="s">
        <v>285</v>
      </c>
      <c r="E925" s="2">
        <v>6</v>
      </c>
      <c r="F925" s="2" t="str">
        <f>_xlfn.XLOOKUP(C925,customers!$A$1:$A$1001,customers!$B$1:$B$1001,,0)</f>
        <v>Terry Norris</v>
      </c>
      <c r="G925" s="2" t="str">
        <f ca="1">IF(_xlfn.XLOOKUP(C925,customers!$A$1:$A$1001,customers!$C$1:$C$1001,,0)=0,"",_xlfn.XLOOKUP(C925,customers!$A$1:$A$1001,customers!$C$1:$C$1001,,0))</f>
        <v>tnorris2@aol.com</v>
      </c>
      <c r="H925" s="2" t="str">
        <f>_xlfn.XLOOKUP(C925,customers!$A$1:$A$1001,customers!$G$1:$G$1001,,0)</f>
        <v>Germany</v>
      </c>
      <c r="I925" t="str">
        <f>INDEX(products!$A$1:$G$49,MATCH(orders!$D279,products!$A$1:$A$49,0),MATCH(orders!I$1,products!$A$1:$G$1,0))</f>
        <v>Bag</v>
      </c>
      <c r="J925" t="str">
        <f>INDEX(products!$A$1:$G$49,MATCH(orders!$D279,products!$A$1:$A$49,0),MATCH(orders!J$1,products!$A$1:$G$1,0))</f>
        <v>M</v>
      </c>
      <c r="K925" s="5">
        <f>INDEX(products!$A$1:$G$49,MATCH(orders!$D279,products!$A$1:$A$49,0),MATCH(orders!K$1,products!$A$1:$G$1,0))</f>
        <v>2.5</v>
      </c>
      <c r="L925" s="10">
        <f>INDEX(products!$A$1:$G$49,MATCH(orders!$D279,products!$A$1:$A$49,0),MATCH(orders!L$1,products!$A$1:$G$1,0))</f>
        <v>18</v>
      </c>
      <c r="M925" s="10">
        <f t="shared" si="42"/>
        <v>108</v>
      </c>
      <c r="N925" t="str">
        <f t="shared" si="43"/>
        <v>Baguette</v>
      </c>
      <c r="O925" t="str">
        <f t="shared" si="44"/>
        <v>Medium</v>
      </c>
      <c r="P925" t="str">
        <f>_xlfn.XLOOKUP(Orders[[#This Row],[Customer ID]],customers!$A$2:$A$1001,customers!$I$2:$I$1001,,0)</f>
        <v>No</v>
      </c>
    </row>
    <row r="926" spans="1:16" x14ac:dyDescent="0.35">
      <c r="A926" s="2" t="s">
        <v>5305</v>
      </c>
      <c r="B926" s="3">
        <v>44952</v>
      </c>
      <c r="C926" s="2" t="s">
        <v>4305</v>
      </c>
      <c r="D926" t="s">
        <v>260</v>
      </c>
      <c r="E926" s="2">
        <v>4</v>
      </c>
      <c r="F926" s="2" t="str">
        <f>_xlfn.XLOOKUP(C926,customers!$A$1:$A$1001,customers!$B$1:$B$1001,,0)</f>
        <v>Terrell Lindsey</v>
      </c>
      <c r="G926" s="2" t="str">
        <f ca="1">IF(_xlfn.XLOOKUP(C926,customers!$A$1:$A$1001,customers!$C$1:$C$1001,,0)=0,"",_xlfn.XLOOKUP(C926,customers!$A$1:$A$1001,customers!$C$1:$C$1001,,0))</f>
        <v>tlindsey9@yahoo.com</v>
      </c>
      <c r="H926" s="2" t="str">
        <f>_xlfn.XLOOKUP(C926,customers!$A$1:$A$1001,customers!$G$1:$G$1001,,0)</f>
        <v>United States</v>
      </c>
      <c r="I926" t="str">
        <f>INDEX(products!$A$1:$G$49,MATCH(orders!$D916,products!$A$1:$A$49,0),MATCH(orders!I$1,products!$A$1:$G$1,0))</f>
        <v>Cro</v>
      </c>
      <c r="J926" t="str">
        <f>INDEX(products!$A$1:$G$49,MATCH(orders!$D916,products!$A$1:$A$49,0),MATCH(orders!J$1,products!$A$1:$G$1,0))</f>
        <v>C</v>
      </c>
      <c r="K926" s="5">
        <f>INDEX(products!$A$1:$G$49,MATCH(orders!$D916,products!$A$1:$A$49,0),MATCH(orders!K$1,products!$A$1:$G$1,0))</f>
        <v>2.5</v>
      </c>
      <c r="L926" s="10">
        <f>INDEX(products!$A$1:$G$49,MATCH(orders!$D916,products!$A$1:$A$49,0),MATCH(orders!L$1,products!$A$1:$G$1,0))</f>
        <v>12.375</v>
      </c>
      <c r="M926" s="10">
        <f t="shared" si="42"/>
        <v>49.5</v>
      </c>
      <c r="N926" t="str">
        <f t="shared" si="43"/>
        <v>Croissant</v>
      </c>
      <c r="O926" t="str">
        <f t="shared" si="44"/>
        <v>Crispy</v>
      </c>
      <c r="P926" t="str">
        <f>_xlfn.XLOOKUP(Orders[[#This Row],[Customer ID]],customers!$A$2:$A$1001,customers!$I$2:$I$1001,,0)</f>
        <v>No</v>
      </c>
    </row>
    <row r="927" spans="1:16" x14ac:dyDescent="0.35">
      <c r="A927" s="2" t="s">
        <v>5912</v>
      </c>
      <c r="B927" s="3">
        <v>44729</v>
      </c>
      <c r="C927" s="2" t="s">
        <v>4912</v>
      </c>
      <c r="D927" t="s">
        <v>285</v>
      </c>
      <c r="E927" s="2">
        <v>4</v>
      </c>
      <c r="F927" s="2" t="str">
        <f>_xlfn.XLOOKUP(C927,customers!$A$1:$A$1001,customers!$B$1:$B$1001,,0)</f>
        <v>Terrell Buchanan</v>
      </c>
      <c r="G927" s="2" t="str">
        <f ca="1">IF(_xlfn.XLOOKUP(C927,customers!$A$1:$A$1001,customers!$C$1:$C$1001,,0)=0,"",_xlfn.XLOOKUP(C927,customers!$A$1:$A$1001,customers!$C$1:$C$1001,,0))</f>
        <v>tbuchanan0@outlook.com</v>
      </c>
      <c r="H927" s="2" t="str">
        <f>_xlfn.XLOOKUP(C927,customers!$A$1:$A$1001,customers!$G$1:$G$1001,,0)</f>
        <v>United States</v>
      </c>
      <c r="I927" t="str">
        <f>INDEX(products!$A$1:$G$49,MATCH(orders!$D999,products!$A$1:$A$49,0),MATCH(orders!I$1,products!$A$1:$G$1,0))</f>
        <v>Bag</v>
      </c>
      <c r="J927" t="str">
        <f>INDEX(products!$A$1:$G$49,MATCH(orders!$D999,products!$A$1:$A$49,0),MATCH(orders!J$1,products!$A$1:$G$1,0))</f>
        <v>M</v>
      </c>
      <c r="K927" s="5">
        <f>INDEX(products!$A$1:$G$49,MATCH(orders!$D999,products!$A$1:$A$49,0),MATCH(orders!K$1,products!$A$1:$G$1,0))</f>
        <v>1</v>
      </c>
      <c r="L927" s="10">
        <f>INDEX(products!$A$1:$G$49,MATCH(orders!$D999,products!$A$1:$A$49,0),MATCH(orders!L$1,products!$A$1:$G$1,0))</f>
        <v>7.2</v>
      </c>
      <c r="M927" s="10">
        <f t="shared" si="42"/>
        <v>28.8</v>
      </c>
      <c r="N927" t="str">
        <f t="shared" si="43"/>
        <v>Baguette</v>
      </c>
      <c r="O927" t="str">
        <f t="shared" si="44"/>
        <v>Medium</v>
      </c>
      <c r="P927" t="str">
        <f>_xlfn.XLOOKUP(Orders[[#This Row],[Customer ID]],customers!$A$2:$A$1001,customers!$I$2:$I$1001,,0)</f>
        <v>No</v>
      </c>
    </row>
    <row r="928" spans="1:16" x14ac:dyDescent="0.35">
      <c r="A928" s="2" t="s">
        <v>5503</v>
      </c>
      <c r="B928" s="3">
        <v>45264</v>
      </c>
      <c r="C928" s="2" t="s">
        <v>4503</v>
      </c>
      <c r="D928" t="s">
        <v>268</v>
      </c>
      <c r="E928" s="2">
        <v>3</v>
      </c>
      <c r="F928" s="2" t="str">
        <f>_xlfn.XLOOKUP(C928,customers!$A$1:$A$1001,customers!$B$1:$B$1001,,0)</f>
        <v>Terry Mccarthy</v>
      </c>
      <c r="G928" s="2" t="str">
        <f ca="1">IF(_xlfn.XLOOKUP(C928,customers!$A$1:$A$1001,customers!$C$1:$C$1001,,0)=0,"",_xlfn.XLOOKUP(C928,customers!$A$1:$A$1001,customers!$C$1:$C$1001,,0))</f>
        <v>tmccarthy5@outlook.com</v>
      </c>
      <c r="H928" s="2" t="str">
        <f>_xlfn.XLOOKUP(C928,customers!$A$1:$A$1001,customers!$G$1:$G$1001,,0)</f>
        <v>France</v>
      </c>
      <c r="I928" t="str">
        <f>INDEX(products!$A$1:$G$49,MATCH(orders!$D348,products!$A$1:$A$49,0),MATCH(orders!I$1,products!$A$1:$G$1,0))</f>
        <v>Cro</v>
      </c>
      <c r="J928" t="str">
        <f>INDEX(products!$A$1:$G$49,MATCH(orders!$D348,products!$A$1:$A$49,0),MATCH(orders!J$1,products!$A$1:$G$1,0))</f>
        <v>S</v>
      </c>
      <c r="K928" s="5">
        <f>INDEX(products!$A$1:$G$49,MATCH(orders!$D348,products!$A$1:$A$49,0),MATCH(orders!K$1,products!$A$1:$G$1,0))</f>
        <v>2.5</v>
      </c>
      <c r="L928" s="10">
        <f>INDEX(products!$A$1:$G$49,MATCH(orders!$D348,products!$A$1:$A$49,0),MATCH(orders!L$1,products!$A$1:$G$1,0))</f>
        <v>11.25</v>
      </c>
      <c r="M928" s="10">
        <f t="shared" si="42"/>
        <v>33.75</v>
      </c>
      <c r="N928" t="str">
        <f t="shared" si="43"/>
        <v>Croissant</v>
      </c>
      <c r="O928" t="str">
        <f t="shared" si="44"/>
        <v>Soft</v>
      </c>
      <c r="P928" t="str">
        <f>_xlfn.XLOOKUP(Orders[[#This Row],[Customer ID]],customers!$A$2:$A$1001,customers!$I$2:$I$1001,,0)</f>
        <v>Yes</v>
      </c>
    </row>
    <row r="929" spans="1:16" x14ac:dyDescent="0.35">
      <c r="A929" s="2" t="s">
        <v>6103</v>
      </c>
      <c r="B929" s="3">
        <v>44829</v>
      </c>
      <c r="C929" s="2" t="s">
        <v>5103</v>
      </c>
      <c r="D929" t="s">
        <v>262</v>
      </c>
      <c r="E929" s="2">
        <v>3</v>
      </c>
      <c r="F929" s="2" t="str">
        <f>_xlfn.XLOOKUP(C929,customers!$A$1:$A$1001,customers!$B$1:$B$1001,,0)</f>
        <v>Terrance Guerra</v>
      </c>
      <c r="G929" s="2" t="str">
        <f ca="1">IF(_xlfn.XLOOKUP(C929,customers!$A$1:$A$1001,customers!$C$1:$C$1001,,0)=0,"",_xlfn.XLOOKUP(C929,customers!$A$1:$A$1001,customers!$C$1:$C$1001,,0))</f>
        <v>tguerra5@gmail.com</v>
      </c>
      <c r="H929" s="2" t="str">
        <f>_xlfn.XLOOKUP(C929,customers!$A$1:$A$1001,customers!$G$1:$G$1001,,0)</f>
        <v>Canada</v>
      </c>
      <c r="I929" t="str">
        <f>INDEX(products!$A$1:$G$49,MATCH(orders!$D582,products!$A$1:$A$49,0),MATCH(orders!I$1,products!$A$1:$G$1,0))</f>
        <v>Cia</v>
      </c>
      <c r="J929" t="str">
        <f>INDEX(products!$A$1:$G$49,MATCH(orders!$D582,products!$A$1:$A$49,0),MATCH(orders!J$1,products!$A$1:$G$1,0))</f>
        <v>C</v>
      </c>
      <c r="K929" s="5">
        <f>INDEX(products!$A$1:$G$49,MATCH(orders!$D582,products!$A$1:$A$49,0),MATCH(orders!K$1,products!$A$1:$G$1,0))</f>
        <v>2.5</v>
      </c>
      <c r="L929" s="10">
        <f>INDEX(products!$A$1:$G$49,MATCH(orders!$D582,products!$A$1:$A$49,0),MATCH(orders!L$1,products!$A$1:$G$1,0))</f>
        <v>13.75</v>
      </c>
      <c r="M929" s="10">
        <f t="shared" si="42"/>
        <v>41.25</v>
      </c>
      <c r="N929" t="str">
        <f t="shared" si="43"/>
        <v>Ciabatta</v>
      </c>
      <c r="O929" t="str">
        <f t="shared" si="44"/>
        <v>Crispy</v>
      </c>
      <c r="P929" t="str">
        <f>_xlfn.XLOOKUP(Orders[[#This Row],[Customer ID]],customers!$A$2:$A$1001,customers!$I$2:$I$1001,,0)</f>
        <v>No</v>
      </c>
    </row>
    <row r="930" spans="1:16" x14ac:dyDescent="0.35">
      <c r="A930" s="2" t="s">
        <v>5997</v>
      </c>
      <c r="B930" s="3">
        <v>45333</v>
      </c>
      <c r="C930" s="2" t="s">
        <v>4997</v>
      </c>
      <c r="D930" t="s">
        <v>267</v>
      </c>
      <c r="E930" s="2">
        <v>6</v>
      </c>
      <c r="F930" s="2" t="str">
        <f>_xlfn.XLOOKUP(C930,customers!$A$1:$A$1001,customers!$B$1:$B$1001,,0)</f>
        <v>Tessa Coffey</v>
      </c>
      <c r="G930" s="2" t="str">
        <f ca="1">IF(_xlfn.XLOOKUP(C930,customers!$A$1:$A$1001,customers!$C$1:$C$1001,,0)=0,"",_xlfn.XLOOKUP(C930,customers!$A$1:$A$1001,customers!$C$1:$C$1001,,0))</f>
        <v>tcoffey2@gmail.com</v>
      </c>
      <c r="H930" s="2" t="str">
        <f>_xlfn.XLOOKUP(C930,customers!$A$1:$A$1001,customers!$G$1:$G$1001,,0)</f>
        <v>France</v>
      </c>
      <c r="I930" t="str">
        <f>INDEX(products!$A$1:$G$49,MATCH(orders!$D359,products!$A$1:$A$49,0),MATCH(orders!I$1,products!$A$1:$G$1,0))</f>
        <v>Bag</v>
      </c>
      <c r="J930" t="str">
        <f>INDEX(products!$A$1:$G$49,MATCH(orders!$D359,products!$A$1:$A$49,0),MATCH(orders!J$1,products!$A$1:$G$1,0))</f>
        <v>S</v>
      </c>
      <c r="K930" s="5">
        <f>INDEX(products!$A$1:$G$49,MATCH(orders!$D359,products!$A$1:$A$49,0),MATCH(orders!K$1,products!$A$1:$G$1,0))</f>
        <v>2.5</v>
      </c>
      <c r="L930" s="10">
        <f>INDEX(products!$A$1:$G$49,MATCH(orders!$D359,products!$A$1:$A$49,0),MATCH(orders!L$1,products!$A$1:$G$1,0))</f>
        <v>15</v>
      </c>
      <c r="M930" s="10">
        <f t="shared" si="42"/>
        <v>90</v>
      </c>
      <c r="N930" t="str">
        <f t="shared" si="43"/>
        <v>Baguette</v>
      </c>
      <c r="O930" t="str">
        <f t="shared" si="44"/>
        <v>Soft</v>
      </c>
      <c r="P930" t="str">
        <f>_xlfn.XLOOKUP(Orders[[#This Row],[Customer ID]],customers!$A$2:$A$1001,customers!$I$2:$I$1001,,0)</f>
        <v>Yes</v>
      </c>
    </row>
    <row r="931" spans="1:16" x14ac:dyDescent="0.35">
      <c r="A931" s="2" t="s">
        <v>6096</v>
      </c>
      <c r="B931" s="3">
        <v>45325</v>
      </c>
      <c r="C931" s="2" t="s">
        <v>5096</v>
      </c>
      <c r="D931" t="s">
        <v>286</v>
      </c>
      <c r="E931" s="2">
        <v>4</v>
      </c>
      <c r="F931" s="2" t="str">
        <f>_xlfn.XLOOKUP(C931,customers!$A$1:$A$1001,customers!$B$1:$B$1001,,0)</f>
        <v>Thaddeus Lindsey</v>
      </c>
      <c r="G931" s="2" t="str">
        <f ca="1">IF(_xlfn.XLOOKUP(C931,customers!$A$1:$A$1001,customers!$C$1:$C$1001,,0)=0,"",_xlfn.XLOOKUP(C931,customers!$A$1:$A$1001,customers!$C$1:$C$1001,,0))</f>
        <v>tlindsey8@icloud.com</v>
      </c>
      <c r="H931" s="2" t="str">
        <f>_xlfn.XLOOKUP(C931,customers!$A$1:$A$1001,customers!$G$1:$G$1001,,0)</f>
        <v>United States</v>
      </c>
      <c r="I931" t="str">
        <f>INDEX(products!$A$1:$G$49,MATCH(orders!$D88,products!$A$1:$A$49,0),MATCH(orders!I$1,products!$A$1:$G$1,0))</f>
        <v>Bri</v>
      </c>
      <c r="J931" t="str">
        <f>INDEX(products!$A$1:$G$49,MATCH(orders!$D88,products!$A$1:$A$49,0),MATCH(orders!J$1,products!$A$1:$G$1,0))</f>
        <v>S</v>
      </c>
      <c r="K931" s="5">
        <f>INDEX(products!$A$1:$G$49,MATCH(orders!$D88,products!$A$1:$A$49,0),MATCH(orders!K$1,products!$A$1:$G$1,0))</f>
        <v>1</v>
      </c>
      <c r="L931" s="10">
        <f>INDEX(products!$A$1:$G$49,MATCH(orders!$D88,products!$A$1:$A$49,0),MATCH(orders!L$1,products!$A$1:$G$1,0))</f>
        <v>4</v>
      </c>
      <c r="M931" s="10">
        <f t="shared" si="42"/>
        <v>16</v>
      </c>
      <c r="N931" t="str">
        <f t="shared" si="43"/>
        <v>Brioche</v>
      </c>
      <c r="O931" t="str">
        <f t="shared" si="44"/>
        <v>Soft</v>
      </c>
      <c r="P931" t="str">
        <f>_xlfn.XLOOKUP(Orders[[#This Row],[Customer ID]],customers!$A$2:$A$1001,customers!$I$2:$I$1001,,0)</f>
        <v>No</v>
      </c>
    </row>
    <row r="932" spans="1:16" x14ac:dyDescent="0.35">
      <c r="A932" s="2" t="s">
        <v>5513</v>
      </c>
      <c r="B932" s="3">
        <v>45189</v>
      </c>
      <c r="C932" s="2" t="s">
        <v>4513</v>
      </c>
      <c r="D932" t="s">
        <v>272</v>
      </c>
      <c r="E932" s="2">
        <v>5</v>
      </c>
      <c r="F932" s="2" t="str">
        <f>_xlfn.XLOOKUP(C932,customers!$A$1:$A$1001,customers!$B$1:$B$1001,,0)</f>
        <v>Thaddeus Williamson</v>
      </c>
      <c r="G932" s="2" t="str">
        <f ca="1">IF(_xlfn.XLOOKUP(C932,customers!$A$1:$A$1001,customers!$C$1:$C$1001,,0)=0,"",_xlfn.XLOOKUP(C932,customers!$A$1:$A$1001,customers!$C$1:$C$1001,,0))</f>
        <v>twilliamson7@gmail.com</v>
      </c>
      <c r="H932" s="2" t="str">
        <f>_xlfn.XLOOKUP(C932,customers!$A$1:$A$1001,customers!$G$1:$G$1001,,0)</f>
        <v>United States</v>
      </c>
      <c r="I932" t="str">
        <f>INDEX(products!$A$1:$G$49,MATCH(orders!$D364,products!$A$1:$A$49,0),MATCH(orders!I$1,products!$A$1:$G$1,0))</f>
        <v>Bag</v>
      </c>
      <c r="J932" t="str">
        <f>INDEX(products!$A$1:$G$49,MATCH(orders!$D364,products!$A$1:$A$49,0),MATCH(orders!J$1,products!$A$1:$G$1,0))</f>
        <v>C</v>
      </c>
      <c r="K932" s="5">
        <f>INDEX(products!$A$1:$G$49,MATCH(orders!$D364,products!$A$1:$A$49,0),MATCH(orders!K$1,products!$A$1:$G$1,0))</f>
        <v>0.5</v>
      </c>
      <c r="L932" s="10">
        <f>INDEX(products!$A$1:$G$49,MATCH(orders!$D364,products!$A$1:$A$49,0),MATCH(orders!L$1,products!$A$1:$G$1,0))</f>
        <v>3.3</v>
      </c>
      <c r="M932" s="10">
        <f t="shared" si="42"/>
        <v>16.5</v>
      </c>
      <c r="N932" t="str">
        <f t="shared" si="43"/>
        <v>Baguette</v>
      </c>
      <c r="O932" t="str">
        <f t="shared" si="44"/>
        <v>Crispy</v>
      </c>
      <c r="P932" t="str">
        <f>_xlfn.XLOOKUP(Orders[[#This Row],[Customer ID]],customers!$A$2:$A$1001,customers!$I$2:$I$1001,,0)</f>
        <v>No</v>
      </c>
    </row>
    <row r="933" spans="1:16" x14ac:dyDescent="0.35">
      <c r="A933" s="2" t="s">
        <v>5562</v>
      </c>
      <c r="B933" s="3">
        <v>44994</v>
      </c>
      <c r="C933" s="2" t="s">
        <v>4562</v>
      </c>
      <c r="D933" t="s">
        <v>279</v>
      </c>
      <c r="E933" s="2">
        <v>4</v>
      </c>
      <c r="F933" s="2" t="str">
        <f>_xlfn.XLOOKUP(C933,customers!$A$1:$A$1001,customers!$B$1:$B$1001,,0)</f>
        <v>Tia King</v>
      </c>
      <c r="G933" s="2" t="str">
        <f ca="1">IF(_xlfn.XLOOKUP(C933,customers!$A$1:$A$1001,customers!$C$1:$C$1001,,0)=0,"",_xlfn.XLOOKUP(C933,customers!$A$1:$A$1001,customers!$C$1:$C$1001,,0))</f>
        <v>tking0@hotmail.com</v>
      </c>
      <c r="H933" s="2" t="str">
        <f>_xlfn.XLOOKUP(C933,customers!$A$1:$A$1001,customers!$G$1:$G$1001,,0)</f>
        <v>France</v>
      </c>
      <c r="I933" t="str">
        <f>INDEX(products!$A$1:$G$49,MATCH(orders!$D749,products!$A$1:$A$49,0),MATCH(orders!I$1,products!$A$1:$G$1,0))</f>
        <v>Cro</v>
      </c>
      <c r="J933" t="str">
        <f>INDEX(products!$A$1:$G$49,MATCH(orders!$D749,products!$A$1:$A$49,0),MATCH(orders!J$1,products!$A$1:$G$1,0))</f>
        <v>C</v>
      </c>
      <c r="K933" s="5">
        <f>INDEX(products!$A$1:$G$49,MATCH(orders!$D749,products!$A$1:$A$49,0),MATCH(orders!K$1,products!$A$1:$G$1,0))</f>
        <v>1</v>
      </c>
      <c r="L933" s="10">
        <f>INDEX(products!$A$1:$G$49,MATCH(orders!$D749,products!$A$1:$A$49,0),MATCH(orders!L$1,products!$A$1:$G$1,0))</f>
        <v>4.95</v>
      </c>
      <c r="M933" s="10">
        <f t="shared" si="42"/>
        <v>19.8</v>
      </c>
      <c r="N933" t="str">
        <f t="shared" si="43"/>
        <v>Croissant</v>
      </c>
      <c r="O933" t="str">
        <f t="shared" si="44"/>
        <v>Crispy</v>
      </c>
      <c r="P933" t="str">
        <f>_xlfn.XLOOKUP(Orders[[#This Row],[Customer ID]],customers!$A$2:$A$1001,customers!$I$2:$I$1001,,0)</f>
        <v>No</v>
      </c>
    </row>
    <row r="934" spans="1:16" x14ac:dyDescent="0.35">
      <c r="A934" s="2" t="s">
        <v>5954</v>
      </c>
      <c r="B934" s="3">
        <v>45327</v>
      </c>
      <c r="C934" s="2" t="s">
        <v>4954</v>
      </c>
      <c r="D934" t="s">
        <v>273</v>
      </c>
      <c r="E934" s="2">
        <v>1</v>
      </c>
      <c r="F934" s="2" t="str">
        <f>_xlfn.XLOOKUP(C934,customers!$A$1:$A$1001,customers!$B$1:$B$1001,,0)</f>
        <v>Tiana Dalton</v>
      </c>
      <c r="G934" s="2" t="str">
        <f ca="1">IF(_xlfn.XLOOKUP(C934,customers!$A$1:$A$1001,customers!$C$1:$C$1001,,0)=0,"",_xlfn.XLOOKUP(C934,customers!$A$1:$A$1001,customers!$C$1:$C$1001,,0))</f>
        <v>tdalton3@gmail.com</v>
      </c>
      <c r="H934" s="2" t="str">
        <f>_xlfn.XLOOKUP(C934,customers!$A$1:$A$1001,customers!$G$1:$G$1001,,0)</f>
        <v>France</v>
      </c>
      <c r="I934" t="str">
        <f>INDEX(products!$A$1:$G$49,MATCH(orders!$D595,products!$A$1:$A$49,0),MATCH(orders!I$1,products!$A$1:$G$1,0))</f>
        <v>Bri</v>
      </c>
      <c r="J934" t="str">
        <f>INDEX(products!$A$1:$G$49,MATCH(orders!$D595,products!$A$1:$A$49,0),MATCH(orders!J$1,products!$A$1:$G$1,0))</f>
        <v>S</v>
      </c>
      <c r="K934" s="5">
        <f>INDEX(products!$A$1:$G$49,MATCH(orders!$D595,products!$A$1:$A$49,0),MATCH(orders!K$1,products!$A$1:$G$1,0))</f>
        <v>1</v>
      </c>
      <c r="L934" s="10">
        <f>INDEX(products!$A$1:$G$49,MATCH(orders!$D595,products!$A$1:$A$49,0),MATCH(orders!L$1,products!$A$1:$G$1,0))</f>
        <v>4</v>
      </c>
      <c r="M934" s="10">
        <f t="shared" si="42"/>
        <v>4</v>
      </c>
      <c r="N934" t="str">
        <f t="shared" si="43"/>
        <v>Brioche</v>
      </c>
      <c r="O934" t="str">
        <f t="shared" si="44"/>
        <v>Soft</v>
      </c>
      <c r="P934" t="str">
        <f>_xlfn.XLOOKUP(Orders[[#This Row],[Customer ID]],customers!$A$2:$A$1001,customers!$I$2:$I$1001,,0)</f>
        <v>No</v>
      </c>
    </row>
    <row r="935" spans="1:16" x14ac:dyDescent="0.35">
      <c r="A935" s="2" t="s">
        <v>5390</v>
      </c>
      <c r="B935" s="3">
        <v>44221</v>
      </c>
      <c r="C935" s="2" t="s">
        <v>4390</v>
      </c>
      <c r="D935" t="s">
        <v>274</v>
      </c>
      <c r="E935" s="2">
        <v>5</v>
      </c>
      <c r="F935" s="2" t="str">
        <f>_xlfn.XLOOKUP(C935,customers!$A$1:$A$1001,customers!$B$1:$B$1001,,0)</f>
        <v>Tiara Hodge</v>
      </c>
      <c r="G935" s="2" t="str">
        <f ca="1">IF(_xlfn.XLOOKUP(C935,customers!$A$1:$A$1001,customers!$C$1:$C$1001,,0)=0,"",_xlfn.XLOOKUP(C935,customers!$A$1:$A$1001,customers!$C$1:$C$1001,,0))</f>
        <v>thodge0@hotmail.com</v>
      </c>
      <c r="H935" s="2" t="str">
        <f>_xlfn.XLOOKUP(C935,customers!$A$1:$A$1001,customers!$G$1:$G$1001,,0)</f>
        <v>Germany</v>
      </c>
      <c r="I935" t="str">
        <f>INDEX(products!$A$1:$G$49,MATCH(orders!$D992,products!$A$1:$A$49,0),MATCH(orders!I$1,products!$A$1:$G$1,0))</f>
        <v>Bag</v>
      </c>
      <c r="J935" t="str">
        <f>INDEX(products!$A$1:$G$49,MATCH(orders!$D992,products!$A$1:$A$49,0),MATCH(orders!J$1,products!$A$1:$G$1,0))</f>
        <v>M</v>
      </c>
      <c r="K935" s="5">
        <f>INDEX(products!$A$1:$G$49,MATCH(orders!$D992,products!$A$1:$A$49,0),MATCH(orders!K$1,products!$A$1:$G$1,0))</f>
        <v>0.2</v>
      </c>
      <c r="L935" s="10">
        <f>INDEX(products!$A$1:$G$49,MATCH(orders!$D992,products!$A$1:$A$49,0),MATCH(orders!L$1,products!$A$1:$G$1,0))</f>
        <v>1.44</v>
      </c>
      <c r="M935" s="10">
        <f t="shared" si="42"/>
        <v>7.1999999999999993</v>
      </c>
      <c r="N935" t="str">
        <f t="shared" si="43"/>
        <v>Baguette</v>
      </c>
      <c r="O935" t="str">
        <f t="shared" si="44"/>
        <v>Medium</v>
      </c>
      <c r="P935" t="str">
        <f>_xlfn.XLOOKUP(Orders[[#This Row],[Customer ID]],customers!$A$2:$A$1001,customers!$I$2:$I$1001,,0)</f>
        <v>Yes</v>
      </c>
    </row>
    <row r="936" spans="1:16" x14ac:dyDescent="0.35">
      <c r="A936" s="2" t="s">
        <v>5257</v>
      </c>
      <c r="B936" s="3">
        <v>44538</v>
      </c>
      <c r="C936" s="2" t="s">
        <v>4257</v>
      </c>
      <c r="D936" t="s">
        <v>258</v>
      </c>
      <c r="E936" s="2">
        <v>5</v>
      </c>
      <c r="F936" s="2" t="str">
        <f>_xlfn.XLOOKUP(C936,customers!$A$1:$A$1001,customers!$B$1:$B$1001,,0)</f>
        <v>Tiffany White</v>
      </c>
      <c r="G936" s="2" t="str">
        <f ca="1">IF(_xlfn.XLOOKUP(C936,customers!$A$1:$A$1001,customers!$C$1:$C$1001,,0)=0,"",_xlfn.XLOOKUP(C936,customers!$A$1:$A$1001,customers!$C$1:$C$1001,,0))</f>
        <v>twhite9@gmail.com</v>
      </c>
      <c r="H936" s="2" t="str">
        <f>_xlfn.XLOOKUP(C936,customers!$A$1:$A$1001,customers!$G$1:$G$1001,,0)</f>
        <v>United States</v>
      </c>
      <c r="I936" t="str">
        <f>INDEX(products!$A$1:$G$49,MATCH(orders!$D962,products!$A$1:$A$49,0),MATCH(orders!I$1,products!$A$1:$G$1,0))</f>
        <v>Cro</v>
      </c>
      <c r="J936" t="str">
        <f>INDEX(products!$A$1:$G$49,MATCH(orders!$D962,products!$A$1:$A$49,0),MATCH(orders!J$1,products!$A$1:$G$1,0))</f>
        <v>S</v>
      </c>
      <c r="K936" s="5">
        <f>INDEX(products!$A$1:$G$49,MATCH(orders!$D962,products!$A$1:$A$49,0),MATCH(orders!K$1,products!$A$1:$G$1,0))</f>
        <v>0.5</v>
      </c>
      <c r="L936" s="10">
        <f>INDEX(products!$A$1:$G$49,MATCH(orders!$D962,products!$A$1:$A$49,0),MATCH(orders!L$1,products!$A$1:$G$1,0))</f>
        <v>2.25</v>
      </c>
      <c r="M936" s="10">
        <f t="shared" si="42"/>
        <v>11.25</v>
      </c>
      <c r="N936" t="str">
        <f t="shared" si="43"/>
        <v>Croissant</v>
      </c>
      <c r="O936" t="str">
        <f t="shared" si="44"/>
        <v>Soft</v>
      </c>
      <c r="P936" t="str">
        <f>_xlfn.XLOOKUP(Orders[[#This Row],[Customer ID]],customers!$A$2:$A$1001,customers!$I$2:$I$1001,,0)</f>
        <v>Yes</v>
      </c>
    </row>
    <row r="937" spans="1:16" x14ac:dyDescent="0.35">
      <c r="A937" s="2" t="s">
        <v>5961</v>
      </c>
      <c r="B937" s="3">
        <v>44618</v>
      </c>
      <c r="C937" s="2" t="s">
        <v>4961</v>
      </c>
      <c r="D937" t="s">
        <v>290</v>
      </c>
      <c r="E937" s="2">
        <v>6</v>
      </c>
      <c r="F937" s="2" t="str">
        <f>_xlfn.XLOOKUP(C937,customers!$A$1:$A$1001,customers!$B$1:$B$1001,,0)</f>
        <v>Titus Petersen</v>
      </c>
      <c r="G937" s="2" t="str">
        <f ca="1">IF(_xlfn.XLOOKUP(C937,customers!$A$1:$A$1001,customers!$C$1:$C$1001,,0)=0,"",_xlfn.XLOOKUP(C937,customers!$A$1:$A$1001,customers!$C$1:$C$1001,,0))</f>
        <v>tpetersen1@hotmail.com</v>
      </c>
      <c r="H937" s="2" t="str">
        <f>_xlfn.XLOOKUP(C937,customers!$A$1:$A$1001,customers!$G$1:$G$1001,,0)</f>
        <v>Germany</v>
      </c>
      <c r="I937" t="str">
        <f>INDEX(products!$A$1:$G$49,MATCH(orders!$D814,products!$A$1:$A$49,0),MATCH(orders!I$1,products!$A$1:$G$1,0))</f>
        <v>Cro</v>
      </c>
      <c r="J937" t="str">
        <f>INDEX(products!$A$1:$G$49,MATCH(orders!$D814,products!$A$1:$A$49,0),MATCH(orders!J$1,products!$A$1:$G$1,0))</f>
        <v>M</v>
      </c>
      <c r="K937" s="5">
        <f>INDEX(products!$A$1:$G$49,MATCH(orders!$D814,products!$A$1:$A$49,0),MATCH(orders!K$1,products!$A$1:$G$1,0))</f>
        <v>0.5</v>
      </c>
      <c r="L937" s="10">
        <f>INDEX(products!$A$1:$G$49,MATCH(orders!$D814,products!$A$1:$A$49,0),MATCH(orders!L$1,products!$A$1:$G$1,0))</f>
        <v>2.7</v>
      </c>
      <c r="M937" s="10">
        <f t="shared" si="42"/>
        <v>16.200000000000003</v>
      </c>
      <c r="N937" t="str">
        <f t="shared" si="43"/>
        <v>Croissant</v>
      </c>
      <c r="O937" t="str">
        <f t="shared" si="44"/>
        <v>Medium</v>
      </c>
      <c r="P937" t="str">
        <f>_xlfn.XLOOKUP(Orders[[#This Row],[Customer ID]],customers!$A$2:$A$1001,customers!$I$2:$I$1001,,0)</f>
        <v>No</v>
      </c>
    </row>
    <row r="938" spans="1:16" x14ac:dyDescent="0.35">
      <c r="A938" s="2" t="s">
        <v>5701</v>
      </c>
      <c r="B938" s="3">
        <v>45082</v>
      </c>
      <c r="C938" s="2" t="s">
        <v>4701</v>
      </c>
      <c r="D938" t="s">
        <v>284</v>
      </c>
      <c r="E938" s="2">
        <v>6</v>
      </c>
      <c r="F938" s="2" t="str">
        <f>_xlfn.XLOOKUP(C938,customers!$A$1:$A$1001,customers!$B$1:$B$1001,,0)</f>
        <v>Todd Alvarado</v>
      </c>
      <c r="G938" s="2" t="str">
        <f ca="1">IF(_xlfn.XLOOKUP(C938,customers!$A$1:$A$1001,customers!$C$1:$C$1001,,0)=0,"",_xlfn.XLOOKUP(C938,customers!$A$1:$A$1001,customers!$C$1:$C$1001,,0))</f>
        <v>talvarado2@hotmail.com</v>
      </c>
      <c r="H938" s="2" t="str">
        <f>_xlfn.XLOOKUP(C938,customers!$A$1:$A$1001,customers!$G$1:$G$1001,,0)</f>
        <v>United States</v>
      </c>
      <c r="I938" t="str">
        <f>INDEX(products!$A$1:$G$49,MATCH(orders!$D516,products!$A$1:$A$49,0),MATCH(orders!I$1,products!$A$1:$G$1,0))</f>
        <v>Bag</v>
      </c>
      <c r="J938" t="str">
        <f>INDEX(products!$A$1:$G$49,MATCH(orders!$D516,products!$A$1:$A$49,0),MATCH(orders!J$1,products!$A$1:$G$1,0))</f>
        <v>S</v>
      </c>
      <c r="K938" s="5">
        <f>INDEX(products!$A$1:$G$49,MATCH(orders!$D516,products!$A$1:$A$49,0),MATCH(orders!K$1,products!$A$1:$G$1,0))</f>
        <v>1</v>
      </c>
      <c r="L938" s="10">
        <f>INDEX(products!$A$1:$G$49,MATCH(orders!$D516,products!$A$1:$A$49,0),MATCH(orders!L$1,products!$A$1:$G$1,0))</f>
        <v>6</v>
      </c>
      <c r="M938" s="10">
        <f t="shared" si="42"/>
        <v>36</v>
      </c>
      <c r="N938" t="str">
        <f t="shared" si="43"/>
        <v>Baguette</v>
      </c>
      <c r="O938" t="str">
        <f t="shared" si="44"/>
        <v>Soft</v>
      </c>
      <c r="P938" t="str">
        <f>_xlfn.XLOOKUP(Orders[[#This Row],[Customer ID]],customers!$A$2:$A$1001,customers!$I$2:$I$1001,,0)</f>
        <v>No</v>
      </c>
    </row>
    <row r="939" spans="1:16" x14ac:dyDescent="0.35">
      <c r="A939" s="2" t="s">
        <v>5889</v>
      </c>
      <c r="B939" s="3">
        <v>44577</v>
      </c>
      <c r="C939" s="2" t="s">
        <v>4889</v>
      </c>
      <c r="D939" t="s">
        <v>277</v>
      </c>
      <c r="E939" s="2">
        <v>4</v>
      </c>
      <c r="F939" s="2" t="str">
        <f>_xlfn.XLOOKUP(C939,customers!$A$1:$A$1001,customers!$B$1:$B$1001,,0)</f>
        <v>Trevon Park</v>
      </c>
      <c r="G939" s="2" t="str">
        <f ca="1">IF(_xlfn.XLOOKUP(C939,customers!$A$1:$A$1001,customers!$C$1:$C$1001,,0)=0,"",_xlfn.XLOOKUP(C939,customers!$A$1:$A$1001,customers!$C$1:$C$1001,,0))</f>
        <v>tpark6@aol.com</v>
      </c>
      <c r="H939" s="2" t="str">
        <f>_xlfn.XLOOKUP(C939,customers!$A$1:$A$1001,customers!$G$1:$G$1001,,0)</f>
        <v>United States</v>
      </c>
      <c r="I939" t="str">
        <f>INDEX(products!$A$1:$G$49,MATCH(orders!$D805,products!$A$1:$A$49,0),MATCH(orders!I$1,products!$A$1:$G$1,0))</f>
        <v>Sou</v>
      </c>
      <c r="J939" t="str">
        <f>INDEX(products!$A$1:$G$49,MATCH(orders!$D805,products!$A$1:$A$49,0),MATCH(orders!J$1,products!$A$1:$G$1,0))</f>
        <v>M</v>
      </c>
      <c r="K939" s="5">
        <f>INDEX(products!$A$1:$G$49,MATCH(orders!$D805,products!$A$1:$A$49,0),MATCH(orders!K$1,products!$A$1:$G$1,0))</f>
        <v>1</v>
      </c>
      <c r="L939" s="10">
        <f>INDEX(products!$A$1:$G$49,MATCH(orders!$D805,products!$A$1:$A$49,0),MATCH(orders!L$1,products!$A$1:$G$1,0))</f>
        <v>6</v>
      </c>
      <c r="M939" s="10">
        <f t="shared" si="42"/>
        <v>24</v>
      </c>
      <c r="N939" t="str">
        <f t="shared" si="43"/>
        <v>Sourdough</v>
      </c>
      <c r="O939" t="str">
        <f t="shared" si="44"/>
        <v>Medium</v>
      </c>
      <c r="P939" t="str">
        <f>_xlfn.XLOOKUP(Orders[[#This Row],[Customer ID]],customers!$A$2:$A$1001,customers!$I$2:$I$1001,,0)</f>
        <v>No</v>
      </c>
    </row>
    <row r="940" spans="1:16" x14ac:dyDescent="0.35">
      <c r="A940" s="2" t="s">
        <v>6097</v>
      </c>
      <c r="B940" s="3">
        <v>44704</v>
      </c>
      <c r="C940" s="2" t="s">
        <v>5097</v>
      </c>
      <c r="D940" t="s">
        <v>270</v>
      </c>
      <c r="E940" s="2">
        <v>6</v>
      </c>
      <c r="F940" s="2" t="str">
        <f>_xlfn.XLOOKUP(C940,customers!$A$1:$A$1001,customers!$B$1:$B$1001,,0)</f>
        <v>Trenton Mays</v>
      </c>
      <c r="G940" s="2" t="str">
        <f ca="1">IF(_xlfn.XLOOKUP(C940,customers!$A$1:$A$1001,customers!$C$1:$C$1001,,0)=0,"",_xlfn.XLOOKUP(C940,customers!$A$1:$A$1001,customers!$C$1:$C$1001,,0))</f>
        <v>tmays0@yahoo.com</v>
      </c>
      <c r="H940" s="2" t="str">
        <f>_xlfn.XLOOKUP(C940,customers!$A$1:$A$1001,customers!$G$1:$G$1001,,0)</f>
        <v>France</v>
      </c>
      <c r="I940" t="str">
        <f>INDEX(products!$A$1:$G$49,MATCH(orders!$D350,products!$A$1:$A$49,0),MATCH(orders!I$1,products!$A$1:$G$1,0))</f>
        <v>Sou</v>
      </c>
      <c r="J940" t="str">
        <f>INDEX(products!$A$1:$G$49,MATCH(orders!$D350,products!$A$1:$A$49,0),MATCH(orders!J$1,products!$A$1:$G$1,0))</f>
        <v>C</v>
      </c>
      <c r="K940" s="5">
        <f>INDEX(products!$A$1:$G$49,MATCH(orders!$D350,products!$A$1:$A$49,0),MATCH(orders!K$1,products!$A$1:$G$1,0))</f>
        <v>1</v>
      </c>
      <c r="L940" s="10">
        <f>INDEX(products!$A$1:$G$49,MATCH(orders!$D350,products!$A$1:$A$49,0),MATCH(orders!L$1,products!$A$1:$G$1,0))</f>
        <v>3.3</v>
      </c>
      <c r="M940" s="10">
        <f t="shared" si="42"/>
        <v>19.799999999999997</v>
      </c>
      <c r="N940" t="str">
        <f t="shared" si="43"/>
        <v>Sourdough</v>
      </c>
      <c r="O940" t="str">
        <f t="shared" si="44"/>
        <v>Crispy</v>
      </c>
      <c r="P940" t="str">
        <f>_xlfn.XLOOKUP(Orders[[#This Row],[Customer ID]],customers!$A$2:$A$1001,customers!$I$2:$I$1001,,0)</f>
        <v>No</v>
      </c>
    </row>
    <row r="941" spans="1:16" x14ac:dyDescent="0.35">
      <c r="A941" s="2" t="s">
        <v>6125</v>
      </c>
      <c r="B941" s="3">
        <v>44676</v>
      </c>
      <c r="C941" s="2" t="s">
        <v>5125</v>
      </c>
      <c r="D941" t="s">
        <v>276</v>
      </c>
      <c r="E941" s="2">
        <v>5</v>
      </c>
      <c r="F941" s="2" t="str">
        <f>_xlfn.XLOOKUP(C941,customers!$A$1:$A$1001,customers!$B$1:$B$1001,,0)</f>
        <v>Trenton Ward</v>
      </c>
      <c r="G941" s="2" t="str">
        <f ca="1">IF(_xlfn.XLOOKUP(C941,customers!$A$1:$A$1001,customers!$C$1:$C$1001,,0)=0,"",_xlfn.XLOOKUP(C941,customers!$A$1:$A$1001,customers!$C$1:$C$1001,,0))</f>
        <v>tward5@yahoo.com</v>
      </c>
      <c r="H941" s="2" t="str">
        <f>_xlfn.XLOOKUP(C941,customers!$A$1:$A$1001,customers!$G$1:$G$1001,,0)</f>
        <v>United States</v>
      </c>
      <c r="I941" t="str">
        <f>INDEX(products!$A$1:$G$49,MATCH(orders!$D168,products!$A$1:$A$49,0),MATCH(orders!I$1,products!$A$1:$G$1,0))</f>
        <v>Cia</v>
      </c>
      <c r="J941" t="str">
        <f>INDEX(products!$A$1:$G$49,MATCH(orders!$D168,products!$A$1:$A$49,0),MATCH(orders!J$1,products!$A$1:$G$1,0))</f>
        <v>C</v>
      </c>
      <c r="K941" s="5">
        <f>INDEX(products!$A$1:$G$49,MATCH(orders!$D168,products!$A$1:$A$49,0),MATCH(orders!K$1,products!$A$1:$G$1,0))</f>
        <v>2.5</v>
      </c>
      <c r="L941" s="10">
        <f>INDEX(products!$A$1:$G$49,MATCH(orders!$D168,products!$A$1:$A$49,0),MATCH(orders!L$1,products!$A$1:$G$1,0))</f>
        <v>13.75</v>
      </c>
      <c r="M941" s="10">
        <f t="shared" si="42"/>
        <v>68.75</v>
      </c>
      <c r="N941" t="str">
        <f t="shared" si="43"/>
        <v>Ciabatta</v>
      </c>
      <c r="O941" t="str">
        <f t="shared" si="44"/>
        <v>Crispy</v>
      </c>
      <c r="P941" t="str">
        <f>_xlfn.XLOOKUP(Orders[[#This Row],[Customer ID]],customers!$A$2:$A$1001,customers!$I$2:$I$1001,,0)</f>
        <v>Yes</v>
      </c>
    </row>
    <row r="942" spans="1:16" x14ac:dyDescent="0.35">
      <c r="A942" s="2" t="s">
        <v>6126</v>
      </c>
      <c r="B942" s="3">
        <v>44904</v>
      </c>
      <c r="C942" s="2" t="s">
        <v>5126</v>
      </c>
      <c r="D942" t="s">
        <v>291</v>
      </c>
      <c r="E942" s="2">
        <v>6</v>
      </c>
      <c r="F942" s="2" t="str">
        <f>_xlfn.XLOOKUP(C942,customers!$A$1:$A$1001,customers!$B$1:$B$1001,,0)</f>
        <v>Tristen Haley</v>
      </c>
      <c r="G942" s="2" t="str">
        <f ca="1">IF(_xlfn.XLOOKUP(C942,customers!$A$1:$A$1001,customers!$C$1:$C$1001,,0)=0,"",_xlfn.XLOOKUP(C942,customers!$A$1:$A$1001,customers!$C$1:$C$1001,,0))</f>
        <v>thaley5@icloud.com</v>
      </c>
      <c r="H942" s="2" t="str">
        <f>_xlfn.XLOOKUP(C942,customers!$A$1:$A$1001,customers!$G$1:$G$1001,,0)</f>
        <v>France</v>
      </c>
      <c r="I942" t="str">
        <f>INDEX(products!$A$1:$G$49,MATCH(orders!$D337,products!$A$1:$A$49,0),MATCH(orders!I$1,products!$A$1:$G$1,0))</f>
        <v>Cia</v>
      </c>
      <c r="J942" t="str">
        <f>INDEX(products!$A$1:$G$49,MATCH(orders!$D337,products!$A$1:$A$49,0),MATCH(orders!J$1,products!$A$1:$G$1,0))</f>
        <v>M</v>
      </c>
      <c r="K942" s="5">
        <f>INDEX(products!$A$1:$G$49,MATCH(orders!$D337,products!$A$1:$A$49,0),MATCH(orders!K$1,products!$A$1:$G$1,0))</f>
        <v>2.5</v>
      </c>
      <c r="L942" s="10">
        <f>INDEX(products!$A$1:$G$49,MATCH(orders!$D337,products!$A$1:$A$49,0),MATCH(orders!L$1,products!$A$1:$G$1,0))</f>
        <v>15</v>
      </c>
      <c r="M942" s="10">
        <f t="shared" si="42"/>
        <v>90</v>
      </c>
      <c r="N942" t="str">
        <f t="shared" si="43"/>
        <v>Ciabatta</v>
      </c>
      <c r="O942" t="str">
        <f t="shared" si="44"/>
        <v>Medium</v>
      </c>
      <c r="P942" t="str">
        <f>_xlfn.XLOOKUP(Orders[[#This Row],[Customer ID]],customers!$A$2:$A$1001,customers!$I$2:$I$1001,,0)</f>
        <v>No</v>
      </c>
    </row>
    <row r="943" spans="1:16" x14ac:dyDescent="0.35">
      <c r="A943" s="2" t="s">
        <v>5617</v>
      </c>
      <c r="B943" s="3">
        <v>45312</v>
      </c>
      <c r="C943" s="2" t="s">
        <v>4617</v>
      </c>
      <c r="D943" t="s">
        <v>277</v>
      </c>
      <c r="E943" s="2">
        <v>6</v>
      </c>
      <c r="F943" s="2" t="str">
        <f>_xlfn.XLOOKUP(C943,customers!$A$1:$A$1001,customers!$B$1:$B$1001,,0)</f>
        <v>Tristin Hogan</v>
      </c>
      <c r="G943" s="2" t="str">
        <f ca="1">IF(_xlfn.XLOOKUP(C943,customers!$A$1:$A$1001,customers!$C$1:$C$1001,,0)=0,"",_xlfn.XLOOKUP(C943,customers!$A$1:$A$1001,customers!$C$1:$C$1001,,0))</f>
        <v>thogan0@gmail.com</v>
      </c>
      <c r="H943" s="2" t="str">
        <f>_xlfn.XLOOKUP(C943,customers!$A$1:$A$1001,customers!$G$1:$G$1001,,0)</f>
        <v>United States</v>
      </c>
      <c r="I943" t="str">
        <f>INDEX(products!$A$1:$G$49,MATCH(orders!$D565,products!$A$1:$A$49,0),MATCH(orders!I$1,products!$A$1:$G$1,0))</f>
        <v>Cro</v>
      </c>
      <c r="J943" t="str">
        <f>INDEX(products!$A$1:$G$49,MATCH(orders!$D565,products!$A$1:$A$49,0),MATCH(orders!J$1,products!$A$1:$G$1,0))</f>
        <v>M</v>
      </c>
      <c r="K943" s="5">
        <f>INDEX(products!$A$1:$G$49,MATCH(orders!$D565,products!$A$1:$A$49,0),MATCH(orders!K$1,products!$A$1:$G$1,0))</f>
        <v>0.5</v>
      </c>
      <c r="L943" s="10">
        <f>INDEX(products!$A$1:$G$49,MATCH(orders!$D565,products!$A$1:$A$49,0),MATCH(orders!L$1,products!$A$1:$G$1,0))</f>
        <v>2.7</v>
      </c>
      <c r="M943" s="10">
        <f t="shared" si="42"/>
        <v>16.200000000000003</v>
      </c>
      <c r="N943" t="str">
        <f t="shared" si="43"/>
        <v>Croissant</v>
      </c>
      <c r="O943" t="str">
        <f t="shared" si="44"/>
        <v>Medium</v>
      </c>
      <c r="P943" t="str">
        <f>_xlfn.XLOOKUP(Orders[[#This Row],[Customer ID]],customers!$A$2:$A$1001,customers!$I$2:$I$1001,,0)</f>
        <v>Yes</v>
      </c>
    </row>
    <row r="944" spans="1:16" x14ac:dyDescent="0.35">
      <c r="A944" s="2" t="s">
        <v>5548</v>
      </c>
      <c r="B944" s="3">
        <v>44652</v>
      </c>
      <c r="C944" s="2" t="s">
        <v>4548</v>
      </c>
      <c r="D944" t="s">
        <v>273</v>
      </c>
      <c r="E944" s="2">
        <v>3</v>
      </c>
      <c r="F944" s="2" t="str">
        <f>_xlfn.XLOOKUP(C944,customers!$A$1:$A$1001,customers!$B$1:$B$1001,,0)</f>
        <v>Tristin Dickerson</v>
      </c>
      <c r="G944" s="2" t="str">
        <f ca="1">IF(_xlfn.XLOOKUP(C944,customers!$A$1:$A$1001,customers!$C$1:$C$1001,,0)=0,"",_xlfn.XLOOKUP(C944,customers!$A$1:$A$1001,customers!$C$1:$C$1001,,0))</f>
        <v>tdickerson8@yahoo.com</v>
      </c>
      <c r="H944" s="2" t="str">
        <f>_xlfn.XLOOKUP(C944,customers!$A$1:$A$1001,customers!$G$1:$G$1001,,0)</f>
        <v>France</v>
      </c>
      <c r="I944" t="str">
        <f>INDEX(products!$A$1:$G$49,MATCH(orders!$D163,products!$A$1:$A$49,0),MATCH(orders!I$1,products!$A$1:$G$1,0))</f>
        <v>Bri</v>
      </c>
      <c r="J944" t="str">
        <f>INDEX(products!$A$1:$G$49,MATCH(orders!$D163,products!$A$1:$A$49,0),MATCH(orders!J$1,products!$A$1:$G$1,0))</f>
        <v>S</v>
      </c>
      <c r="K944" s="5">
        <f>INDEX(products!$A$1:$G$49,MATCH(orders!$D163,products!$A$1:$A$49,0),MATCH(orders!K$1,products!$A$1:$G$1,0))</f>
        <v>1</v>
      </c>
      <c r="L944" s="10">
        <f>INDEX(products!$A$1:$G$49,MATCH(orders!$D163,products!$A$1:$A$49,0),MATCH(orders!L$1,products!$A$1:$G$1,0))</f>
        <v>4</v>
      </c>
      <c r="M944" s="10">
        <f t="shared" si="42"/>
        <v>12</v>
      </c>
      <c r="N944" t="str">
        <f t="shared" si="43"/>
        <v>Brioche</v>
      </c>
      <c r="O944" t="str">
        <f t="shared" si="44"/>
        <v>Soft</v>
      </c>
      <c r="P944" t="str">
        <f>_xlfn.XLOOKUP(Orders[[#This Row],[Customer ID]],customers!$A$2:$A$1001,customers!$I$2:$I$1001,,0)</f>
        <v>No</v>
      </c>
    </row>
    <row r="945" spans="1:16" x14ac:dyDescent="0.35">
      <c r="A945" s="2" t="s">
        <v>5578</v>
      </c>
      <c r="B945" s="3">
        <v>44508</v>
      </c>
      <c r="C945" s="2" t="s">
        <v>4578</v>
      </c>
      <c r="D945" t="s">
        <v>280</v>
      </c>
      <c r="E945" s="2">
        <v>2</v>
      </c>
      <c r="F945" s="2" t="str">
        <f>_xlfn.XLOOKUP(C945,customers!$A$1:$A$1001,customers!$B$1:$B$1001,,0)</f>
        <v>Tristan Werner</v>
      </c>
      <c r="G945" s="2" t="str">
        <f ca="1">IF(_xlfn.XLOOKUP(C945,customers!$A$1:$A$1001,customers!$C$1:$C$1001,,0)=0,"",_xlfn.XLOOKUP(C945,customers!$A$1:$A$1001,customers!$C$1:$C$1001,,0))</f>
        <v>twerner4@hotmail.com</v>
      </c>
      <c r="H945" s="2" t="str">
        <f>_xlfn.XLOOKUP(C945,customers!$A$1:$A$1001,customers!$G$1:$G$1001,,0)</f>
        <v>France</v>
      </c>
      <c r="I945" t="str">
        <f>INDEX(products!$A$1:$G$49,MATCH(orders!$D954,products!$A$1:$A$49,0),MATCH(orders!I$1,products!$A$1:$G$1,0))</f>
        <v>Bag</v>
      </c>
      <c r="J945" t="str">
        <f>INDEX(products!$A$1:$G$49,MATCH(orders!$D954,products!$A$1:$A$49,0),MATCH(orders!J$1,products!$A$1:$G$1,0))</f>
        <v>C</v>
      </c>
      <c r="K945" s="5">
        <f>INDEX(products!$A$1:$G$49,MATCH(orders!$D954,products!$A$1:$A$49,0),MATCH(orders!K$1,products!$A$1:$G$1,0))</f>
        <v>2.5</v>
      </c>
      <c r="L945" s="10">
        <f>INDEX(products!$A$1:$G$49,MATCH(orders!$D954,products!$A$1:$A$49,0),MATCH(orders!L$1,products!$A$1:$G$1,0))</f>
        <v>16.5</v>
      </c>
      <c r="M945" s="10">
        <f t="shared" si="42"/>
        <v>33</v>
      </c>
      <c r="N945" t="str">
        <f t="shared" si="43"/>
        <v>Baguette</v>
      </c>
      <c r="O945" t="str">
        <f t="shared" si="44"/>
        <v>Crispy</v>
      </c>
      <c r="P945" t="str">
        <f>_xlfn.XLOOKUP(Orders[[#This Row],[Customer ID]],customers!$A$2:$A$1001,customers!$I$2:$I$1001,,0)</f>
        <v>Yes</v>
      </c>
    </row>
    <row r="946" spans="1:16" x14ac:dyDescent="0.35">
      <c r="A946" s="2" t="s">
        <v>5606</v>
      </c>
      <c r="B946" s="3">
        <v>44909</v>
      </c>
      <c r="C946" s="2" t="s">
        <v>4606</v>
      </c>
      <c r="D946" t="s">
        <v>288</v>
      </c>
      <c r="E946" s="2">
        <v>3</v>
      </c>
      <c r="F946" s="2" t="str">
        <f>_xlfn.XLOOKUP(C946,customers!$A$1:$A$1001,customers!$B$1:$B$1001,,0)</f>
        <v>Tucker Rangel</v>
      </c>
      <c r="G946" s="2" t="str">
        <f ca="1">IF(_xlfn.XLOOKUP(C946,customers!$A$1:$A$1001,customers!$C$1:$C$1001,,0)=0,"",_xlfn.XLOOKUP(C946,customers!$A$1:$A$1001,customers!$C$1:$C$1001,,0))</f>
        <v>trangel6@aol.com</v>
      </c>
      <c r="H946" s="2" t="str">
        <f>_xlfn.XLOOKUP(C946,customers!$A$1:$A$1001,customers!$G$1:$G$1001,,0)</f>
        <v>United Kingdom</v>
      </c>
      <c r="I946" t="str">
        <f>INDEX(products!$A$1:$G$49,MATCH(orders!$D332,products!$A$1:$A$49,0),MATCH(orders!I$1,products!$A$1:$G$1,0))</f>
        <v>Bag</v>
      </c>
      <c r="J946" t="str">
        <f>INDEX(products!$A$1:$G$49,MATCH(orders!$D332,products!$A$1:$A$49,0),MATCH(orders!J$1,products!$A$1:$G$1,0))</f>
        <v>C</v>
      </c>
      <c r="K946" s="5">
        <f>INDEX(products!$A$1:$G$49,MATCH(orders!$D332,products!$A$1:$A$49,0),MATCH(orders!K$1,products!$A$1:$G$1,0))</f>
        <v>2.5</v>
      </c>
      <c r="L946" s="10">
        <f>INDEX(products!$A$1:$G$49,MATCH(orders!$D332,products!$A$1:$A$49,0),MATCH(orders!L$1,products!$A$1:$G$1,0))</f>
        <v>16.5</v>
      </c>
      <c r="M946" s="10">
        <f t="shared" si="42"/>
        <v>49.5</v>
      </c>
      <c r="N946" t="str">
        <f t="shared" si="43"/>
        <v>Baguette</v>
      </c>
      <c r="O946" t="str">
        <f t="shared" si="44"/>
        <v>Crispy</v>
      </c>
      <c r="P946" t="str">
        <f>_xlfn.XLOOKUP(Orders[[#This Row],[Customer ID]],customers!$A$2:$A$1001,customers!$I$2:$I$1001,,0)</f>
        <v>No</v>
      </c>
    </row>
    <row r="947" spans="1:16" x14ac:dyDescent="0.35">
      <c r="A947" s="2" t="s">
        <v>5982</v>
      </c>
      <c r="B947" s="3">
        <v>45074</v>
      </c>
      <c r="C947" s="2" t="s">
        <v>4982</v>
      </c>
      <c r="D947" t="s">
        <v>262</v>
      </c>
      <c r="E947" s="2">
        <v>6</v>
      </c>
      <c r="F947" s="2" t="str">
        <f>_xlfn.XLOOKUP(C947,customers!$A$1:$A$1001,customers!$B$1:$B$1001,,0)</f>
        <v>Ty Daniels</v>
      </c>
      <c r="G947" s="2" t="str">
        <f ca="1">IF(_xlfn.XLOOKUP(C947,customers!$A$1:$A$1001,customers!$C$1:$C$1001,,0)=0,"",_xlfn.XLOOKUP(C947,customers!$A$1:$A$1001,customers!$C$1:$C$1001,,0))</f>
        <v>tdaniels5@gmail.com</v>
      </c>
      <c r="H947" s="2" t="str">
        <f>_xlfn.XLOOKUP(C947,customers!$A$1:$A$1001,customers!$G$1:$G$1001,,0)</f>
        <v>France</v>
      </c>
      <c r="I947" t="str">
        <f>INDEX(products!$A$1:$G$49,MATCH(orders!$D774,products!$A$1:$A$49,0),MATCH(orders!I$1,products!$A$1:$G$1,0))</f>
        <v>Bri</v>
      </c>
      <c r="J947" t="str">
        <f>INDEX(products!$A$1:$G$49,MATCH(orders!$D774,products!$A$1:$A$49,0),MATCH(orders!J$1,products!$A$1:$G$1,0))</f>
        <v>S</v>
      </c>
      <c r="K947" s="5">
        <f>INDEX(products!$A$1:$G$49,MATCH(orders!$D774,products!$A$1:$A$49,0),MATCH(orders!K$1,products!$A$1:$G$1,0))</f>
        <v>1</v>
      </c>
      <c r="L947" s="10">
        <f>INDEX(products!$A$1:$G$49,MATCH(orders!$D774,products!$A$1:$A$49,0),MATCH(orders!L$1,products!$A$1:$G$1,0))</f>
        <v>4</v>
      </c>
      <c r="M947" s="10">
        <f t="shared" si="42"/>
        <v>24</v>
      </c>
      <c r="N947" t="str">
        <f t="shared" si="43"/>
        <v>Brioche</v>
      </c>
      <c r="O947" t="str">
        <f t="shared" si="44"/>
        <v>Soft</v>
      </c>
      <c r="P947" t="str">
        <f>_xlfn.XLOOKUP(Orders[[#This Row],[Customer ID]],customers!$A$2:$A$1001,customers!$I$2:$I$1001,,0)</f>
        <v>Yes</v>
      </c>
    </row>
    <row r="948" spans="1:16" x14ac:dyDescent="0.35">
      <c r="A948" s="2" t="s">
        <v>5269</v>
      </c>
      <c r="B948" s="3">
        <v>44505</v>
      </c>
      <c r="C948" s="2" t="s">
        <v>4269</v>
      </c>
      <c r="D948" t="s">
        <v>261</v>
      </c>
      <c r="E948" s="2">
        <v>4</v>
      </c>
      <c r="F948" s="2" t="str">
        <f>_xlfn.XLOOKUP(C948,customers!$A$1:$A$1001,customers!$B$1:$B$1001,,0)</f>
        <v>Tyler Ballard</v>
      </c>
      <c r="G948" s="2" t="str">
        <f ca="1">IF(_xlfn.XLOOKUP(C948,customers!$A$1:$A$1001,customers!$C$1:$C$1001,,0)=0,"",_xlfn.XLOOKUP(C948,customers!$A$1:$A$1001,customers!$C$1:$C$1001,,0))</f>
        <v>tballard1@hotmail.com</v>
      </c>
      <c r="H948" s="2" t="str">
        <f>_xlfn.XLOOKUP(C948,customers!$A$1:$A$1001,customers!$G$1:$G$1001,,0)</f>
        <v>Germany</v>
      </c>
      <c r="I948" t="str">
        <f>INDEX(products!$A$1:$G$49,MATCH(orders!$D305,products!$A$1:$A$49,0),MATCH(orders!I$1,products!$A$1:$G$1,0))</f>
        <v>Sou</v>
      </c>
      <c r="J948" t="str">
        <f>INDEX(products!$A$1:$G$49,MATCH(orders!$D305,products!$A$1:$A$49,0),MATCH(orders!J$1,products!$A$1:$G$1,0))</f>
        <v>M</v>
      </c>
      <c r="K948" s="5">
        <f>INDEX(products!$A$1:$G$49,MATCH(orders!$D305,products!$A$1:$A$49,0),MATCH(orders!K$1,products!$A$1:$G$1,0))</f>
        <v>0.5</v>
      </c>
      <c r="L948" s="10">
        <f>INDEX(products!$A$1:$G$49,MATCH(orders!$D305,products!$A$1:$A$49,0),MATCH(orders!L$1,products!$A$1:$G$1,0))</f>
        <v>1.8</v>
      </c>
      <c r="M948" s="10">
        <f t="shared" si="42"/>
        <v>7.2</v>
      </c>
      <c r="N948" t="str">
        <f t="shared" si="43"/>
        <v>Sourdough</v>
      </c>
      <c r="O948" t="str">
        <f t="shared" si="44"/>
        <v>Medium</v>
      </c>
      <c r="P948" t="str">
        <f>_xlfn.XLOOKUP(Orders[[#This Row],[Customer ID]],customers!$A$2:$A$1001,customers!$I$2:$I$1001,,0)</f>
        <v>No</v>
      </c>
    </row>
    <row r="949" spans="1:16" x14ac:dyDescent="0.35">
      <c r="A949" s="2" t="s">
        <v>5624</v>
      </c>
      <c r="B949" s="3">
        <v>44621</v>
      </c>
      <c r="C949" s="2" t="s">
        <v>4624</v>
      </c>
      <c r="D949" t="s">
        <v>266</v>
      </c>
      <c r="E949" s="2">
        <v>4</v>
      </c>
      <c r="F949" s="2" t="str">
        <f>_xlfn.XLOOKUP(C949,customers!$A$1:$A$1001,customers!$B$1:$B$1001,,0)</f>
        <v>Tyrone Carrillo</v>
      </c>
      <c r="G949" s="2" t="str">
        <f ca="1">IF(_xlfn.XLOOKUP(C949,customers!$A$1:$A$1001,customers!$C$1:$C$1001,,0)=0,"",_xlfn.XLOOKUP(C949,customers!$A$1:$A$1001,customers!$C$1:$C$1001,,0))</f>
        <v>tcarrillo3@hotmail.com</v>
      </c>
      <c r="H949" s="2" t="str">
        <f>_xlfn.XLOOKUP(C949,customers!$A$1:$A$1001,customers!$G$1:$G$1001,,0)</f>
        <v>Canada</v>
      </c>
      <c r="I949" t="str">
        <f>INDEX(products!$A$1:$G$49,MATCH(orders!$D502,products!$A$1:$A$49,0),MATCH(orders!I$1,products!$A$1:$G$1,0))</f>
        <v>Cro</v>
      </c>
      <c r="J949" t="str">
        <f>INDEX(products!$A$1:$G$49,MATCH(orders!$D502,products!$A$1:$A$49,0),MATCH(orders!J$1,products!$A$1:$G$1,0))</f>
        <v>C</v>
      </c>
      <c r="K949" s="5">
        <f>INDEX(products!$A$1:$G$49,MATCH(orders!$D502,products!$A$1:$A$49,0),MATCH(orders!K$1,products!$A$1:$G$1,0))</f>
        <v>2.5</v>
      </c>
      <c r="L949" s="10">
        <f>INDEX(products!$A$1:$G$49,MATCH(orders!$D502,products!$A$1:$A$49,0),MATCH(orders!L$1,products!$A$1:$G$1,0))</f>
        <v>12.375</v>
      </c>
      <c r="M949" s="10">
        <f t="shared" si="42"/>
        <v>49.5</v>
      </c>
      <c r="N949" t="str">
        <f t="shared" si="43"/>
        <v>Croissant</v>
      </c>
      <c r="O949" t="str">
        <f t="shared" si="44"/>
        <v>Crispy</v>
      </c>
      <c r="P949" t="str">
        <f>_xlfn.XLOOKUP(Orders[[#This Row],[Customer ID]],customers!$A$2:$A$1001,customers!$I$2:$I$1001,,0)</f>
        <v>No</v>
      </c>
    </row>
    <row r="950" spans="1:16" x14ac:dyDescent="0.35">
      <c r="A950" s="2" t="s">
        <v>5542</v>
      </c>
      <c r="B950" s="3">
        <v>44239</v>
      </c>
      <c r="C950" s="2" t="s">
        <v>4542</v>
      </c>
      <c r="D950" t="s">
        <v>282</v>
      </c>
      <c r="E950" s="2">
        <v>3</v>
      </c>
      <c r="F950" s="2" t="str">
        <f>_xlfn.XLOOKUP(C950,customers!$A$1:$A$1001,customers!$B$1:$B$1001,,0)</f>
        <v>Tyshawn Banks</v>
      </c>
      <c r="G950" s="2" t="str">
        <f ca="1">IF(_xlfn.XLOOKUP(C950,customers!$A$1:$A$1001,customers!$C$1:$C$1001,,0)=0,"",_xlfn.XLOOKUP(C950,customers!$A$1:$A$1001,customers!$C$1:$C$1001,,0))</f>
        <v>tbanks8@icloud.com</v>
      </c>
      <c r="H950" s="2" t="str">
        <f>_xlfn.XLOOKUP(C950,customers!$A$1:$A$1001,customers!$G$1:$G$1001,,0)</f>
        <v>Canada</v>
      </c>
      <c r="I950" t="str">
        <f>INDEX(products!$A$1:$G$49,MATCH(orders!$D418,products!$A$1:$A$49,0),MATCH(orders!I$1,products!$A$1:$G$1,0))</f>
        <v>Bag</v>
      </c>
      <c r="J950" t="str">
        <f>INDEX(products!$A$1:$G$49,MATCH(orders!$D418,products!$A$1:$A$49,0),MATCH(orders!J$1,products!$A$1:$G$1,0))</f>
        <v>C</v>
      </c>
      <c r="K950" s="5">
        <f>INDEX(products!$A$1:$G$49,MATCH(orders!$D418,products!$A$1:$A$49,0),MATCH(orders!K$1,products!$A$1:$G$1,0))</f>
        <v>0.5</v>
      </c>
      <c r="L950" s="10">
        <f>INDEX(products!$A$1:$G$49,MATCH(orders!$D418,products!$A$1:$A$49,0),MATCH(orders!L$1,products!$A$1:$G$1,0))</f>
        <v>3.3</v>
      </c>
      <c r="M950" s="10">
        <f t="shared" si="42"/>
        <v>9.8999999999999986</v>
      </c>
      <c r="N950" t="str">
        <f t="shared" si="43"/>
        <v>Baguette</v>
      </c>
      <c r="O950" t="str">
        <f t="shared" si="44"/>
        <v>Crispy</v>
      </c>
      <c r="P950" t="str">
        <f>_xlfn.XLOOKUP(Orders[[#This Row],[Customer ID]],customers!$A$2:$A$1001,customers!$I$2:$I$1001,,0)</f>
        <v>No</v>
      </c>
    </row>
    <row r="951" spans="1:16" x14ac:dyDescent="0.35">
      <c r="A951" s="2" t="s">
        <v>5467</v>
      </c>
      <c r="B951" s="3">
        <v>45502</v>
      </c>
      <c r="C951" s="2" t="s">
        <v>4467</v>
      </c>
      <c r="D951" t="s">
        <v>269</v>
      </c>
      <c r="E951" s="2">
        <v>6</v>
      </c>
      <c r="F951" s="2" t="str">
        <f>_xlfn.XLOOKUP(C951,customers!$A$1:$A$1001,customers!$B$1:$B$1001,,0)</f>
        <v>Ulises Osborne</v>
      </c>
      <c r="G951" s="2" t="str">
        <f ca="1">IF(_xlfn.XLOOKUP(C951,customers!$A$1:$A$1001,customers!$C$1:$C$1001,,0)=0,"",_xlfn.XLOOKUP(C951,customers!$A$1:$A$1001,customers!$C$1:$C$1001,,0))</f>
        <v>uosborne6@aol.com</v>
      </c>
      <c r="H951" s="2" t="str">
        <f>_xlfn.XLOOKUP(C951,customers!$A$1:$A$1001,customers!$G$1:$G$1001,,0)</f>
        <v>France</v>
      </c>
      <c r="I951" t="str">
        <f>INDEX(products!$A$1:$G$49,MATCH(orders!$D493,products!$A$1:$A$49,0),MATCH(orders!I$1,products!$A$1:$G$1,0))</f>
        <v>Cro</v>
      </c>
      <c r="J951" t="str">
        <f>INDEX(products!$A$1:$G$49,MATCH(orders!$D493,products!$A$1:$A$49,0),MATCH(orders!J$1,products!$A$1:$G$1,0))</f>
        <v>M</v>
      </c>
      <c r="K951" s="5">
        <f>INDEX(products!$A$1:$G$49,MATCH(orders!$D493,products!$A$1:$A$49,0),MATCH(orders!K$1,products!$A$1:$G$1,0))</f>
        <v>0.5</v>
      </c>
      <c r="L951" s="10">
        <f>INDEX(products!$A$1:$G$49,MATCH(orders!$D493,products!$A$1:$A$49,0),MATCH(orders!L$1,products!$A$1:$G$1,0))</f>
        <v>2.7</v>
      </c>
      <c r="M951" s="10">
        <f t="shared" si="42"/>
        <v>16.200000000000003</v>
      </c>
      <c r="N951" t="str">
        <f t="shared" si="43"/>
        <v>Croissant</v>
      </c>
      <c r="O951" t="str">
        <f t="shared" si="44"/>
        <v>Medium</v>
      </c>
      <c r="P951" t="str">
        <f>_xlfn.XLOOKUP(Orders[[#This Row],[Customer ID]],customers!$A$2:$A$1001,customers!$I$2:$I$1001,,0)</f>
        <v>Yes</v>
      </c>
    </row>
    <row r="952" spans="1:16" x14ac:dyDescent="0.35">
      <c r="A952" s="2" t="s">
        <v>5646</v>
      </c>
      <c r="B952" s="3">
        <v>44910</v>
      </c>
      <c r="C952" s="2" t="s">
        <v>4646</v>
      </c>
      <c r="D952" t="s">
        <v>290</v>
      </c>
      <c r="E952" s="2">
        <v>6</v>
      </c>
      <c r="F952" s="2" t="str">
        <f>_xlfn.XLOOKUP(C952,customers!$A$1:$A$1001,customers!$B$1:$B$1001,,0)</f>
        <v>Valentin Moody</v>
      </c>
      <c r="G952" s="2" t="str">
        <f ca="1">IF(_xlfn.XLOOKUP(C952,customers!$A$1:$A$1001,customers!$C$1:$C$1001,,0)=0,"",_xlfn.XLOOKUP(C952,customers!$A$1:$A$1001,customers!$C$1:$C$1001,,0))</f>
        <v>vmoody1@outlook.com</v>
      </c>
      <c r="H952" s="2" t="str">
        <f>_xlfn.XLOOKUP(C952,customers!$A$1:$A$1001,customers!$G$1:$G$1001,,0)</f>
        <v>United States</v>
      </c>
      <c r="I952" t="str">
        <f>INDEX(products!$A$1:$G$49,MATCH(orders!$D478,products!$A$1:$A$49,0),MATCH(orders!I$1,products!$A$1:$G$1,0))</f>
        <v>Cia</v>
      </c>
      <c r="J952" t="str">
        <f>INDEX(products!$A$1:$G$49,MATCH(orders!$D478,products!$A$1:$A$49,0),MATCH(orders!J$1,products!$A$1:$G$1,0))</f>
        <v>C</v>
      </c>
      <c r="K952" s="5">
        <f>INDEX(products!$A$1:$G$49,MATCH(orders!$D478,products!$A$1:$A$49,0),MATCH(orders!K$1,products!$A$1:$G$1,0))</f>
        <v>0.5</v>
      </c>
      <c r="L952" s="10">
        <f>INDEX(products!$A$1:$G$49,MATCH(orders!$D478,products!$A$1:$A$49,0),MATCH(orders!L$1,products!$A$1:$G$1,0))</f>
        <v>2.75</v>
      </c>
      <c r="M952" s="10">
        <f t="shared" si="42"/>
        <v>16.5</v>
      </c>
      <c r="N952" t="str">
        <f t="shared" si="43"/>
        <v>Ciabatta</v>
      </c>
      <c r="O952" t="str">
        <f t="shared" si="44"/>
        <v>Crispy</v>
      </c>
      <c r="P952" t="str">
        <f>_xlfn.XLOOKUP(Orders[[#This Row],[Customer ID]],customers!$A$2:$A$1001,customers!$I$2:$I$1001,,0)</f>
        <v>No</v>
      </c>
    </row>
    <row r="953" spans="1:16" x14ac:dyDescent="0.35">
      <c r="A953" s="2" t="s">
        <v>5963</v>
      </c>
      <c r="B953" s="3">
        <v>45098</v>
      </c>
      <c r="C953" s="2" t="s">
        <v>4963</v>
      </c>
      <c r="D953" t="s">
        <v>271</v>
      </c>
      <c r="E953" s="2">
        <v>3</v>
      </c>
      <c r="F953" s="2" t="str">
        <f>_xlfn.XLOOKUP(C953,customers!$A$1:$A$1001,customers!$B$1:$B$1001,,0)</f>
        <v>Valeria Wang</v>
      </c>
      <c r="G953" s="2" t="str">
        <f ca="1">IF(_xlfn.XLOOKUP(C953,customers!$A$1:$A$1001,customers!$C$1:$C$1001,,0)=0,"",_xlfn.XLOOKUP(C953,customers!$A$1:$A$1001,customers!$C$1:$C$1001,,0))</f>
        <v>vwang5@yahoo.com</v>
      </c>
      <c r="H953" s="2" t="str">
        <f>_xlfn.XLOOKUP(C953,customers!$A$1:$A$1001,customers!$G$1:$G$1001,,0)</f>
        <v>United States</v>
      </c>
      <c r="I953" t="str">
        <f>INDEX(products!$A$1:$G$49,MATCH(orders!$D411,products!$A$1:$A$49,0),MATCH(orders!I$1,products!$A$1:$G$1,0))</f>
        <v>Bag</v>
      </c>
      <c r="J953" t="str">
        <f>INDEX(products!$A$1:$G$49,MATCH(orders!$D411,products!$A$1:$A$49,0),MATCH(orders!J$1,products!$A$1:$G$1,0))</f>
        <v>M</v>
      </c>
      <c r="K953" s="5">
        <f>INDEX(products!$A$1:$G$49,MATCH(orders!$D411,products!$A$1:$A$49,0),MATCH(orders!K$1,products!$A$1:$G$1,0))</f>
        <v>2.5</v>
      </c>
      <c r="L953" s="10">
        <f>INDEX(products!$A$1:$G$49,MATCH(orders!$D411,products!$A$1:$A$49,0),MATCH(orders!L$1,products!$A$1:$G$1,0))</f>
        <v>18</v>
      </c>
      <c r="M953" s="10">
        <f t="shared" si="42"/>
        <v>54</v>
      </c>
      <c r="N953" t="str">
        <f t="shared" si="43"/>
        <v>Baguette</v>
      </c>
      <c r="O953" t="str">
        <f t="shared" si="44"/>
        <v>Medium</v>
      </c>
      <c r="P953" t="str">
        <f>_xlfn.XLOOKUP(Orders[[#This Row],[Customer ID]],customers!$A$2:$A$1001,customers!$I$2:$I$1001,,0)</f>
        <v>Yes</v>
      </c>
    </row>
    <row r="954" spans="1:16" x14ac:dyDescent="0.35">
      <c r="A954" s="2" t="s">
        <v>5665</v>
      </c>
      <c r="B954" s="3">
        <v>45301</v>
      </c>
      <c r="C954" s="2" t="s">
        <v>4665</v>
      </c>
      <c r="D954" t="s">
        <v>289</v>
      </c>
      <c r="E954" s="2">
        <v>6</v>
      </c>
      <c r="F954" s="2" t="str">
        <f>_xlfn.XLOOKUP(C954,customers!$A$1:$A$1001,customers!$B$1:$B$1001,,0)</f>
        <v>Valeria Dorsey</v>
      </c>
      <c r="G954" s="2" t="str">
        <f ca="1">IF(_xlfn.XLOOKUP(C954,customers!$A$1:$A$1001,customers!$C$1:$C$1001,,0)=0,"",_xlfn.XLOOKUP(C954,customers!$A$1:$A$1001,customers!$C$1:$C$1001,,0))</f>
        <v>vdorsey3@outlook.com</v>
      </c>
      <c r="H954" s="2" t="str">
        <f>_xlfn.XLOOKUP(C954,customers!$A$1:$A$1001,customers!$G$1:$G$1001,,0)</f>
        <v>France</v>
      </c>
      <c r="I954" t="str">
        <f>INDEX(products!$A$1:$G$49,MATCH(orders!$D717,products!$A$1:$A$49,0),MATCH(orders!I$1,products!$A$1:$G$1,0))</f>
        <v>Sou</v>
      </c>
      <c r="J954" t="str">
        <f>INDEX(products!$A$1:$G$49,MATCH(orders!$D717,products!$A$1:$A$49,0),MATCH(orders!J$1,products!$A$1:$G$1,0))</f>
        <v>M</v>
      </c>
      <c r="K954" s="5">
        <f>INDEX(products!$A$1:$G$49,MATCH(orders!$D717,products!$A$1:$A$49,0),MATCH(orders!K$1,products!$A$1:$G$1,0))</f>
        <v>1</v>
      </c>
      <c r="L954" s="10">
        <f>INDEX(products!$A$1:$G$49,MATCH(orders!$D717,products!$A$1:$A$49,0),MATCH(orders!L$1,products!$A$1:$G$1,0))</f>
        <v>6</v>
      </c>
      <c r="M954" s="10">
        <f t="shared" si="42"/>
        <v>36</v>
      </c>
      <c r="N954" t="str">
        <f t="shared" si="43"/>
        <v>Sourdough</v>
      </c>
      <c r="O954" t="str">
        <f t="shared" si="44"/>
        <v>Medium</v>
      </c>
      <c r="P954" t="str">
        <f>_xlfn.XLOOKUP(Orders[[#This Row],[Customer ID]],customers!$A$2:$A$1001,customers!$I$2:$I$1001,,0)</f>
        <v>Yes</v>
      </c>
    </row>
    <row r="955" spans="1:16" x14ac:dyDescent="0.35">
      <c r="A955" s="2" t="s">
        <v>5911</v>
      </c>
      <c r="B955" s="3">
        <v>45426</v>
      </c>
      <c r="C955" s="2" t="s">
        <v>4911</v>
      </c>
      <c r="D955" t="s">
        <v>272</v>
      </c>
      <c r="E955" s="2">
        <v>2</v>
      </c>
      <c r="F955" s="2" t="str">
        <f>_xlfn.XLOOKUP(C955,customers!$A$1:$A$1001,customers!$B$1:$B$1001,,0)</f>
        <v>Valentina Dawson</v>
      </c>
      <c r="G955" s="2" t="str">
        <f ca="1">IF(_xlfn.XLOOKUP(C955,customers!$A$1:$A$1001,customers!$C$1:$C$1001,,0)=0,"",_xlfn.XLOOKUP(C955,customers!$A$1:$A$1001,customers!$C$1:$C$1001,,0))</f>
        <v>vdawson1@icloud.com</v>
      </c>
      <c r="H955" s="2" t="str">
        <f>_xlfn.XLOOKUP(C955,customers!$A$1:$A$1001,customers!$G$1:$G$1001,,0)</f>
        <v>United States</v>
      </c>
      <c r="I955" t="str">
        <f>INDEX(products!$A$1:$G$49,MATCH(orders!$D844,products!$A$1:$A$49,0),MATCH(orders!I$1,products!$A$1:$G$1,0))</f>
        <v>Cro</v>
      </c>
      <c r="J955" t="str">
        <f>INDEX(products!$A$1:$G$49,MATCH(orders!$D844,products!$A$1:$A$49,0),MATCH(orders!J$1,products!$A$1:$G$1,0))</f>
        <v>M</v>
      </c>
      <c r="K955" s="5">
        <f>INDEX(products!$A$1:$G$49,MATCH(orders!$D844,products!$A$1:$A$49,0),MATCH(orders!K$1,products!$A$1:$G$1,0))</f>
        <v>0.5</v>
      </c>
      <c r="L955" s="10">
        <f>INDEX(products!$A$1:$G$49,MATCH(orders!$D844,products!$A$1:$A$49,0),MATCH(orders!L$1,products!$A$1:$G$1,0))</f>
        <v>2.7</v>
      </c>
      <c r="M955" s="10">
        <f t="shared" si="42"/>
        <v>5.4</v>
      </c>
      <c r="N955" t="str">
        <f t="shared" si="43"/>
        <v>Croissant</v>
      </c>
      <c r="O955" t="str">
        <f t="shared" si="44"/>
        <v>Medium</v>
      </c>
      <c r="P955" t="str">
        <f>_xlfn.XLOOKUP(Orders[[#This Row],[Customer ID]],customers!$A$2:$A$1001,customers!$I$2:$I$1001,,0)</f>
        <v>No</v>
      </c>
    </row>
    <row r="956" spans="1:16" x14ac:dyDescent="0.35">
      <c r="A956" s="2" t="s">
        <v>5286</v>
      </c>
      <c r="B956" s="3">
        <v>45105</v>
      </c>
      <c r="C956" s="2" t="s">
        <v>4286</v>
      </c>
      <c r="D956" t="s">
        <v>267</v>
      </c>
      <c r="E956" s="2">
        <v>3</v>
      </c>
      <c r="F956" s="2" t="str">
        <f>_xlfn.XLOOKUP(C956,customers!$A$1:$A$1001,customers!$B$1:$B$1001,,0)</f>
        <v>Van Nolan</v>
      </c>
      <c r="G956" s="2" t="str">
        <f ca="1">IF(_xlfn.XLOOKUP(C956,customers!$A$1:$A$1001,customers!$C$1:$C$1001,,0)=0,"",_xlfn.XLOOKUP(C956,customers!$A$1:$A$1001,customers!$C$1:$C$1001,,0))</f>
        <v>vnolan7@hotmail.com</v>
      </c>
      <c r="H956" s="2" t="str">
        <f>_xlfn.XLOOKUP(C956,customers!$A$1:$A$1001,customers!$G$1:$G$1001,,0)</f>
        <v>United States</v>
      </c>
      <c r="I956" t="str">
        <f>INDEX(products!$A$1:$G$49,MATCH(orders!$D443,products!$A$1:$A$49,0),MATCH(orders!I$1,products!$A$1:$G$1,0))</f>
        <v>Bag</v>
      </c>
      <c r="J956" t="str">
        <f>INDEX(products!$A$1:$G$49,MATCH(orders!$D443,products!$A$1:$A$49,0),MATCH(orders!J$1,products!$A$1:$G$1,0))</f>
        <v>C</v>
      </c>
      <c r="K956" s="5">
        <f>INDEX(products!$A$1:$G$49,MATCH(orders!$D443,products!$A$1:$A$49,0),MATCH(orders!K$1,products!$A$1:$G$1,0))</f>
        <v>0.5</v>
      </c>
      <c r="L956" s="10">
        <f>INDEX(products!$A$1:$G$49,MATCH(orders!$D443,products!$A$1:$A$49,0),MATCH(orders!L$1,products!$A$1:$G$1,0))</f>
        <v>3.3</v>
      </c>
      <c r="M956" s="10">
        <f t="shared" si="42"/>
        <v>9.8999999999999986</v>
      </c>
      <c r="N956" t="str">
        <f t="shared" si="43"/>
        <v>Baguette</v>
      </c>
      <c r="O956" t="str">
        <f t="shared" si="44"/>
        <v>Crispy</v>
      </c>
      <c r="P956" t="str">
        <f>_xlfn.XLOOKUP(Orders[[#This Row],[Customer ID]],customers!$A$2:$A$1001,customers!$I$2:$I$1001,,0)</f>
        <v>No</v>
      </c>
    </row>
    <row r="957" spans="1:16" x14ac:dyDescent="0.35">
      <c r="A957" s="2" t="s">
        <v>5956</v>
      </c>
      <c r="B957" s="3">
        <v>44542</v>
      </c>
      <c r="C957" s="2" t="s">
        <v>4956</v>
      </c>
      <c r="D957" t="s">
        <v>290</v>
      </c>
      <c r="E957" s="2">
        <v>5</v>
      </c>
      <c r="F957" s="2" t="str">
        <f>_xlfn.XLOOKUP(C957,customers!$A$1:$A$1001,customers!$B$1:$B$1001,,0)</f>
        <v>Vanessa Burns</v>
      </c>
      <c r="G957" s="2" t="str">
        <f ca="1">IF(_xlfn.XLOOKUP(C957,customers!$A$1:$A$1001,customers!$C$1:$C$1001,,0)=0,"",_xlfn.XLOOKUP(C957,customers!$A$1:$A$1001,customers!$C$1:$C$1001,,0))</f>
        <v>vburns5@hotmail.com</v>
      </c>
      <c r="H957" s="2" t="str">
        <f>_xlfn.XLOOKUP(C957,customers!$A$1:$A$1001,customers!$G$1:$G$1001,,0)</f>
        <v>France</v>
      </c>
      <c r="I957" t="str">
        <f>INDEX(products!$A$1:$G$49,MATCH(orders!$D910,products!$A$1:$A$49,0),MATCH(orders!I$1,products!$A$1:$G$1,0))</f>
        <v>Bag</v>
      </c>
      <c r="J957" t="str">
        <f>INDEX(products!$A$1:$G$49,MATCH(orders!$D910,products!$A$1:$A$49,0),MATCH(orders!J$1,products!$A$1:$G$1,0))</f>
        <v>S</v>
      </c>
      <c r="K957" s="5">
        <f>INDEX(products!$A$1:$G$49,MATCH(orders!$D910,products!$A$1:$A$49,0),MATCH(orders!K$1,products!$A$1:$G$1,0))</f>
        <v>0.2</v>
      </c>
      <c r="L957" s="10">
        <f>INDEX(products!$A$1:$G$49,MATCH(orders!$D910,products!$A$1:$A$49,0),MATCH(orders!L$1,products!$A$1:$G$1,0))</f>
        <v>0.6</v>
      </c>
      <c r="M957" s="10">
        <f t="shared" si="42"/>
        <v>3</v>
      </c>
      <c r="N957" t="str">
        <f t="shared" si="43"/>
        <v>Baguette</v>
      </c>
      <c r="O957" t="str">
        <f t="shared" si="44"/>
        <v>Soft</v>
      </c>
      <c r="P957" t="str">
        <f>_xlfn.XLOOKUP(Orders[[#This Row],[Customer ID]],customers!$A$2:$A$1001,customers!$I$2:$I$1001,,0)</f>
        <v>Yes</v>
      </c>
    </row>
    <row r="958" spans="1:16" x14ac:dyDescent="0.35">
      <c r="A958" s="2" t="s">
        <v>5804</v>
      </c>
      <c r="B958" s="3">
        <v>44314</v>
      </c>
      <c r="C958" s="2" t="s">
        <v>4804</v>
      </c>
      <c r="D958" t="s">
        <v>273</v>
      </c>
      <c r="E958" s="2">
        <v>1</v>
      </c>
      <c r="F958" s="2" t="str">
        <f>_xlfn.XLOOKUP(C958,customers!$A$1:$A$1001,customers!$B$1:$B$1001,,0)</f>
        <v>Vanessa Morse</v>
      </c>
      <c r="G958" s="2" t="str">
        <f ca="1">IF(_xlfn.XLOOKUP(C958,customers!$A$1:$A$1001,customers!$C$1:$C$1001,,0)=0,"",_xlfn.XLOOKUP(C958,customers!$A$1:$A$1001,customers!$C$1:$C$1001,,0))</f>
        <v>vmorse9@hotmail.com</v>
      </c>
      <c r="H958" s="2" t="str">
        <f>_xlfn.XLOOKUP(C958,customers!$A$1:$A$1001,customers!$G$1:$G$1001,,0)</f>
        <v>United States</v>
      </c>
      <c r="I958" t="str">
        <f>INDEX(products!$A$1:$G$49,MATCH(orders!$D787,products!$A$1:$A$49,0),MATCH(orders!I$1,products!$A$1:$G$1,0))</f>
        <v>Bag</v>
      </c>
      <c r="J958" t="str">
        <f>INDEX(products!$A$1:$G$49,MATCH(orders!$D787,products!$A$1:$A$49,0),MATCH(orders!J$1,products!$A$1:$G$1,0))</f>
        <v>M</v>
      </c>
      <c r="K958" s="5">
        <f>INDEX(products!$A$1:$G$49,MATCH(orders!$D787,products!$A$1:$A$49,0),MATCH(orders!K$1,products!$A$1:$G$1,0))</f>
        <v>2.5</v>
      </c>
      <c r="L958" s="10">
        <f>INDEX(products!$A$1:$G$49,MATCH(orders!$D787,products!$A$1:$A$49,0),MATCH(orders!L$1,products!$A$1:$G$1,0))</f>
        <v>18</v>
      </c>
      <c r="M958" s="10">
        <f t="shared" si="42"/>
        <v>18</v>
      </c>
      <c r="N958" t="str">
        <f t="shared" si="43"/>
        <v>Baguette</v>
      </c>
      <c r="O958" t="str">
        <f t="shared" si="44"/>
        <v>Medium</v>
      </c>
      <c r="P958" t="str">
        <f>_xlfn.XLOOKUP(Orders[[#This Row],[Customer ID]],customers!$A$2:$A$1001,customers!$I$2:$I$1001,,0)</f>
        <v>Yes</v>
      </c>
    </row>
    <row r="959" spans="1:16" x14ac:dyDescent="0.35">
      <c r="A959" s="2" t="s">
        <v>6041</v>
      </c>
      <c r="B959" s="3">
        <v>45161</v>
      </c>
      <c r="C959" s="2" t="s">
        <v>5041</v>
      </c>
      <c r="D959" t="s">
        <v>281</v>
      </c>
      <c r="E959" s="2">
        <v>5</v>
      </c>
      <c r="F959" s="2" t="str">
        <f>_xlfn.XLOOKUP(C959,customers!$A$1:$A$1001,customers!$B$1:$B$1001,,0)</f>
        <v>Van Stanton</v>
      </c>
      <c r="G959" s="2" t="str">
        <f ca="1">IF(_xlfn.XLOOKUP(C959,customers!$A$1:$A$1001,customers!$C$1:$C$1001,,0)=0,"",_xlfn.XLOOKUP(C959,customers!$A$1:$A$1001,customers!$C$1:$C$1001,,0))</f>
        <v>vstanton6@hotmail.com</v>
      </c>
      <c r="H959" s="2" t="str">
        <f>_xlfn.XLOOKUP(C959,customers!$A$1:$A$1001,customers!$G$1:$G$1001,,0)</f>
        <v>France</v>
      </c>
      <c r="I959" t="str">
        <f>INDEX(products!$A$1:$G$49,MATCH(orders!$D703,products!$A$1:$A$49,0),MATCH(orders!I$1,products!$A$1:$G$1,0))</f>
        <v>Bag</v>
      </c>
      <c r="J959" t="str">
        <f>INDEX(products!$A$1:$G$49,MATCH(orders!$D703,products!$A$1:$A$49,0),MATCH(orders!J$1,products!$A$1:$G$1,0))</f>
        <v>S</v>
      </c>
      <c r="K959" s="5">
        <f>INDEX(products!$A$1:$G$49,MATCH(orders!$D703,products!$A$1:$A$49,0),MATCH(orders!K$1,products!$A$1:$G$1,0))</f>
        <v>1</v>
      </c>
      <c r="L959" s="10">
        <f>INDEX(products!$A$1:$G$49,MATCH(orders!$D703,products!$A$1:$A$49,0),MATCH(orders!L$1,products!$A$1:$G$1,0))</f>
        <v>6</v>
      </c>
      <c r="M959" s="10">
        <f t="shared" si="42"/>
        <v>30</v>
      </c>
      <c r="N959" t="str">
        <f t="shared" si="43"/>
        <v>Baguette</v>
      </c>
      <c r="O959" t="str">
        <f t="shared" si="44"/>
        <v>Soft</v>
      </c>
      <c r="P959" t="str">
        <f>_xlfn.XLOOKUP(Orders[[#This Row],[Customer ID]],customers!$A$2:$A$1001,customers!$I$2:$I$1001,,0)</f>
        <v>Yes</v>
      </c>
    </row>
    <row r="960" spans="1:16" x14ac:dyDescent="0.35">
      <c r="A960" s="2" t="s">
        <v>5780</v>
      </c>
      <c r="B960" s="3">
        <v>45108</v>
      </c>
      <c r="C960" s="2" t="s">
        <v>4780</v>
      </c>
      <c r="D960" t="s">
        <v>282</v>
      </c>
      <c r="E960" s="2">
        <v>4</v>
      </c>
      <c r="F960" s="2" t="str">
        <f>_xlfn.XLOOKUP(C960,customers!$A$1:$A$1001,customers!$B$1:$B$1001,,0)</f>
        <v>Vaughn Burgess</v>
      </c>
      <c r="G960" s="2" t="str">
        <f ca="1">IF(_xlfn.XLOOKUP(C960,customers!$A$1:$A$1001,customers!$C$1:$C$1001,,0)=0,"",_xlfn.XLOOKUP(C960,customers!$A$1:$A$1001,customers!$C$1:$C$1001,,0))</f>
        <v>vburgess9@aol.com</v>
      </c>
      <c r="H960" s="2" t="str">
        <f>_xlfn.XLOOKUP(C960,customers!$A$1:$A$1001,customers!$G$1:$G$1001,,0)</f>
        <v>United States</v>
      </c>
      <c r="I960" t="str">
        <f>INDEX(products!$A$1:$G$49,MATCH(orders!$D226,products!$A$1:$A$49,0),MATCH(orders!I$1,products!$A$1:$G$1,0))</f>
        <v>Bag</v>
      </c>
      <c r="J960" t="str">
        <f>INDEX(products!$A$1:$G$49,MATCH(orders!$D226,products!$A$1:$A$49,0),MATCH(orders!J$1,products!$A$1:$G$1,0))</f>
        <v>S</v>
      </c>
      <c r="K960" s="5">
        <f>INDEX(products!$A$1:$G$49,MATCH(orders!$D226,products!$A$1:$A$49,0),MATCH(orders!K$1,products!$A$1:$G$1,0))</f>
        <v>1</v>
      </c>
      <c r="L960" s="10">
        <f>INDEX(products!$A$1:$G$49,MATCH(orders!$D226,products!$A$1:$A$49,0),MATCH(orders!L$1,products!$A$1:$G$1,0))</f>
        <v>6</v>
      </c>
      <c r="M960" s="10">
        <f t="shared" si="42"/>
        <v>24</v>
      </c>
      <c r="N960" t="str">
        <f t="shared" si="43"/>
        <v>Baguette</v>
      </c>
      <c r="O960" t="str">
        <f t="shared" si="44"/>
        <v>Soft</v>
      </c>
      <c r="P960" t="str">
        <f>_xlfn.XLOOKUP(Orders[[#This Row],[Customer ID]],customers!$A$2:$A$1001,customers!$I$2:$I$1001,,0)</f>
        <v>Yes</v>
      </c>
    </row>
    <row r="961" spans="1:16" x14ac:dyDescent="0.35">
      <c r="A961" s="2" t="s">
        <v>5933</v>
      </c>
      <c r="B961" s="3">
        <v>45061</v>
      </c>
      <c r="C961" s="2" t="s">
        <v>4933</v>
      </c>
      <c r="D961" t="s">
        <v>284</v>
      </c>
      <c r="E961" s="2">
        <v>5</v>
      </c>
      <c r="F961" s="2" t="str">
        <f>_xlfn.XLOOKUP(C961,customers!$A$1:$A$1001,customers!$B$1:$B$1001,,0)</f>
        <v>Vaughn Gould</v>
      </c>
      <c r="G961" s="2" t="str">
        <f ca="1">IF(_xlfn.XLOOKUP(C961,customers!$A$1:$A$1001,customers!$C$1:$C$1001,,0)=0,"",_xlfn.XLOOKUP(C961,customers!$A$1:$A$1001,customers!$C$1:$C$1001,,0))</f>
        <v>vgould5@yahoo.com</v>
      </c>
      <c r="H961" s="2" t="str">
        <f>_xlfn.XLOOKUP(C961,customers!$A$1:$A$1001,customers!$G$1:$G$1001,,0)</f>
        <v>France</v>
      </c>
      <c r="I961" t="str">
        <f>INDEX(products!$A$1:$G$49,MATCH(orders!$D420,products!$A$1:$A$49,0),MATCH(orders!I$1,products!$A$1:$G$1,0))</f>
        <v>Bag</v>
      </c>
      <c r="J961" t="str">
        <f>INDEX(products!$A$1:$G$49,MATCH(orders!$D420,products!$A$1:$A$49,0),MATCH(orders!J$1,products!$A$1:$G$1,0))</f>
        <v>M</v>
      </c>
      <c r="K961" s="5">
        <f>INDEX(products!$A$1:$G$49,MATCH(orders!$D420,products!$A$1:$A$49,0),MATCH(orders!K$1,products!$A$1:$G$1,0))</f>
        <v>0.2</v>
      </c>
      <c r="L961" s="10">
        <f>INDEX(products!$A$1:$G$49,MATCH(orders!$D420,products!$A$1:$A$49,0),MATCH(orders!L$1,products!$A$1:$G$1,0))</f>
        <v>1.44</v>
      </c>
      <c r="M961" s="10">
        <f t="shared" si="42"/>
        <v>7.1999999999999993</v>
      </c>
      <c r="N961" t="str">
        <f t="shared" si="43"/>
        <v>Baguette</v>
      </c>
      <c r="O961" t="str">
        <f t="shared" si="44"/>
        <v>Medium</v>
      </c>
      <c r="P961" t="str">
        <f>_xlfn.XLOOKUP(Orders[[#This Row],[Customer ID]],customers!$A$2:$A$1001,customers!$I$2:$I$1001,,0)</f>
        <v>No</v>
      </c>
    </row>
    <row r="962" spans="1:16" x14ac:dyDescent="0.35">
      <c r="A962" s="2" t="s">
        <v>5724</v>
      </c>
      <c r="B962" s="3">
        <v>45367</v>
      </c>
      <c r="C962" s="2" t="s">
        <v>4724</v>
      </c>
      <c r="D962" t="s">
        <v>267</v>
      </c>
      <c r="E962" s="2">
        <v>2</v>
      </c>
      <c r="F962" s="2" t="str">
        <f>_xlfn.XLOOKUP(C962,customers!$A$1:$A$1001,customers!$B$1:$B$1001,,0)</f>
        <v>Victor Morgan</v>
      </c>
      <c r="G962" s="2" t="str">
        <f ca="1">IF(_xlfn.XLOOKUP(C962,customers!$A$1:$A$1001,customers!$C$1:$C$1001,,0)=0,"",_xlfn.XLOOKUP(C962,customers!$A$1:$A$1001,customers!$C$1:$C$1001,,0))</f>
        <v>vmorgan8@gmail.com</v>
      </c>
      <c r="H962" s="2" t="str">
        <f>_xlfn.XLOOKUP(C962,customers!$A$1:$A$1001,customers!$G$1:$G$1001,,0)</f>
        <v>Canada</v>
      </c>
      <c r="I962" t="str">
        <f>INDEX(products!$A$1:$G$49,MATCH(orders!$D695,products!$A$1:$A$49,0),MATCH(orders!I$1,products!$A$1:$G$1,0))</f>
        <v>Cro</v>
      </c>
      <c r="J962" t="str">
        <f>INDEX(products!$A$1:$G$49,MATCH(orders!$D695,products!$A$1:$A$49,0),MATCH(orders!J$1,products!$A$1:$G$1,0))</f>
        <v>S</v>
      </c>
      <c r="K962" s="5">
        <f>INDEX(products!$A$1:$G$49,MATCH(orders!$D695,products!$A$1:$A$49,0),MATCH(orders!K$1,products!$A$1:$G$1,0))</f>
        <v>0.5</v>
      </c>
      <c r="L962" s="10">
        <f>INDEX(products!$A$1:$G$49,MATCH(orders!$D695,products!$A$1:$A$49,0),MATCH(orders!L$1,products!$A$1:$G$1,0))</f>
        <v>2.25</v>
      </c>
      <c r="M962" s="10">
        <f t="shared" ref="M962:M1001" si="45">L962*E962</f>
        <v>4.5</v>
      </c>
      <c r="N962" t="str">
        <f t="shared" ref="N962:N1001" si="46">IF(I962="Bag","Baguette",IF(I962="Cro","Croissant",IF(I962="Sou","Sourdough",IF(I962="Bri","Brioche",IF(I962="Cia","Ciabatta","")))))</f>
        <v>Croissant</v>
      </c>
      <c r="O962" t="str">
        <f t="shared" ref="O962:O1001" si="47">IF(J962="S","Soft",IF(J962="C","Crispy",IF(J962="M","Medium","")))</f>
        <v>Soft</v>
      </c>
      <c r="P962" t="str">
        <f>_xlfn.XLOOKUP(Orders[[#This Row],[Customer ID]],customers!$A$2:$A$1001,customers!$I$2:$I$1001,,0)</f>
        <v>Yes</v>
      </c>
    </row>
    <row r="963" spans="1:16" x14ac:dyDescent="0.35">
      <c r="A963" s="2" t="s">
        <v>6181</v>
      </c>
      <c r="B963" s="3">
        <v>45371</v>
      </c>
      <c r="C963" s="2" t="s">
        <v>5181</v>
      </c>
      <c r="D963" t="s">
        <v>275</v>
      </c>
      <c r="E963" s="2">
        <v>4</v>
      </c>
      <c r="F963" s="2" t="str">
        <f>_xlfn.XLOOKUP(C963,customers!$A$1:$A$1001,customers!$B$1:$B$1001,,0)</f>
        <v>Victoria Waters</v>
      </c>
      <c r="G963" s="2" t="str">
        <f ca="1">IF(_xlfn.XLOOKUP(C963,customers!$A$1:$A$1001,customers!$C$1:$C$1001,,0)=0,"",_xlfn.XLOOKUP(C963,customers!$A$1:$A$1001,customers!$C$1:$C$1001,,0))</f>
        <v>vwaters7@hotmail.com</v>
      </c>
      <c r="H963" s="2" t="str">
        <f>_xlfn.XLOOKUP(C963,customers!$A$1:$A$1001,customers!$G$1:$G$1001,,0)</f>
        <v>France</v>
      </c>
      <c r="I963" t="str">
        <f>INDEX(products!$A$1:$G$49,MATCH(orders!$D225,products!$A$1:$A$49,0),MATCH(orders!I$1,products!$A$1:$G$1,0))</f>
        <v>Cro</v>
      </c>
      <c r="J963" t="str">
        <f>INDEX(products!$A$1:$G$49,MATCH(orders!$D225,products!$A$1:$A$49,0),MATCH(orders!J$1,products!$A$1:$G$1,0))</f>
        <v>C</v>
      </c>
      <c r="K963" s="5">
        <f>INDEX(products!$A$1:$G$49,MATCH(orders!$D225,products!$A$1:$A$49,0),MATCH(orders!K$1,products!$A$1:$G$1,0))</f>
        <v>0.2</v>
      </c>
      <c r="L963" s="10">
        <f>INDEX(products!$A$1:$G$49,MATCH(orders!$D225,products!$A$1:$A$49,0),MATCH(orders!L$1,products!$A$1:$G$1,0))</f>
        <v>0.99</v>
      </c>
      <c r="M963" s="10">
        <f t="shared" si="45"/>
        <v>3.96</v>
      </c>
      <c r="N963" t="str">
        <f t="shared" si="46"/>
        <v>Croissant</v>
      </c>
      <c r="O963" t="str">
        <f t="shared" si="47"/>
        <v>Crispy</v>
      </c>
      <c r="P963" t="str">
        <f>_xlfn.XLOOKUP(Orders[[#This Row],[Customer ID]],customers!$A$2:$A$1001,customers!$I$2:$I$1001,,0)</f>
        <v>Yes</v>
      </c>
    </row>
    <row r="964" spans="1:16" x14ac:dyDescent="0.35">
      <c r="A964" s="2" t="s">
        <v>5575</v>
      </c>
      <c r="B964" s="3">
        <v>44343</v>
      </c>
      <c r="C964" s="2" t="s">
        <v>4575</v>
      </c>
      <c r="D964" t="s">
        <v>282</v>
      </c>
      <c r="E964" s="2">
        <v>1</v>
      </c>
      <c r="F964" s="2" t="str">
        <f>_xlfn.XLOOKUP(C964,customers!$A$1:$A$1001,customers!$B$1:$B$1001,,0)</f>
        <v>Viviana Chavez</v>
      </c>
      <c r="G964" s="2" t="str">
        <f ca="1">IF(_xlfn.XLOOKUP(C964,customers!$A$1:$A$1001,customers!$C$1:$C$1001,,0)=0,"",_xlfn.XLOOKUP(C964,customers!$A$1:$A$1001,customers!$C$1:$C$1001,,0))</f>
        <v>vchavez2@yahoo.com</v>
      </c>
      <c r="H964" s="2" t="str">
        <f>_xlfn.XLOOKUP(C964,customers!$A$1:$A$1001,customers!$G$1:$G$1001,,0)</f>
        <v>Ireland</v>
      </c>
      <c r="I964" t="str">
        <f>INDEX(products!$A$1:$G$49,MATCH(orders!$D178,products!$A$1:$A$49,0),MATCH(orders!I$1,products!$A$1:$G$1,0))</f>
        <v>Bag</v>
      </c>
      <c r="J964" t="str">
        <f>INDEX(products!$A$1:$G$49,MATCH(orders!$D178,products!$A$1:$A$49,0),MATCH(orders!J$1,products!$A$1:$G$1,0))</f>
        <v>M</v>
      </c>
      <c r="K964" s="5">
        <f>INDEX(products!$A$1:$G$49,MATCH(orders!$D178,products!$A$1:$A$49,0),MATCH(orders!K$1,products!$A$1:$G$1,0))</f>
        <v>0.2</v>
      </c>
      <c r="L964" s="10">
        <f>INDEX(products!$A$1:$G$49,MATCH(orders!$D178,products!$A$1:$A$49,0),MATCH(orders!L$1,products!$A$1:$G$1,0))</f>
        <v>1.44</v>
      </c>
      <c r="M964" s="10">
        <f t="shared" si="45"/>
        <v>1.44</v>
      </c>
      <c r="N964" t="str">
        <f t="shared" si="46"/>
        <v>Baguette</v>
      </c>
      <c r="O964" t="str">
        <f t="shared" si="47"/>
        <v>Medium</v>
      </c>
      <c r="P964" t="str">
        <f>_xlfn.XLOOKUP(Orders[[#This Row],[Customer ID]],customers!$A$2:$A$1001,customers!$I$2:$I$1001,,0)</f>
        <v>Yes</v>
      </c>
    </row>
    <row r="965" spans="1:16" x14ac:dyDescent="0.35">
      <c r="A965" s="2" t="s">
        <v>5894</v>
      </c>
      <c r="B965" s="3">
        <v>44660</v>
      </c>
      <c r="C965" s="2" t="s">
        <v>4894</v>
      </c>
      <c r="D965" t="s">
        <v>266</v>
      </c>
      <c r="E965" s="2">
        <v>3</v>
      </c>
      <c r="F965" s="2" t="str">
        <f>_xlfn.XLOOKUP(C965,customers!$A$1:$A$1001,customers!$B$1:$B$1001,,0)</f>
        <v>Warren Carson</v>
      </c>
      <c r="G965" s="2" t="str">
        <f ca="1">IF(_xlfn.XLOOKUP(C965,customers!$A$1:$A$1001,customers!$C$1:$C$1001,,0)=0,"",_xlfn.XLOOKUP(C965,customers!$A$1:$A$1001,customers!$C$1:$C$1001,,0))</f>
        <v>wcarson9@yahoo.com</v>
      </c>
      <c r="H965" s="2" t="str">
        <f>_xlfn.XLOOKUP(C965,customers!$A$1:$A$1001,customers!$G$1:$G$1001,,0)</f>
        <v>Canada</v>
      </c>
      <c r="I965" t="str">
        <f>INDEX(products!$A$1:$G$49,MATCH(orders!$D538,products!$A$1:$A$49,0),MATCH(orders!I$1,products!$A$1:$G$1,0))</f>
        <v>Cia</v>
      </c>
      <c r="J965" t="str">
        <f>INDEX(products!$A$1:$G$49,MATCH(orders!$D538,products!$A$1:$A$49,0),MATCH(orders!J$1,products!$A$1:$G$1,0))</f>
        <v>S</v>
      </c>
      <c r="K965" s="5">
        <f>INDEX(products!$A$1:$G$49,MATCH(orders!$D538,products!$A$1:$A$49,0),MATCH(orders!K$1,products!$A$1:$G$1,0))</f>
        <v>0.2</v>
      </c>
      <c r="L965" s="10">
        <f>INDEX(products!$A$1:$G$49,MATCH(orders!$D538,products!$A$1:$A$49,0),MATCH(orders!L$1,products!$A$1:$G$1,0))</f>
        <v>1</v>
      </c>
      <c r="M965" s="10">
        <f t="shared" si="45"/>
        <v>3</v>
      </c>
      <c r="N965" t="str">
        <f t="shared" si="46"/>
        <v>Ciabatta</v>
      </c>
      <c r="O965" t="str">
        <f t="shared" si="47"/>
        <v>Soft</v>
      </c>
      <c r="P965" t="str">
        <f>_xlfn.XLOOKUP(Orders[[#This Row],[Customer ID]],customers!$A$2:$A$1001,customers!$I$2:$I$1001,,0)</f>
        <v>Yes</v>
      </c>
    </row>
    <row r="966" spans="1:16" x14ac:dyDescent="0.35">
      <c r="A966" s="2" t="s">
        <v>5602</v>
      </c>
      <c r="B966" s="3">
        <v>44631</v>
      </c>
      <c r="C966" s="2" t="s">
        <v>4602</v>
      </c>
      <c r="D966" t="s">
        <v>260</v>
      </c>
      <c r="E966" s="2">
        <v>4</v>
      </c>
      <c r="F966" s="2" t="str">
        <f>_xlfn.XLOOKUP(C966,customers!$A$1:$A$1001,customers!$B$1:$B$1001,,0)</f>
        <v>Wendy Ross</v>
      </c>
      <c r="G966" s="2" t="str">
        <f ca="1">IF(_xlfn.XLOOKUP(C966,customers!$A$1:$A$1001,customers!$C$1:$C$1001,,0)=0,"",_xlfn.XLOOKUP(C966,customers!$A$1:$A$1001,customers!$C$1:$C$1001,,0))</f>
        <v>wross4@outlook.com</v>
      </c>
      <c r="H966" s="2" t="str">
        <f>_xlfn.XLOOKUP(C966,customers!$A$1:$A$1001,customers!$G$1:$G$1001,,0)</f>
        <v>United States</v>
      </c>
      <c r="I966" t="str">
        <f>INDEX(products!$A$1:$G$49,MATCH(orders!$D340,products!$A$1:$A$49,0),MATCH(orders!I$1,products!$A$1:$G$1,0))</f>
        <v>Cro</v>
      </c>
      <c r="J966" t="str">
        <f>INDEX(products!$A$1:$G$49,MATCH(orders!$D340,products!$A$1:$A$49,0),MATCH(orders!J$1,products!$A$1:$G$1,0))</f>
        <v>C</v>
      </c>
      <c r="K966" s="5">
        <f>INDEX(products!$A$1:$G$49,MATCH(orders!$D340,products!$A$1:$A$49,0),MATCH(orders!K$1,products!$A$1:$G$1,0))</f>
        <v>0.2</v>
      </c>
      <c r="L966" s="10">
        <f>INDEX(products!$A$1:$G$49,MATCH(orders!$D340,products!$A$1:$A$49,0),MATCH(orders!L$1,products!$A$1:$G$1,0))</f>
        <v>0.99</v>
      </c>
      <c r="M966" s="10">
        <f t="shared" si="45"/>
        <v>3.96</v>
      </c>
      <c r="N966" t="str">
        <f t="shared" si="46"/>
        <v>Croissant</v>
      </c>
      <c r="O966" t="str">
        <f t="shared" si="47"/>
        <v>Crispy</v>
      </c>
      <c r="P966" t="str">
        <f>_xlfn.XLOOKUP(Orders[[#This Row],[Customer ID]],customers!$A$2:$A$1001,customers!$I$2:$I$1001,,0)</f>
        <v>No</v>
      </c>
    </row>
    <row r="967" spans="1:16" x14ac:dyDescent="0.35">
      <c r="A967" s="2" t="s">
        <v>5935</v>
      </c>
      <c r="B967" s="3">
        <v>45465</v>
      </c>
      <c r="C967" s="2" t="s">
        <v>4935</v>
      </c>
      <c r="D967" t="s">
        <v>281</v>
      </c>
      <c r="E967" s="2">
        <v>5</v>
      </c>
      <c r="F967" s="2" t="str">
        <f>_xlfn.XLOOKUP(C967,customers!$A$1:$A$1001,customers!$B$1:$B$1001,,0)</f>
        <v>Wesley Drake</v>
      </c>
      <c r="G967" s="2" t="str">
        <f ca="1">IF(_xlfn.XLOOKUP(C967,customers!$A$1:$A$1001,customers!$C$1:$C$1001,,0)=0,"",_xlfn.XLOOKUP(C967,customers!$A$1:$A$1001,customers!$C$1:$C$1001,,0))</f>
        <v>wdrake6@icloud.com</v>
      </c>
      <c r="H967" s="2" t="str">
        <f>_xlfn.XLOOKUP(C967,customers!$A$1:$A$1001,customers!$G$1:$G$1001,,0)</f>
        <v>France</v>
      </c>
      <c r="I967" t="str">
        <f>INDEX(products!$A$1:$G$49,MATCH(orders!$D187,products!$A$1:$A$49,0),MATCH(orders!I$1,products!$A$1:$G$1,0))</f>
        <v>Bag</v>
      </c>
      <c r="J967" t="str">
        <f>INDEX(products!$A$1:$G$49,MATCH(orders!$D187,products!$A$1:$A$49,0),MATCH(orders!J$1,products!$A$1:$G$1,0))</f>
        <v>C</v>
      </c>
      <c r="K967" s="5">
        <f>INDEX(products!$A$1:$G$49,MATCH(orders!$D187,products!$A$1:$A$49,0),MATCH(orders!K$1,products!$A$1:$G$1,0))</f>
        <v>2.5</v>
      </c>
      <c r="L967" s="10">
        <f>INDEX(products!$A$1:$G$49,MATCH(orders!$D187,products!$A$1:$A$49,0),MATCH(orders!L$1,products!$A$1:$G$1,0))</f>
        <v>16.5</v>
      </c>
      <c r="M967" s="10">
        <f t="shared" si="45"/>
        <v>82.5</v>
      </c>
      <c r="N967" t="str">
        <f t="shared" si="46"/>
        <v>Baguette</v>
      </c>
      <c r="O967" t="str">
        <f t="shared" si="47"/>
        <v>Crispy</v>
      </c>
      <c r="P967" t="str">
        <f>_xlfn.XLOOKUP(Orders[[#This Row],[Customer ID]],customers!$A$2:$A$1001,customers!$I$2:$I$1001,,0)</f>
        <v>Yes</v>
      </c>
    </row>
    <row r="968" spans="1:16" x14ac:dyDescent="0.35">
      <c r="A968" s="2" t="s">
        <v>5777</v>
      </c>
      <c r="B968" s="3">
        <v>45372</v>
      </c>
      <c r="C968" s="2" t="s">
        <v>4777</v>
      </c>
      <c r="D968" t="s">
        <v>278</v>
      </c>
      <c r="E968" s="2">
        <v>4</v>
      </c>
      <c r="F968" s="2" t="str">
        <f>_xlfn.XLOOKUP(C968,customers!$A$1:$A$1001,customers!$B$1:$B$1001,,0)</f>
        <v>Weston Wall</v>
      </c>
      <c r="G968" s="2" t="str">
        <f ca="1">IF(_xlfn.XLOOKUP(C968,customers!$A$1:$A$1001,customers!$C$1:$C$1001,,0)=0,"",_xlfn.XLOOKUP(C968,customers!$A$1:$A$1001,customers!$C$1:$C$1001,,0))</f>
        <v>wwall4@gmail.com</v>
      </c>
      <c r="H968" s="2" t="str">
        <f>_xlfn.XLOOKUP(C968,customers!$A$1:$A$1001,customers!$G$1:$G$1001,,0)</f>
        <v>United States</v>
      </c>
      <c r="I968" t="str">
        <f>INDEX(products!$A$1:$G$49,MATCH(orders!$D758,products!$A$1:$A$49,0),MATCH(orders!I$1,products!$A$1:$G$1,0))</f>
        <v>Bag</v>
      </c>
      <c r="J968" t="str">
        <f>INDEX(products!$A$1:$G$49,MATCH(orders!$D758,products!$A$1:$A$49,0),MATCH(orders!J$1,products!$A$1:$G$1,0))</f>
        <v>C</v>
      </c>
      <c r="K968" s="5">
        <f>INDEX(products!$A$1:$G$49,MATCH(orders!$D758,products!$A$1:$A$49,0),MATCH(orders!K$1,products!$A$1:$G$1,0))</f>
        <v>0.2</v>
      </c>
      <c r="L968" s="10">
        <f>INDEX(products!$A$1:$G$49,MATCH(orders!$D758,products!$A$1:$A$49,0),MATCH(orders!L$1,products!$A$1:$G$1,0))</f>
        <v>1.32</v>
      </c>
      <c r="M968" s="10">
        <f t="shared" si="45"/>
        <v>5.28</v>
      </c>
      <c r="N968" t="str">
        <f t="shared" si="46"/>
        <v>Baguette</v>
      </c>
      <c r="O968" t="str">
        <f t="shared" si="47"/>
        <v>Crispy</v>
      </c>
      <c r="P968" t="str">
        <f>_xlfn.XLOOKUP(Orders[[#This Row],[Customer ID]],customers!$A$2:$A$1001,customers!$I$2:$I$1001,,0)</f>
        <v>No</v>
      </c>
    </row>
    <row r="969" spans="1:16" x14ac:dyDescent="0.35">
      <c r="A969" s="2" t="s">
        <v>6179</v>
      </c>
      <c r="B969" s="3">
        <v>45365</v>
      </c>
      <c r="C969" s="2" t="s">
        <v>5179</v>
      </c>
      <c r="D969" t="s">
        <v>272</v>
      </c>
      <c r="E969" s="2">
        <v>2</v>
      </c>
      <c r="F969" s="2" t="str">
        <f>_xlfn.XLOOKUP(C969,customers!$A$1:$A$1001,customers!$B$1:$B$1001,,0)</f>
        <v>Whitney Kim</v>
      </c>
      <c r="G969" s="2" t="str">
        <f ca="1">IF(_xlfn.XLOOKUP(C969,customers!$A$1:$A$1001,customers!$C$1:$C$1001,,0)=0,"",_xlfn.XLOOKUP(C969,customers!$A$1:$A$1001,customers!$C$1:$C$1001,,0))</f>
        <v>wkim3@gmail.com</v>
      </c>
      <c r="H969" s="2" t="str">
        <f>_xlfn.XLOOKUP(C969,customers!$A$1:$A$1001,customers!$G$1:$G$1001,,0)</f>
        <v>United States</v>
      </c>
      <c r="I969" t="str">
        <f>INDEX(products!$A$1:$G$49,MATCH(orders!$D700,products!$A$1:$A$49,0),MATCH(orders!I$1,products!$A$1:$G$1,0))</f>
        <v>Bag</v>
      </c>
      <c r="J969" t="str">
        <f>INDEX(products!$A$1:$G$49,MATCH(orders!$D700,products!$A$1:$A$49,0),MATCH(orders!J$1,products!$A$1:$G$1,0))</f>
        <v>S</v>
      </c>
      <c r="K969" s="5">
        <f>INDEX(products!$A$1:$G$49,MATCH(orders!$D700,products!$A$1:$A$49,0),MATCH(orders!K$1,products!$A$1:$G$1,0))</f>
        <v>2.5</v>
      </c>
      <c r="L969" s="10">
        <f>INDEX(products!$A$1:$G$49,MATCH(orders!$D700,products!$A$1:$A$49,0),MATCH(orders!L$1,products!$A$1:$G$1,0))</f>
        <v>15</v>
      </c>
      <c r="M969" s="10">
        <f t="shared" si="45"/>
        <v>30</v>
      </c>
      <c r="N969" t="str">
        <f t="shared" si="46"/>
        <v>Baguette</v>
      </c>
      <c r="O969" t="str">
        <f t="shared" si="47"/>
        <v>Soft</v>
      </c>
      <c r="P969" t="str">
        <f>_xlfn.XLOOKUP(Orders[[#This Row],[Customer ID]],customers!$A$2:$A$1001,customers!$I$2:$I$1001,,0)</f>
        <v>Yes</v>
      </c>
    </row>
    <row r="970" spans="1:16" x14ac:dyDescent="0.35">
      <c r="A970" s="2" t="s">
        <v>5541</v>
      </c>
      <c r="B970" s="3">
        <v>44337</v>
      </c>
      <c r="C970" s="2" t="s">
        <v>4541</v>
      </c>
      <c r="D970" t="s">
        <v>278</v>
      </c>
      <c r="E970" s="2">
        <v>4</v>
      </c>
      <c r="F970" s="2" t="str">
        <f>_xlfn.XLOOKUP(C970,customers!$A$1:$A$1001,customers!$B$1:$B$1001,,0)</f>
        <v>Willie Collier</v>
      </c>
      <c r="G970" s="2" t="str">
        <f ca="1">IF(_xlfn.XLOOKUP(C970,customers!$A$1:$A$1001,customers!$C$1:$C$1001,,0)=0,"",_xlfn.XLOOKUP(C970,customers!$A$1:$A$1001,customers!$C$1:$C$1001,,0))</f>
        <v>wcollier9@icloud.com</v>
      </c>
      <c r="H970" s="2" t="str">
        <f>_xlfn.XLOOKUP(C970,customers!$A$1:$A$1001,customers!$G$1:$G$1001,,0)</f>
        <v>France</v>
      </c>
      <c r="I970" t="str">
        <f>INDEX(products!$A$1:$G$49,MATCH(orders!$D842,products!$A$1:$A$49,0),MATCH(orders!I$1,products!$A$1:$G$1,0))</f>
        <v>Cro</v>
      </c>
      <c r="J970" t="str">
        <f>INDEX(products!$A$1:$G$49,MATCH(orders!$D842,products!$A$1:$A$49,0),MATCH(orders!J$1,products!$A$1:$G$1,0))</f>
        <v>M</v>
      </c>
      <c r="K970" s="5">
        <f>INDEX(products!$A$1:$G$49,MATCH(orders!$D842,products!$A$1:$A$49,0),MATCH(orders!K$1,products!$A$1:$G$1,0))</f>
        <v>0.5</v>
      </c>
      <c r="L970" s="10">
        <f>INDEX(products!$A$1:$G$49,MATCH(orders!$D842,products!$A$1:$A$49,0),MATCH(orders!L$1,products!$A$1:$G$1,0))</f>
        <v>2.7</v>
      </c>
      <c r="M970" s="10">
        <f t="shared" si="45"/>
        <v>10.8</v>
      </c>
      <c r="N970" t="str">
        <f t="shared" si="46"/>
        <v>Croissant</v>
      </c>
      <c r="O970" t="str">
        <f t="shared" si="47"/>
        <v>Medium</v>
      </c>
      <c r="P970" t="str">
        <f>_xlfn.XLOOKUP(Orders[[#This Row],[Customer ID]],customers!$A$2:$A$1001,customers!$I$2:$I$1001,,0)</f>
        <v>No</v>
      </c>
    </row>
    <row r="971" spans="1:16" x14ac:dyDescent="0.35">
      <c r="A971" s="2" t="s">
        <v>5976</v>
      </c>
      <c r="B971" s="3">
        <v>44583</v>
      </c>
      <c r="C971" s="2" t="s">
        <v>4976</v>
      </c>
      <c r="D971" t="s">
        <v>278</v>
      </c>
      <c r="E971" s="2">
        <v>6</v>
      </c>
      <c r="F971" s="2" t="str">
        <f>_xlfn.XLOOKUP(C971,customers!$A$1:$A$1001,customers!$B$1:$B$1001,,0)</f>
        <v>Willie Lloyd</v>
      </c>
      <c r="G971" s="2" t="str">
        <f ca="1">IF(_xlfn.XLOOKUP(C971,customers!$A$1:$A$1001,customers!$C$1:$C$1001,,0)=0,"",_xlfn.XLOOKUP(C971,customers!$A$1:$A$1001,customers!$C$1:$C$1001,,0))</f>
        <v>wlloyd5@gmail.com</v>
      </c>
      <c r="H971" s="2" t="str">
        <f>_xlfn.XLOOKUP(C971,customers!$A$1:$A$1001,customers!$G$1:$G$1001,,0)</f>
        <v>France</v>
      </c>
      <c r="I971" t="str">
        <f>INDEX(products!$A$1:$G$49,MATCH(orders!$D170,products!$A$1:$A$49,0),MATCH(orders!I$1,products!$A$1:$G$1,0))</f>
        <v>Bri</v>
      </c>
      <c r="J971" t="str">
        <f>INDEX(products!$A$1:$G$49,MATCH(orders!$D170,products!$A$1:$A$49,0),MATCH(orders!J$1,products!$A$1:$G$1,0))</f>
        <v>S</v>
      </c>
      <c r="K971" s="5">
        <f>INDEX(products!$A$1:$G$49,MATCH(orders!$D170,products!$A$1:$A$49,0),MATCH(orders!K$1,products!$A$1:$G$1,0))</f>
        <v>1</v>
      </c>
      <c r="L971" s="10">
        <f>INDEX(products!$A$1:$G$49,MATCH(orders!$D170,products!$A$1:$A$49,0),MATCH(orders!L$1,products!$A$1:$G$1,0))</f>
        <v>4</v>
      </c>
      <c r="M971" s="10">
        <f t="shared" si="45"/>
        <v>24</v>
      </c>
      <c r="N971" t="str">
        <f t="shared" si="46"/>
        <v>Brioche</v>
      </c>
      <c r="O971" t="str">
        <f t="shared" si="47"/>
        <v>Soft</v>
      </c>
      <c r="P971" t="str">
        <f>_xlfn.XLOOKUP(Orders[[#This Row],[Customer ID]],customers!$A$2:$A$1001,customers!$I$2:$I$1001,,0)</f>
        <v>No</v>
      </c>
    </row>
    <row r="972" spans="1:16" x14ac:dyDescent="0.35">
      <c r="A972" s="2" t="s">
        <v>5989</v>
      </c>
      <c r="B972" s="3">
        <v>44361</v>
      </c>
      <c r="C972" s="2" t="s">
        <v>4989</v>
      </c>
      <c r="D972" t="s">
        <v>268</v>
      </c>
      <c r="E972" s="2">
        <v>4</v>
      </c>
      <c r="F972" s="2" t="str">
        <f>_xlfn.XLOOKUP(C972,customers!$A$1:$A$1001,customers!$B$1:$B$1001,,0)</f>
        <v>Xavier Brown</v>
      </c>
      <c r="G972" s="2" t="str">
        <f ca="1">IF(_xlfn.XLOOKUP(C972,customers!$A$1:$A$1001,customers!$C$1:$C$1001,,0)=0,"",_xlfn.XLOOKUP(C972,customers!$A$1:$A$1001,customers!$C$1:$C$1001,,0))</f>
        <v>xbrown2@hotmail.com</v>
      </c>
      <c r="H972" s="2" t="str">
        <f>_xlfn.XLOOKUP(C972,customers!$A$1:$A$1001,customers!$G$1:$G$1001,,0)</f>
        <v>France</v>
      </c>
      <c r="I972" t="str">
        <f>INDEX(products!$A$1:$G$49,MATCH(orders!$D540,products!$A$1:$A$49,0),MATCH(orders!I$1,products!$A$1:$G$1,0))</f>
        <v>Cia</v>
      </c>
      <c r="J972" t="str">
        <f>INDEX(products!$A$1:$G$49,MATCH(orders!$D540,products!$A$1:$A$49,0),MATCH(orders!J$1,products!$A$1:$G$1,0))</f>
        <v>M</v>
      </c>
      <c r="K972" s="5">
        <f>INDEX(products!$A$1:$G$49,MATCH(orders!$D540,products!$A$1:$A$49,0),MATCH(orders!K$1,products!$A$1:$G$1,0))</f>
        <v>2.5</v>
      </c>
      <c r="L972" s="10">
        <f>INDEX(products!$A$1:$G$49,MATCH(orders!$D540,products!$A$1:$A$49,0),MATCH(orders!L$1,products!$A$1:$G$1,0))</f>
        <v>15</v>
      </c>
      <c r="M972" s="10">
        <f t="shared" si="45"/>
        <v>60</v>
      </c>
      <c r="N972" t="str">
        <f t="shared" si="46"/>
        <v>Ciabatta</v>
      </c>
      <c r="O972" t="str">
        <f t="shared" si="47"/>
        <v>Medium</v>
      </c>
      <c r="P972" t="str">
        <f>_xlfn.XLOOKUP(Orders[[#This Row],[Customer ID]],customers!$A$2:$A$1001,customers!$I$2:$I$1001,,0)</f>
        <v>No</v>
      </c>
    </row>
    <row r="973" spans="1:16" x14ac:dyDescent="0.35">
      <c r="A973" s="2" t="s">
        <v>5516</v>
      </c>
      <c r="B973" s="3">
        <v>44293</v>
      </c>
      <c r="C973" s="2" t="s">
        <v>4516</v>
      </c>
      <c r="D973" t="s">
        <v>276</v>
      </c>
      <c r="E973" s="2">
        <v>2</v>
      </c>
      <c r="F973" s="2" t="str">
        <f>_xlfn.XLOOKUP(C973,customers!$A$1:$A$1001,customers!$B$1:$B$1001,,0)</f>
        <v>Ximena Valdez</v>
      </c>
      <c r="G973" s="2" t="str">
        <f ca="1">IF(_xlfn.XLOOKUP(C973,customers!$A$1:$A$1001,customers!$C$1:$C$1001,,0)=0,"",_xlfn.XLOOKUP(C973,customers!$A$1:$A$1001,customers!$C$1:$C$1001,,0))</f>
        <v>xvaldez3@outlook.com</v>
      </c>
      <c r="H973" s="2" t="str">
        <f>_xlfn.XLOOKUP(C973,customers!$A$1:$A$1001,customers!$G$1:$G$1001,,0)</f>
        <v>France</v>
      </c>
      <c r="I973" t="str">
        <f>INDEX(products!$A$1:$G$49,MATCH(orders!$D984,products!$A$1:$A$49,0),MATCH(orders!I$1,products!$A$1:$G$1,0))</f>
        <v>Bag</v>
      </c>
      <c r="J973" t="str">
        <f>INDEX(products!$A$1:$G$49,MATCH(orders!$D984,products!$A$1:$A$49,0),MATCH(orders!J$1,products!$A$1:$G$1,0))</f>
        <v>C</v>
      </c>
      <c r="K973" s="5">
        <f>INDEX(products!$A$1:$G$49,MATCH(orders!$D984,products!$A$1:$A$49,0),MATCH(orders!K$1,products!$A$1:$G$1,0))</f>
        <v>0.2</v>
      </c>
      <c r="L973" s="10">
        <f>INDEX(products!$A$1:$G$49,MATCH(orders!$D984,products!$A$1:$A$49,0),MATCH(orders!L$1,products!$A$1:$G$1,0))</f>
        <v>1.32</v>
      </c>
      <c r="M973" s="10">
        <f t="shared" si="45"/>
        <v>2.64</v>
      </c>
      <c r="N973" t="str">
        <f t="shared" si="46"/>
        <v>Baguette</v>
      </c>
      <c r="O973" t="str">
        <f t="shared" si="47"/>
        <v>Crispy</v>
      </c>
      <c r="P973" t="str">
        <f>_xlfn.XLOOKUP(Orders[[#This Row],[Customer ID]],customers!$A$2:$A$1001,customers!$I$2:$I$1001,,0)</f>
        <v>No</v>
      </c>
    </row>
    <row r="974" spans="1:16" x14ac:dyDescent="0.35">
      <c r="A974" s="2" t="s">
        <v>5473</v>
      </c>
      <c r="B974" s="3">
        <v>45180</v>
      </c>
      <c r="C974" s="2" t="s">
        <v>4473</v>
      </c>
      <c r="D974" t="s">
        <v>280</v>
      </c>
      <c r="E974" s="2">
        <v>4</v>
      </c>
      <c r="F974" s="2" t="str">
        <f>_xlfn.XLOOKUP(C974,customers!$A$1:$A$1001,customers!$B$1:$B$1001,,0)</f>
        <v>Xiomara Braun</v>
      </c>
      <c r="G974" s="2" t="str">
        <f ca="1">IF(_xlfn.XLOOKUP(C974,customers!$A$1:$A$1001,customers!$C$1:$C$1001,,0)=0,"",_xlfn.XLOOKUP(C974,customers!$A$1:$A$1001,customers!$C$1:$C$1001,,0))</f>
        <v>xbraun6@yahoo.com</v>
      </c>
      <c r="H974" s="2" t="str">
        <f>_xlfn.XLOOKUP(C974,customers!$A$1:$A$1001,customers!$G$1:$G$1001,,0)</f>
        <v>United States</v>
      </c>
      <c r="I974" t="str">
        <f>INDEX(products!$A$1:$G$49,MATCH(orders!$D654,products!$A$1:$A$49,0),MATCH(orders!I$1,products!$A$1:$G$1,0))</f>
        <v>Cia</v>
      </c>
      <c r="J974" t="str">
        <f>INDEX(products!$A$1:$G$49,MATCH(orders!$D654,products!$A$1:$A$49,0),MATCH(orders!J$1,products!$A$1:$G$1,0))</f>
        <v>S</v>
      </c>
      <c r="K974" s="5">
        <f>INDEX(products!$A$1:$G$49,MATCH(orders!$D654,products!$A$1:$A$49,0),MATCH(orders!K$1,products!$A$1:$G$1,0))</f>
        <v>2.5</v>
      </c>
      <c r="L974" s="10">
        <f>INDEX(products!$A$1:$G$49,MATCH(orders!$D654,products!$A$1:$A$49,0),MATCH(orders!L$1,products!$A$1:$G$1,0))</f>
        <v>12.5</v>
      </c>
      <c r="M974" s="10">
        <f t="shared" si="45"/>
        <v>50</v>
      </c>
      <c r="N974" t="str">
        <f t="shared" si="46"/>
        <v>Ciabatta</v>
      </c>
      <c r="O974" t="str">
        <f t="shared" si="47"/>
        <v>Soft</v>
      </c>
      <c r="P974" t="str">
        <f>_xlfn.XLOOKUP(Orders[[#This Row],[Customer ID]],customers!$A$2:$A$1001,customers!$I$2:$I$1001,,0)</f>
        <v>No</v>
      </c>
    </row>
    <row r="975" spans="1:16" x14ac:dyDescent="0.35">
      <c r="A975" s="2" t="s">
        <v>5488</v>
      </c>
      <c r="B975" s="3">
        <v>44973</v>
      </c>
      <c r="C975" s="2" t="s">
        <v>4488</v>
      </c>
      <c r="D975" t="s">
        <v>284</v>
      </c>
      <c r="E975" s="2">
        <v>3</v>
      </c>
      <c r="F975" s="2" t="str">
        <f>_xlfn.XLOOKUP(C975,customers!$A$1:$A$1001,customers!$B$1:$B$1001,,0)</f>
        <v>Xiomara Archer</v>
      </c>
      <c r="G975" s="2" t="str">
        <f ca="1">IF(_xlfn.XLOOKUP(C975,customers!$A$1:$A$1001,customers!$C$1:$C$1001,,0)=0,"",_xlfn.XLOOKUP(C975,customers!$A$1:$A$1001,customers!$C$1:$C$1001,,0))</f>
        <v>xarcher4@icloud.com</v>
      </c>
      <c r="H975" s="2" t="str">
        <f>_xlfn.XLOOKUP(C975,customers!$A$1:$A$1001,customers!$G$1:$G$1001,,0)</f>
        <v>United Kingdom</v>
      </c>
      <c r="I975" t="str">
        <f>INDEX(products!$A$1:$G$49,MATCH(orders!$D84,products!$A$1:$A$49,0),MATCH(orders!I$1,products!$A$1:$G$1,0))</f>
        <v>Cia</v>
      </c>
      <c r="J975" t="str">
        <f>INDEX(products!$A$1:$G$49,MATCH(orders!$D84,products!$A$1:$A$49,0),MATCH(orders!J$1,products!$A$1:$G$1,0))</f>
        <v>C</v>
      </c>
      <c r="K975" s="5">
        <f>INDEX(products!$A$1:$G$49,MATCH(orders!$D84,products!$A$1:$A$49,0),MATCH(orders!K$1,products!$A$1:$G$1,0))</f>
        <v>2.5</v>
      </c>
      <c r="L975" s="10">
        <f>INDEX(products!$A$1:$G$49,MATCH(orders!$D84,products!$A$1:$A$49,0),MATCH(orders!L$1,products!$A$1:$G$1,0))</f>
        <v>13.75</v>
      </c>
      <c r="M975" s="10">
        <f t="shared" si="45"/>
        <v>41.25</v>
      </c>
      <c r="N975" t="str">
        <f t="shared" si="46"/>
        <v>Ciabatta</v>
      </c>
      <c r="O975" t="str">
        <f t="shared" si="47"/>
        <v>Crispy</v>
      </c>
      <c r="P975" t="str">
        <f>_xlfn.XLOOKUP(Orders[[#This Row],[Customer ID]],customers!$A$2:$A$1001,customers!$I$2:$I$1001,,0)</f>
        <v>Yes</v>
      </c>
    </row>
    <row r="976" spans="1:16" x14ac:dyDescent="0.35">
      <c r="A976" s="2" t="s">
        <v>5727</v>
      </c>
      <c r="B976" s="3">
        <v>44650</v>
      </c>
      <c r="C976" s="2" t="s">
        <v>4727</v>
      </c>
      <c r="D976" t="s">
        <v>275</v>
      </c>
      <c r="E976" s="2">
        <v>2</v>
      </c>
      <c r="F976" s="2" t="str">
        <f>_xlfn.XLOOKUP(C976,customers!$A$1:$A$1001,customers!$B$1:$B$1001,,0)</f>
        <v>Xzavier Chaney</v>
      </c>
      <c r="G976" s="2" t="str">
        <f ca="1">IF(_xlfn.XLOOKUP(C976,customers!$A$1:$A$1001,customers!$C$1:$C$1001,,0)=0,"",_xlfn.XLOOKUP(C976,customers!$A$1:$A$1001,customers!$C$1:$C$1001,,0))</f>
        <v>xchaney0@gmail.com</v>
      </c>
      <c r="H976" s="2" t="str">
        <f>_xlfn.XLOOKUP(C976,customers!$A$1:$A$1001,customers!$G$1:$G$1001,,0)</f>
        <v>France</v>
      </c>
      <c r="I976" t="str">
        <f>INDEX(products!$A$1:$G$49,MATCH(orders!$D261,products!$A$1:$A$49,0),MATCH(orders!I$1,products!$A$1:$G$1,0))</f>
        <v>Cia</v>
      </c>
      <c r="J976" t="str">
        <f>INDEX(products!$A$1:$G$49,MATCH(orders!$D261,products!$A$1:$A$49,0),MATCH(orders!J$1,products!$A$1:$G$1,0))</f>
        <v>S</v>
      </c>
      <c r="K976" s="5">
        <f>INDEX(products!$A$1:$G$49,MATCH(orders!$D261,products!$A$1:$A$49,0),MATCH(orders!K$1,products!$A$1:$G$1,0))</f>
        <v>2.5</v>
      </c>
      <c r="L976" s="10">
        <f>INDEX(products!$A$1:$G$49,MATCH(orders!$D261,products!$A$1:$A$49,0),MATCH(orders!L$1,products!$A$1:$G$1,0))</f>
        <v>12.5</v>
      </c>
      <c r="M976" s="10">
        <f t="shared" si="45"/>
        <v>25</v>
      </c>
      <c r="N976" t="str">
        <f t="shared" si="46"/>
        <v>Ciabatta</v>
      </c>
      <c r="O976" t="str">
        <f t="shared" si="47"/>
        <v>Soft</v>
      </c>
      <c r="P976" t="str">
        <f>_xlfn.XLOOKUP(Orders[[#This Row],[Customer ID]],customers!$A$2:$A$1001,customers!$I$2:$I$1001,,0)</f>
        <v>No</v>
      </c>
    </row>
    <row r="977" spans="1:16" x14ac:dyDescent="0.35">
      <c r="A977" s="2" t="s">
        <v>5658</v>
      </c>
      <c r="B977" s="3">
        <v>44204</v>
      </c>
      <c r="C977" s="2" t="s">
        <v>4658</v>
      </c>
      <c r="D977" t="s">
        <v>264</v>
      </c>
      <c r="E977" s="2">
        <v>5</v>
      </c>
      <c r="F977" s="2" t="str">
        <f>_xlfn.XLOOKUP(C977,customers!$A$1:$A$1001,customers!$B$1:$B$1001,,0)</f>
        <v>Xzavier Harrell</v>
      </c>
      <c r="G977" s="2" t="str">
        <f ca="1">IF(_xlfn.XLOOKUP(C977,customers!$A$1:$A$1001,customers!$C$1:$C$1001,,0)=0,"",_xlfn.XLOOKUP(C977,customers!$A$1:$A$1001,customers!$C$1:$C$1001,,0))</f>
        <v>xharrell7@yahoo.com</v>
      </c>
      <c r="H977" s="2" t="str">
        <f>_xlfn.XLOOKUP(C977,customers!$A$1:$A$1001,customers!$G$1:$G$1001,,0)</f>
        <v>United States</v>
      </c>
      <c r="I977" t="str">
        <f>INDEX(products!$A$1:$G$49,MATCH(orders!$D56,products!$A$1:$A$49,0),MATCH(orders!I$1,products!$A$1:$G$1,0))</f>
        <v>Bag</v>
      </c>
      <c r="J977" t="str">
        <f>INDEX(products!$A$1:$G$49,MATCH(orders!$D56,products!$A$1:$A$49,0),MATCH(orders!J$1,products!$A$1:$G$1,0))</f>
        <v>C</v>
      </c>
      <c r="K977" s="5">
        <f>INDEX(products!$A$1:$G$49,MATCH(orders!$D56,products!$A$1:$A$49,0),MATCH(orders!K$1,products!$A$1:$G$1,0))</f>
        <v>0.5</v>
      </c>
      <c r="L977" s="10">
        <f>INDEX(products!$A$1:$G$49,MATCH(orders!$D56,products!$A$1:$A$49,0),MATCH(orders!L$1,products!$A$1:$G$1,0))</f>
        <v>3.3</v>
      </c>
      <c r="M977" s="10">
        <f t="shared" si="45"/>
        <v>16.5</v>
      </c>
      <c r="N977" t="str">
        <f t="shared" si="46"/>
        <v>Baguette</v>
      </c>
      <c r="O977" t="str">
        <f t="shared" si="47"/>
        <v>Crispy</v>
      </c>
      <c r="P977" t="str">
        <f>_xlfn.XLOOKUP(Orders[[#This Row],[Customer ID]],customers!$A$2:$A$1001,customers!$I$2:$I$1001,,0)</f>
        <v>No</v>
      </c>
    </row>
    <row r="978" spans="1:16" x14ac:dyDescent="0.35">
      <c r="A978" s="2" t="s">
        <v>5246</v>
      </c>
      <c r="B978" s="3">
        <v>44852</v>
      </c>
      <c r="C978" s="2" t="s">
        <v>4246</v>
      </c>
      <c r="D978" t="s">
        <v>266</v>
      </c>
      <c r="E978" s="2">
        <v>5</v>
      </c>
      <c r="F978" s="2" t="str">
        <f>_xlfn.XLOOKUP(C978,customers!$A$1:$A$1001,customers!$B$1:$B$1001,,0)</f>
        <v>Yahir Chase</v>
      </c>
      <c r="G978" s="2" t="str">
        <f ca="1">IF(_xlfn.XLOOKUP(C978,customers!$A$1:$A$1001,customers!$C$1:$C$1001,,0)=0,"",_xlfn.XLOOKUP(C978,customers!$A$1:$A$1001,customers!$C$1:$C$1001,,0))</f>
        <v>ychase1@yahoo.com</v>
      </c>
      <c r="H978" s="2" t="str">
        <f>_xlfn.XLOOKUP(C978,customers!$A$1:$A$1001,customers!$G$1:$G$1001,,0)</f>
        <v>United Kingdom</v>
      </c>
      <c r="I978" t="str">
        <f>INDEX(products!$A$1:$G$49,MATCH(orders!$D682,products!$A$1:$A$49,0),MATCH(orders!I$1,products!$A$1:$G$1,0))</f>
        <v>Cro</v>
      </c>
      <c r="J978" t="str">
        <f>INDEX(products!$A$1:$G$49,MATCH(orders!$D682,products!$A$1:$A$49,0),MATCH(orders!J$1,products!$A$1:$G$1,0))</f>
        <v>S</v>
      </c>
      <c r="K978" s="5">
        <f>INDEX(products!$A$1:$G$49,MATCH(orders!$D682,products!$A$1:$A$49,0),MATCH(orders!K$1,products!$A$1:$G$1,0))</f>
        <v>0.2</v>
      </c>
      <c r="L978" s="10">
        <f>INDEX(products!$A$1:$G$49,MATCH(orders!$D682,products!$A$1:$A$49,0),MATCH(orders!L$1,products!$A$1:$G$1,0))</f>
        <v>0.9</v>
      </c>
      <c r="M978" s="10">
        <f t="shared" si="45"/>
        <v>4.5</v>
      </c>
      <c r="N978" t="str">
        <f t="shared" si="46"/>
        <v>Croissant</v>
      </c>
      <c r="O978" t="str">
        <f t="shared" si="47"/>
        <v>Soft</v>
      </c>
      <c r="P978" t="str">
        <f>_xlfn.XLOOKUP(Orders[[#This Row],[Customer ID]],customers!$A$2:$A$1001,customers!$I$2:$I$1001,,0)</f>
        <v>Yes</v>
      </c>
    </row>
    <row r="979" spans="1:16" x14ac:dyDescent="0.35">
      <c r="A979" s="2" t="s">
        <v>5747</v>
      </c>
      <c r="B979" s="3">
        <v>45641</v>
      </c>
      <c r="C979" s="2" t="s">
        <v>4747</v>
      </c>
      <c r="D979" t="s">
        <v>286</v>
      </c>
      <c r="E979" s="2">
        <v>6</v>
      </c>
      <c r="F979" s="2" t="str">
        <f>_xlfn.XLOOKUP(C979,customers!$A$1:$A$1001,customers!$B$1:$B$1001,,0)</f>
        <v>Yahir Daniel</v>
      </c>
      <c r="G979" s="2" t="str">
        <f ca="1">IF(_xlfn.XLOOKUP(C979,customers!$A$1:$A$1001,customers!$C$1:$C$1001,,0)=0,"",_xlfn.XLOOKUP(C979,customers!$A$1:$A$1001,customers!$C$1:$C$1001,,0))</f>
        <v>ydaniel1@gmail.com</v>
      </c>
      <c r="H979" s="2" t="str">
        <f>_xlfn.XLOOKUP(C979,customers!$A$1:$A$1001,customers!$G$1:$G$1001,,0)</f>
        <v>Ireland</v>
      </c>
      <c r="I979" t="str">
        <f>INDEX(products!$A$1:$G$49,MATCH(orders!$D184,products!$A$1:$A$49,0),MATCH(orders!I$1,products!$A$1:$G$1,0))</f>
        <v>Cia</v>
      </c>
      <c r="J979" t="str">
        <f>INDEX(products!$A$1:$G$49,MATCH(orders!$D184,products!$A$1:$A$49,0),MATCH(orders!J$1,products!$A$1:$G$1,0))</f>
        <v>M</v>
      </c>
      <c r="K979" s="5">
        <f>INDEX(products!$A$1:$G$49,MATCH(orders!$D184,products!$A$1:$A$49,0),MATCH(orders!K$1,products!$A$1:$G$1,0))</f>
        <v>2.5</v>
      </c>
      <c r="L979" s="10">
        <f>INDEX(products!$A$1:$G$49,MATCH(orders!$D184,products!$A$1:$A$49,0),MATCH(orders!L$1,products!$A$1:$G$1,0))</f>
        <v>15</v>
      </c>
      <c r="M979" s="10">
        <f t="shared" si="45"/>
        <v>90</v>
      </c>
      <c r="N979" t="str">
        <f t="shared" si="46"/>
        <v>Ciabatta</v>
      </c>
      <c r="O979" t="str">
        <f t="shared" si="47"/>
        <v>Medium</v>
      </c>
      <c r="P979" t="str">
        <f>_xlfn.XLOOKUP(Orders[[#This Row],[Customer ID]],customers!$A$2:$A$1001,customers!$I$2:$I$1001,,0)</f>
        <v>Yes</v>
      </c>
    </row>
    <row r="980" spans="1:16" x14ac:dyDescent="0.35">
      <c r="A980" s="2" t="s">
        <v>5572</v>
      </c>
      <c r="B980" s="3">
        <v>44787</v>
      </c>
      <c r="C980" s="2" t="s">
        <v>4572</v>
      </c>
      <c r="D980" t="s">
        <v>258</v>
      </c>
      <c r="E980" s="2">
        <v>6</v>
      </c>
      <c r="F980" s="2" t="str">
        <f>_xlfn.XLOOKUP(C980,customers!$A$1:$A$1001,customers!$B$1:$B$1001,,0)</f>
        <v>Yair Parrish</v>
      </c>
      <c r="G980" s="2" t="str">
        <f ca="1">IF(_xlfn.XLOOKUP(C980,customers!$A$1:$A$1001,customers!$C$1:$C$1001,,0)=0,"",_xlfn.XLOOKUP(C980,customers!$A$1:$A$1001,customers!$C$1:$C$1001,,0))</f>
        <v>yparrish3@hotmail.com</v>
      </c>
      <c r="H980" s="2" t="str">
        <f>_xlfn.XLOOKUP(C980,customers!$A$1:$A$1001,customers!$G$1:$G$1001,,0)</f>
        <v>France</v>
      </c>
      <c r="I980" t="str">
        <f>INDEX(products!$A$1:$G$49,MATCH(orders!$D530,products!$A$1:$A$49,0),MATCH(orders!I$1,products!$A$1:$G$1,0))</f>
        <v>Bag</v>
      </c>
      <c r="J980" t="str">
        <f>INDEX(products!$A$1:$G$49,MATCH(orders!$D530,products!$A$1:$A$49,0),MATCH(orders!J$1,products!$A$1:$G$1,0))</f>
        <v>S</v>
      </c>
      <c r="K980" s="5">
        <f>INDEX(products!$A$1:$G$49,MATCH(orders!$D530,products!$A$1:$A$49,0),MATCH(orders!K$1,products!$A$1:$G$1,0))</f>
        <v>2.5</v>
      </c>
      <c r="L980" s="10">
        <f>INDEX(products!$A$1:$G$49,MATCH(orders!$D530,products!$A$1:$A$49,0),MATCH(orders!L$1,products!$A$1:$G$1,0))</f>
        <v>15</v>
      </c>
      <c r="M980" s="10">
        <f t="shared" si="45"/>
        <v>90</v>
      </c>
      <c r="N980" t="str">
        <f t="shared" si="46"/>
        <v>Baguette</v>
      </c>
      <c r="O980" t="str">
        <f t="shared" si="47"/>
        <v>Soft</v>
      </c>
      <c r="P980" t="str">
        <f>_xlfn.XLOOKUP(Orders[[#This Row],[Customer ID]],customers!$A$2:$A$1001,customers!$I$2:$I$1001,,0)</f>
        <v>Yes</v>
      </c>
    </row>
    <row r="981" spans="1:16" x14ac:dyDescent="0.35">
      <c r="A981" s="2" t="s">
        <v>5199</v>
      </c>
      <c r="B981" s="3">
        <v>45503</v>
      </c>
      <c r="C981" s="2" t="s">
        <v>4199</v>
      </c>
      <c r="D981" t="s">
        <v>287</v>
      </c>
      <c r="E981" s="2">
        <v>6</v>
      </c>
      <c r="F981" s="2" t="str">
        <f>_xlfn.XLOOKUP(C981,customers!$A$1:$A$1001,customers!$B$1:$B$1001,,0)</f>
        <v>Yandel Cooley</v>
      </c>
      <c r="G981" s="2" t="str">
        <f ca="1">IF(_xlfn.XLOOKUP(C981,customers!$A$1:$A$1001,customers!$C$1:$C$1001,,0)=0,"",_xlfn.XLOOKUP(C981,customers!$A$1:$A$1001,customers!$C$1:$C$1001,,0))</f>
        <v>ycooley7@aol.com</v>
      </c>
      <c r="H981" s="2" t="str">
        <f>_xlfn.XLOOKUP(C981,customers!$A$1:$A$1001,customers!$G$1:$G$1001,,0)</f>
        <v>France</v>
      </c>
      <c r="I981" t="str">
        <f>INDEX(products!$A$1:$G$49,MATCH(orders!$D569,products!$A$1:$A$49,0),MATCH(orders!I$1,products!$A$1:$G$1,0))</f>
        <v>Bag</v>
      </c>
      <c r="J981" t="str">
        <f>INDEX(products!$A$1:$G$49,MATCH(orders!$D569,products!$A$1:$A$49,0),MATCH(orders!J$1,products!$A$1:$G$1,0))</f>
        <v>M</v>
      </c>
      <c r="K981" s="5">
        <f>INDEX(products!$A$1:$G$49,MATCH(orders!$D569,products!$A$1:$A$49,0),MATCH(orders!K$1,products!$A$1:$G$1,0))</f>
        <v>0.2</v>
      </c>
      <c r="L981" s="10">
        <f>INDEX(products!$A$1:$G$49,MATCH(orders!$D569,products!$A$1:$A$49,0),MATCH(orders!L$1,products!$A$1:$G$1,0))</f>
        <v>1.44</v>
      </c>
      <c r="M981" s="10">
        <f t="shared" si="45"/>
        <v>8.64</v>
      </c>
      <c r="N981" t="str">
        <f t="shared" si="46"/>
        <v>Baguette</v>
      </c>
      <c r="O981" t="str">
        <f t="shared" si="47"/>
        <v>Medium</v>
      </c>
      <c r="P981" t="str">
        <f>_xlfn.XLOOKUP(Orders[[#This Row],[Customer ID]],customers!$A$2:$A$1001,customers!$I$2:$I$1001,,0)</f>
        <v>Yes</v>
      </c>
    </row>
    <row r="982" spans="1:16" x14ac:dyDescent="0.35">
      <c r="A982" s="2" t="s">
        <v>5623</v>
      </c>
      <c r="B982" s="3">
        <v>45437</v>
      </c>
      <c r="C982" s="2" t="s">
        <v>4623</v>
      </c>
      <c r="D982" t="s">
        <v>274</v>
      </c>
      <c r="E982" s="2">
        <v>3</v>
      </c>
      <c r="F982" s="2" t="str">
        <f>_xlfn.XLOOKUP(C982,customers!$A$1:$A$1001,customers!$B$1:$B$1001,,0)</f>
        <v>Yaritza Morrison</v>
      </c>
      <c r="G982" s="2" t="str">
        <f ca="1">IF(_xlfn.XLOOKUP(C982,customers!$A$1:$A$1001,customers!$C$1:$C$1001,,0)=0,"",_xlfn.XLOOKUP(C982,customers!$A$1:$A$1001,customers!$C$1:$C$1001,,0))</f>
        <v>ymorrison9@icloud.com</v>
      </c>
      <c r="H982" s="2" t="str">
        <f>_xlfn.XLOOKUP(C982,customers!$A$1:$A$1001,customers!$G$1:$G$1001,,0)</f>
        <v>Ireland</v>
      </c>
      <c r="I982" t="str">
        <f>INDEX(products!$A$1:$G$49,MATCH(orders!$D656,products!$A$1:$A$49,0),MATCH(orders!I$1,products!$A$1:$G$1,0))</f>
        <v>Cro</v>
      </c>
      <c r="J982" t="str">
        <f>INDEX(products!$A$1:$G$49,MATCH(orders!$D656,products!$A$1:$A$49,0),MATCH(orders!J$1,products!$A$1:$G$1,0))</f>
        <v>C</v>
      </c>
      <c r="K982" s="5">
        <f>INDEX(products!$A$1:$G$49,MATCH(orders!$D656,products!$A$1:$A$49,0),MATCH(orders!K$1,products!$A$1:$G$1,0))</f>
        <v>0.5</v>
      </c>
      <c r="L982" s="10">
        <f>INDEX(products!$A$1:$G$49,MATCH(orders!$D656,products!$A$1:$A$49,0),MATCH(orders!L$1,products!$A$1:$G$1,0))</f>
        <v>2.2000000000000002</v>
      </c>
      <c r="M982" s="10">
        <f t="shared" si="45"/>
        <v>6.6000000000000005</v>
      </c>
      <c r="N982" t="str">
        <f t="shared" si="46"/>
        <v>Croissant</v>
      </c>
      <c r="O982" t="str">
        <f t="shared" si="47"/>
        <v>Crispy</v>
      </c>
      <c r="P982" t="str">
        <f>_xlfn.XLOOKUP(Orders[[#This Row],[Customer ID]],customers!$A$2:$A$1001,customers!$I$2:$I$1001,,0)</f>
        <v>Yes</v>
      </c>
    </row>
    <row r="983" spans="1:16" x14ac:dyDescent="0.35">
      <c r="A983" s="2" t="s">
        <v>5704</v>
      </c>
      <c r="B983" s="3">
        <v>45374</v>
      </c>
      <c r="C983" s="2" t="s">
        <v>4704</v>
      </c>
      <c r="D983" t="s">
        <v>262</v>
      </c>
      <c r="E983" s="2">
        <v>6</v>
      </c>
      <c r="F983" s="2" t="str">
        <f>_xlfn.XLOOKUP(C983,customers!$A$1:$A$1001,customers!$B$1:$B$1001,,0)</f>
        <v>Yaretzi Cruz</v>
      </c>
      <c r="G983" s="2" t="str">
        <f ca="1">IF(_xlfn.XLOOKUP(C983,customers!$A$1:$A$1001,customers!$C$1:$C$1001,,0)=0,"",_xlfn.XLOOKUP(C983,customers!$A$1:$A$1001,customers!$C$1:$C$1001,,0))</f>
        <v>ycruz4@outlook.com</v>
      </c>
      <c r="H983" s="2" t="str">
        <f>_xlfn.XLOOKUP(C983,customers!$A$1:$A$1001,customers!$G$1:$G$1001,,0)</f>
        <v>France</v>
      </c>
      <c r="I983" t="str">
        <f>INDEX(products!$A$1:$G$49,MATCH(orders!$D834,products!$A$1:$A$49,0),MATCH(orders!I$1,products!$A$1:$G$1,0))</f>
        <v>Bag</v>
      </c>
      <c r="J983" t="str">
        <f>INDEX(products!$A$1:$G$49,MATCH(orders!$D834,products!$A$1:$A$49,0),MATCH(orders!J$1,products!$A$1:$G$1,0))</f>
        <v>S</v>
      </c>
      <c r="K983" s="5">
        <f>INDEX(products!$A$1:$G$49,MATCH(orders!$D834,products!$A$1:$A$49,0),MATCH(orders!K$1,products!$A$1:$G$1,0))</f>
        <v>0.5</v>
      </c>
      <c r="L983" s="10">
        <f>INDEX(products!$A$1:$G$49,MATCH(orders!$D834,products!$A$1:$A$49,0),MATCH(orders!L$1,products!$A$1:$G$1,0))</f>
        <v>3</v>
      </c>
      <c r="M983" s="10">
        <f t="shared" si="45"/>
        <v>18</v>
      </c>
      <c r="N983" t="str">
        <f t="shared" si="46"/>
        <v>Baguette</v>
      </c>
      <c r="O983" t="str">
        <f t="shared" si="47"/>
        <v>Soft</v>
      </c>
      <c r="P983" t="str">
        <f>_xlfn.XLOOKUP(Orders[[#This Row],[Customer ID]],customers!$A$2:$A$1001,customers!$I$2:$I$1001,,0)</f>
        <v>No</v>
      </c>
    </row>
    <row r="984" spans="1:16" x14ac:dyDescent="0.35">
      <c r="A984" s="2" t="s">
        <v>6081</v>
      </c>
      <c r="B984" s="3">
        <v>44993</v>
      </c>
      <c r="C984" s="2" t="s">
        <v>5081</v>
      </c>
      <c r="D984" t="s">
        <v>280</v>
      </c>
      <c r="E984" s="2">
        <v>5</v>
      </c>
      <c r="F984" s="2" t="str">
        <f>_xlfn.XLOOKUP(C984,customers!$A$1:$A$1001,customers!$B$1:$B$1001,,0)</f>
        <v>Yareli Kidd</v>
      </c>
      <c r="G984" s="2" t="str">
        <f ca="1">IF(_xlfn.XLOOKUP(C984,customers!$A$1:$A$1001,customers!$C$1:$C$1001,,0)=0,"",_xlfn.XLOOKUP(C984,customers!$A$1:$A$1001,customers!$C$1:$C$1001,,0))</f>
        <v>ykidd2@hotmail.com</v>
      </c>
      <c r="H984" s="2" t="str">
        <f>_xlfn.XLOOKUP(C984,customers!$A$1:$A$1001,customers!$G$1:$G$1001,,0)</f>
        <v>United States</v>
      </c>
      <c r="I984" t="str">
        <f>INDEX(products!$A$1:$G$49,MATCH(orders!$D234,products!$A$1:$A$49,0),MATCH(orders!I$1,products!$A$1:$G$1,0))</f>
        <v>Sou</v>
      </c>
      <c r="J984" t="str">
        <f>INDEX(products!$A$1:$G$49,MATCH(orders!$D234,products!$A$1:$A$49,0),MATCH(orders!J$1,products!$A$1:$G$1,0))</f>
        <v>M</v>
      </c>
      <c r="K984" s="5">
        <f>INDEX(products!$A$1:$G$49,MATCH(orders!$D234,products!$A$1:$A$49,0),MATCH(orders!K$1,products!$A$1:$G$1,0))</f>
        <v>1</v>
      </c>
      <c r="L984" s="10">
        <f>INDEX(products!$A$1:$G$49,MATCH(orders!$D234,products!$A$1:$A$49,0),MATCH(orders!L$1,products!$A$1:$G$1,0))</f>
        <v>6</v>
      </c>
      <c r="M984" s="10">
        <f t="shared" si="45"/>
        <v>30</v>
      </c>
      <c r="N984" t="str">
        <f t="shared" si="46"/>
        <v>Sourdough</v>
      </c>
      <c r="O984" t="str">
        <f t="shared" si="47"/>
        <v>Medium</v>
      </c>
      <c r="P984" t="str">
        <f>_xlfn.XLOOKUP(Orders[[#This Row],[Customer ID]],customers!$A$2:$A$1001,customers!$I$2:$I$1001,,0)</f>
        <v>No</v>
      </c>
    </row>
    <row r="985" spans="1:16" x14ac:dyDescent="0.35">
      <c r="A985" s="2" t="s">
        <v>6106</v>
      </c>
      <c r="B985" s="3">
        <v>44317</v>
      </c>
      <c r="C985" s="2" t="s">
        <v>5106</v>
      </c>
      <c r="D985" t="s">
        <v>291</v>
      </c>
      <c r="E985" s="2">
        <v>6</v>
      </c>
      <c r="F985" s="2" t="str">
        <f>_xlfn.XLOOKUP(C985,customers!$A$1:$A$1001,customers!$B$1:$B$1001,,0)</f>
        <v>Yareli Arroyo</v>
      </c>
      <c r="G985" s="2" t="str">
        <f ca="1">IF(_xlfn.XLOOKUP(C985,customers!$A$1:$A$1001,customers!$C$1:$C$1001,,0)=0,"",_xlfn.XLOOKUP(C985,customers!$A$1:$A$1001,customers!$C$1:$C$1001,,0))</f>
        <v>yarroyo7@outlook.com</v>
      </c>
      <c r="H985" s="2" t="str">
        <f>_xlfn.XLOOKUP(C985,customers!$A$1:$A$1001,customers!$G$1:$G$1001,,0)</f>
        <v>France</v>
      </c>
      <c r="I985" t="str">
        <f>INDEX(products!$A$1:$G$49,MATCH(orders!$D385,products!$A$1:$A$49,0),MATCH(orders!I$1,products!$A$1:$G$1,0))</f>
        <v>Bag</v>
      </c>
      <c r="J985" t="str">
        <f>INDEX(products!$A$1:$G$49,MATCH(orders!$D385,products!$A$1:$A$49,0),MATCH(orders!J$1,products!$A$1:$G$1,0))</f>
        <v>S</v>
      </c>
      <c r="K985" s="5">
        <f>INDEX(products!$A$1:$G$49,MATCH(orders!$D385,products!$A$1:$A$49,0),MATCH(orders!K$1,products!$A$1:$G$1,0))</f>
        <v>0.5</v>
      </c>
      <c r="L985" s="10">
        <f>INDEX(products!$A$1:$G$49,MATCH(orders!$D385,products!$A$1:$A$49,0),MATCH(orders!L$1,products!$A$1:$G$1,0))</f>
        <v>3</v>
      </c>
      <c r="M985" s="10">
        <f t="shared" si="45"/>
        <v>18</v>
      </c>
      <c r="N985" t="str">
        <f t="shared" si="46"/>
        <v>Baguette</v>
      </c>
      <c r="O985" t="str">
        <f t="shared" si="47"/>
        <v>Soft</v>
      </c>
      <c r="P985" t="str">
        <f>_xlfn.XLOOKUP(Orders[[#This Row],[Customer ID]],customers!$A$2:$A$1001,customers!$I$2:$I$1001,,0)</f>
        <v>No</v>
      </c>
    </row>
    <row r="986" spans="1:16" x14ac:dyDescent="0.35">
      <c r="A986" s="2" t="s">
        <v>6073</v>
      </c>
      <c r="B986" s="3">
        <v>44657</v>
      </c>
      <c r="C986" s="2" t="s">
        <v>5073</v>
      </c>
      <c r="D986" t="s">
        <v>282</v>
      </c>
      <c r="E986" s="2">
        <v>6</v>
      </c>
      <c r="F986" s="2" t="str">
        <f>_xlfn.XLOOKUP(C986,customers!$A$1:$A$1001,customers!$B$1:$B$1001,,0)</f>
        <v>Yasmin Fox</v>
      </c>
      <c r="G986" s="2" t="str">
        <f ca="1">IF(_xlfn.XLOOKUP(C986,customers!$A$1:$A$1001,customers!$C$1:$C$1001,,0)=0,"",_xlfn.XLOOKUP(C986,customers!$A$1:$A$1001,customers!$C$1:$C$1001,,0))</f>
        <v>yfox8@icloud.com</v>
      </c>
      <c r="H986" s="2" t="str">
        <f>_xlfn.XLOOKUP(C986,customers!$A$1:$A$1001,customers!$G$1:$G$1001,,0)</f>
        <v>United States</v>
      </c>
      <c r="I986" t="str">
        <f>INDEX(products!$A$1:$G$49,MATCH(orders!$D898,products!$A$1:$A$49,0),MATCH(orders!I$1,products!$A$1:$G$1,0))</f>
        <v>Cia</v>
      </c>
      <c r="J986" t="str">
        <f>INDEX(products!$A$1:$G$49,MATCH(orders!$D898,products!$A$1:$A$49,0),MATCH(orders!J$1,products!$A$1:$G$1,0))</f>
        <v>S</v>
      </c>
      <c r="K986" s="5">
        <f>INDEX(products!$A$1:$G$49,MATCH(orders!$D898,products!$A$1:$A$49,0),MATCH(orders!K$1,products!$A$1:$G$1,0))</f>
        <v>2.5</v>
      </c>
      <c r="L986" s="10">
        <f>INDEX(products!$A$1:$G$49,MATCH(orders!$D898,products!$A$1:$A$49,0),MATCH(orders!L$1,products!$A$1:$G$1,0))</f>
        <v>12.5</v>
      </c>
      <c r="M986" s="10">
        <f t="shared" si="45"/>
        <v>75</v>
      </c>
      <c r="N986" t="str">
        <f t="shared" si="46"/>
        <v>Ciabatta</v>
      </c>
      <c r="O986" t="str">
        <f t="shared" si="47"/>
        <v>Soft</v>
      </c>
      <c r="P986" t="str">
        <f>_xlfn.XLOOKUP(Orders[[#This Row],[Customer ID]],customers!$A$2:$A$1001,customers!$I$2:$I$1001,,0)</f>
        <v>No</v>
      </c>
    </row>
    <row r="987" spans="1:16" x14ac:dyDescent="0.35">
      <c r="A987" s="2" t="s">
        <v>5834</v>
      </c>
      <c r="B987" s="3">
        <v>44416</v>
      </c>
      <c r="C987" s="2" t="s">
        <v>4834</v>
      </c>
      <c r="D987" t="s">
        <v>276</v>
      </c>
      <c r="E987" s="2">
        <v>3</v>
      </c>
      <c r="F987" s="2" t="str">
        <f>_xlfn.XLOOKUP(C987,customers!$A$1:$A$1001,customers!$B$1:$B$1001,,0)</f>
        <v>Yoselin Rangel</v>
      </c>
      <c r="G987" s="2" t="str">
        <f ca="1">IF(_xlfn.XLOOKUP(C987,customers!$A$1:$A$1001,customers!$C$1:$C$1001,,0)=0,"",_xlfn.XLOOKUP(C987,customers!$A$1:$A$1001,customers!$C$1:$C$1001,,0))</f>
        <v>yrangel7@outlook.com</v>
      </c>
      <c r="H987" s="2" t="str">
        <f>_xlfn.XLOOKUP(C987,customers!$A$1:$A$1001,customers!$G$1:$G$1001,,0)</f>
        <v>Canada</v>
      </c>
      <c r="I987" t="str">
        <f>INDEX(products!$A$1:$G$49,MATCH(orders!$D264,products!$A$1:$A$49,0),MATCH(orders!I$1,products!$A$1:$G$1,0))</f>
        <v>Bag</v>
      </c>
      <c r="J987" t="str">
        <f>INDEX(products!$A$1:$G$49,MATCH(orders!$D264,products!$A$1:$A$49,0),MATCH(orders!J$1,products!$A$1:$G$1,0))</f>
        <v>S</v>
      </c>
      <c r="K987" s="5">
        <f>INDEX(products!$A$1:$G$49,MATCH(orders!$D264,products!$A$1:$A$49,0),MATCH(orders!K$1,products!$A$1:$G$1,0))</f>
        <v>1</v>
      </c>
      <c r="L987" s="10">
        <f>INDEX(products!$A$1:$G$49,MATCH(orders!$D264,products!$A$1:$A$49,0),MATCH(orders!L$1,products!$A$1:$G$1,0))</f>
        <v>6</v>
      </c>
      <c r="M987" s="10">
        <f t="shared" si="45"/>
        <v>18</v>
      </c>
      <c r="N987" t="str">
        <f t="shared" si="46"/>
        <v>Baguette</v>
      </c>
      <c r="O987" t="str">
        <f t="shared" si="47"/>
        <v>Soft</v>
      </c>
      <c r="P987" t="str">
        <f>_xlfn.XLOOKUP(Orders[[#This Row],[Customer ID]],customers!$A$2:$A$1001,customers!$I$2:$I$1001,,0)</f>
        <v>Yes</v>
      </c>
    </row>
    <row r="988" spans="1:16" x14ac:dyDescent="0.35">
      <c r="A988" s="2" t="s">
        <v>6079</v>
      </c>
      <c r="B988" s="3">
        <v>44541</v>
      </c>
      <c r="C988" s="2" t="s">
        <v>5079</v>
      </c>
      <c r="D988" t="s">
        <v>278</v>
      </c>
      <c r="E988" s="2">
        <v>4</v>
      </c>
      <c r="F988" s="2" t="str">
        <f>_xlfn.XLOOKUP(C988,customers!$A$1:$A$1001,customers!$B$1:$B$1001,,0)</f>
        <v>Zackery Ritter</v>
      </c>
      <c r="G988" s="2" t="str">
        <f ca="1">IF(_xlfn.XLOOKUP(C988,customers!$A$1:$A$1001,customers!$C$1:$C$1001,,0)=0,"",_xlfn.XLOOKUP(C988,customers!$A$1:$A$1001,customers!$C$1:$C$1001,,0))</f>
        <v>zritter4@hotmail.com</v>
      </c>
      <c r="H988" s="2" t="str">
        <f>_xlfn.XLOOKUP(C988,customers!$A$1:$A$1001,customers!$G$1:$G$1001,,0)</f>
        <v>United States</v>
      </c>
      <c r="I988" t="str">
        <f>INDEX(products!$A$1:$G$49,MATCH(orders!$D698,products!$A$1:$A$49,0),MATCH(orders!I$1,products!$A$1:$G$1,0))</f>
        <v>Bag</v>
      </c>
      <c r="J988" t="str">
        <f>INDEX(products!$A$1:$G$49,MATCH(orders!$D698,products!$A$1:$A$49,0),MATCH(orders!J$1,products!$A$1:$G$1,0))</f>
        <v>S</v>
      </c>
      <c r="K988" s="5">
        <f>INDEX(products!$A$1:$G$49,MATCH(orders!$D698,products!$A$1:$A$49,0),MATCH(orders!K$1,products!$A$1:$G$1,0))</f>
        <v>0.5</v>
      </c>
      <c r="L988" s="10">
        <f>INDEX(products!$A$1:$G$49,MATCH(orders!$D698,products!$A$1:$A$49,0),MATCH(orders!L$1,products!$A$1:$G$1,0))</f>
        <v>3</v>
      </c>
      <c r="M988" s="10">
        <f t="shared" si="45"/>
        <v>12</v>
      </c>
      <c r="N988" t="str">
        <f t="shared" si="46"/>
        <v>Baguette</v>
      </c>
      <c r="O988" t="str">
        <f t="shared" si="47"/>
        <v>Soft</v>
      </c>
      <c r="P988" t="str">
        <f>_xlfn.XLOOKUP(Orders[[#This Row],[Customer ID]],customers!$A$2:$A$1001,customers!$I$2:$I$1001,,0)</f>
        <v>No</v>
      </c>
    </row>
    <row r="989" spans="1:16" x14ac:dyDescent="0.35">
      <c r="A989" s="2" t="s">
        <v>5423</v>
      </c>
      <c r="B989" s="3">
        <v>44978</v>
      </c>
      <c r="C989" s="2" t="s">
        <v>4423</v>
      </c>
      <c r="D989" t="s">
        <v>272</v>
      </c>
      <c r="E989" s="2">
        <v>2</v>
      </c>
      <c r="F989" s="2" t="str">
        <f>_xlfn.XLOOKUP(C989,customers!$A$1:$A$1001,customers!$B$1:$B$1001,,0)</f>
        <v>Zachariah Stout</v>
      </c>
      <c r="G989" s="2" t="str">
        <f ca="1">IF(_xlfn.XLOOKUP(C989,customers!$A$1:$A$1001,customers!$C$1:$C$1001,,0)=0,"",_xlfn.XLOOKUP(C989,customers!$A$1:$A$1001,customers!$C$1:$C$1001,,0))</f>
        <v>zstout4@outlook.com</v>
      </c>
      <c r="H989" s="2" t="str">
        <f>_xlfn.XLOOKUP(C989,customers!$A$1:$A$1001,customers!$G$1:$G$1001,,0)</f>
        <v>Canada</v>
      </c>
      <c r="I989" t="str">
        <f>INDEX(products!$A$1:$G$49,MATCH(orders!$D592,products!$A$1:$A$49,0),MATCH(orders!I$1,products!$A$1:$G$1,0))</f>
        <v>Cro</v>
      </c>
      <c r="J989" t="str">
        <f>INDEX(products!$A$1:$G$49,MATCH(orders!$D592,products!$A$1:$A$49,0),MATCH(orders!J$1,products!$A$1:$G$1,0))</f>
        <v>S</v>
      </c>
      <c r="K989" s="5">
        <f>INDEX(products!$A$1:$G$49,MATCH(orders!$D592,products!$A$1:$A$49,0),MATCH(orders!K$1,products!$A$1:$G$1,0))</f>
        <v>2.5</v>
      </c>
      <c r="L989" s="10">
        <f>INDEX(products!$A$1:$G$49,MATCH(orders!$D592,products!$A$1:$A$49,0),MATCH(orders!L$1,products!$A$1:$G$1,0))</f>
        <v>11.25</v>
      </c>
      <c r="M989" s="10">
        <f t="shared" si="45"/>
        <v>22.5</v>
      </c>
      <c r="N989" t="str">
        <f t="shared" si="46"/>
        <v>Croissant</v>
      </c>
      <c r="O989" t="str">
        <f t="shared" si="47"/>
        <v>Soft</v>
      </c>
      <c r="P989" t="str">
        <f>_xlfn.XLOOKUP(Orders[[#This Row],[Customer ID]],customers!$A$2:$A$1001,customers!$I$2:$I$1001,,0)</f>
        <v>Yes</v>
      </c>
    </row>
    <row r="990" spans="1:16" x14ac:dyDescent="0.35">
      <c r="A990" s="2" t="s">
        <v>5775</v>
      </c>
      <c r="B990" s="3">
        <v>44609</v>
      </c>
      <c r="C990" s="2" t="s">
        <v>4775</v>
      </c>
      <c r="D990" t="s">
        <v>260</v>
      </c>
      <c r="E990" s="2">
        <v>5</v>
      </c>
      <c r="F990" s="2" t="str">
        <f>_xlfn.XLOOKUP(C990,customers!$A$1:$A$1001,customers!$B$1:$B$1001,,0)</f>
        <v>Zackary Frye</v>
      </c>
      <c r="G990" s="2" t="str">
        <f ca="1">IF(_xlfn.XLOOKUP(C990,customers!$A$1:$A$1001,customers!$C$1:$C$1001,,0)=0,"",_xlfn.XLOOKUP(C990,customers!$A$1:$A$1001,customers!$C$1:$C$1001,,0))</f>
        <v>zfrye9@hotmail.com</v>
      </c>
      <c r="H990" s="2" t="str">
        <f>_xlfn.XLOOKUP(C990,customers!$A$1:$A$1001,customers!$G$1:$G$1001,,0)</f>
        <v>France</v>
      </c>
      <c r="I990" t="str">
        <f>INDEX(products!$A$1:$G$49,MATCH(orders!$D196,products!$A$1:$A$49,0),MATCH(orders!I$1,products!$A$1:$G$1,0))</f>
        <v>Cro</v>
      </c>
      <c r="J990" t="str">
        <f>INDEX(products!$A$1:$G$49,MATCH(orders!$D196,products!$A$1:$A$49,0),MATCH(orders!J$1,products!$A$1:$G$1,0))</f>
        <v>C</v>
      </c>
      <c r="K990" s="5">
        <f>INDEX(products!$A$1:$G$49,MATCH(orders!$D196,products!$A$1:$A$49,0),MATCH(orders!K$1,products!$A$1:$G$1,0))</f>
        <v>0.5</v>
      </c>
      <c r="L990" s="10">
        <f>INDEX(products!$A$1:$G$49,MATCH(orders!$D196,products!$A$1:$A$49,0),MATCH(orders!L$1,products!$A$1:$G$1,0))</f>
        <v>2.2000000000000002</v>
      </c>
      <c r="M990" s="10">
        <f t="shared" si="45"/>
        <v>11</v>
      </c>
      <c r="N990" t="str">
        <f t="shared" si="46"/>
        <v>Croissant</v>
      </c>
      <c r="O990" t="str">
        <f t="shared" si="47"/>
        <v>Crispy</v>
      </c>
      <c r="P990" t="str">
        <f>_xlfn.XLOOKUP(Orders[[#This Row],[Customer ID]],customers!$A$2:$A$1001,customers!$I$2:$I$1001,,0)</f>
        <v>No</v>
      </c>
    </row>
    <row r="991" spans="1:16" x14ac:dyDescent="0.35">
      <c r="A991" s="2" t="s">
        <v>5299</v>
      </c>
      <c r="B991" s="3">
        <v>45615</v>
      </c>
      <c r="C991" s="2" t="s">
        <v>4299</v>
      </c>
      <c r="D991" t="s">
        <v>277</v>
      </c>
      <c r="E991" s="2">
        <v>2</v>
      </c>
      <c r="F991" s="2" t="str">
        <f>_xlfn.XLOOKUP(C991,customers!$A$1:$A$1001,customers!$B$1:$B$1001,,0)</f>
        <v>Zack Rosales</v>
      </c>
      <c r="G991" s="2" t="str">
        <f ca="1">IF(_xlfn.XLOOKUP(C991,customers!$A$1:$A$1001,customers!$C$1:$C$1001,,0)=0,"",_xlfn.XLOOKUP(C991,customers!$A$1:$A$1001,customers!$C$1:$C$1001,,0))</f>
        <v>zrosales5@gmail.com</v>
      </c>
      <c r="H991" s="2" t="str">
        <f>_xlfn.XLOOKUP(C991,customers!$A$1:$A$1001,customers!$G$1:$G$1001,,0)</f>
        <v>Ireland</v>
      </c>
      <c r="I991" t="str">
        <f>INDEX(products!$A$1:$G$49,MATCH(orders!$D613,products!$A$1:$A$49,0),MATCH(orders!I$1,products!$A$1:$G$1,0))</f>
        <v>Cro</v>
      </c>
      <c r="J991" t="str">
        <f>INDEX(products!$A$1:$G$49,MATCH(orders!$D613,products!$A$1:$A$49,0),MATCH(orders!J$1,products!$A$1:$G$1,0))</f>
        <v>S</v>
      </c>
      <c r="K991" s="5">
        <f>INDEX(products!$A$1:$G$49,MATCH(orders!$D613,products!$A$1:$A$49,0),MATCH(orders!K$1,products!$A$1:$G$1,0))</f>
        <v>0.2</v>
      </c>
      <c r="L991" s="10">
        <f>INDEX(products!$A$1:$G$49,MATCH(orders!$D613,products!$A$1:$A$49,0),MATCH(orders!L$1,products!$A$1:$G$1,0))</f>
        <v>0.9</v>
      </c>
      <c r="M991" s="10">
        <f t="shared" si="45"/>
        <v>1.8</v>
      </c>
      <c r="N991" t="str">
        <f t="shared" si="46"/>
        <v>Croissant</v>
      </c>
      <c r="O991" t="str">
        <f t="shared" si="47"/>
        <v>Soft</v>
      </c>
      <c r="P991" t="str">
        <f>_xlfn.XLOOKUP(Orders[[#This Row],[Customer ID]],customers!$A$2:$A$1001,customers!$I$2:$I$1001,,0)</f>
        <v>Yes</v>
      </c>
    </row>
    <row r="992" spans="1:16" x14ac:dyDescent="0.35">
      <c r="A992" s="2" t="s">
        <v>5790</v>
      </c>
      <c r="B992" s="3">
        <v>44776</v>
      </c>
      <c r="C992" s="2" t="s">
        <v>4790</v>
      </c>
      <c r="D992" t="s">
        <v>266</v>
      </c>
      <c r="E992" s="2">
        <v>2</v>
      </c>
      <c r="F992" s="2" t="str">
        <f>_xlfn.XLOOKUP(C992,customers!$A$1:$A$1001,customers!$B$1:$B$1001,,0)</f>
        <v>Zaid Ramsey</v>
      </c>
      <c r="G992" s="2" t="str">
        <f ca="1">IF(_xlfn.XLOOKUP(C992,customers!$A$1:$A$1001,customers!$C$1:$C$1001,,0)=0,"",_xlfn.XLOOKUP(C992,customers!$A$1:$A$1001,customers!$C$1:$C$1001,,0))</f>
        <v>zramsey6@gmail.com</v>
      </c>
      <c r="H992" s="2" t="str">
        <f>_xlfn.XLOOKUP(C992,customers!$A$1:$A$1001,customers!$G$1:$G$1001,,0)</f>
        <v>United States</v>
      </c>
      <c r="I992" t="str">
        <f>INDEX(products!$A$1:$G$49,MATCH(orders!$D346,products!$A$1:$A$49,0),MATCH(orders!I$1,products!$A$1:$G$1,0))</f>
        <v>Bag</v>
      </c>
      <c r="J992" t="str">
        <f>INDEX(products!$A$1:$G$49,MATCH(orders!$D346,products!$A$1:$A$49,0),MATCH(orders!J$1,products!$A$1:$G$1,0))</f>
        <v>C</v>
      </c>
      <c r="K992" s="5">
        <f>INDEX(products!$A$1:$G$49,MATCH(orders!$D346,products!$A$1:$A$49,0),MATCH(orders!K$1,products!$A$1:$G$1,0))</f>
        <v>2.5</v>
      </c>
      <c r="L992" s="10">
        <f>INDEX(products!$A$1:$G$49,MATCH(orders!$D346,products!$A$1:$A$49,0),MATCH(orders!L$1,products!$A$1:$G$1,0))</f>
        <v>16.5</v>
      </c>
      <c r="M992" s="10">
        <f t="shared" si="45"/>
        <v>33</v>
      </c>
      <c r="N992" t="str">
        <f t="shared" si="46"/>
        <v>Baguette</v>
      </c>
      <c r="O992" t="str">
        <f t="shared" si="47"/>
        <v>Crispy</v>
      </c>
      <c r="P992" t="str">
        <f>_xlfn.XLOOKUP(Orders[[#This Row],[Customer ID]],customers!$A$2:$A$1001,customers!$I$2:$I$1001,,0)</f>
        <v>Yes</v>
      </c>
    </row>
    <row r="993" spans="1:16" x14ac:dyDescent="0.35">
      <c r="A993" s="2" t="s">
        <v>6076</v>
      </c>
      <c r="B993" s="3">
        <v>44887</v>
      </c>
      <c r="C993" s="2" t="s">
        <v>5076</v>
      </c>
      <c r="D993" t="s">
        <v>270</v>
      </c>
      <c r="E993" s="2">
        <v>3</v>
      </c>
      <c r="F993" s="2" t="str">
        <f>_xlfn.XLOOKUP(C993,customers!$A$1:$A$1001,customers!$B$1:$B$1001,,0)</f>
        <v>Zain Jarvis</v>
      </c>
      <c r="G993" s="2" t="str">
        <f ca="1">IF(_xlfn.XLOOKUP(C993,customers!$A$1:$A$1001,customers!$C$1:$C$1001,,0)=0,"",_xlfn.XLOOKUP(C993,customers!$A$1:$A$1001,customers!$C$1:$C$1001,,0))</f>
        <v>zjarvis4@yahoo.com</v>
      </c>
      <c r="H993" s="2" t="str">
        <f>_xlfn.XLOOKUP(C993,customers!$A$1:$A$1001,customers!$G$1:$G$1001,,0)</f>
        <v>United States</v>
      </c>
      <c r="I993" t="str">
        <f>INDEX(products!$A$1:$G$49,MATCH(orders!$D974,products!$A$1:$A$49,0),MATCH(orders!I$1,products!$A$1:$G$1,0))</f>
        <v>Bag</v>
      </c>
      <c r="J993" t="str">
        <f>INDEX(products!$A$1:$G$49,MATCH(orders!$D974,products!$A$1:$A$49,0),MATCH(orders!J$1,products!$A$1:$G$1,0))</f>
        <v>C</v>
      </c>
      <c r="K993" s="5">
        <f>INDEX(products!$A$1:$G$49,MATCH(orders!$D974,products!$A$1:$A$49,0),MATCH(orders!K$1,products!$A$1:$G$1,0))</f>
        <v>0.2</v>
      </c>
      <c r="L993" s="10">
        <f>INDEX(products!$A$1:$G$49,MATCH(orders!$D974,products!$A$1:$A$49,0),MATCH(orders!L$1,products!$A$1:$G$1,0))</f>
        <v>1.32</v>
      </c>
      <c r="M993" s="10">
        <f t="shared" si="45"/>
        <v>3.96</v>
      </c>
      <c r="N993" t="str">
        <f t="shared" si="46"/>
        <v>Baguette</v>
      </c>
      <c r="O993" t="str">
        <f t="shared" si="47"/>
        <v>Crispy</v>
      </c>
      <c r="P993" t="str">
        <f>_xlfn.XLOOKUP(Orders[[#This Row],[Customer ID]],customers!$A$2:$A$1001,customers!$I$2:$I$1001,,0)</f>
        <v>No</v>
      </c>
    </row>
    <row r="994" spans="1:16" x14ac:dyDescent="0.35">
      <c r="A994" s="2" t="s">
        <v>5312</v>
      </c>
      <c r="B994" s="3">
        <v>45001</v>
      </c>
      <c r="C994" s="2" t="s">
        <v>4312</v>
      </c>
      <c r="D994" t="s">
        <v>277</v>
      </c>
      <c r="E994" s="2">
        <v>2</v>
      </c>
      <c r="F994" s="2" t="str">
        <f>_xlfn.XLOOKUP(C994,customers!$A$1:$A$1001,customers!$B$1:$B$1001,,0)</f>
        <v>Zane Mejia</v>
      </c>
      <c r="G994" s="2" t="str">
        <f ca="1">IF(_xlfn.XLOOKUP(C994,customers!$A$1:$A$1001,customers!$C$1:$C$1001,,0)=0,"",_xlfn.XLOOKUP(C994,customers!$A$1:$A$1001,customers!$C$1:$C$1001,,0))</f>
        <v>zmejia2@icloud.com</v>
      </c>
      <c r="H994" s="2" t="str">
        <f>_xlfn.XLOOKUP(C994,customers!$A$1:$A$1001,customers!$G$1:$G$1001,,0)</f>
        <v>Canada</v>
      </c>
      <c r="I994" t="str">
        <f>INDEX(products!$A$1:$G$49,MATCH(orders!$D457,products!$A$1:$A$49,0),MATCH(orders!I$1,products!$A$1:$G$1,0))</f>
        <v>Bag</v>
      </c>
      <c r="J994" t="str">
        <f>INDEX(products!$A$1:$G$49,MATCH(orders!$D457,products!$A$1:$A$49,0),MATCH(orders!J$1,products!$A$1:$G$1,0))</f>
        <v>C</v>
      </c>
      <c r="K994" s="5">
        <f>INDEX(products!$A$1:$G$49,MATCH(orders!$D457,products!$A$1:$A$49,0),MATCH(orders!K$1,products!$A$1:$G$1,0))</f>
        <v>0.2</v>
      </c>
      <c r="L994" s="10">
        <f>INDEX(products!$A$1:$G$49,MATCH(orders!$D457,products!$A$1:$A$49,0),MATCH(orders!L$1,products!$A$1:$G$1,0))</f>
        <v>1.32</v>
      </c>
      <c r="M994" s="10">
        <f t="shared" si="45"/>
        <v>2.64</v>
      </c>
      <c r="N994" t="str">
        <f t="shared" si="46"/>
        <v>Baguette</v>
      </c>
      <c r="O994" t="str">
        <f t="shared" si="47"/>
        <v>Crispy</v>
      </c>
      <c r="P994" t="str">
        <f>_xlfn.XLOOKUP(Orders[[#This Row],[Customer ID]],customers!$A$2:$A$1001,customers!$I$2:$I$1001,,0)</f>
        <v>No</v>
      </c>
    </row>
    <row r="995" spans="1:16" x14ac:dyDescent="0.35">
      <c r="A995" s="2" t="s">
        <v>6191</v>
      </c>
      <c r="B995" s="3">
        <v>44819</v>
      </c>
      <c r="C995" s="2" t="s">
        <v>5191</v>
      </c>
      <c r="D995" t="s">
        <v>274</v>
      </c>
      <c r="E995" s="2">
        <v>3</v>
      </c>
      <c r="F995" s="2" t="str">
        <f>_xlfn.XLOOKUP(C995,customers!$A$1:$A$1001,customers!$B$1:$B$1001,,0)</f>
        <v>Zaniyah Meyers</v>
      </c>
      <c r="G995" s="2" t="str">
        <f ca="1">IF(_xlfn.XLOOKUP(C995,customers!$A$1:$A$1001,customers!$C$1:$C$1001,,0)=0,"",_xlfn.XLOOKUP(C995,customers!$A$1:$A$1001,customers!$C$1:$C$1001,,0))</f>
        <v>zmeyers6@icloud.com</v>
      </c>
      <c r="H995" s="2" t="str">
        <f>_xlfn.XLOOKUP(C995,customers!$A$1:$A$1001,customers!$G$1:$G$1001,,0)</f>
        <v>Canada</v>
      </c>
      <c r="I995" t="str">
        <f>INDEX(products!$A$1:$G$49,MATCH(orders!$D548,products!$A$1:$A$49,0),MATCH(orders!I$1,products!$A$1:$G$1,0))</f>
        <v>Bag</v>
      </c>
      <c r="J995" t="str">
        <f>INDEX(products!$A$1:$G$49,MATCH(orders!$D548,products!$A$1:$A$49,0),MATCH(orders!J$1,products!$A$1:$G$1,0))</f>
        <v>C</v>
      </c>
      <c r="K995" s="5">
        <f>INDEX(products!$A$1:$G$49,MATCH(orders!$D548,products!$A$1:$A$49,0),MATCH(orders!K$1,products!$A$1:$G$1,0))</f>
        <v>0.2</v>
      </c>
      <c r="L995" s="10">
        <f>INDEX(products!$A$1:$G$49,MATCH(orders!$D548,products!$A$1:$A$49,0),MATCH(orders!L$1,products!$A$1:$G$1,0))</f>
        <v>1.32</v>
      </c>
      <c r="M995" s="10">
        <f t="shared" si="45"/>
        <v>3.96</v>
      </c>
      <c r="N995" t="str">
        <f t="shared" si="46"/>
        <v>Baguette</v>
      </c>
      <c r="O995" t="str">
        <f t="shared" si="47"/>
        <v>Crispy</v>
      </c>
      <c r="P995" t="str">
        <f>_xlfn.XLOOKUP(Orders[[#This Row],[Customer ID]],customers!$A$2:$A$1001,customers!$I$2:$I$1001,,0)</f>
        <v>No</v>
      </c>
    </row>
    <row r="996" spans="1:16" x14ac:dyDescent="0.35">
      <c r="A996" s="2" t="s">
        <v>5558</v>
      </c>
      <c r="B996" s="3">
        <v>45259</v>
      </c>
      <c r="C996" s="2" t="s">
        <v>4558</v>
      </c>
      <c r="D996" t="s">
        <v>277</v>
      </c>
      <c r="E996" s="2">
        <v>5</v>
      </c>
      <c r="F996" s="2" t="str">
        <f>_xlfn.XLOOKUP(C996,customers!$A$1:$A$1001,customers!$B$1:$B$1001,,0)</f>
        <v>Zaniyah Howell</v>
      </c>
      <c r="G996" s="2" t="str">
        <f ca="1">IF(_xlfn.XLOOKUP(C996,customers!$A$1:$A$1001,customers!$C$1:$C$1001,,0)=0,"",_xlfn.XLOOKUP(C996,customers!$A$1:$A$1001,customers!$C$1:$C$1001,,0))</f>
        <v>zhowell5@aol.com</v>
      </c>
      <c r="H996" s="2" t="str">
        <f>_xlfn.XLOOKUP(C996,customers!$A$1:$A$1001,customers!$G$1:$G$1001,,0)</f>
        <v>France</v>
      </c>
      <c r="I996" t="str">
        <f>INDEX(products!$A$1:$G$49,MATCH(orders!$D793,products!$A$1:$A$49,0),MATCH(orders!I$1,products!$A$1:$G$1,0))</f>
        <v>Cro</v>
      </c>
      <c r="J996" t="str">
        <f>INDEX(products!$A$1:$G$49,MATCH(orders!$D793,products!$A$1:$A$49,0),MATCH(orders!J$1,products!$A$1:$G$1,0))</f>
        <v>M</v>
      </c>
      <c r="K996" s="5">
        <f>INDEX(products!$A$1:$G$49,MATCH(orders!$D793,products!$A$1:$A$49,0),MATCH(orders!K$1,products!$A$1:$G$1,0))</f>
        <v>1</v>
      </c>
      <c r="L996" s="10">
        <f>INDEX(products!$A$1:$G$49,MATCH(orders!$D793,products!$A$1:$A$49,0),MATCH(orders!L$1,products!$A$1:$G$1,0))</f>
        <v>5.4</v>
      </c>
      <c r="M996" s="10">
        <f t="shared" si="45"/>
        <v>27</v>
      </c>
      <c r="N996" t="str">
        <f t="shared" si="46"/>
        <v>Croissant</v>
      </c>
      <c r="O996" t="str">
        <f t="shared" si="47"/>
        <v>Medium</v>
      </c>
      <c r="P996" t="str">
        <f>_xlfn.XLOOKUP(Orders[[#This Row],[Customer ID]],customers!$A$2:$A$1001,customers!$I$2:$I$1001,,0)</f>
        <v>No</v>
      </c>
    </row>
    <row r="997" spans="1:16" x14ac:dyDescent="0.35">
      <c r="A997" s="2" t="s">
        <v>5870</v>
      </c>
      <c r="B997" s="3">
        <v>44898</v>
      </c>
      <c r="C997" s="2" t="s">
        <v>4870</v>
      </c>
      <c r="D997" t="s">
        <v>277</v>
      </c>
      <c r="E997" s="2">
        <v>1</v>
      </c>
      <c r="F997" s="2" t="str">
        <f>_xlfn.XLOOKUP(C997,customers!$A$1:$A$1001,customers!$B$1:$B$1001,,0)</f>
        <v>Zara Doyle</v>
      </c>
      <c r="G997" s="2" t="str">
        <f ca="1">IF(_xlfn.XLOOKUP(C997,customers!$A$1:$A$1001,customers!$C$1:$C$1001,,0)=0,"",_xlfn.XLOOKUP(C997,customers!$A$1:$A$1001,customers!$C$1:$C$1001,,0))</f>
        <v>zdoyle9@icloud.com</v>
      </c>
      <c r="H997" s="2" t="str">
        <f>_xlfn.XLOOKUP(C997,customers!$A$1:$A$1001,customers!$G$1:$G$1001,,0)</f>
        <v>Ireland</v>
      </c>
      <c r="I997" t="str">
        <f>INDEX(products!$A$1:$G$49,MATCH(orders!$D421,products!$A$1:$A$49,0),MATCH(orders!I$1,products!$A$1:$G$1,0))</f>
        <v>Bag</v>
      </c>
      <c r="J997" t="str">
        <f>INDEX(products!$A$1:$G$49,MATCH(orders!$D421,products!$A$1:$A$49,0),MATCH(orders!J$1,products!$A$1:$G$1,0))</f>
        <v>C</v>
      </c>
      <c r="K997" s="5">
        <f>INDEX(products!$A$1:$G$49,MATCH(orders!$D421,products!$A$1:$A$49,0),MATCH(orders!K$1,products!$A$1:$G$1,0))</f>
        <v>0.2</v>
      </c>
      <c r="L997" s="10">
        <f>INDEX(products!$A$1:$G$49,MATCH(orders!$D421,products!$A$1:$A$49,0),MATCH(orders!L$1,products!$A$1:$G$1,0))</f>
        <v>1.32</v>
      </c>
      <c r="M997" s="10">
        <f t="shared" si="45"/>
        <v>1.32</v>
      </c>
      <c r="N997" t="str">
        <f t="shared" si="46"/>
        <v>Baguette</v>
      </c>
      <c r="O997" t="str">
        <f t="shared" si="47"/>
        <v>Crispy</v>
      </c>
      <c r="P997" t="str">
        <f>_xlfn.XLOOKUP(Orders[[#This Row],[Customer ID]],customers!$A$2:$A$1001,customers!$I$2:$I$1001,,0)</f>
        <v>No</v>
      </c>
    </row>
    <row r="998" spans="1:16" x14ac:dyDescent="0.35">
      <c r="A998" s="2" t="s">
        <v>6072</v>
      </c>
      <c r="B998" s="3">
        <v>44394</v>
      </c>
      <c r="C998" s="2" t="s">
        <v>5072</v>
      </c>
      <c r="D998" t="s">
        <v>291</v>
      </c>
      <c r="E998" s="2">
        <v>6</v>
      </c>
      <c r="F998" s="2" t="str">
        <f>_xlfn.XLOOKUP(C998,customers!$A$1:$A$1001,customers!$B$1:$B$1001,,0)</f>
        <v>Zayden Hays</v>
      </c>
      <c r="G998" s="2" t="str">
        <f ca="1">IF(_xlfn.XLOOKUP(C998,customers!$A$1:$A$1001,customers!$C$1:$C$1001,,0)=0,"",_xlfn.XLOOKUP(C998,customers!$A$1:$A$1001,customers!$C$1:$C$1001,,0))</f>
        <v>zhays3@aol.com</v>
      </c>
      <c r="H998" s="2" t="str">
        <f>_xlfn.XLOOKUP(C998,customers!$A$1:$A$1001,customers!$G$1:$G$1001,,0)</f>
        <v>France</v>
      </c>
      <c r="I998" t="str">
        <f>INDEX(products!$A$1:$G$49,MATCH(orders!$D97,products!$A$1:$A$49,0),MATCH(orders!I$1,products!$A$1:$G$1,0))</f>
        <v>Cro</v>
      </c>
      <c r="J998" t="str">
        <f>INDEX(products!$A$1:$G$49,MATCH(orders!$D97,products!$A$1:$A$49,0),MATCH(orders!J$1,products!$A$1:$G$1,0))</f>
        <v>C</v>
      </c>
      <c r="K998" s="5">
        <f>INDEX(products!$A$1:$G$49,MATCH(orders!$D97,products!$A$1:$A$49,0),MATCH(orders!K$1,products!$A$1:$G$1,0))</f>
        <v>2.5</v>
      </c>
      <c r="L998" s="10">
        <f>INDEX(products!$A$1:$G$49,MATCH(orders!$D97,products!$A$1:$A$49,0),MATCH(orders!L$1,products!$A$1:$G$1,0))</f>
        <v>12.375</v>
      </c>
      <c r="M998" s="10">
        <f t="shared" si="45"/>
        <v>74.25</v>
      </c>
      <c r="N998" t="str">
        <f t="shared" si="46"/>
        <v>Croissant</v>
      </c>
      <c r="O998" t="str">
        <f t="shared" si="47"/>
        <v>Crispy</v>
      </c>
      <c r="P998" t="str">
        <f>_xlfn.XLOOKUP(Orders[[#This Row],[Customer ID]],customers!$A$2:$A$1001,customers!$I$2:$I$1001,,0)</f>
        <v>Yes</v>
      </c>
    </row>
    <row r="999" spans="1:16" x14ac:dyDescent="0.35">
      <c r="A999" s="2" t="s">
        <v>5559</v>
      </c>
      <c r="B999" s="3">
        <v>44476</v>
      </c>
      <c r="C999" s="2" t="s">
        <v>4559</v>
      </c>
      <c r="D999" t="s">
        <v>286</v>
      </c>
      <c r="E999" s="2">
        <v>3</v>
      </c>
      <c r="F999" s="2" t="str">
        <f>_xlfn.XLOOKUP(C999,customers!$A$1:$A$1001,customers!$B$1:$B$1001,,0)</f>
        <v>Zayne Huerta</v>
      </c>
      <c r="G999" s="2" t="str">
        <f ca="1">IF(_xlfn.XLOOKUP(C999,customers!$A$1:$A$1001,customers!$C$1:$C$1001,,0)=0,"",_xlfn.XLOOKUP(C999,customers!$A$1:$A$1001,customers!$C$1:$C$1001,,0))</f>
        <v>zhuerta7@gmail.com</v>
      </c>
      <c r="H999" s="2" t="str">
        <f>_xlfn.XLOOKUP(C999,customers!$A$1:$A$1001,customers!$G$1:$G$1001,,0)</f>
        <v>Canada</v>
      </c>
      <c r="I999" t="str">
        <f>INDEX(products!$A$1:$G$49,MATCH(orders!$D136,products!$A$1:$A$49,0),MATCH(orders!I$1,products!$A$1:$G$1,0))</f>
        <v>Bag</v>
      </c>
      <c r="J999" t="str">
        <f>INDEX(products!$A$1:$G$49,MATCH(orders!$D136,products!$A$1:$A$49,0),MATCH(orders!J$1,products!$A$1:$G$1,0))</f>
        <v>C</v>
      </c>
      <c r="K999" s="5">
        <f>INDEX(products!$A$1:$G$49,MATCH(orders!$D136,products!$A$1:$A$49,0),MATCH(orders!K$1,products!$A$1:$G$1,0))</f>
        <v>0.2</v>
      </c>
      <c r="L999" s="10">
        <f>INDEX(products!$A$1:$G$49,MATCH(orders!$D136,products!$A$1:$A$49,0),MATCH(orders!L$1,products!$A$1:$G$1,0))</f>
        <v>1.32</v>
      </c>
      <c r="M999" s="10">
        <f t="shared" si="45"/>
        <v>3.96</v>
      </c>
      <c r="N999" t="str">
        <f t="shared" si="46"/>
        <v>Baguette</v>
      </c>
      <c r="O999" t="str">
        <f t="shared" si="47"/>
        <v>Crispy</v>
      </c>
      <c r="P999" t="str">
        <f>_xlfn.XLOOKUP(Orders[[#This Row],[Customer ID]],customers!$A$2:$A$1001,customers!$I$2:$I$1001,,0)</f>
        <v>No</v>
      </c>
    </row>
    <row r="1000" spans="1:16" x14ac:dyDescent="0.35">
      <c r="A1000" s="2" t="s">
        <v>5676</v>
      </c>
      <c r="B1000" s="3">
        <v>44211</v>
      </c>
      <c r="C1000" s="2" t="s">
        <v>4676</v>
      </c>
      <c r="D1000" t="s">
        <v>258</v>
      </c>
      <c r="E1000" s="2">
        <v>1</v>
      </c>
      <c r="F1000" s="2" t="str">
        <f>_xlfn.XLOOKUP(C1000,customers!$A$1:$A$1001,customers!$B$1:$B$1001,,0)</f>
        <v>Zayne Henderson</v>
      </c>
      <c r="G1000" s="2" t="str">
        <f ca="1">IF(_xlfn.XLOOKUP(C1000,customers!$A$1:$A$1001,customers!$C$1:$C$1001,,0)=0,"",_xlfn.XLOOKUP(C1000,customers!$A$1:$A$1001,customers!$C$1:$C$1001,,0))</f>
        <v>zhenderson3@hotmail.com</v>
      </c>
      <c r="H1000" s="2" t="str">
        <f>_xlfn.XLOOKUP(C1000,customers!$A$1:$A$1001,customers!$G$1:$G$1001,,0)</f>
        <v>France</v>
      </c>
      <c r="I1000" t="str">
        <f>INDEX(products!$A$1:$G$49,MATCH(orders!$D290,products!$A$1:$A$49,0),MATCH(orders!I$1,products!$A$1:$G$1,0))</f>
        <v>Cro</v>
      </c>
      <c r="J1000" t="str">
        <f>INDEX(products!$A$1:$G$49,MATCH(orders!$D290,products!$A$1:$A$49,0),MATCH(orders!J$1,products!$A$1:$G$1,0))</f>
        <v>M</v>
      </c>
      <c r="K1000" s="5">
        <f>INDEX(products!$A$1:$G$49,MATCH(orders!$D290,products!$A$1:$A$49,0),MATCH(orders!K$1,products!$A$1:$G$1,0))</f>
        <v>1</v>
      </c>
      <c r="L1000" s="10">
        <f>INDEX(products!$A$1:$G$49,MATCH(orders!$D290,products!$A$1:$A$49,0),MATCH(orders!L$1,products!$A$1:$G$1,0))</f>
        <v>5.4</v>
      </c>
      <c r="M1000" s="10">
        <f t="shared" si="45"/>
        <v>5.4</v>
      </c>
      <c r="N1000" t="str">
        <f t="shared" si="46"/>
        <v>Croissant</v>
      </c>
      <c r="O1000" t="str">
        <f t="shared" si="47"/>
        <v>Medium</v>
      </c>
      <c r="P1000" t="str">
        <f>_xlfn.XLOOKUP(Orders[[#This Row],[Customer ID]],customers!$A$2:$A$1001,customers!$I$2:$I$1001,,0)</f>
        <v>No</v>
      </c>
    </row>
    <row r="1001" spans="1:16" x14ac:dyDescent="0.35">
      <c r="A1001" s="2" t="s">
        <v>5339</v>
      </c>
      <c r="B1001" s="3">
        <v>44483</v>
      </c>
      <c r="C1001" s="2" t="s">
        <v>4339</v>
      </c>
      <c r="D1001" t="s">
        <v>276</v>
      </c>
      <c r="E1001" s="2">
        <v>4</v>
      </c>
      <c r="F1001" s="2" t="str">
        <f>_xlfn.XLOOKUP(C1001,customers!$A$1:$A$1001,customers!$B$1:$B$1001,,0)</f>
        <v>Zayne Doyle</v>
      </c>
      <c r="G1001" s="2" t="str">
        <f ca="1">IF(_xlfn.XLOOKUP(C1001,customers!$A$1:$A$1001,customers!$C$1:$C$1001,,0)=0,"",_xlfn.XLOOKUP(C1001,customers!$A$1:$A$1001,customers!$C$1:$C$1001,,0))</f>
        <v>zdoyle4@outlook.com</v>
      </c>
      <c r="H1001" s="2" t="str">
        <f>_xlfn.XLOOKUP(C1001,customers!$A$1:$A$1001,customers!$G$1:$G$1001,,0)</f>
        <v>Canada</v>
      </c>
      <c r="I1001" t="str">
        <f>INDEX(products!$A$1:$G$49,MATCH(orders!$D504,products!$A$1:$A$49,0),MATCH(orders!I$1,products!$A$1:$G$1,0))</f>
        <v>Bag</v>
      </c>
      <c r="J1001" t="str">
        <f>INDEX(products!$A$1:$G$49,MATCH(orders!$D504,products!$A$1:$A$49,0),MATCH(orders!J$1,products!$A$1:$G$1,0))</f>
        <v>S</v>
      </c>
      <c r="K1001" s="5">
        <f>INDEX(products!$A$1:$G$49,MATCH(orders!$D504,products!$A$1:$A$49,0),MATCH(orders!K$1,products!$A$1:$G$1,0))</f>
        <v>2.5</v>
      </c>
      <c r="L1001" s="10">
        <f>INDEX(products!$A$1:$G$49,MATCH(orders!$D504,products!$A$1:$A$49,0),MATCH(orders!L$1,products!$A$1:$G$1,0))</f>
        <v>15</v>
      </c>
      <c r="M1001" s="10">
        <f t="shared" si="45"/>
        <v>60</v>
      </c>
      <c r="N1001" t="str">
        <f t="shared" si="46"/>
        <v>Baguette</v>
      </c>
      <c r="O1001" t="str">
        <f t="shared" si="47"/>
        <v>Soft</v>
      </c>
      <c r="P1001" t="str">
        <f>_xlfn.XLOOKUP(Orders[[#This Row],[Customer ID]],customers!$A$2:$A$1001,customers!$I$2:$I$1001,,0)</f>
        <v>Yes</v>
      </c>
    </row>
  </sheetData>
  <phoneticPr fontId="3" type="noConversion"/>
  <pageMargins left="0.7" right="0.7" top="0.75" bottom="0.75" header="0.3" footer="0.3"/>
  <ignoredErrors>
    <ignoredError sqref="I2:L1001"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zoomScale="74" zoomScaleNormal="100" workbookViewId="0">
      <selection activeCell="H21" sqref="H21"/>
    </sheetView>
  </sheetViews>
  <sheetFormatPr defaultRowHeight="14.5" x14ac:dyDescent="0.35"/>
  <cols>
    <col min="1" max="1" width="16.26953125" bestFit="1" customWidth="1"/>
    <col min="2" max="2" width="18.26953125" bestFit="1" customWidth="1"/>
    <col min="3" max="3" width="25.90625" customWidth="1"/>
    <col min="4" max="4" width="16" bestFit="1" customWidth="1"/>
    <col min="5" max="5" width="28.90625" bestFit="1" customWidth="1"/>
    <col min="6" max="6" width="22.453125" bestFit="1" customWidth="1"/>
    <col min="8" max="8" width="14.1796875" bestFit="1" customWidth="1"/>
    <col min="9" max="9" width="11.7265625" bestFit="1" customWidth="1"/>
  </cols>
  <sheetData>
    <row r="1" spans="1:9" x14ac:dyDescent="0.35">
      <c r="A1" s="2" t="s">
        <v>3</v>
      </c>
      <c r="B1" s="7" t="s">
        <v>4</v>
      </c>
      <c r="C1" s="7" t="s">
        <v>1300</v>
      </c>
      <c r="D1" t="s">
        <v>1301</v>
      </c>
      <c r="E1" t="s">
        <v>2302</v>
      </c>
      <c r="F1" t="s">
        <v>5</v>
      </c>
      <c r="G1" t="s">
        <v>6</v>
      </c>
      <c r="H1" t="s">
        <v>3733</v>
      </c>
      <c r="I1" s="2" t="s">
        <v>252</v>
      </c>
    </row>
    <row r="2" spans="1:9" x14ac:dyDescent="0.35">
      <c r="A2" s="2" t="s">
        <v>4199</v>
      </c>
      <c r="B2" t="s">
        <v>300</v>
      </c>
      <c r="C2" s="8" t="str">
        <f ca="1">LOWER(LEFT(B2,1) &amp; RIGHT(B2,LEN(B2)-SEARCH(" ",B2)) &amp; RANDBETWEEN(0,9) &amp; "@" &amp; CHOOSE(RANDBETWEEN(1,6), "gmail.com", "yahoo.com", "outlook.com", "icloud.com", "hotmail.com", "aol.com"))</f>
        <v>ycooley7@aol.com</v>
      </c>
      <c r="D2" t="s">
        <v>1302</v>
      </c>
      <c r="E2" t="s">
        <v>2303</v>
      </c>
      <c r="F2" t="s">
        <v>3303</v>
      </c>
      <c r="G2" t="s">
        <v>3730</v>
      </c>
      <c r="H2" t="s">
        <v>3734</v>
      </c>
      <c r="I2" t="s">
        <v>253</v>
      </c>
    </row>
    <row r="3" spans="1:9" x14ac:dyDescent="0.35">
      <c r="A3" s="2" t="s">
        <v>4200</v>
      </c>
      <c r="B3" t="s">
        <v>301</v>
      </c>
      <c r="C3" s="8" t="str">
        <f t="shared" ref="C3:C66" ca="1" si="0">LOWER(LEFT(B3,1) &amp; RIGHT(B3,LEN(B3)-SEARCH(" ",B3)) &amp; RANDBETWEEN(0,9) &amp; "@" &amp; CHOOSE(RANDBETWEEN(1,6), "gmail.com", "yahoo.com", "outlook.com", "icloud.com", "hotmail.com", "aol.com"))</f>
        <v>swalton1@icloud.com</v>
      </c>
      <c r="D3" t="s">
        <v>1303</v>
      </c>
      <c r="E3" t="s">
        <v>2304</v>
      </c>
      <c r="F3" t="s">
        <v>3304</v>
      </c>
      <c r="G3" t="s">
        <v>3730</v>
      </c>
      <c r="H3" t="s">
        <v>3735</v>
      </c>
      <c r="I3" t="s">
        <v>254</v>
      </c>
    </row>
    <row r="4" spans="1:9" x14ac:dyDescent="0.35">
      <c r="A4" s="2" t="s">
        <v>4201</v>
      </c>
      <c r="B4" t="s">
        <v>302</v>
      </c>
      <c r="C4" s="8" t="str">
        <f t="shared" ca="1" si="0"/>
        <v>iyoder5@hotmail.com</v>
      </c>
      <c r="D4" t="s">
        <v>1304</v>
      </c>
      <c r="E4" t="s">
        <v>2305</v>
      </c>
      <c r="F4" t="s">
        <v>3305</v>
      </c>
      <c r="G4" t="s">
        <v>3731</v>
      </c>
      <c r="H4" t="s">
        <v>3736</v>
      </c>
      <c r="I4" t="s">
        <v>253</v>
      </c>
    </row>
    <row r="5" spans="1:9" x14ac:dyDescent="0.35">
      <c r="A5" s="2" t="s">
        <v>4202</v>
      </c>
      <c r="B5" t="s">
        <v>303</v>
      </c>
      <c r="C5" s="8" t="str">
        <f t="shared" ca="1" si="0"/>
        <v>rliu7@aol.com</v>
      </c>
      <c r="D5" t="s">
        <v>1305</v>
      </c>
      <c r="E5" t="s">
        <v>2306</v>
      </c>
      <c r="F5" t="s">
        <v>3306</v>
      </c>
      <c r="G5" t="s">
        <v>3730</v>
      </c>
      <c r="H5" t="s">
        <v>3737</v>
      </c>
      <c r="I5" t="s">
        <v>253</v>
      </c>
    </row>
    <row r="6" spans="1:9" x14ac:dyDescent="0.35">
      <c r="A6" s="2" t="s">
        <v>4203</v>
      </c>
      <c r="B6" t="s">
        <v>304</v>
      </c>
      <c r="C6" s="8" t="str">
        <f t="shared" ca="1" si="0"/>
        <v>cnunez2@yahoo.com</v>
      </c>
      <c r="D6" t="s">
        <v>1306</v>
      </c>
      <c r="E6" t="s">
        <v>2307</v>
      </c>
      <c r="F6" t="s">
        <v>3307</v>
      </c>
      <c r="G6" t="s">
        <v>3730</v>
      </c>
      <c r="H6" t="s">
        <v>3738</v>
      </c>
      <c r="I6" t="s">
        <v>254</v>
      </c>
    </row>
    <row r="7" spans="1:9" x14ac:dyDescent="0.35">
      <c r="A7" s="2" t="s">
        <v>4204</v>
      </c>
      <c r="B7" t="s">
        <v>305</v>
      </c>
      <c r="C7" s="8" t="str">
        <f t="shared" ca="1" si="0"/>
        <v>iherring8@aol.com</v>
      </c>
      <c r="D7" t="s">
        <v>1307</v>
      </c>
      <c r="E7" t="s">
        <v>2308</v>
      </c>
      <c r="F7" t="s">
        <v>3308</v>
      </c>
      <c r="G7" t="s">
        <v>3730</v>
      </c>
      <c r="H7" t="s">
        <v>3739</v>
      </c>
      <c r="I7" t="s">
        <v>254</v>
      </c>
    </row>
    <row r="8" spans="1:9" x14ac:dyDescent="0.35">
      <c r="A8" s="2" t="s">
        <v>4205</v>
      </c>
      <c r="B8" t="s">
        <v>306</v>
      </c>
      <c r="C8" s="8" t="str">
        <f t="shared" ca="1" si="0"/>
        <v>amendez1@hotmail.com</v>
      </c>
      <c r="D8" t="s">
        <v>1308</v>
      </c>
      <c r="E8" t="s">
        <v>2309</v>
      </c>
      <c r="F8" t="s">
        <v>3309</v>
      </c>
      <c r="G8" t="s">
        <v>3730</v>
      </c>
      <c r="H8" t="s">
        <v>3740</v>
      </c>
      <c r="I8" t="s">
        <v>253</v>
      </c>
    </row>
    <row r="9" spans="1:9" x14ac:dyDescent="0.35">
      <c r="A9" s="2" t="s">
        <v>4206</v>
      </c>
      <c r="B9" t="s">
        <v>307</v>
      </c>
      <c r="C9" s="8" t="str">
        <f t="shared" ca="1" si="0"/>
        <v>dcastillo4@aol.com</v>
      </c>
      <c r="D9" t="s">
        <v>1309</v>
      </c>
      <c r="E9" t="s">
        <v>2310</v>
      </c>
      <c r="F9" t="s">
        <v>3310</v>
      </c>
      <c r="G9" t="s">
        <v>15</v>
      </c>
      <c r="H9">
        <v>65105</v>
      </c>
      <c r="I9" t="s">
        <v>253</v>
      </c>
    </row>
    <row r="10" spans="1:9" x14ac:dyDescent="0.35">
      <c r="A10" s="2" t="s">
        <v>4207</v>
      </c>
      <c r="B10" t="s">
        <v>308</v>
      </c>
      <c r="C10" s="8" t="str">
        <f t="shared" ca="1" si="0"/>
        <v>mdawson9@hotmail.com</v>
      </c>
      <c r="D10" t="s">
        <v>1310</v>
      </c>
      <c r="E10" t="s">
        <v>2311</v>
      </c>
      <c r="F10" t="s">
        <v>3311</v>
      </c>
      <c r="G10" t="s">
        <v>3730</v>
      </c>
      <c r="H10" t="s">
        <v>3741</v>
      </c>
      <c r="I10" t="s">
        <v>254</v>
      </c>
    </row>
    <row r="11" spans="1:9" x14ac:dyDescent="0.35">
      <c r="A11" s="2" t="s">
        <v>4208</v>
      </c>
      <c r="B11" t="s">
        <v>309</v>
      </c>
      <c r="C11" s="8" t="str">
        <f t="shared" ca="1" si="0"/>
        <v>jrichardson7@yahoo.com</v>
      </c>
      <c r="D11" t="s">
        <v>1311</v>
      </c>
      <c r="E11" t="s">
        <v>2312</v>
      </c>
      <c r="F11" t="s">
        <v>3312</v>
      </c>
      <c r="G11" t="s">
        <v>3730</v>
      </c>
      <c r="H11" t="s">
        <v>3742</v>
      </c>
      <c r="I11" t="s">
        <v>254</v>
      </c>
    </row>
    <row r="12" spans="1:9" x14ac:dyDescent="0.35">
      <c r="A12" s="2" t="s">
        <v>4209</v>
      </c>
      <c r="B12" t="s">
        <v>310</v>
      </c>
      <c r="C12" s="8" t="str">
        <f t="shared" ca="1" si="0"/>
        <v>rduran5@gmail.com</v>
      </c>
      <c r="D12" t="s">
        <v>1312</v>
      </c>
      <c r="E12" t="s">
        <v>2313</v>
      </c>
      <c r="F12" t="s">
        <v>119</v>
      </c>
      <c r="G12" t="s">
        <v>22</v>
      </c>
      <c r="H12" t="s">
        <v>3743</v>
      </c>
      <c r="I12" t="s">
        <v>254</v>
      </c>
    </row>
    <row r="13" spans="1:9" x14ac:dyDescent="0.35">
      <c r="A13" s="2" t="s">
        <v>4210</v>
      </c>
      <c r="B13" t="s">
        <v>311</v>
      </c>
      <c r="C13" s="8" t="str">
        <f t="shared" ca="1" si="0"/>
        <v>ksaunders4@hotmail.com</v>
      </c>
      <c r="D13" t="s">
        <v>1313</v>
      </c>
      <c r="E13" t="s">
        <v>2314</v>
      </c>
      <c r="F13" t="s">
        <v>53</v>
      </c>
      <c r="G13" t="s">
        <v>3731</v>
      </c>
      <c r="H13" t="s">
        <v>3744</v>
      </c>
      <c r="I13" t="s">
        <v>253</v>
      </c>
    </row>
    <row r="14" spans="1:9" x14ac:dyDescent="0.35">
      <c r="A14" s="2" t="s">
        <v>4211</v>
      </c>
      <c r="B14" t="s">
        <v>312</v>
      </c>
      <c r="C14" s="8" t="str">
        <f t="shared" ca="1" si="0"/>
        <v>emccullough7@yahoo.com</v>
      </c>
      <c r="D14" t="s">
        <v>1314</v>
      </c>
      <c r="E14" t="s">
        <v>2315</v>
      </c>
      <c r="F14" t="s">
        <v>3313</v>
      </c>
      <c r="G14" t="s">
        <v>3730</v>
      </c>
      <c r="H14">
        <v>59640</v>
      </c>
      <c r="I14" t="s">
        <v>254</v>
      </c>
    </row>
    <row r="15" spans="1:9" x14ac:dyDescent="0.35">
      <c r="A15" s="2" t="s">
        <v>4212</v>
      </c>
      <c r="B15" t="s">
        <v>313</v>
      </c>
      <c r="C15" s="8" t="str">
        <f t="shared" ca="1" si="0"/>
        <v>ksimmons7@gmail.com</v>
      </c>
      <c r="D15" t="s">
        <v>1315</v>
      </c>
      <c r="E15" t="s">
        <v>2316</v>
      </c>
      <c r="F15" t="s">
        <v>3314</v>
      </c>
      <c r="G15" t="s">
        <v>3730</v>
      </c>
      <c r="H15" t="s">
        <v>3745</v>
      </c>
      <c r="I15" t="s">
        <v>254</v>
      </c>
    </row>
    <row r="16" spans="1:9" x14ac:dyDescent="0.35">
      <c r="A16" s="2" t="s">
        <v>4213</v>
      </c>
      <c r="B16" t="s">
        <v>314</v>
      </c>
      <c r="C16" s="8" t="str">
        <f t="shared" ca="1" si="0"/>
        <v>idaniel1@gmail.com</v>
      </c>
      <c r="D16" t="s">
        <v>1316</v>
      </c>
      <c r="E16" t="s">
        <v>2317</v>
      </c>
      <c r="F16" t="s">
        <v>76</v>
      </c>
      <c r="G16" t="s">
        <v>15</v>
      </c>
      <c r="H16">
        <v>95108</v>
      </c>
      <c r="I16" t="s">
        <v>253</v>
      </c>
    </row>
    <row r="17" spans="1:9" x14ac:dyDescent="0.35">
      <c r="A17" s="2" t="s">
        <v>4214</v>
      </c>
      <c r="B17" t="s">
        <v>315</v>
      </c>
      <c r="C17" s="8" t="str">
        <f t="shared" ca="1" si="0"/>
        <v>nrollins2@yahoo.com</v>
      </c>
      <c r="D17" t="s">
        <v>1317</v>
      </c>
      <c r="E17" t="s">
        <v>2318</v>
      </c>
      <c r="F17" t="s">
        <v>3315</v>
      </c>
      <c r="G17" t="s">
        <v>3730</v>
      </c>
      <c r="H17" t="s">
        <v>3746</v>
      </c>
      <c r="I17" t="s">
        <v>254</v>
      </c>
    </row>
    <row r="18" spans="1:9" x14ac:dyDescent="0.35">
      <c r="A18" s="2" t="s">
        <v>4215</v>
      </c>
      <c r="B18" t="s">
        <v>316</v>
      </c>
      <c r="C18" s="8" t="str">
        <f t="shared" ca="1" si="0"/>
        <v>salvarez7@outlook.com</v>
      </c>
      <c r="D18" t="s">
        <v>1318</v>
      </c>
      <c r="E18" t="s">
        <v>2319</v>
      </c>
      <c r="F18" t="s">
        <v>3316</v>
      </c>
      <c r="G18" t="s">
        <v>3730</v>
      </c>
      <c r="H18" t="s">
        <v>3747</v>
      </c>
      <c r="I18" t="s">
        <v>254</v>
      </c>
    </row>
    <row r="19" spans="1:9" x14ac:dyDescent="0.35">
      <c r="A19" s="2" t="s">
        <v>4216</v>
      </c>
      <c r="B19" t="s">
        <v>317</v>
      </c>
      <c r="C19" s="8" t="str">
        <f t="shared" ca="1" si="0"/>
        <v>lavila2@gmail.com</v>
      </c>
      <c r="D19" t="s">
        <v>1319</v>
      </c>
      <c r="E19" t="s">
        <v>2320</v>
      </c>
      <c r="F19" t="s">
        <v>191</v>
      </c>
      <c r="G19" t="s">
        <v>15</v>
      </c>
      <c r="H19">
        <v>89436</v>
      </c>
      <c r="I19" t="s">
        <v>254</v>
      </c>
    </row>
    <row r="20" spans="1:9" x14ac:dyDescent="0.35">
      <c r="A20" s="2" t="s">
        <v>4217</v>
      </c>
      <c r="B20" t="s">
        <v>318</v>
      </c>
      <c r="C20" s="8" t="str">
        <f t="shared" ca="1" si="0"/>
        <v>jwright7@aol.com</v>
      </c>
      <c r="D20" t="s">
        <v>1320</v>
      </c>
      <c r="E20" t="s">
        <v>2321</v>
      </c>
      <c r="F20" t="s">
        <v>64</v>
      </c>
      <c r="G20" t="s">
        <v>15</v>
      </c>
      <c r="H20">
        <v>62756</v>
      </c>
      <c r="I20" t="s">
        <v>253</v>
      </c>
    </row>
    <row r="21" spans="1:9" x14ac:dyDescent="0.35">
      <c r="A21" s="2" t="s">
        <v>4218</v>
      </c>
      <c r="B21" t="s">
        <v>319</v>
      </c>
      <c r="C21" s="8" t="str">
        <f t="shared" ca="1" si="0"/>
        <v>egarrison8@yahoo.com</v>
      </c>
      <c r="D21" t="s">
        <v>1321</v>
      </c>
      <c r="E21" t="s">
        <v>2322</v>
      </c>
      <c r="F21" t="s">
        <v>131</v>
      </c>
      <c r="G21" t="s">
        <v>15</v>
      </c>
      <c r="H21">
        <v>12210</v>
      </c>
      <c r="I21" t="s">
        <v>253</v>
      </c>
    </row>
    <row r="22" spans="1:9" x14ac:dyDescent="0.35">
      <c r="A22" s="2" t="s">
        <v>4219</v>
      </c>
      <c r="B22" t="s">
        <v>320</v>
      </c>
      <c r="C22" s="8" t="str">
        <f t="shared" ca="1" si="0"/>
        <v>dkent8@hotmail.com</v>
      </c>
      <c r="D22" t="s">
        <v>1322</v>
      </c>
      <c r="E22" t="s">
        <v>2323</v>
      </c>
      <c r="F22" t="s">
        <v>3317</v>
      </c>
      <c r="G22" t="s">
        <v>3732</v>
      </c>
      <c r="H22">
        <v>44269</v>
      </c>
      <c r="I22" t="s">
        <v>253</v>
      </c>
    </row>
    <row r="23" spans="1:9" x14ac:dyDescent="0.35">
      <c r="A23" s="2" t="s">
        <v>4220</v>
      </c>
      <c r="B23" t="s">
        <v>321</v>
      </c>
      <c r="C23" s="8" t="str">
        <f t="shared" ca="1" si="0"/>
        <v>lguerrero7@yahoo.com</v>
      </c>
      <c r="D23" t="s">
        <v>1323</v>
      </c>
      <c r="E23" t="s">
        <v>2324</v>
      </c>
      <c r="F23" t="s">
        <v>3318</v>
      </c>
      <c r="G23" t="s">
        <v>3730</v>
      </c>
      <c r="H23" t="s">
        <v>3748</v>
      </c>
      <c r="I23" t="s">
        <v>254</v>
      </c>
    </row>
    <row r="24" spans="1:9" x14ac:dyDescent="0.35">
      <c r="A24" s="2" t="s">
        <v>4221</v>
      </c>
      <c r="B24" t="s">
        <v>322</v>
      </c>
      <c r="C24" s="8" t="str">
        <f t="shared" ca="1" si="0"/>
        <v>srichards1@yahoo.com</v>
      </c>
      <c r="D24" t="s">
        <v>1324</v>
      </c>
      <c r="E24" t="s">
        <v>2325</v>
      </c>
      <c r="F24" t="s">
        <v>3319</v>
      </c>
      <c r="G24" t="s">
        <v>3730</v>
      </c>
      <c r="H24" t="s">
        <v>3749</v>
      </c>
      <c r="I24" t="s">
        <v>253</v>
      </c>
    </row>
    <row r="25" spans="1:9" x14ac:dyDescent="0.35">
      <c r="A25" s="2" t="s">
        <v>4222</v>
      </c>
      <c r="B25" t="s">
        <v>323</v>
      </c>
      <c r="C25" s="8" t="str">
        <f t="shared" ca="1" si="0"/>
        <v>jgarza3@outlook.com</v>
      </c>
      <c r="D25" t="s">
        <v>1325</v>
      </c>
      <c r="E25" t="s">
        <v>2326</v>
      </c>
      <c r="F25" t="s">
        <v>3320</v>
      </c>
      <c r="G25" t="s">
        <v>3731</v>
      </c>
      <c r="H25" t="s">
        <v>3750</v>
      </c>
      <c r="I25" t="s">
        <v>253</v>
      </c>
    </row>
    <row r="26" spans="1:9" x14ac:dyDescent="0.35">
      <c r="A26" s="2" t="s">
        <v>4223</v>
      </c>
      <c r="B26" t="s">
        <v>324</v>
      </c>
      <c r="C26" s="8" t="str">
        <f t="shared" ca="1" si="0"/>
        <v>dterry4@outlook.com</v>
      </c>
      <c r="D26" t="s">
        <v>1326</v>
      </c>
      <c r="E26" t="s">
        <v>2327</v>
      </c>
      <c r="F26" t="s">
        <v>3321</v>
      </c>
      <c r="G26" t="s">
        <v>3730</v>
      </c>
      <c r="H26" t="s">
        <v>3751</v>
      </c>
      <c r="I26" t="s">
        <v>254</v>
      </c>
    </row>
    <row r="27" spans="1:9" x14ac:dyDescent="0.35">
      <c r="A27" s="2" t="s">
        <v>4224</v>
      </c>
      <c r="B27" t="s">
        <v>325</v>
      </c>
      <c r="C27" s="8" t="str">
        <f t="shared" ca="1" si="0"/>
        <v>snixon3@gmail.com</v>
      </c>
      <c r="D27" t="s">
        <v>1327</v>
      </c>
      <c r="E27" t="s">
        <v>2328</v>
      </c>
      <c r="F27" t="s">
        <v>100</v>
      </c>
      <c r="G27" t="s">
        <v>15</v>
      </c>
      <c r="H27">
        <v>8650</v>
      </c>
      <c r="I27" t="s">
        <v>253</v>
      </c>
    </row>
    <row r="28" spans="1:9" x14ac:dyDescent="0.35">
      <c r="A28" s="2" t="s">
        <v>4225</v>
      </c>
      <c r="B28" t="s">
        <v>326</v>
      </c>
      <c r="C28" s="8" t="str">
        <f t="shared" ca="1" si="0"/>
        <v>mmccoy6@icloud.com</v>
      </c>
      <c r="D28" t="s">
        <v>1328</v>
      </c>
      <c r="E28" t="s">
        <v>2329</v>
      </c>
      <c r="F28" t="s">
        <v>3322</v>
      </c>
      <c r="G28" t="s">
        <v>3730</v>
      </c>
      <c r="H28" t="s">
        <v>3752</v>
      </c>
      <c r="I28" t="s">
        <v>253</v>
      </c>
    </row>
    <row r="29" spans="1:9" x14ac:dyDescent="0.35">
      <c r="A29" s="2" t="s">
        <v>4226</v>
      </c>
      <c r="B29" t="s">
        <v>327</v>
      </c>
      <c r="C29" s="8" t="str">
        <f t="shared" ca="1" si="0"/>
        <v>abartlett9@gmail.com</v>
      </c>
      <c r="D29" t="s">
        <v>1329</v>
      </c>
      <c r="E29" t="s">
        <v>2330</v>
      </c>
      <c r="F29" t="s">
        <v>27</v>
      </c>
      <c r="G29" t="s">
        <v>15</v>
      </c>
      <c r="H29">
        <v>55441</v>
      </c>
      <c r="I29" t="s">
        <v>254</v>
      </c>
    </row>
    <row r="30" spans="1:9" x14ac:dyDescent="0.35">
      <c r="A30" s="2" t="s">
        <v>4227</v>
      </c>
      <c r="B30" t="s">
        <v>328</v>
      </c>
      <c r="C30" s="8" t="str">
        <f t="shared" ca="1" si="0"/>
        <v>jrice1@yahoo.com</v>
      </c>
      <c r="D30" t="s">
        <v>1330</v>
      </c>
      <c r="E30" t="s">
        <v>2331</v>
      </c>
      <c r="F30" t="s">
        <v>3323</v>
      </c>
      <c r="G30" t="s">
        <v>3730</v>
      </c>
      <c r="H30" t="s">
        <v>3753</v>
      </c>
      <c r="I30" t="s">
        <v>254</v>
      </c>
    </row>
    <row r="31" spans="1:9" x14ac:dyDescent="0.35">
      <c r="A31" s="2" t="s">
        <v>4228</v>
      </c>
      <c r="B31" t="s">
        <v>329</v>
      </c>
      <c r="C31" s="8" t="str">
        <f t="shared" ca="1" si="0"/>
        <v>alandry4@icloud.com</v>
      </c>
      <c r="D31" t="s">
        <v>1331</v>
      </c>
      <c r="E31" t="s">
        <v>2332</v>
      </c>
      <c r="F31" t="s">
        <v>92</v>
      </c>
      <c r="G31" t="s">
        <v>15</v>
      </c>
      <c r="H31">
        <v>85754</v>
      </c>
      <c r="I31" t="s">
        <v>253</v>
      </c>
    </row>
    <row r="32" spans="1:9" x14ac:dyDescent="0.35">
      <c r="A32" s="2" t="s">
        <v>4229</v>
      </c>
      <c r="B32" t="s">
        <v>330</v>
      </c>
      <c r="C32" s="8" t="str">
        <f t="shared" ca="1" si="0"/>
        <v>jbailey2@aol.com</v>
      </c>
      <c r="D32" t="s">
        <v>1332</v>
      </c>
      <c r="E32" t="s">
        <v>2333</v>
      </c>
      <c r="F32" t="s">
        <v>3324</v>
      </c>
      <c r="G32" t="s">
        <v>3730</v>
      </c>
      <c r="H32" t="s">
        <v>3754</v>
      </c>
      <c r="I32" t="s">
        <v>254</v>
      </c>
    </row>
    <row r="33" spans="1:9" x14ac:dyDescent="0.35">
      <c r="A33" s="2" t="s">
        <v>4230</v>
      </c>
      <c r="B33" t="s">
        <v>331</v>
      </c>
      <c r="C33" s="8" t="str">
        <f t="shared" ca="1" si="0"/>
        <v>dgeorge1@hotmail.com</v>
      </c>
      <c r="D33" t="s">
        <v>1333</v>
      </c>
      <c r="E33" t="s">
        <v>2334</v>
      </c>
      <c r="F33" t="s">
        <v>3325</v>
      </c>
      <c r="G33" t="s">
        <v>178</v>
      </c>
      <c r="H33" t="s">
        <v>3755</v>
      </c>
      <c r="I33" t="s">
        <v>254</v>
      </c>
    </row>
    <row r="34" spans="1:9" x14ac:dyDescent="0.35">
      <c r="A34" s="2" t="s">
        <v>4231</v>
      </c>
      <c r="B34" t="s">
        <v>332</v>
      </c>
      <c r="C34" s="8" t="str">
        <f t="shared" ca="1" si="0"/>
        <v>lfloyd2@hotmail.com</v>
      </c>
      <c r="D34" t="s">
        <v>1334</v>
      </c>
      <c r="E34" t="s">
        <v>2335</v>
      </c>
      <c r="F34" t="s">
        <v>3326</v>
      </c>
      <c r="G34" t="s">
        <v>3730</v>
      </c>
      <c r="H34" t="s">
        <v>3756</v>
      </c>
      <c r="I34" t="s">
        <v>253</v>
      </c>
    </row>
    <row r="35" spans="1:9" x14ac:dyDescent="0.35">
      <c r="A35" s="2" t="s">
        <v>4232</v>
      </c>
      <c r="B35" t="s">
        <v>333</v>
      </c>
      <c r="C35" s="8" t="str">
        <f t="shared" ca="1" si="0"/>
        <v>amorgan0@gmail.com</v>
      </c>
      <c r="D35" t="s">
        <v>1335</v>
      </c>
      <c r="E35" t="s">
        <v>2336</v>
      </c>
      <c r="F35" t="s">
        <v>3327</v>
      </c>
      <c r="G35" t="s">
        <v>3731</v>
      </c>
      <c r="H35" t="s">
        <v>3744</v>
      </c>
      <c r="I35" t="s">
        <v>254</v>
      </c>
    </row>
    <row r="36" spans="1:9" x14ac:dyDescent="0.35">
      <c r="A36" s="2" t="s">
        <v>4233</v>
      </c>
      <c r="B36" t="s">
        <v>334</v>
      </c>
      <c r="C36" s="8" t="str">
        <f t="shared" ca="1" si="0"/>
        <v>ccalhoun6@icloud.com</v>
      </c>
      <c r="D36" t="s">
        <v>1336</v>
      </c>
      <c r="E36" t="s">
        <v>2337</v>
      </c>
      <c r="F36" t="s">
        <v>3318</v>
      </c>
      <c r="G36" t="s">
        <v>3730</v>
      </c>
      <c r="H36" t="s">
        <v>3757</v>
      </c>
      <c r="I36" t="s">
        <v>253</v>
      </c>
    </row>
    <row r="37" spans="1:9" x14ac:dyDescent="0.35">
      <c r="A37" s="2" t="s">
        <v>4234</v>
      </c>
      <c r="B37" t="s">
        <v>335</v>
      </c>
      <c r="C37" s="8" t="str">
        <f t="shared" ca="1" si="0"/>
        <v>hpennington5@aol.com</v>
      </c>
      <c r="D37" t="s">
        <v>1337</v>
      </c>
      <c r="E37" t="s">
        <v>2338</v>
      </c>
      <c r="F37" t="s">
        <v>3328</v>
      </c>
      <c r="G37" t="s">
        <v>3731</v>
      </c>
      <c r="H37" t="s">
        <v>3758</v>
      </c>
      <c r="I37" t="s">
        <v>254</v>
      </c>
    </row>
    <row r="38" spans="1:9" x14ac:dyDescent="0.35">
      <c r="A38" s="2" t="s">
        <v>4235</v>
      </c>
      <c r="B38" t="s">
        <v>336</v>
      </c>
      <c r="C38" s="8" t="str">
        <f t="shared" ca="1" si="0"/>
        <v>rmiller7@gmail.com</v>
      </c>
      <c r="D38" t="s">
        <v>1338</v>
      </c>
      <c r="E38" t="s">
        <v>2339</v>
      </c>
      <c r="F38" t="s">
        <v>30</v>
      </c>
      <c r="G38" t="s">
        <v>3731</v>
      </c>
      <c r="H38" t="s">
        <v>3759</v>
      </c>
      <c r="I38" t="s">
        <v>254</v>
      </c>
    </row>
    <row r="39" spans="1:9" x14ac:dyDescent="0.35">
      <c r="A39" s="2" t="s">
        <v>4236</v>
      </c>
      <c r="B39" t="s">
        <v>337</v>
      </c>
      <c r="C39" s="8" t="str">
        <f t="shared" ca="1" si="0"/>
        <v>jpitts2@outlook.com</v>
      </c>
      <c r="D39" t="s">
        <v>1339</v>
      </c>
      <c r="E39" t="s">
        <v>2340</v>
      </c>
      <c r="F39" t="s">
        <v>123</v>
      </c>
      <c r="G39" t="s">
        <v>15</v>
      </c>
      <c r="H39">
        <v>85010</v>
      </c>
      <c r="I39" t="s">
        <v>254</v>
      </c>
    </row>
    <row r="40" spans="1:9" x14ac:dyDescent="0.35">
      <c r="A40" s="2" t="s">
        <v>4237</v>
      </c>
      <c r="B40" t="s">
        <v>338</v>
      </c>
      <c r="C40" s="8" t="str">
        <f t="shared" ca="1" si="0"/>
        <v>anash8@icloud.com</v>
      </c>
      <c r="D40" t="s">
        <v>1340</v>
      </c>
      <c r="E40" t="s">
        <v>2341</v>
      </c>
      <c r="F40" t="s">
        <v>48</v>
      </c>
      <c r="G40" t="s">
        <v>3731</v>
      </c>
      <c r="H40" t="s">
        <v>3760</v>
      </c>
      <c r="I40" t="s">
        <v>254</v>
      </c>
    </row>
    <row r="41" spans="1:9" x14ac:dyDescent="0.35">
      <c r="A41" s="2" t="s">
        <v>4238</v>
      </c>
      <c r="B41" t="s">
        <v>339</v>
      </c>
      <c r="C41" s="8" t="str">
        <f t="shared" ca="1" si="0"/>
        <v>gbridges0@outlook.com</v>
      </c>
      <c r="D41" t="s">
        <v>1341</v>
      </c>
      <c r="E41" t="s">
        <v>2342</v>
      </c>
      <c r="F41" t="s">
        <v>3329</v>
      </c>
      <c r="G41" t="s">
        <v>3731</v>
      </c>
      <c r="H41" t="s">
        <v>3761</v>
      </c>
      <c r="I41" t="s">
        <v>253</v>
      </c>
    </row>
    <row r="42" spans="1:9" x14ac:dyDescent="0.35">
      <c r="A42" s="2" t="s">
        <v>4239</v>
      </c>
      <c r="B42" t="s">
        <v>340</v>
      </c>
      <c r="C42" s="8" t="str">
        <f t="shared" ca="1" si="0"/>
        <v>cpatterson9@aol.com</v>
      </c>
      <c r="D42" t="s">
        <v>1342</v>
      </c>
      <c r="E42" t="s">
        <v>2343</v>
      </c>
      <c r="F42" t="s">
        <v>3330</v>
      </c>
      <c r="G42" t="s">
        <v>3730</v>
      </c>
      <c r="H42" t="s">
        <v>3762</v>
      </c>
      <c r="I42" t="s">
        <v>254</v>
      </c>
    </row>
    <row r="43" spans="1:9" x14ac:dyDescent="0.35">
      <c r="A43" s="2" t="s">
        <v>4240</v>
      </c>
      <c r="B43" t="s">
        <v>341</v>
      </c>
      <c r="C43" s="8" t="str">
        <f t="shared" ca="1" si="0"/>
        <v>fcraig2@yahoo.com</v>
      </c>
      <c r="D43" t="s">
        <v>1343</v>
      </c>
      <c r="E43" t="s">
        <v>2344</v>
      </c>
      <c r="F43" t="s">
        <v>3331</v>
      </c>
      <c r="G43" t="s">
        <v>3731</v>
      </c>
      <c r="H43" t="s">
        <v>3763</v>
      </c>
      <c r="I43" t="s">
        <v>253</v>
      </c>
    </row>
    <row r="44" spans="1:9" x14ac:dyDescent="0.35">
      <c r="A44" s="2" t="s">
        <v>4241</v>
      </c>
      <c r="B44" t="s">
        <v>342</v>
      </c>
      <c r="C44" s="8" t="str">
        <f t="shared" ca="1" si="0"/>
        <v>sbest9@yahoo.com</v>
      </c>
      <c r="D44" t="s">
        <v>1344</v>
      </c>
      <c r="E44" t="s">
        <v>2345</v>
      </c>
      <c r="F44" t="s">
        <v>3332</v>
      </c>
      <c r="G44" t="s">
        <v>3731</v>
      </c>
      <c r="H44" t="s">
        <v>3764</v>
      </c>
      <c r="I44" t="s">
        <v>253</v>
      </c>
    </row>
    <row r="45" spans="1:9" x14ac:dyDescent="0.35">
      <c r="A45" s="2" t="s">
        <v>4242</v>
      </c>
      <c r="B45" t="s">
        <v>343</v>
      </c>
      <c r="C45" s="8" t="str">
        <f t="shared" ca="1" si="0"/>
        <v>jtucker7@yahoo.com</v>
      </c>
      <c r="D45" t="s">
        <v>1345</v>
      </c>
      <c r="E45" t="s">
        <v>2346</v>
      </c>
      <c r="F45" t="s">
        <v>210</v>
      </c>
      <c r="G45" t="s">
        <v>15</v>
      </c>
      <c r="H45">
        <v>92619</v>
      </c>
      <c r="I45" t="s">
        <v>254</v>
      </c>
    </row>
    <row r="46" spans="1:9" x14ac:dyDescent="0.35">
      <c r="A46" s="2" t="s">
        <v>4243</v>
      </c>
      <c r="B46" t="s">
        <v>344</v>
      </c>
      <c r="C46" s="8" t="str">
        <f t="shared" ca="1" si="0"/>
        <v>kcopeland2@outlook.com</v>
      </c>
      <c r="D46" t="s">
        <v>1346</v>
      </c>
      <c r="E46" t="s">
        <v>2347</v>
      </c>
      <c r="F46" t="s">
        <v>3333</v>
      </c>
      <c r="G46" t="s">
        <v>3731</v>
      </c>
      <c r="H46" t="s">
        <v>3765</v>
      </c>
      <c r="I46" t="s">
        <v>253</v>
      </c>
    </row>
    <row r="47" spans="1:9" x14ac:dyDescent="0.35">
      <c r="A47" s="2" t="s">
        <v>4244</v>
      </c>
      <c r="B47" t="s">
        <v>345</v>
      </c>
      <c r="C47" s="8" t="str">
        <f t="shared" ca="1" si="0"/>
        <v>flucero7@hotmail.com</v>
      </c>
      <c r="D47" t="s">
        <v>1347</v>
      </c>
      <c r="E47" t="s">
        <v>2348</v>
      </c>
      <c r="F47" t="s">
        <v>172</v>
      </c>
      <c r="G47" t="s">
        <v>22</v>
      </c>
      <c r="H47" t="s">
        <v>173</v>
      </c>
      <c r="I47" t="s">
        <v>254</v>
      </c>
    </row>
    <row r="48" spans="1:9" x14ac:dyDescent="0.35">
      <c r="A48" s="2" t="s">
        <v>4245</v>
      </c>
      <c r="B48" t="s">
        <v>346</v>
      </c>
      <c r="C48" s="8" t="str">
        <f t="shared" ca="1" si="0"/>
        <v>lford6@gmail.com</v>
      </c>
      <c r="D48" t="s">
        <v>1348</v>
      </c>
      <c r="E48" t="s">
        <v>2349</v>
      </c>
      <c r="F48" t="s">
        <v>32</v>
      </c>
      <c r="G48" t="s">
        <v>15</v>
      </c>
      <c r="H48">
        <v>48217</v>
      </c>
      <c r="I48" t="s">
        <v>253</v>
      </c>
    </row>
    <row r="49" spans="1:9" x14ac:dyDescent="0.35">
      <c r="A49" s="2" t="s">
        <v>4246</v>
      </c>
      <c r="B49" t="s">
        <v>347</v>
      </c>
      <c r="C49" s="8" t="str">
        <f t="shared" ca="1" si="0"/>
        <v>ychase1@yahoo.com</v>
      </c>
      <c r="D49" t="s">
        <v>1349</v>
      </c>
      <c r="E49" t="s">
        <v>2350</v>
      </c>
      <c r="F49" t="s">
        <v>120</v>
      </c>
      <c r="G49" t="s">
        <v>22</v>
      </c>
      <c r="H49" t="s">
        <v>128</v>
      </c>
      <c r="I49" t="s">
        <v>253</v>
      </c>
    </row>
    <row r="50" spans="1:9" x14ac:dyDescent="0.35">
      <c r="A50" s="2" t="s">
        <v>4247</v>
      </c>
      <c r="B50" t="s">
        <v>348</v>
      </c>
      <c r="C50" s="8" t="str">
        <f t="shared" ca="1" si="0"/>
        <v>kpotter3@gmail.com</v>
      </c>
      <c r="D50" t="s">
        <v>1350</v>
      </c>
      <c r="E50" t="s">
        <v>2351</v>
      </c>
      <c r="F50" t="s">
        <v>185</v>
      </c>
      <c r="G50" t="s">
        <v>178</v>
      </c>
      <c r="H50" t="s">
        <v>186</v>
      </c>
      <c r="I50" t="s">
        <v>254</v>
      </c>
    </row>
    <row r="51" spans="1:9" x14ac:dyDescent="0.35">
      <c r="A51" s="2" t="s">
        <v>4248</v>
      </c>
      <c r="B51" t="s">
        <v>349</v>
      </c>
      <c r="C51" s="8" t="str">
        <f t="shared" ca="1" si="0"/>
        <v>mkramer3@yahoo.com</v>
      </c>
      <c r="D51" t="s">
        <v>1351</v>
      </c>
      <c r="E51" t="s">
        <v>2352</v>
      </c>
      <c r="F51" t="s">
        <v>3334</v>
      </c>
      <c r="G51" t="s">
        <v>3730</v>
      </c>
      <c r="H51" t="s">
        <v>3766</v>
      </c>
      <c r="I51" t="s">
        <v>254</v>
      </c>
    </row>
    <row r="52" spans="1:9" x14ac:dyDescent="0.35">
      <c r="A52" s="2" t="s">
        <v>4249</v>
      </c>
      <c r="B52" t="s">
        <v>350</v>
      </c>
      <c r="C52" s="8" t="str">
        <f t="shared" ca="1" si="0"/>
        <v>mgonzalez1@gmail.com</v>
      </c>
      <c r="D52" t="s">
        <v>1352</v>
      </c>
      <c r="E52" t="s">
        <v>2353</v>
      </c>
      <c r="F52" t="s">
        <v>65</v>
      </c>
      <c r="G52" t="s">
        <v>15</v>
      </c>
      <c r="H52">
        <v>30343</v>
      </c>
      <c r="I52" t="s">
        <v>254</v>
      </c>
    </row>
    <row r="53" spans="1:9" x14ac:dyDescent="0.35">
      <c r="A53" s="2" t="s">
        <v>4250</v>
      </c>
      <c r="B53" t="s">
        <v>351</v>
      </c>
      <c r="C53" s="8" t="str">
        <f t="shared" ca="1" si="0"/>
        <v>dpetty9@icloud.com</v>
      </c>
      <c r="D53" t="s">
        <v>1353</v>
      </c>
      <c r="E53" t="s">
        <v>2354</v>
      </c>
      <c r="F53" t="s">
        <v>81</v>
      </c>
      <c r="G53" t="s">
        <v>15</v>
      </c>
      <c r="H53">
        <v>76192</v>
      </c>
      <c r="I53" t="s">
        <v>253</v>
      </c>
    </row>
    <row r="54" spans="1:9" x14ac:dyDescent="0.35">
      <c r="A54" s="2" t="s">
        <v>4251</v>
      </c>
      <c r="B54" t="s">
        <v>352</v>
      </c>
      <c r="C54" s="8" t="str">
        <f t="shared" ca="1" si="0"/>
        <v>jmccann4@aol.com</v>
      </c>
      <c r="D54" t="s">
        <v>1354</v>
      </c>
      <c r="E54" t="s">
        <v>2355</v>
      </c>
      <c r="F54" t="s">
        <v>200</v>
      </c>
      <c r="G54" t="s">
        <v>178</v>
      </c>
      <c r="H54" t="s">
        <v>201</v>
      </c>
      <c r="I54" t="s">
        <v>254</v>
      </c>
    </row>
    <row r="55" spans="1:9" x14ac:dyDescent="0.35">
      <c r="A55" s="2" t="s">
        <v>4252</v>
      </c>
      <c r="B55" t="s">
        <v>353</v>
      </c>
      <c r="C55" s="8" t="str">
        <f t="shared" ca="1" si="0"/>
        <v>kbrock0@gmail.com</v>
      </c>
      <c r="D55" t="s">
        <v>1355</v>
      </c>
      <c r="E55" t="s">
        <v>2356</v>
      </c>
      <c r="F55" t="s">
        <v>31</v>
      </c>
      <c r="G55" t="s">
        <v>15</v>
      </c>
      <c r="H55">
        <v>31914</v>
      </c>
      <c r="I55" t="s">
        <v>254</v>
      </c>
    </row>
    <row r="56" spans="1:9" x14ac:dyDescent="0.35">
      <c r="A56" s="2" t="s">
        <v>4253</v>
      </c>
      <c r="B56" t="s">
        <v>354</v>
      </c>
      <c r="C56" s="8" t="str">
        <f t="shared" ca="1" si="0"/>
        <v>bfreeman1@gmail.com</v>
      </c>
      <c r="D56" t="s">
        <v>1356</v>
      </c>
      <c r="E56" t="s">
        <v>2357</v>
      </c>
      <c r="F56" t="s">
        <v>72</v>
      </c>
      <c r="G56" t="s">
        <v>15</v>
      </c>
      <c r="H56">
        <v>33196</v>
      </c>
      <c r="I56" t="s">
        <v>254</v>
      </c>
    </row>
    <row r="57" spans="1:9" x14ac:dyDescent="0.35">
      <c r="A57" s="2" t="s">
        <v>4254</v>
      </c>
      <c r="B57" t="s">
        <v>355</v>
      </c>
      <c r="C57" s="8" t="str">
        <f t="shared" ca="1" si="0"/>
        <v>lmitchell6@gmail.com</v>
      </c>
      <c r="D57" t="s">
        <v>1357</v>
      </c>
      <c r="E57" t="s">
        <v>2358</v>
      </c>
      <c r="F57" t="s">
        <v>80</v>
      </c>
      <c r="G57" t="s">
        <v>15</v>
      </c>
      <c r="H57">
        <v>98185</v>
      </c>
      <c r="I57" t="s">
        <v>254</v>
      </c>
    </row>
    <row r="58" spans="1:9" x14ac:dyDescent="0.35">
      <c r="A58" s="2" t="s">
        <v>4255</v>
      </c>
      <c r="B58" t="s">
        <v>356</v>
      </c>
      <c r="C58" s="8" t="str">
        <f t="shared" ca="1" si="0"/>
        <v>rcline9@hotmail.com</v>
      </c>
      <c r="D58" t="s">
        <v>1358</v>
      </c>
      <c r="E58" t="s">
        <v>2359</v>
      </c>
      <c r="F58" t="s">
        <v>24</v>
      </c>
      <c r="G58" t="s">
        <v>15</v>
      </c>
      <c r="H58">
        <v>93704</v>
      </c>
      <c r="I58" t="s">
        <v>253</v>
      </c>
    </row>
    <row r="59" spans="1:9" x14ac:dyDescent="0.35">
      <c r="A59" s="2" t="s">
        <v>4256</v>
      </c>
      <c r="B59" t="s">
        <v>357</v>
      </c>
      <c r="C59" s="8" t="str">
        <f t="shared" ca="1" si="0"/>
        <v>bvillanueva8@yahoo.com</v>
      </c>
      <c r="D59" t="s">
        <v>1359</v>
      </c>
      <c r="E59" t="s">
        <v>2360</v>
      </c>
      <c r="F59" t="s">
        <v>3335</v>
      </c>
      <c r="G59" t="s">
        <v>15</v>
      </c>
      <c r="H59">
        <v>64504</v>
      </c>
      <c r="I59" t="s">
        <v>254</v>
      </c>
    </row>
    <row r="60" spans="1:9" x14ac:dyDescent="0.35">
      <c r="A60" s="2" t="s">
        <v>4257</v>
      </c>
      <c r="B60" t="s">
        <v>358</v>
      </c>
      <c r="C60" s="8" t="str">
        <f t="shared" ca="1" si="0"/>
        <v>twhite9@gmail.com</v>
      </c>
      <c r="D60" t="s">
        <v>1360</v>
      </c>
      <c r="E60" t="s">
        <v>2361</v>
      </c>
      <c r="F60" t="s">
        <v>26</v>
      </c>
      <c r="G60" t="s">
        <v>15</v>
      </c>
      <c r="H60">
        <v>70836</v>
      </c>
      <c r="I60" t="s">
        <v>253</v>
      </c>
    </row>
    <row r="61" spans="1:9" x14ac:dyDescent="0.35">
      <c r="A61" s="2" t="s">
        <v>4258</v>
      </c>
      <c r="B61" t="s">
        <v>359</v>
      </c>
      <c r="C61" s="8" t="str">
        <f t="shared" ca="1" si="0"/>
        <v>jwu0@outlook.com</v>
      </c>
      <c r="D61" t="s">
        <v>1361</v>
      </c>
      <c r="E61" t="s">
        <v>2362</v>
      </c>
      <c r="F61" t="s">
        <v>3336</v>
      </c>
      <c r="G61" t="s">
        <v>3730</v>
      </c>
      <c r="H61" t="s">
        <v>3767</v>
      </c>
      <c r="I61" t="s">
        <v>253</v>
      </c>
    </row>
    <row r="62" spans="1:9" x14ac:dyDescent="0.35">
      <c r="A62" s="2" t="s">
        <v>4259</v>
      </c>
      <c r="B62" t="s">
        <v>360</v>
      </c>
      <c r="C62" s="8" t="str">
        <f t="shared" ca="1" si="0"/>
        <v>jhays8@aol.com</v>
      </c>
      <c r="D62" t="s">
        <v>1362</v>
      </c>
      <c r="E62" t="s">
        <v>2363</v>
      </c>
      <c r="F62" t="s">
        <v>3337</v>
      </c>
      <c r="G62" t="s">
        <v>22</v>
      </c>
      <c r="H62" t="s">
        <v>3768</v>
      </c>
      <c r="I62" t="s">
        <v>254</v>
      </c>
    </row>
    <row r="63" spans="1:9" x14ac:dyDescent="0.35">
      <c r="A63" s="2" t="s">
        <v>4260</v>
      </c>
      <c r="B63" t="s">
        <v>361</v>
      </c>
      <c r="C63" s="8" t="str">
        <f t="shared" ca="1" si="0"/>
        <v>isanford0@gmail.com</v>
      </c>
      <c r="D63" t="s">
        <v>1363</v>
      </c>
      <c r="E63" t="s">
        <v>2364</v>
      </c>
      <c r="F63" t="s">
        <v>3338</v>
      </c>
      <c r="G63" t="s">
        <v>3732</v>
      </c>
      <c r="H63">
        <v>40489</v>
      </c>
      <c r="I63" t="s">
        <v>253</v>
      </c>
    </row>
    <row r="64" spans="1:9" x14ac:dyDescent="0.35">
      <c r="A64" s="2" t="s">
        <v>4261</v>
      </c>
      <c r="B64" t="s">
        <v>362</v>
      </c>
      <c r="C64" s="8" t="str">
        <f t="shared" ca="1" si="0"/>
        <v>mfreeman3@aol.com</v>
      </c>
      <c r="D64" t="s">
        <v>1364</v>
      </c>
      <c r="E64" t="s">
        <v>2365</v>
      </c>
      <c r="F64" t="s">
        <v>3339</v>
      </c>
      <c r="G64" t="s">
        <v>3730</v>
      </c>
      <c r="H64" t="s">
        <v>3769</v>
      </c>
      <c r="I64" t="s">
        <v>253</v>
      </c>
    </row>
    <row r="65" spans="1:9" x14ac:dyDescent="0.35">
      <c r="A65" s="2" t="s">
        <v>4262</v>
      </c>
      <c r="B65" t="s">
        <v>363</v>
      </c>
      <c r="C65" s="8" t="str">
        <f t="shared" ca="1" si="0"/>
        <v>eyoung9@icloud.com</v>
      </c>
      <c r="D65" t="s">
        <v>1365</v>
      </c>
      <c r="E65" t="s">
        <v>2366</v>
      </c>
      <c r="F65" t="s">
        <v>3340</v>
      </c>
      <c r="G65" t="s">
        <v>3730</v>
      </c>
      <c r="H65" t="s">
        <v>3770</v>
      </c>
      <c r="I65" t="s">
        <v>254</v>
      </c>
    </row>
    <row r="66" spans="1:9" x14ac:dyDescent="0.35">
      <c r="A66" s="2" t="s">
        <v>4263</v>
      </c>
      <c r="B66" t="s">
        <v>364</v>
      </c>
      <c r="C66" s="8" t="str">
        <f t="shared" ca="1" si="0"/>
        <v>tbaker5@aol.com</v>
      </c>
      <c r="D66" t="s">
        <v>1366</v>
      </c>
      <c r="E66" t="s">
        <v>2367</v>
      </c>
      <c r="F66" t="s">
        <v>3341</v>
      </c>
      <c r="G66" t="s">
        <v>3730</v>
      </c>
      <c r="H66" t="s">
        <v>3771</v>
      </c>
      <c r="I66" t="s">
        <v>253</v>
      </c>
    </row>
    <row r="67" spans="1:9" x14ac:dyDescent="0.35">
      <c r="A67" s="2" t="s">
        <v>4264</v>
      </c>
      <c r="B67" t="s">
        <v>365</v>
      </c>
      <c r="C67" s="8" t="str">
        <f t="shared" ref="C67:C130" ca="1" si="1">LOWER(LEFT(B67,1) &amp; RIGHT(B67,LEN(B67)-SEARCH(" ",B67)) &amp; RANDBETWEEN(0,9) &amp; "@" &amp; CHOOSE(RANDBETWEEN(1,6), "gmail.com", "yahoo.com", "outlook.com", "icloud.com", "hotmail.com", "aol.com"))</f>
        <v>kblanchard0@yahoo.com</v>
      </c>
      <c r="D67" t="s">
        <v>1367</v>
      </c>
      <c r="E67" t="s">
        <v>2368</v>
      </c>
      <c r="F67" t="s">
        <v>16</v>
      </c>
      <c r="G67" t="s">
        <v>15</v>
      </c>
      <c r="H67">
        <v>21216</v>
      </c>
      <c r="I67" t="s">
        <v>253</v>
      </c>
    </row>
    <row r="68" spans="1:9" x14ac:dyDescent="0.35">
      <c r="A68" s="2" t="s">
        <v>4265</v>
      </c>
      <c r="B68" t="s">
        <v>366</v>
      </c>
      <c r="C68" s="8" t="str">
        <f t="shared" ca="1" si="1"/>
        <v>crich5@outlook.com</v>
      </c>
      <c r="D68" t="s">
        <v>1368</v>
      </c>
      <c r="E68" t="s">
        <v>2369</v>
      </c>
      <c r="F68" t="s">
        <v>3310</v>
      </c>
      <c r="G68" t="s">
        <v>15</v>
      </c>
      <c r="H68">
        <v>65105</v>
      </c>
      <c r="I68" t="s">
        <v>253</v>
      </c>
    </row>
    <row r="69" spans="1:9" x14ac:dyDescent="0.35">
      <c r="A69" s="2" t="s">
        <v>4266</v>
      </c>
      <c r="B69" t="s">
        <v>367</v>
      </c>
      <c r="C69" s="8" t="str">
        <f t="shared" ca="1" si="1"/>
        <v>acrosby9@aol.com</v>
      </c>
      <c r="D69" t="s">
        <v>1369</v>
      </c>
      <c r="E69" t="s">
        <v>2370</v>
      </c>
      <c r="F69" t="s">
        <v>18</v>
      </c>
      <c r="G69" t="s">
        <v>15</v>
      </c>
      <c r="H69">
        <v>38161</v>
      </c>
      <c r="I69" t="s">
        <v>254</v>
      </c>
    </row>
    <row r="70" spans="1:9" x14ac:dyDescent="0.35">
      <c r="A70" s="2" t="s">
        <v>4267</v>
      </c>
      <c r="B70" t="s">
        <v>368</v>
      </c>
      <c r="C70" s="8" t="str">
        <f t="shared" ca="1" si="1"/>
        <v>ggeorge2@hotmail.com</v>
      </c>
      <c r="D70" t="s">
        <v>1370</v>
      </c>
      <c r="E70" t="s">
        <v>2371</v>
      </c>
      <c r="F70" t="s">
        <v>3342</v>
      </c>
      <c r="G70" t="s">
        <v>3731</v>
      </c>
      <c r="H70" t="s">
        <v>3772</v>
      </c>
      <c r="I70" t="s">
        <v>254</v>
      </c>
    </row>
    <row r="71" spans="1:9" x14ac:dyDescent="0.35">
      <c r="A71" s="2" t="s">
        <v>4268</v>
      </c>
      <c r="B71" t="s">
        <v>369</v>
      </c>
      <c r="C71" s="8" t="str">
        <f t="shared" ca="1" si="1"/>
        <v>nchoi7@aol.com</v>
      </c>
      <c r="D71" t="s">
        <v>1371</v>
      </c>
      <c r="E71" t="s">
        <v>2372</v>
      </c>
      <c r="F71" t="s">
        <v>3343</v>
      </c>
      <c r="G71" t="s">
        <v>3730</v>
      </c>
      <c r="H71" t="s">
        <v>3773</v>
      </c>
      <c r="I71" t="s">
        <v>253</v>
      </c>
    </row>
    <row r="72" spans="1:9" x14ac:dyDescent="0.35">
      <c r="A72" s="2" t="s">
        <v>4269</v>
      </c>
      <c r="B72" t="s">
        <v>370</v>
      </c>
      <c r="C72" s="8" t="str">
        <f t="shared" ca="1" si="1"/>
        <v>tballard1@hotmail.com</v>
      </c>
      <c r="D72" t="s">
        <v>1372</v>
      </c>
      <c r="E72" t="s">
        <v>2373</v>
      </c>
      <c r="F72" t="s">
        <v>3344</v>
      </c>
      <c r="G72" t="s">
        <v>3732</v>
      </c>
      <c r="H72">
        <v>67067</v>
      </c>
      <c r="I72" t="s">
        <v>254</v>
      </c>
    </row>
    <row r="73" spans="1:9" x14ac:dyDescent="0.35">
      <c r="A73" s="2" t="s">
        <v>4270</v>
      </c>
      <c r="B73" t="s">
        <v>371</v>
      </c>
      <c r="C73" s="8" t="str">
        <f t="shared" ca="1" si="1"/>
        <v>cmckinney5@outlook.com</v>
      </c>
      <c r="D73" t="s">
        <v>1373</v>
      </c>
      <c r="E73" t="s">
        <v>2374</v>
      </c>
      <c r="F73" t="s">
        <v>27</v>
      </c>
      <c r="G73" t="s">
        <v>15</v>
      </c>
      <c r="H73">
        <v>55480</v>
      </c>
      <c r="I73" t="s">
        <v>254</v>
      </c>
    </row>
    <row r="74" spans="1:9" x14ac:dyDescent="0.35">
      <c r="A74" s="2" t="s">
        <v>4271</v>
      </c>
      <c r="B74" t="s">
        <v>372</v>
      </c>
      <c r="C74" s="8" t="str">
        <f t="shared" ca="1" si="1"/>
        <v>hsaunders9@outlook.com</v>
      </c>
      <c r="D74" t="s">
        <v>1374</v>
      </c>
      <c r="E74" t="s">
        <v>2375</v>
      </c>
      <c r="F74" t="s">
        <v>35</v>
      </c>
      <c r="G74" t="s">
        <v>15</v>
      </c>
      <c r="H74">
        <v>53225</v>
      </c>
      <c r="I74" t="s">
        <v>254</v>
      </c>
    </row>
    <row r="75" spans="1:9" x14ac:dyDescent="0.35">
      <c r="A75" s="2" t="s">
        <v>4272</v>
      </c>
      <c r="B75" t="s">
        <v>373</v>
      </c>
      <c r="C75" s="8" t="str">
        <f t="shared" ca="1" si="1"/>
        <v>obush4@outlook.com</v>
      </c>
      <c r="D75" t="s">
        <v>1375</v>
      </c>
      <c r="E75" t="s">
        <v>2376</v>
      </c>
      <c r="F75" t="s">
        <v>3345</v>
      </c>
      <c r="G75" t="s">
        <v>3730</v>
      </c>
      <c r="H75" t="s">
        <v>3774</v>
      </c>
      <c r="I75" t="s">
        <v>253</v>
      </c>
    </row>
    <row r="76" spans="1:9" x14ac:dyDescent="0.35">
      <c r="A76" s="2" t="s">
        <v>4273</v>
      </c>
      <c r="B76" t="s">
        <v>374</v>
      </c>
      <c r="C76" s="8" t="str">
        <f t="shared" ca="1" si="1"/>
        <v>bberger6@outlook.com</v>
      </c>
      <c r="D76" t="s">
        <v>1376</v>
      </c>
      <c r="E76" t="s">
        <v>2377</v>
      </c>
      <c r="F76" t="s">
        <v>107</v>
      </c>
      <c r="G76" t="s">
        <v>15</v>
      </c>
      <c r="H76">
        <v>94622</v>
      </c>
      <c r="I76" t="s">
        <v>253</v>
      </c>
    </row>
    <row r="77" spans="1:9" x14ac:dyDescent="0.35">
      <c r="A77" s="2" t="s">
        <v>4274</v>
      </c>
      <c r="B77" t="s">
        <v>375</v>
      </c>
      <c r="C77" s="8" t="str">
        <f t="shared" ca="1" si="1"/>
        <v>rgibbs0@icloud.com</v>
      </c>
      <c r="D77" t="s">
        <v>1377</v>
      </c>
      <c r="E77" t="s">
        <v>2378</v>
      </c>
      <c r="F77" t="s">
        <v>3346</v>
      </c>
      <c r="G77" t="s">
        <v>3730</v>
      </c>
      <c r="H77" t="s">
        <v>3775</v>
      </c>
      <c r="I77" t="s">
        <v>253</v>
      </c>
    </row>
    <row r="78" spans="1:9" x14ac:dyDescent="0.35">
      <c r="A78" s="2" t="s">
        <v>4275</v>
      </c>
      <c r="B78" t="s">
        <v>376</v>
      </c>
      <c r="C78" s="8" t="str">
        <f t="shared" ca="1" si="1"/>
        <v>asantiago0@aol.com</v>
      </c>
      <c r="D78" t="s">
        <v>1378</v>
      </c>
      <c r="E78" t="s">
        <v>2379</v>
      </c>
      <c r="F78" t="s">
        <v>3347</v>
      </c>
      <c r="G78" t="s">
        <v>3730</v>
      </c>
      <c r="H78" t="s">
        <v>3776</v>
      </c>
      <c r="I78" t="s">
        <v>253</v>
      </c>
    </row>
    <row r="79" spans="1:9" x14ac:dyDescent="0.35">
      <c r="A79" s="2" t="s">
        <v>4276</v>
      </c>
      <c r="B79" t="s">
        <v>377</v>
      </c>
      <c r="C79" s="8" t="str">
        <f t="shared" ca="1" si="1"/>
        <v>nvillanueva0@gmail.com</v>
      </c>
      <c r="D79" t="s">
        <v>1379</v>
      </c>
      <c r="E79" t="s">
        <v>2380</v>
      </c>
      <c r="F79" t="s">
        <v>85</v>
      </c>
      <c r="G79" t="s">
        <v>15</v>
      </c>
      <c r="H79">
        <v>66105</v>
      </c>
      <c r="I79" t="s">
        <v>254</v>
      </c>
    </row>
    <row r="80" spans="1:9" x14ac:dyDescent="0.35">
      <c r="A80" s="2" t="s">
        <v>4277</v>
      </c>
      <c r="B80" t="s">
        <v>378</v>
      </c>
      <c r="C80" s="8" t="str">
        <f t="shared" ca="1" si="1"/>
        <v>gstout9@icloud.com</v>
      </c>
      <c r="D80" t="s">
        <v>1380</v>
      </c>
      <c r="E80" t="s">
        <v>2381</v>
      </c>
      <c r="F80" t="s">
        <v>242</v>
      </c>
      <c r="G80" t="s">
        <v>178</v>
      </c>
      <c r="H80" t="s">
        <v>243</v>
      </c>
      <c r="I80" t="s">
        <v>253</v>
      </c>
    </row>
    <row r="81" spans="1:9" x14ac:dyDescent="0.35">
      <c r="A81" s="2" t="s">
        <v>4278</v>
      </c>
      <c r="B81" t="s">
        <v>379</v>
      </c>
      <c r="C81" s="8" t="str">
        <f t="shared" ca="1" si="1"/>
        <v>snovak8@aol.com</v>
      </c>
      <c r="D81" t="s">
        <v>1381</v>
      </c>
      <c r="E81" t="s">
        <v>2382</v>
      </c>
      <c r="F81" t="s">
        <v>126</v>
      </c>
      <c r="G81" t="s">
        <v>15</v>
      </c>
      <c r="H81">
        <v>97229</v>
      </c>
      <c r="I81" t="s">
        <v>254</v>
      </c>
    </row>
    <row r="82" spans="1:9" x14ac:dyDescent="0.35">
      <c r="A82" s="2" t="s">
        <v>4279</v>
      </c>
      <c r="B82" t="s">
        <v>380</v>
      </c>
      <c r="C82" s="8" t="str">
        <f t="shared" ca="1" si="1"/>
        <v>jmcdonald4@icloud.com</v>
      </c>
      <c r="D82" t="s">
        <v>1382</v>
      </c>
      <c r="E82" t="s">
        <v>2383</v>
      </c>
      <c r="F82" t="s">
        <v>99</v>
      </c>
      <c r="G82" t="s">
        <v>15</v>
      </c>
      <c r="H82">
        <v>98464</v>
      </c>
      <c r="I82" t="s">
        <v>253</v>
      </c>
    </row>
    <row r="83" spans="1:9" x14ac:dyDescent="0.35">
      <c r="A83" s="2" t="s">
        <v>4280</v>
      </c>
      <c r="B83" t="s">
        <v>381</v>
      </c>
      <c r="C83" s="8" t="str">
        <f t="shared" ca="1" si="1"/>
        <v>ndonovan8@hotmail.com</v>
      </c>
      <c r="D83" t="s">
        <v>1383</v>
      </c>
      <c r="E83" t="s">
        <v>2384</v>
      </c>
      <c r="F83" t="s">
        <v>3348</v>
      </c>
      <c r="G83" t="s">
        <v>3730</v>
      </c>
      <c r="H83" t="s">
        <v>3777</v>
      </c>
      <c r="I83" t="s">
        <v>253</v>
      </c>
    </row>
    <row r="84" spans="1:9" x14ac:dyDescent="0.35">
      <c r="A84" s="2" t="s">
        <v>4281</v>
      </c>
      <c r="B84" t="s">
        <v>382</v>
      </c>
      <c r="C84" s="8" t="str">
        <f t="shared" ca="1" si="1"/>
        <v>cbender2@hotmail.com</v>
      </c>
      <c r="D84" t="s">
        <v>1384</v>
      </c>
      <c r="E84" t="s">
        <v>2385</v>
      </c>
      <c r="F84" t="s">
        <v>17</v>
      </c>
      <c r="G84" t="s">
        <v>15</v>
      </c>
      <c r="H84">
        <v>32255</v>
      </c>
      <c r="I84" t="s">
        <v>253</v>
      </c>
    </row>
    <row r="85" spans="1:9" x14ac:dyDescent="0.35">
      <c r="A85" s="2" t="s">
        <v>4282</v>
      </c>
      <c r="B85" t="s">
        <v>383</v>
      </c>
      <c r="C85" s="8" t="str">
        <f t="shared" ca="1" si="1"/>
        <v>ssawyer6@yahoo.com</v>
      </c>
      <c r="D85" t="s">
        <v>1385</v>
      </c>
      <c r="E85" t="s">
        <v>2386</v>
      </c>
      <c r="F85" t="s">
        <v>3349</v>
      </c>
      <c r="G85" t="s">
        <v>3730</v>
      </c>
      <c r="H85" t="s">
        <v>3778</v>
      </c>
      <c r="I85" t="s">
        <v>253</v>
      </c>
    </row>
    <row r="86" spans="1:9" x14ac:dyDescent="0.35">
      <c r="A86" s="2" t="s">
        <v>4283</v>
      </c>
      <c r="B86" t="s">
        <v>384</v>
      </c>
      <c r="C86" s="8" t="str">
        <f t="shared" ca="1" si="1"/>
        <v>cgreer0@hotmail.com</v>
      </c>
      <c r="D86" t="s">
        <v>1386</v>
      </c>
      <c r="E86" t="s">
        <v>2387</v>
      </c>
      <c r="F86" t="s">
        <v>3350</v>
      </c>
      <c r="G86" t="s">
        <v>3730</v>
      </c>
      <c r="H86" t="s">
        <v>3779</v>
      </c>
      <c r="I86" t="s">
        <v>254</v>
      </c>
    </row>
    <row r="87" spans="1:9" x14ac:dyDescent="0.35">
      <c r="A87" s="2" t="s">
        <v>4284</v>
      </c>
      <c r="B87" t="s">
        <v>385</v>
      </c>
      <c r="C87" s="8" t="str">
        <f t="shared" ca="1" si="1"/>
        <v>rclarke4@gmail.com</v>
      </c>
      <c r="D87" t="s">
        <v>1387</v>
      </c>
      <c r="E87" t="s">
        <v>2388</v>
      </c>
      <c r="F87" t="s">
        <v>3351</v>
      </c>
      <c r="G87" t="s">
        <v>3732</v>
      </c>
      <c r="H87">
        <v>20249</v>
      </c>
      <c r="I87" t="s">
        <v>254</v>
      </c>
    </row>
    <row r="88" spans="1:9" x14ac:dyDescent="0.35">
      <c r="A88" s="2" t="s">
        <v>4285</v>
      </c>
      <c r="B88" t="s">
        <v>386</v>
      </c>
      <c r="C88" s="8" t="str">
        <f t="shared" ca="1" si="1"/>
        <v>mnunez3@aol.com</v>
      </c>
      <c r="D88" t="s">
        <v>1388</v>
      </c>
      <c r="E88" t="s">
        <v>2389</v>
      </c>
      <c r="F88" t="s">
        <v>3352</v>
      </c>
      <c r="G88" t="s">
        <v>3731</v>
      </c>
      <c r="H88" t="s">
        <v>3780</v>
      </c>
      <c r="I88" t="s">
        <v>253</v>
      </c>
    </row>
    <row r="89" spans="1:9" x14ac:dyDescent="0.35">
      <c r="A89" s="2" t="s">
        <v>4286</v>
      </c>
      <c r="B89" t="s">
        <v>387</v>
      </c>
      <c r="C89" s="8" t="str">
        <f t="shared" ca="1" si="1"/>
        <v>vnolan7@hotmail.com</v>
      </c>
      <c r="D89" t="s">
        <v>1389</v>
      </c>
      <c r="E89" t="s">
        <v>2390</v>
      </c>
      <c r="F89" t="s">
        <v>68</v>
      </c>
      <c r="G89" t="s">
        <v>15</v>
      </c>
      <c r="H89">
        <v>72215</v>
      </c>
      <c r="I89" t="s">
        <v>254</v>
      </c>
    </row>
    <row r="90" spans="1:9" x14ac:dyDescent="0.35">
      <c r="A90" s="2" t="s">
        <v>4287</v>
      </c>
      <c r="B90" t="s">
        <v>388</v>
      </c>
      <c r="C90" s="8" t="str">
        <f t="shared" ca="1" si="1"/>
        <v>csawyer0@yahoo.com</v>
      </c>
      <c r="D90" t="s">
        <v>1390</v>
      </c>
      <c r="E90" t="s">
        <v>2391</v>
      </c>
      <c r="F90" t="s">
        <v>23</v>
      </c>
      <c r="G90" t="s">
        <v>15</v>
      </c>
      <c r="H90">
        <v>33405</v>
      </c>
      <c r="I90" t="s">
        <v>254</v>
      </c>
    </row>
    <row r="91" spans="1:9" x14ac:dyDescent="0.35">
      <c r="A91" s="2" t="s">
        <v>4288</v>
      </c>
      <c r="B91" t="s">
        <v>389</v>
      </c>
      <c r="C91" s="8" t="str">
        <f t="shared" ca="1" si="1"/>
        <v>bparsons5@icloud.com</v>
      </c>
      <c r="D91" t="s">
        <v>1391</v>
      </c>
      <c r="E91" t="s">
        <v>2392</v>
      </c>
      <c r="F91" t="s">
        <v>3353</v>
      </c>
      <c r="G91" t="s">
        <v>3730</v>
      </c>
      <c r="H91" t="s">
        <v>3781</v>
      </c>
      <c r="I91" t="s">
        <v>254</v>
      </c>
    </row>
    <row r="92" spans="1:9" x14ac:dyDescent="0.35">
      <c r="A92" s="2" t="s">
        <v>4289</v>
      </c>
      <c r="B92" t="s">
        <v>390</v>
      </c>
      <c r="C92" s="8" t="str">
        <f t="shared" ca="1" si="1"/>
        <v>dhanson2@aol.com</v>
      </c>
      <c r="D92" t="s">
        <v>1392</v>
      </c>
      <c r="E92" t="s">
        <v>2393</v>
      </c>
      <c r="F92" t="s">
        <v>42</v>
      </c>
      <c r="G92" t="s">
        <v>15</v>
      </c>
      <c r="H92">
        <v>60652</v>
      </c>
      <c r="I92" t="s">
        <v>253</v>
      </c>
    </row>
    <row r="93" spans="1:9" x14ac:dyDescent="0.35">
      <c r="A93" s="2" t="s">
        <v>4290</v>
      </c>
      <c r="B93" t="s">
        <v>391</v>
      </c>
      <c r="C93" s="8" t="str">
        <f t="shared" ca="1" si="1"/>
        <v>sjoseph6@outlook.com</v>
      </c>
      <c r="D93" t="s">
        <v>1393</v>
      </c>
      <c r="E93" t="s">
        <v>2394</v>
      </c>
      <c r="F93" t="s">
        <v>3354</v>
      </c>
      <c r="G93" t="s">
        <v>3730</v>
      </c>
      <c r="H93" t="s">
        <v>3782</v>
      </c>
      <c r="I93" t="s">
        <v>254</v>
      </c>
    </row>
    <row r="94" spans="1:9" x14ac:dyDescent="0.35">
      <c r="A94" s="2" t="s">
        <v>4291</v>
      </c>
      <c r="B94" t="s">
        <v>392</v>
      </c>
      <c r="C94" s="8" t="str">
        <f t="shared" ca="1" si="1"/>
        <v>dcisneros6@yahoo.com</v>
      </c>
      <c r="D94" t="s">
        <v>1394</v>
      </c>
      <c r="E94" t="s">
        <v>2395</v>
      </c>
      <c r="F94" t="s">
        <v>3355</v>
      </c>
      <c r="G94" t="s">
        <v>3731</v>
      </c>
      <c r="H94" t="s">
        <v>3783</v>
      </c>
      <c r="I94" t="s">
        <v>253</v>
      </c>
    </row>
    <row r="95" spans="1:9" x14ac:dyDescent="0.35">
      <c r="A95" s="2" t="s">
        <v>4292</v>
      </c>
      <c r="B95" t="s">
        <v>393</v>
      </c>
      <c r="C95" s="8" t="str">
        <f t="shared" ca="1" si="1"/>
        <v>smoody0@icloud.com</v>
      </c>
      <c r="D95" t="s">
        <v>1395</v>
      </c>
      <c r="E95" t="s">
        <v>2396</v>
      </c>
      <c r="F95" t="s">
        <v>3356</v>
      </c>
      <c r="G95" t="s">
        <v>3730</v>
      </c>
      <c r="H95" t="s">
        <v>3784</v>
      </c>
      <c r="I95" t="s">
        <v>253</v>
      </c>
    </row>
    <row r="96" spans="1:9" x14ac:dyDescent="0.35">
      <c r="A96" s="2" t="s">
        <v>4293</v>
      </c>
      <c r="B96" t="s">
        <v>394</v>
      </c>
      <c r="C96" s="8" t="str">
        <f t="shared" ca="1" si="1"/>
        <v>ahaley3@yahoo.com</v>
      </c>
      <c r="D96" t="s">
        <v>1396</v>
      </c>
      <c r="E96" t="s">
        <v>2397</v>
      </c>
      <c r="F96" t="s">
        <v>3357</v>
      </c>
      <c r="G96" t="s">
        <v>3730</v>
      </c>
      <c r="H96" t="s">
        <v>3785</v>
      </c>
      <c r="I96" t="s">
        <v>253</v>
      </c>
    </row>
    <row r="97" spans="1:9" x14ac:dyDescent="0.35">
      <c r="A97" s="2" t="s">
        <v>4294</v>
      </c>
      <c r="B97" t="s">
        <v>395</v>
      </c>
      <c r="C97" s="8" t="str">
        <f t="shared" ca="1" si="1"/>
        <v>chull9@gmail.com</v>
      </c>
      <c r="D97" t="s">
        <v>1397</v>
      </c>
      <c r="E97" t="s">
        <v>2398</v>
      </c>
      <c r="F97" t="s">
        <v>3358</v>
      </c>
      <c r="G97" t="s">
        <v>3730</v>
      </c>
      <c r="H97" t="s">
        <v>3786</v>
      </c>
      <c r="I97" t="s">
        <v>254</v>
      </c>
    </row>
    <row r="98" spans="1:9" x14ac:dyDescent="0.35">
      <c r="A98" s="2" t="s">
        <v>4295</v>
      </c>
      <c r="B98" t="s">
        <v>396</v>
      </c>
      <c r="C98" s="8" t="str">
        <f t="shared" ca="1" si="1"/>
        <v>hwoodward2@gmail.com</v>
      </c>
      <c r="D98" t="s">
        <v>1398</v>
      </c>
      <c r="E98" t="s">
        <v>2399</v>
      </c>
      <c r="F98" t="s">
        <v>3359</v>
      </c>
      <c r="G98" t="s">
        <v>3731</v>
      </c>
      <c r="H98" t="s">
        <v>3787</v>
      </c>
      <c r="I98" t="s">
        <v>254</v>
      </c>
    </row>
    <row r="99" spans="1:9" x14ac:dyDescent="0.35">
      <c r="A99" s="2" t="s">
        <v>4296</v>
      </c>
      <c r="B99" t="s">
        <v>397</v>
      </c>
      <c r="C99" s="8" t="str">
        <f t="shared" ca="1" si="1"/>
        <v>afrench2@outlook.com</v>
      </c>
      <c r="D99" t="s">
        <v>1399</v>
      </c>
      <c r="E99" t="s">
        <v>2400</v>
      </c>
      <c r="F99" t="s">
        <v>171</v>
      </c>
      <c r="G99" t="s">
        <v>15</v>
      </c>
      <c r="H99">
        <v>8922</v>
      </c>
      <c r="I99" t="s">
        <v>254</v>
      </c>
    </row>
    <row r="100" spans="1:9" x14ac:dyDescent="0.35">
      <c r="A100" s="2" t="s">
        <v>4297</v>
      </c>
      <c r="B100" t="s">
        <v>398</v>
      </c>
      <c r="C100" s="8" t="str">
        <f t="shared" ca="1" si="1"/>
        <v>mcervantes7@gmail.com</v>
      </c>
      <c r="D100" t="s">
        <v>1400</v>
      </c>
      <c r="E100" t="s">
        <v>2401</v>
      </c>
      <c r="F100" t="s">
        <v>44</v>
      </c>
      <c r="G100" t="s">
        <v>15</v>
      </c>
      <c r="H100">
        <v>92105</v>
      </c>
      <c r="I100" t="s">
        <v>254</v>
      </c>
    </row>
    <row r="101" spans="1:9" x14ac:dyDescent="0.35">
      <c r="A101" s="2" t="s">
        <v>4298</v>
      </c>
      <c r="B101" t="s">
        <v>399</v>
      </c>
      <c r="C101" s="8" t="str">
        <f t="shared" ca="1" si="1"/>
        <v>bcarlson8@outlook.com</v>
      </c>
      <c r="D101" t="s">
        <v>1401</v>
      </c>
      <c r="E101" t="s">
        <v>2402</v>
      </c>
      <c r="F101" t="s">
        <v>3360</v>
      </c>
      <c r="G101" t="s">
        <v>3730</v>
      </c>
      <c r="H101" t="s">
        <v>3788</v>
      </c>
      <c r="I101" t="s">
        <v>253</v>
      </c>
    </row>
    <row r="102" spans="1:9" x14ac:dyDescent="0.35">
      <c r="A102" s="2" t="s">
        <v>4299</v>
      </c>
      <c r="B102" t="s">
        <v>400</v>
      </c>
      <c r="C102" s="8" t="str">
        <f t="shared" ca="1" si="1"/>
        <v>zrosales5@gmail.com</v>
      </c>
      <c r="D102" t="s">
        <v>1402</v>
      </c>
      <c r="E102" t="s">
        <v>2403</v>
      </c>
      <c r="F102" t="s">
        <v>247</v>
      </c>
      <c r="G102" t="s">
        <v>178</v>
      </c>
      <c r="H102" t="s">
        <v>212</v>
      </c>
      <c r="I102" t="s">
        <v>253</v>
      </c>
    </row>
    <row r="103" spans="1:9" x14ac:dyDescent="0.35">
      <c r="A103" s="2" t="s">
        <v>4300</v>
      </c>
      <c r="B103" t="s">
        <v>401</v>
      </c>
      <c r="C103" s="8" t="str">
        <f t="shared" ca="1" si="1"/>
        <v>aweaver9@yahoo.com</v>
      </c>
      <c r="D103" t="s">
        <v>1403</v>
      </c>
      <c r="E103" t="s">
        <v>2404</v>
      </c>
      <c r="F103" t="s">
        <v>3344</v>
      </c>
      <c r="G103" t="s">
        <v>3732</v>
      </c>
      <c r="H103">
        <v>67067</v>
      </c>
      <c r="I103" t="s">
        <v>253</v>
      </c>
    </row>
    <row r="104" spans="1:9" x14ac:dyDescent="0.35">
      <c r="A104" s="2" t="s">
        <v>4301</v>
      </c>
      <c r="B104" t="s">
        <v>402</v>
      </c>
      <c r="C104" s="8" t="str">
        <f t="shared" ca="1" si="1"/>
        <v>grosario7@hotmail.com</v>
      </c>
      <c r="D104" t="s">
        <v>1404</v>
      </c>
      <c r="E104" t="s">
        <v>2405</v>
      </c>
      <c r="F104" t="s">
        <v>3361</v>
      </c>
      <c r="G104" t="s">
        <v>3730</v>
      </c>
      <c r="H104" t="s">
        <v>3789</v>
      </c>
      <c r="I104" t="s">
        <v>253</v>
      </c>
    </row>
    <row r="105" spans="1:9" x14ac:dyDescent="0.35">
      <c r="A105" s="2" t="s">
        <v>4302</v>
      </c>
      <c r="B105" t="s">
        <v>403</v>
      </c>
      <c r="C105" s="8" t="str">
        <f t="shared" ca="1" si="1"/>
        <v>jhouston4@yahoo.com</v>
      </c>
      <c r="D105" t="s">
        <v>1405</v>
      </c>
      <c r="E105" t="s">
        <v>2406</v>
      </c>
      <c r="F105" t="s">
        <v>216</v>
      </c>
      <c r="G105" t="s">
        <v>178</v>
      </c>
      <c r="H105" t="s">
        <v>217</v>
      </c>
      <c r="I105" t="s">
        <v>254</v>
      </c>
    </row>
    <row r="106" spans="1:9" x14ac:dyDescent="0.35">
      <c r="A106" s="2" t="s">
        <v>4303</v>
      </c>
      <c r="B106" t="s">
        <v>404</v>
      </c>
      <c r="C106" s="8" t="str">
        <f t="shared" ca="1" si="1"/>
        <v>sspence4@gmail.com</v>
      </c>
      <c r="D106" t="s">
        <v>1406</v>
      </c>
      <c r="E106" t="s">
        <v>2407</v>
      </c>
      <c r="F106" t="s">
        <v>142</v>
      </c>
      <c r="G106" t="s">
        <v>15</v>
      </c>
      <c r="H106">
        <v>84105</v>
      </c>
      <c r="I106" t="s">
        <v>254</v>
      </c>
    </row>
    <row r="107" spans="1:9" x14ac:dyDescent="0.35">
      <c r="A107" s="2" t="s">
        <v>4304</v>
      </c>
      <c r="B107" t="s">
        <v>405</v>
      </c>
      <c r="C107" s="8" t="str">
        <f t="shared" ca="1" si="1"/>
        <v>mmeadows6@aol.com</v>
      </c>
      <c r="D107" t="s">
        <v>1407</v>
      </c>
      <c r="E107" t="s">
        <v>2408</v>
      </c>
      <c r="F107" t="s">
        <v>211</v>
      </c>
      <c r="G107" t="s">
        <v>178</v>
      </c>
      <c r="H107" t="s">
        <v>212</v>
      </c>
      <c r="I107" t="s">
        <v>253</v>
      </c>
    </row>
    <row r="108" spans="1:9" x14ac:dyDescent="0.35">
      <c r="A108" s="2" t="s">
        <v>4305</v>
      </c>
      <c r="B108" t="s">
        <v>406</v>
      </c>
      <c r="C108" s="8" t="str">
        <f t="shared" ca="1" si="1"/>
        <v>tlindsey9@yahoo.com</v>
      </c>
      <c r="D108" t="s">
        <v>1408</v>
      </c>
      <c r="E108" t="s">
        <v>2409</v>
      </c>
      <c r="F108" t="s">
        <v>176</v>
      </c>
      <c r="G108" t="s">
        <v>15</v>
      </c>
      <c r="H108">
        <v>23612</v>
      </c>
      <c r="I108" t="s">
        <v>254</v>
      </c>
    </row>
    <row r="109" spans="1:9" x14ac:dyDescent="0.35">
      <c r="A109" s="2" t="s">
        <v>4306</v>
      </c>
      <c r="B109" t="s">
        <v>407</v>
      </c>
      <c r="C109" s="8" t="str">
        <f t="shared" ca="1" si="1"/>
        <v>llang3@outlook.com</v>
      </c>
      <c r="D109" t="s">
        <v>1409</v>
      </c>
      <c r="E109" t="s">
        <v>2410</v>
      </c>
      <c r="F109" t="s">
        <v>53</v>
      </c>
      <c r="G109" t="s">
        <v>3731</v>
      </c>
      <c r="H109" t="s">
        <v>3744</v>
      </c>
      <c r="I109" t="s">
        <v>253</v>
      </c>
    </row>
    <row r="110" spans="1:9" x14ac:dyDescent="0.35">
      <c r="A110" s="2" t="s">
        <v>4307</v>
      </c>
      <c r="B110" t="s">
        <v>408</v>
      </c>
      <c r="C110" s="8" t="str">
        <f t="shared" ca="1" si="1"/>
        <v>etrevino9@yahoo.com</v>
      </c>
      <c r="D110" t="s">
        <v>1410</v>
      </c>
      <c r="E110" t="s">
        <v>2411</v>
      </c>
      <c r="F110" t="s">
        <v>3362</v>
      </c>
      <c r="G110" t="s">
        <v>3731</v>
      </c>
      <c r="H110" t="s">
        <v>3790</v>
      </c>
      <c r="I110" t="s">
        <v>254</v>
      </c>
    </row>
    <row r="111" spans="1:9" x14ac:dyDescent="0.35">
      <c r="A111" s="2" t="s">
        <v>4308</v>
      </c>
      <c r="B111" t="s">
        <v>409</v>
      </c>
      <c r="C111" s="8" t="str">
        <f t="shared" ca="1" si="1"/>
        <v>aho7@gmail.com</v>
      </c>
      <c r="D111" t="s">
        <v>1411</v>
      </c>
      <c r="E111" t="s">
        <v>2412</v>
      </c>
      <c r="F111" t="s">
        <v>3363</v>
      </c>
      <c r="G111" t="s">
        <v>3731</v>
      </c>
      <c r="H111" t="s">
        <v>3791</v>
      </c>
      <c r="I111" t="s">
        <v>253</v>
      </c>
    </row>
    <row r="112" spans="1:9" x14ac:dyDescent="0.35">
      <c r="A112" s="2" t="s">
        <v>4309</v>
      </c>
      <c r="B112" t="s">
        <v>410</v>
      </c>
      <c r="C112" s="8" t="str">
        <f t="shared" ca="1" si="1"/>
        <v>eodom6@icloud.com</v>
      </c>
      <c r="D112" t="s">
        <v>1412</v>
      </c>
      <c r="E112" t="s">
        <v>2413</v>
      </c>
      <c r="F112" t="s">
        <v>3364</v>
      </c>
      <c r="G112" t="s">
        <v>3731</v>
      </c>
      <c r="H112" t="s">
        <v>3792</v>
      </c>
      <c r="I112" t="s">
        <v>253</v>
      </c>
    </row>
    <row r="113" spans="1:9" x14ac:dyDescent="0.35">
      <c r="A113" s="2" t="s">
        <v>4310</v>
      </c>
      <c r="B113" t="s">
        <v>411</v>
      </c>
      <c r="C113" s="8" t="str">
        <f t="shared" ca="1" si="1"/>
        <v>asantana7@aol.com</v>
      </c>
      <c r="D113" t="s">
        <v>1413</v>
      </c>
      <c r="E113" t="s">
        <v>2414</v>
      </c>
      <c r="F113" t="s">
        <v>3365</v>
      </c>
      <c r="G113" t="s">
        <v>3731</v>
      </c>
      <c r="H113" t="s">
        <v>3793</v>
      </c>
      <c r="I113" t="s">
        <v>254</v>
      </c>
    </row>
    <row r="114" spans="1:9" x14ac:dyDescent="0.35">
      <c r="A114" s="2" t="s">
        <v>4311</v>
      </c>
      <c r="B114" t="s">
        <v>412</v>
      </c>
      <c r="C114" s="8" t="str">
        <f t="shared" ca="1" si="1"/>
        <v>jarellano9@gmail.com</v>
      </c>
      <c r="D114" t="s">
        <v>1414</v>
      </c>
      <c r="E114" t="s">
        <v>2415</v>
      </c>
      <c r="F114" t="s">
        <v>3366</v>
      </c>
      <c r="G114" t="s">
        <v>3730</v>
      </c>
      <c r="H114" t="s">
        <v>3794</v>
      </c>
      <c r="I114" t="s">
        <v>254</v>
      </c>
    </row>
    <row r="115" spans="1:9" x14ac:dyDescent="0.35">
      <c r="A115" s="2" t="s">
        <v>4312</v>
      </c>
      <c r="B115" t="s">
        <v>413</v>
      </c>
      <c r="C115" s="8" t="str">
        <f t="shared" ca="1" si="1"/>
        <v>zmejia2@icloud.com</v>
      </c>
      <c r="D115" t="s">
        <v>1415</v>
      </c>
      <c r="E115" t="s">
        <v>2416</v>
      </c>
      <c r="F115" t="s">
        <v>3367</v>
      </c>
      <c r="G115" t="s">
        <v>3731</v>
      </c>
      <c r="H115" t="s">
        <v>3795</v>
      </c>
      <c r="I115" t="s">
        <v>254</v>
      </c>
    </row>
    <row r="116" spans="1:9" x14ac:dyDescent="0.35">
      <c r="A116" s="2" t="s">
        <v>4313</v>
      </c>
      <c r="B116" t="s">
        <v>414</v>
      </c>
      <c r="C116" s="8" t="str">
        <f t="shared" ca="1" si="1"/>
        <v>hmeyer2@gmail.com</v>
      </c>
      <c r="D116" t="s">
        <v>1416</v>
      </c>
      <c r="E116" t="s">
        <v>2417</v>
      </c>
      <c r="F116" t="s">
        <v>3368</v>
      </c>
      <c r="G116" t="s">
        <v>15</v>
      </c>
      <c r="H116">
        <v>44505</v>
      </c>
      <c r="I116" t="s">
        <v>254</v>
      </c>
    </row>
    <row r="117" spans="1:9" x14ac:dyDescent="0.35">
      <c r="A117" s="2" t="s">
        <v>4314</v>
      </c>
      <c r="B117" t="s">
        <v>415</v>
      </c>
      <c r="C117" s="8" t="str">
        <f t="shared" ca="1" si="1"/>
        <v>klara6@gmail.com</v>
      </c>
      <c r="D117" t="s">
        <v>1417</v>
      </c>
      <c r="E117" t="s">
        <v>2418</v>
      </c>
      <c r="F117" t="s">
        <v>3369</v>
      </c>
      <c r="G117" t="s">
        <v>3730</v>
      </c>
      <c r="H117" t="s">
        <v>3796</v>
      </c>
      <c r="I117" t="s">
        <v>254</v>
      </c>
    </row>
    <row r="118" spans="1:9" x14ac:dyDescent="0.35">
      <c r="A118" s="2" t="s">
        <v>4315</v>
      </c>
      <c r="B118" t="s">
        <v>416</v>
      </c>
      <c r="C118" s="8" t="str">
        <f t="shared" ca="1" si="1"/>
        <v>jrichardson8@aol.com</v>
      </c>
      <c r="D118" t="s">
        <v>1418</v>
      </c>
      <c r="E118" t="s">
        <v>2419</v>
      </c>
      <c r="F118" t="s">
        <v>21</v>
      </c>
      <c r="G118" t="s">
        <v>15</v>
      </c>
      <c r="H118">
        <v>90010</v>
      </c>
      <c r="I118" t="s">
        <v>253</v>
      </c>
    </row>
    <row r="119" spans="1:9" x14ac:dyDescent="0.35">
      <c r="A119" s="2" t="s">
        <v>4316</v>
      </c>
      <c r="B119" t="s">
        <v>417</v>
      </c>
      <c r="C119" s="8" t="str">
        <f t="shared" ca="1" si="1"/>
        <v>bcarlson9@yahoo.com</v>
      </c>
      <c r="D119" t="s">
        <v>1419</v>
      </c>
      <c r="E119" t="s">
        <v>2420</v>
      </c>
      <c r="F119" t="s">
        <v>3370</v>
      </c>
      <c r="G119" t="s">
        <v>3731</v>
      </c>
      <c r="H119" t="s">
        <v>3797</v>
      </c>
      <c r="I119" t="s">
        <v>254</v>
      </c>
    </row>
    <row r="120" spans="1:9" x14ac:dyDescent="0.35">
      <c r="A120" s="2" t="s">
        <v>4317</v>
      </c>
      <c r="B120" t="s">
        <v>418</v>
      </c>
      <c r="C120" s="8" t="str">
        <f t="shared" ca="1" si="1"/>
        <v>kvalencia0@icloud.com</v>
      </c>
      <c r="D120" t="s">
        <v>1420</v>
      </c>
      <c r="E120" t="s">
        <v>2421</v>
      </c>
      <c r="F120" t="s">
        <v>139</v>
      </c>
      <c r="G120" t="s">
        <v>15</v>
      </c>
      <c r="H120">
        <v>34620</v>
      </c>
      <c r="I120" t="s">
        <v>253</v>
      </c>
    </row>
    <row r="121" spans="1:9" x14ac:dyDescent="0.35">
      <c r="A121" s="2" t="s">
        <v>4318</v>
      </c>
      <c r="B121" t="s">
        <v>419</v>
      </c>
      <c r="C121" s="8" t="str">
        <f t="shared" ca="1" si="1"/>
        <v>dbryant6@gmail.com</v>
      </c>
      <c r="D121" t="s">
        <v>1421</v>
      </c>
      <c r="E121" t="s">
        <v>2422</v>
      </c>
      <c r="F121" t="s">
        <v>3371</v>
      </c>
      <c r="G121" t="s">
        <v>3730</v>
      </c>
      <c r="H121" t="s">
        <v>3798</v>
      </c>
      <c r="I121" t="s">
        <v>254</v>
      </c>
    </row>
    <row r="122" spans="1:9" x14ac:dyDescent="0.35">
      <c r="A122" s="2" t="s">
        <v>4319</v>
      </c>
      <c r="B122" t="s">
        <v>420</v>
      </c>
      <c r="C122" s="8" t="str">
        <f t="shared" ca="1" si="1"/>
        <v>lhamilton3@yahoo.com</v>
      </c>
      <c r="D122" t="s">
        <v>1422</v>
      </c>
      <c r="E122" t="s">
        <v>2423</v>
      </c>
      <c r="F122" t="s">
        <v>219</v>
      </c>
      <c r="G122" t="s">
        <v>15</v>
      </c>
      <c r="H122">
        <v>91210</v>
      </c>
      <c r="I122" t="s">
        <v>253</v>
      </c>
    </row>
    <row r="123" spans="1:9" x14ac:dyDescent="0.35">
      <c r="A123" s="2" t="s">
        <v>4320</v>
      </c>
      <c r="B123" t="s">
        <v>421</v>
      </c>
      <c r="C123" s="8" t="str">
        <f t="shared" ca="1" si="1"/>
        <v>syates7@yahoo.com</v>
      </c>
      <c r="D123" t="s">
        <v>1423</v>
      </c>
      <c r="E123" t="s">
        <v>2424</v>
      </c>
      <c r="F123" t="s">
        <v>89</v>
      </c>
      <c r="G123" t="s">
        <v>15</v>
      </c>
      <c r="H123">
        <v>78732</v>
      </c>
      <c r="I123" t="s">
        <v>254</v>
      </c>
    </row>
    <row r="124" spans="1:9" x14ac:dyDescent="0.35">
      <c r="A124" s="2" t="s">
        <v>4321</v>
      </c>
      <c r="B124" t="s">
        <v>422</v>
      </c>
      <c r="C124" s="8" t="str">
        <f t="shared" ca="1" si="1"/>
        <v>ebird4@icloud.com</v>
      </c>
      <c r="D124" t="s">
        <v>1424</v>
      </c>
      <c r="E124" t="s">
        <v>2425</v>
      </c>
      <c r="F124" t="s">
        <v>3372</v>
      </c>
      <c r="G124" t="s">
        <v>3731</v>
      </c>
      <c r="H124" t="s">
        <v>3799</v>
      </c>
      <c r="I124" t="s">
        <v>253</v>
      </c>
    </row>
    <row r="125" spans="1:9" x14ac:dyDescent="0.35">
      <c r="A125" s="2" t="s">
        <v>4322</v>
      </c>
      <c r="B125" t="s">
        <v>423</v>
      </c>
      <c r="C125" s="8" t="str">
        <f t="shared" ca="1" si="1"/>
        <v>oweaver6@yahoo.com</v>
      </c>
      <c r="D125" t="s">
        <v>1425</v>
      </c>
      <c r="E125" t="s">
        <v>2426</v>
      </c>
      <c r="F125" t="s">
        <v>37</v>
      </c>
      <c r="G125" t="s">
        <v>15</v>
      </c>
      <c r="H125">
        <v>20078</v>
      </c>
      <c r="I125" t="s">
        <v>254</v>
      </c>
    </row>
    <row r="126" spans="1:9" x14ac:dyDescent="0.35">
      <c r="A126" s="2" t="s">
        <v>4323</v>
      </c>
      <c r="B126" t="s">
        <v>424</v>
      </c>
      <c r="C126" s="8" t="str">
        <f t="shared" ca="1" si="1"/>
        <v>ccampbell5@hotmail.com</v>
      </c>
      <c r="D126" t="s">
        <v>1426</v>
      </c>
      <c r="E126" t="s">
        <v>2427</v>
      </c>
      <c r="F126" t="s">
        <v>26</v>
      </c>
      <c r="G126" t="s">
        <v>15</v>
      </c>
      <c r="H126">
        <v>70826</v>
      </c>
      <c r="I126" t="s">
        <v>253</v>
      </c>
    </row>
    <row r="127" spans="1:9" x14ac:dyDescent="0.35">
      <c r="A127" s="2" t="s">
        <v>4324</v>
      </c>
      <c r="B127" t="s">
        <v>425</v>
      </c>
      <c r="C127" s="8" t="str">
        <f t="shared" ca="1" si="1"/>
        <v>jmeza0@aol.com</v>
      </c>
      <c r="D127" t="s">
        <v>1427</v>
      </c>
      <c r="E127" t="s">
        <v>2428</v>
      </c>
      <c r="F127" t="s">
        <v>3373</v>
      </c>
      <c r="G127" t="s">
        <v>178</v>
      </c>
      <c r="H127" t="s">
        <v>221</v>
      </c>
      <c r="I127" t="s">
        <v>253</v>
      </c>
    </row>
    <row r="128" spans="1:9" x14ac:dyDescent="0.35">
      <c r="A128" s="2" t="s">
        <v>4325</v>
      </c>
      <c r="B128" t="s">
        <v>426</v>
      </c>
      <c r="C128" s="8" t="str">
        <f t="shared" ca="1" si="1"/>
        <v>cmoore0@aol.com</v>
      </c>
      <c r="D128" t="s">
        <v>1428</v>
      </c>
      <c r="E128" t="s">
        <v>2429</v>
      </c>
      <c r="F128" t="s">
        <v>3374</v>
      </c>
      <c r="G128" t="s">
        <v>3731</v>
      </c>
      <c r="H128" t="s">
        <v>3800</v>
      </c>
      <c r="I128" t="s">
        <v>254</v>
      </c>
    </row>
    <row r="129" spans="1:9" x14ac:dyDescent="0.35">
      <c r="A129" s="2" t="s">
        <v>4326</v>
      </c>
      <c r="B129" t="s">
        <v>427</v>
      </c>
      <c r="C129" s="8" t="str">
        <f t="shared" ca="1" si="1"/>
        <v>kcordova6@yahoo.com</v>
      </c>
      <c r="D129" t="s">
        <v>1429</v>
      </c>
      <c r="E129" t="s">
        <v>2430</v>
      </c>
      <c r="F129" t="s">
        <v>3375</v>
      </c>
      <c r="G129" t="s">
        <v>3731</v>
      </c>
      <c r="H129" t="s">
        <v>3801</v>
      </c>
      <c r="I129" t="s">
        <v>254</v>
      </c>
    </row>
    <row r="130" spans="1:9" x14ac:dyDescent="0.35">
      <c r="A130" s="2" t="s">
        <v>4327</v>
      </c>
      <c r="B130" t="s">
        <v>428</v>
      </c>
      <c r="C130" s="8" t="str">
        <f t="shared" ca="1" si="1"/>
        <v>bhebert8@hotmail.com</v>
      </c>
      <c r="D130" t="s">
        <v>1430</v>
      </c>
      <c r="E130" t="s">
        <v>2431</v>
      </c>
      <c r="F130" t="s">
        <v>3376</v>
      </c>
      <c r="G130" t="s">
        <v>3730</v>
      </c>
      <c r="H130" t="s">
        <v>3802</v>
      </c>
      <c r="I130" t="s">
        <v>254</v>
      </c>
    </row>
    <row r="131" spans="1:9" x14ac:dyDescent="0.35">
      <c r="A131" s="2" t="s">
        <v>4328</v>
      </c>
      <c r="B131" t="s">
        <v>429</v>
      </c>
      <c r="C131" s="8" t="str">
        <f t="shared" ref="C131:C194" ca="1" si="2">LOWER(LEFT(B131,1) &amp; RIGHT(B131,LEN(B131)-SEARCH(" ",B131)) &amp; RANDBETWEEN(0,9) &amp; "@" &amp; CHOOSE(RANDBETWEEN(1,6), "gmail.com", "yahoo.com", "outlook.com", "icloud.com", "hotmail.com", "aol.com"))</f>
        <v>kwoodard5@aol.com</v>
      </c>
      <c r="D131" t="s">
        <v>1431</v>
      </c>
      <c r="E131" t="s">
        <v>2432</v>
      </c>
      <c r="F131" t="s">
        <v>31</v>
      </c>
      <c r="G131" t="s">
        <v>15</v>
      </c>
      <c r="H131">
        <v>43240</v>
      </c>
      <c r="I131" t="s">
        <v>253</v>
      </c>
    </row>
    <row r="132" spans="1:9" x14ac:dyDescent="0.35">
      <c r="A132" s="2" t="s">
        <v>4329</v>
      </c>
      <c r="B132" t="s">
        <v>430</v>
      </c>
      <c r="C132" s="8" t="str">
        <f t="shared" ca="1" si="2"/>
        <v>rbarber6@gmail.com</v>
      </c>
      <c r="D132" t="s">
        <v>1432</v>
      </c>
      <c r="E132" t="s">
        <v>2433</v>
      </c>
      <c r="F132" t="s">
        <v>3377</v>
      </c>
      <c r="G132" t="s">
        <v>178</v>
      </c>
      <c r="H132" t="s">
        <v>227</v>
      </c>
      <c r="I132" t="s">
        <v>253</v>
      </c>
    </row>
    <row r="133" spans="1:9" x14ac:dyDescent="0.35">
      <c r="A133" s="2" t="s">
        <v>4330</v>
      </c>
      <c r="B133" t="s">
        <v>431</v>
      </c>
      <c r="C133" s="8" t="str">
        <f t="shared" ca="1" si="2"/>
        <v>ablevins4@yahoo.com</v>
      </c>
      <c r="D133" t="s">
        <v>1433</v>
      </c>
      <c r="E133" t="s">
        <v>2434</v>
      </c>
      <c r="F133" t="s">
        <v>3347</v>
      </c>
      <c r="G133" t="s">
        <v>3730</v>
      </c>
      <c r="H133" t="s">
        <v>3803</v>
      </c>
      <c r="I133" t="s">
        <v>253</v>
      </c>
    </row>
    <row r="134" spans="1:9" x14ac:dyDescent="0.35">
      <c r="A134" s="2" t="s">
        <v>4331</v>
      </c>
      <c r="B134" t="s">
        <v>432</v>
      </c>
      <c r="C134" s="8" t="str">
        <f t="shared" ca="1" si="2"/>
        <v>kbarron5@hotmail.com</v>
      </c>
      <c r="D134" t="s">
        <v>1434</v>
      </c>
      <c r="E134" t="s">
        <v>2435</v>
      </c>
      <c r="F134" t="s">
        <v>40</v>
      </c>
      <c r="G134" t="s">
        <v>15</v>
      </c>
      <c r="H134">
        <v>45223</v>
      </c>
      <c r="I134" t="s">
        <v>253</v>
      </c>
    </row>
    <row r="135" spans="1:9" x14ac:dyDescent="0.35">
      <c r="A135" s="2" t="s">
        <v>4332</v>
      </c>
      <c r="B135" t="s">
        <v>433</v>
      </c>
      <c r="C135" s="8" t="str">
        <f t="shared" ca="1" si="2"/>
        <v>phodges2@icloud.com</v>
      </c>
      <c r="D135" t="s">
        <v>1435</v>
      </c>
      <c r="E135" t="s">
        <v>2436</v>
      </c>
      <c r="F135" t="s">
        <v>3378</v>
      </c>
      <c r="G135" t="s">
        <v>3731</v>
      </c>
      <c r="H135" t="s">
        <v>3804</v>
      </c>
      <c r="I135" t="s">
        <v>254</v>
      </c>
    </row>
    <row r="136" spans="1:9" x14ac:dyDescent="0.35">
      <c r="A136" s="2" t="s">
        <v>4333</v>
      </c>
      <c r="B136" t="s">
        <v>434</v>
      </c>
      <c r="C136" s="8" t="str">
        <f t="shared" ca="1" si="2"/>
        <v>rcarr2@yahoo.com</v>
      </c>
      <c r="D136" t="s">
        <v>1436</v>
      </c>
      <c r="E136" t="s">
        <v>2437</v>
      </c>
      <c r="F136" t="s">
        <v>76</v>
      </c>
      <c r="G136" t="s">
        <v>15</v>
      </c>
      <c r="H136">
        <v>95194</v>
      </c>
      <c r="I136" t="s">
        <v>253</v>
      </c>
    </row>
    <row r="137" spans="1:9" x14ac:dyDescent="0.35">
      <c r="A137" s="2" t="s">
        <v>4334</v>
      </c>
      <c r="B137" t="s">
        <v>435</v>
      </c>
      <c r="C137" s="8" t="str">
        <f t="shared" ca="1" si="2"/>
        <v>hsoto2@yahoo.com</v>
      </c>
      <c r="D137" t="s">
        <v>1437</v>
      </c>
      <c r="E137" t="s">
        <v>2438</v>
      </c>
      <c r="F137" t="s">
        <v>184</v>
      </c>
      <c r="G137" t="s">
        <v>15</v>
      </c>
      <c r="H137">
        <v>27690</v>
      </c>
      <c r="I137" t="s">
        <v>254</v>
      </c>
    </row>
    <row r="138" spans="1:9" x14ac:dyDescent="0.35">
      <c r="A138" s="2" t="s">
        <v>4335</v>
      </c>
      <c r="B138" t="s">
        <v>436</v>
      </c>
      <c r="C138" s="8" t="str">
        <f t="shared" ca="1" si="2"/>
        <v>kcastro4@hotmail.com</v>
      </c>
      <c r="D138" t="s">
        <v>1438</v>
      </c>
      <c r="E138" t="s">
        <v>2439</v>
      </c>
      <c r="F138" t="s">
        <v>3379</v>
      </c>
      <c r="G138" t="s">
        <v>3730</v>
      </c>
      <c r="H138" t="s">
        <v>3805</v>
      </c>
      <c r="I138" t="s">
        <v>254</v>
      </c>
    </row>
    <row r="139" spans="1:9" x14ac:dyDescent="0.35">
      <c r="A139" s="2" t="s">
        <v>4336</v>
      </c>
      <c r="B139" t="s">
        <v>437</v>
      </c>
      <c r="C139" s="8" t="str">
        <f t="shared" ca="1" si="2"/>
        <v>kduncan6@aol.com</v>
      </c>
      <c r="D139" t="s">
        <v>1439</v>
      </c>
      <c r="E139" t="s">
        <v>2440</v>
      </c>
      <c r="F139" t="s">
        <v>109</v>
      </c>
      <c r="G139" t="s">
        <v>22</v>
      </c>
      <c r="H139" t="s">
        <v>110</v>
      </c>
      <c r="I139" t="s">
        <v>254</v>
      </c>
    </row>
    <row r="140" spans="1:9" x14ac:dyDescent="0.35">
      <c r="A140" s="2" t="s">
        <v>4337</v>
      </c>
      <c r="B140" t="s">
        <v>438</v>
      </c>
      <c r="C140" s="8" t="str">
        <f t="shared" ca="1" si="2"/>
        <v>dhebert8@aol.com</v>
      </c>
      <c r="D140" t="s">
        <v>1440</v>
      </c>
      <c r="E140" t="s">
        <v>2441</v>
      </c>
      <c r="F140" t="s">
        <v>142</v>
      </c>
      <c r="G140" t="s">
        <v>15</v>
      </c>
      <c r="H140">
        <v>84125</v>
      </c>
      <c r="I140" t="s">
        <v>254</v>
      </c>
    </row>
    <row r="141" spans="1:9" x14ac:dyDescent="0.35">
      <c r="A141" s="2" t="s">
        <v>4338</v>
      </c>
      <c r="B141" t="s">
        <v>439</v>
      </c>
      <c r="C141" s="8" t="str">
        <f t="shared" ca="1" si="2"/>
        <v>mvincent0@icloud.com</v>
      </c>
      <c r="D141" t="s">
        <v>1441</v>
      </c>
      <c r="E141" t="s">
        <v>2442</v>
      </c>
      <c r="F141" t="s">
        <v>3380</v>
      </c>
      <c r="G141" t="s">
        <v>3730</v>
      </c>
      <c r="H141" t="s">
        <v>3806</v>
      </c>
      <c r="I141" t="s">
        <v>253</v>
      </c>
    </row>
    <row r="142" spans="1:9" x14ac:dyDescent="0.35">
      <c r="A142" s="2" t="s">
        <v>4339</v>
      </c>
      <c r="B142" t="s">
        <v>440</v>
      </c>
      <c r="C142" s="8" t="str">
        <f t="shared" ca="1" si="2"/>
        <v>zdoyle4@outlook.com</v>
      </c>
      <c r="D142" t="s">
        <v>1442</v>
      </c>
      <c r="E142" t="s">
        <v>2443</v>
      </c>
      <c r="F142" t="s">
        <v>3381</v>
      </c>
      <c r="G142" t="s">
        <v>3731</v>
      </c>
      <c r="H142" t="s">
        <v>3807</v>
      </c>
      <c r="I142" t="s">
        <v>253</v>
      </c>
    </row>
    <row r="143" spans="1:9" x14ac:dyDescent="0.35">
      <c r="A143" s="2" t="s">
        <v>4340</v>
      </c>
      <c r="B143" t="s">
        <v>441</v>
      </c>
      <c r="C143" s="8" t="str">
        <f t="shared" ca="1" si="2"/>
        <v>kbautista4@icloud.com</v>
      </c>
      <c r="D143" t="s">
        <v>1443</v>
      </c>
      <c r="E143" t="s">
        <v>2444</v>
      </c>
      <c r="F143" t="s">
        <v>3382</v>
      </c>
      <c r="G143" t="s">
        <v>3730</v>
      </c>
      <c r="H143" t="s">
        <v>3808</v>
      </c>
      <c r="I143" t="s">
        <v>253</v>
      </c>
    </row>
    <row r="144" spans="1:9" x14ac:dyDescent="0.35">
      <c r="A144" s="2" t="s">
        <v>4341</v>
      </c>
      <c r="B144" t="s">
        <v>442</v>
      </c>
      <c r="C144" s="8" t="str">
        <f t="shared" ca="1" si="2"/>
        <v>kvang1@icloud.com</v>
      </c>
      <c r="D144" t="s">
        <v>1444</v>
      </c>
      <c r="E144" t="s">
        <v>2445</v>
      </c>
      <c r="F144" t="s">
        <v>56</v>
      </c>
      <c r="G144" t="s">
        <v>15</v>
      </c>
      <c r="H144">
        <v>87105</v>
      </c>
      <c r="I144" t="s">
        <v>253</v>
      </c>
    </row>
    <row r="145" spans="1:9" x14ac:dyDescent="0.35">
      <c r="A145" s="2" t="s">
        <v>4342</v>
      </c>
      <c r="B145" t="s">
        <v>443</v>
      </c>
      <c r="C145" s="8" t="str">
        <f t="shared" ca="1" si="2"/>
        <v>dmadden1@hotmail.com</v>
      </c>
      <c r="D145" t="s">
        <v>1445</v>
      </c>
      <c r="E145" t="s">
        <v>2446</v>
      </c>
      <c r="F145" t="s">
        <v>3303</v>
      </c>
      <c r="G145" t="s">
        <v>3730</v>
      </c>
      <c r="H145" t="s">
        <v>3809</v>
      </c>
      <c r="I145" t="s">
        <v>254</v>
      </c>
    </row>
    <row r="146" spans="1:9" x14ac:dyDescent="0.35">
      <c r="A146" s="2" t="s">
        <v>4343</v>
      </c>
      <c r="B146" t="s">
        <v>444</v>
      </c>
      <c r="C146" s="8" t="str">
        <f t="shared" ca="1" si="2"/>
        <v>lcantu5@yahoo.com</v>
      </c>
      <c r="D146" t="s">
        <v>1446</v>
      </c>
      <c r="E146" t="s">
        <v>2447</v>
      </c>
      <c r="F146" t="s">
        <v>3383</v>
      </c>
      <c r="G146" t="s">
        <v>3730</v>
      </c>
      <c r="H146" t="s">
        <v>3810</v>
      </c>
      <c r="I146" t="s">
        <v>253</v>
      </c>
    </row>
    <row r="147" spans="1:9" x14ac:dyDescent="0.35">
      <c r="A147" s="2" t="s">
        <v>4344</v>
      </c>
      <c r="B147" t="s">
        <v>445</v>
      </c>
      <c r="C147" s="8" t="str">
        <f t="shared" ca="1" si="2"/>
        <v>amcknight1@outlook.com</v>
      </c>
      <c r="D147" t="s">
        <v>1447</v>
      </c>
      <c r="E147" t="s">
        <v>2448</v>
      </c>
      <c r="F147" t="s">
        <v>3384</v>
      </c>
      <c r="G147" t="s">
        <v>3730</v>
      </c>
      <c r="H147" t="s">
        <v>3811</v>
      </c>
      <c r="I147" t="s">
        <v>254</v>
      </c>
    </row>
    <row r="148" spans="1:9" x14ac:dyDescent="0.35">
      <c r="A148" s="2" t="s">
        <v>4345</v>
      </c>
      <c r="B148" t="s">
        <v>446</v>
      </c>
      <c r="C148" s="8" t="str">
        <f t="shared" ca="1" si="2"/>
        <v>hhernandez9@hotmail.com</v>
      </c>
      <c r="D148" t="s">
        <v>1448</v>
      </c>
      <c r="E148" t="s">
        <v>2449</v>
      </c>
      <c r="F148" t="s">
        <v>105</v>
      </c>
      <c r="G148" t="s">
        <v>22</v>
      </c>
      <c r="H148" t="s">
        <v>141</v>
      </c>
      <c r="I148" t="s">
        <v>254</v>
      </c>
    </row>
    <row r="149" spans="1:9" x14ac:dyDescent="0.35">
      <c r="A149" s="2" t="s">
        <v>4346</v>
      </c>
      <c r="B149" t="s">
        <v>447</v>
      </c>
      <c r="C149" s="8" t="str">
        <f t="shared" ca="1" si="2"/>
        <v>jfuller0@aol.com</v>
      </c>
      <c r="D149" t="s">
        <v>1449</v>
      </c>
      <c r="E149" t="s">
        <v>2450</v>
      </c>
      <c r="F149" t="s">
        <v>41</v>
      </c>
      <c r="G149" t="s">
        <v>15</v>
      </c>
      <c r="H149">
        <v>75387</v>
      </c>
      <c r="I149" t="s">
        <v>253</v>
      </c>
    </row>
    <row r="150" spans="1:9" x14ac:dyDescent="0.35">
      <c r="A150" s="2" t="s">
        <v>4347</v>
      </c>
      <c r="B150" t="s">
        <v>448</v>
      </c>
      <c r="C150" s="8" t="str">
        <f t="shared" ca="1" si="2"/>
        <v>mmeyer1@hotmail.com</v>
      </c>
      <c r="D150" t="s">
        <v>1450</v>
      </c>
      <c r="E150" t="s">
        <v>2451</v>
      </c>
      <c r="F150" t="s">
        <v>3385</v>
      </c>
      <c r="G150" t="s">
        <v>3730</v>
      </c>
      <c r="H150" t="s">
        <v>3812</v>
      </c>
      <c r="I150" t="s">
        <v>253</v>
      </c>
    </row>
    <row r="151" spans="1:9" x14ac:dyDescent="0.35">
      <c r="A151" s="2" t="s">
        <v>4348</v>
      </c>
      <c r="B151" t="s">
        <v>449</v>
      </c>
      <c r="C151" s="8" t="str">
        <f t="shared" ca="1" si="2"/>
        <v>chensley1@yahoo.com</v>
      </c>
      <c r="D151" t="s">
        <v>1451</v>
      </c>
      <c r="E151" t="s">
        <v>2452</v>
      </c>
      <c r="F151" t="s">
        <v>125</v>
      </c>
      <c r="G151" t="s">
        <v>15</v>
      </c>
      <c r="H151">
        <v>36109</v>
      </c>
      <c r="I151" t="s">
        <v>253</v>
      </c>
    </row>
    <row r="152" spans="1:9" x14ac:dyDescent="0.35">
      <c r="A152" s="2" t="s">
        <v>4349</v>
      </c>
      <c r="B152" t="s">
        <v>450</v>
      </c>
      <c r="C152" s="8" t="str">
        <f t="shared" ca="1" si="2"/>
        <v>dcox8@gmail.com</v>
      </c>
      <c r="D152" t="s">
        <v>1452</v>
      </c>
      <c r="E152" t="s">
        <v>2453</v>
      </c>
      <c r="F152" t="s">
        <v>3370</v>
      </c>
      <c r="G152" t="s">
        <v>3731</v>
      </c>
      <c r="H152" t="s">
        <v>3797</v>
      </c>
      <c r="I152" t="s">
        <v>253</v>
      </c>
    </row>
    <row r="153" spans="1:9" x14ac:dyDescent="0.35">
      <c r="A153" s="2" t="s">
        <v>4350</v>
      </c>
      <c r="B153" t="s">
        <v>451</v>
      </c>
      <c r="C153" s="8" t="str">
        <f t="shared" ca="1" si="2"/>
        <v>kpeck1@icloud.com</v>
      </c>
      <c r="D153" t="s">
        <v>1453</v>
      </c>
      <c r="E153" t="s">
        <v>2454</v>
      </c>
      <c r="F153" t="s">
        <v>3386</v>
      </c>
      <c r="G153" t="s">
        <v>3730</v>
      </c>
      <c r="H153" t="s">
        <v>3813</v>
      </c>
      <c r="I153" t="s">
        <v>253</v>
      </c>
    </row>
    <row r="154" spans="1:9" x14ac:dyDescent="0.35">
      <c r="A154" s="2" t="s">
        <v>4351</v>
      </c>
      <c r="B154" t="s">
        <v>452</v>
      </c>
      <c r="C154" s="8" t="str">
        <f t="shared" ca="1" si="2"/>
        <v>acoffey8@yahoo.com</v>
      </c>
      <c r="D154" t="s">
        <v>1454</v>
      </c>
      <c r="E154" t="s">
        <v>2455</v>
      </c>
      <c r="F154" t="s">
        <v>3387</v>
      </c>
      <c r="G154" t="s">
        <v>3731</v>
      </c>
      <c r="H154" t="s">
        <v>3814</v>
      </c>
      <c r="I154" t="s">
        <v>253</v>
      </c>
    </row>
    <row r="155" spans="1:9" x14ac:dyDescent="0.35">
      <c r="A155" s="2" t="s">
        <v>4352</v>
      </c>
      <c r="B155" t="s">
        <v>453</v>
      </c>
      <c r="C155" s="8" t="str">
        <f t="shared" ca="1" si="2"/>
        <v>bgonzalez4@gmail.com</v>
      </c>
      <c r="D155" t="s">
        <v>1455</v>
      </c>
      <c r="E155" t="s">
        <v>2456</v>
      </c>
      <c r="F155" t="s">
        <v>72</v>
      </c>
      <c r="G155" t="s">
        <v>15</v>
      </c>
      <c r="H155">
        <v>33129</v>
      </c>
      <c r="I155" t="s">
        <v>254</v>
      </c>
    </row>
    <row r="156" spans="1:9" x14ac:dyDescent="0.35">
      <c r="A156" s="2" t="s">
        <v>4353</v>
      </c>
      <c r="B156" t="s">
        <v>454</v>
      </c>
      <c r="C156" s="8" t="str">
        <f t="shared" ca="1" si="2"/>
        <v>cchen2@gmail.com</v>
      </c>
      <c r="D156" t="s">
        <v>1456</v>
      </c>
      <c r="E156" t="s">
        <v>2457</v>
      </c>
      <c r="F156" t="s">
        <v>3388</v>
      </c>
      <c r="G156" t="s">
        <v>3730</v>
      </c>
      <c r="H156" t="s">
        <v>3815</v>
      </c>
      <c r="I156" t="s">
        <v>254</v>
      </c>
    </row>
    <row r="157" spans="1:9" x14ac:dyDescent="0.35">
      <c r="A157" s="2" t="s">
        <v>4354</v>
      </c>
      <c r="B157" t="s">
        <v>455</v>
      </c>
      <c r="C157" s="8" t="str">
        <f t="shared" ca="1" si="2"/>
        <v>jwall8@outlook.com</v>
      </c>
      <c r="D157" t="s">
        <v>1457</v>
      </c>
      <c r="E157" t="s">
        <v>2458</v>
      </c>
      <c r="F157" t="s">
        <v>73</v>
      </c>
      <c r="G157" t="s">
        <v>15</v>
      </c>
      <c r="H157">
        <v>10469</v>
      </c>
      <c r="I157" t="s">
        <v>253</v>
      </c>
    </row>
    <row r="158" spans="1:9" x14ac:dyDescent="0.35">
      <c r="A158" s="2" t="s">
        <v>4355</v>
      </c>
      <c r="B158" t="s">
        <v>456</v>
      </c>
      <c r="C158" s="8" t="str">
        <f t="shared" ca="1" si="2"/>
        <v>tbenjamin7@yahoo.com</v>
      </c>
      <c r="D158" t="s">
        <v>1458</v>
      </c>
      <c r="E158" t="s">
        <v>2459</v>
      </c>
      <c r="F158" t="s">
        <v>37</v>
      </c>
      <c r="G158" t="s">
        <v>15</v>
      </c>
      <c r="H158">
        <v>20575</v>
      </c>
      <c r="I158" t="s">
        <v>253</v>
      </c>
    </row>
    <row r="159" spans="1:9" x14ac:dyDescent="0.35">
      <c r="A159" s="2" t="s">
        <v>4356</v>
      </c>
      <c r="B159" t="s">
        <v>457</v>
      </c>
      <c r="C159" s="8" t="str">
        <f t="shared" ca="1" si="2"/>
        <v>chunter9@outlook.com</v>
      </c>
      <c r="D159" t="s">
        <v>1459</v>
      </c>
      <c r="E159" t="s">
        <v>2460</v>
      </c>
      <c r="F159" t="s">
        <v>3389</v>
      </c>
      <c r="G159" t="s">
        <v>3732</v>
      </c>
      <c r="H159">
        <v>80337</v>
      </c>
      <c r="I159" t="s">
        <v>254</v>
      </c>
    </row>
    <row r="160" spans="1:9" x14ac:dyDescent="0.35">
      <c r="A160" s="2" t="s">
        <v>4357</v>
      </c>
      <c r="B160" t="s">
        <v>458</v>
      </c>
      <c r="C160" s="8" t="str">
        <f t="shared" ca="1" si="2"/>
        <v>awebster5@outlook.com</v>
      </c>
      <c r="D160" t="s">
        <v>1460</v>
      </c>
      <c r="E160" t="s">
        <v>2461</v>
      </c>
      <c r="F160" t="s">
        <v>3390</v>
      </c>
      <c r="G160" t="s">
        <v>3730</v>
      </c>
      <c r="H160" t="s">
        <v>3816</v>
      </c>
      <c r="I160" t="s">
        <v>253</v>
      </c>
    </row>
    <row r="161" spans="1:9" x14ac:dyDescent="0.35">
      <c r="A161" s="2" t="s">
        <v>4358</v>
      </c>
      <c r="B161" t="s">
        <v>459</v>
      </c>
      <c r="C161" s="8" t="str">
        <f t="shared" ca="1" si="2"/>
        <v>mfuentes3@aol.com</v>
      </c>
      <c r="D161" t="s">
        <v>1461</v>
      </c>
      <c r="E161" t="s">
        <v>2462</v>
      </c>
      <c r="F161" t="s">
        <v>3391</v>
      </c>
      <c r="G161" t="s">
        <v>3730</v>
      </c>
      <c r="H161" t="s">
        <v>3817</v>
      </c>
      <c r="I161" t="s">
        <v>254</v>
      </c>
    </row>
    <row r="162" spans="1:9" x14ac:dyDescent="0.35">
      <c r="A162" s="2" t="s">
        <v>4359</v>
      </c>
      <c r="B162" t="s">
        <v>460</v>
      </c>
      <c r="C162" s="8" t="str">
        <f t="shared" ca="1" si="2"/>
        <v>kperry4@outlook.com</v>
      </c>
      <c r="D162" t="s">
        <v>1462</v>
      </c>
      <c r="E162" t="s">
        <v>2463</v>
      </c>
      <c r="F162" t="s">
        <v>3308</v>
      </c>
      <c r="G162" t="s">
        <v>3730</v>
      </c>
      <c r="H162" t="s">
        <v>3818</v>
      </c>
      <c r="I162" t="s">
        <v>254</v>
      </c>
    </row>
    <row r="163" spans="1:9" x14ac:dyDescent="0.35">
      <c r="A163" s="2" t="s">
        <v>4360</v>
      </c>
      <c r="B163" t="s">
        <v>461</v>
      </c>
      <c r="C163" s="8" t="str">
        <f t="shared" ca="1" si="2"/>
        <v>tdaniels3@aol.com</v>
      </c>
      <c r="D163" t="s">
        <v>1463</v>
      </c>
      <c r="E163" t="s">
        <v>2464</v>
      </c>
      <c r="F163" t="s">
        <v>3392</v>
      </c>
      <c r="G163" t="s">
        <v>3730</v>
      </c>
      <c r="H163" t="s">
        <v>3819</v>
      </c>
      <c r="I163" t="s">
        <v>254</v>
      </c>
    </row>
    <row r="164" spans="1:9" x14ac:dyDescent="0.35">
      <c r="A164" s="2" t="s">
        <v>4361</v>
      </c>
      <c r="B164" t="s">
        <v>462</v>
      </c>
      <c r="C164" s="8" t="str">
        <f t="shared" ca="1" si="2"/>
        <v>ccollins7@icloud.com</v>
      </c>
      <c r="D164" t="s">
        <v>1464</v>
      </c>
      <c r="E164" t="s">
        <v>2465</v>
      </c>
      <c r="F164" t="s">
        <v>3393</v>
      </c>
      <c r="G164" t="s">
        <v>178</v>
      </c>
      <c r="H164" t="s">
        <v>183</v>
      </c>
      <c r="I164" t="s">
        <v>253</v>
      </c>
    </row>
    <row r="165" spans="1:9" x14ac:dyDescent="0.35">
      <c r="A165" s="2" t="s">
        <v>4362</v>
      </c>
      <c r="B165" t="s">
        <v>463</v>
      </c>
      <c r="C165" s="8" t="str">
        <f t="shared" ca="1" si="2"/>
        <v>mmunoz8@aol.com</v>
      </c>
      <c r="D165" t="s">
        <v>1465</v>
      </c>
      <c r="E165" t="s">
        <v>2466</v>
      </c>
      <c r="F165" t="s">
        <v>65</v>
      </c>
      <c r="G165" t="s">
        <v>15</v>
      </c>
      <c r="H165">
        <v>30358</v>
      </c>
      <c r="I165" t="s">
        <v>254</v>
      </c>
    </row>
    <row r="166" spans="1:9" x14ac:dyDescent="0.35">
      <c r="A166" s="2" t="s">
        <v>4363</v>
      </c>
      <c r="B166" t="s">
        <v>464</v>
      </c>
      <c r="C166" s="8" t="str">
        <f t="shared" ca="1" si="2"/>
        <v>schristian8@yahoo.com</v>
      </c>
      <c r="D166" t="s">
        <v>1466</v>
      </c>
      <c r="E166" t="s">
        <v>2467</v>
      </c>
      <c r="F166" t="s">
        <v>248</v>
      </c>
      <c r="G166" t="s">
        <v>178</v>
      </c>
      <c r="H166" t="s">
        <v>204</v>
      </c>
      <c r="I166" t="s">
        <v>254</v>
      </c>
    </row>
    <row r="167" spans="1:9" x14ac:dyDescent="0.35">
      <c r="A167" s="2" t="s">
        <v>4364</v>
      </c>
      <c r="B167" t="s">
        <v>465</v>
      </c>
      <c r="C167" s="8" t="str">
        <f t="shared" ca="1" si="2"/>
        <v>bmelton8@outlook.com</v>
      </c>
      <c r="D167" t="s">
        <v>1467</v>
      </c>
      <c r="E167" t="s">
        <v>2468</v>
      </c>
      <c r="F167" t="s">
        <v>3394</v>
      </c>
      <c r="G167" t="s">
        <v>3730</v>
      </c>
      <c r="H167" t="s">
        <v>3820</v>
      </c>
      <c r="I167" t="s">
        <v>253</v>
      </c>
    </row>
    <row r="168" spans="1:9" x14ac:dyDescent="0.35">
      <c r="A168" s="2" t="s">
        <v>4365</v>
      </c>
      <c r="B168" t="s">
        <v>466</v>
      </c>
      <c r="C168" s="8" t="str">
        <f t="shared" ca="1" si="2"/>
        <v>bknapp6@outlook.com</v>
      </c>
      <c r="D168" t="s">
        <v>1468</v>
      </c>
      <c r="E168" t="s">
        <v>2469</v>
      </c>
      <c r="F168" t="s">
        <v>3395</v>
      </c>
      <c r="G168" t="s">
        <v>3731</v>
      </c>
      <c r="H168" t="s">
        <v>3821</v>
      </c>
      <c r="I168" t="s">
        <v>253</v>
      </c>
    </row>
    <row r="169" spans="1:9" x14ac:dyDescent="0.35">
      <c r="A169" s="2" t="s">
        <v>4366</v>
      </c>
      <c r="B169" t="s">
        <v>467</v>
      </c>
      <c r="C169" s="8" t="str">
        <f t="shared" ca="1" si="2"/>
        <v>jhebert2@outlook.com</v>
      </c>
      <c r="D169" t="s">
        <v>1469</v>
      </c>
      <c r="E169" t="s">
        <v>2470</v>
      </c>
      <c r="F169" t="s">
        <v>3396</v>
      </c>
      <c r="G169" t="s">
        <v>3731</v>
      </c>
      <c r="H169" t="s">
        <v>3822</v>
      </c>
      <c r="I169" t="s">
        <v>253</v>
      </c>
    </row>
    <row r="170" spans="1:9" x14ac:dyDescent="0.35">
      <c r="A170" s="2" t="s">
        <v>4367</v>
      </c>
      <c r="B170" t="s">
        <v>468</v>
      </c>
      <c r="C170" s="8" t="str">
        <f t="shared" ca="1" si="2"/>
        <v>ndavies9@hotmail.com</v>
      </c>
      <c r="D170" t="s">
        <v>1470</v>
      </c>
      <c r="E170" t="s">
        <v>2471</v>
      </c>
      <c r="F170" t="s">
        <v>3397</v>
      </c>
      <c r="G170" t="s">
        <v>3730</v>
      </c>
      <c r="H170" t="s">
        <v>3823</v>
      </c>
      <c r="I170" t="s">
        <v>254</v>
      </c>
    </row>
    <row r="171" spans="1:9" x14ac:dyDescent="0.35">
      <c r="A171" s="2" t="s">
        <v>4368</v>
      </c>
      <c r="B171" t="s">
        <v>469</v>
      </c>
      <c r="C171" s="8" t="str">
        <f t="shared" ca="1" si="2"/>
        <v>mho5@yahoo.com</v>
      </c>
      <c r="D171" t="s">
        <v>1471</v>
      </c>
      <c r="E171" t="s">
        <v>2472</v>
      </c>
      <c r="F171" t="s">
        <v>93</v>
      </c>
      <c r="G171" t="s">
        <v>15</v>
      </c>
      <c r="H171">
        <v>68105</v>
      </c>
      <c r="I171" t="s">
        <v>254</v>
      </c>
    </row>
    <row r="172" spans="1:9" x14ac:dyDescent="0.35">
      <c r="A172" s="2" t="s">
        <v>4369</v>
      </c>
      <c r="B172" t="s">
        <v>470</v>
      </c>
      <c r="C172" s="8" t="str">
        <f t="shared" ca="1" si="2"/>
        <v>rhancock6@gmail.com</v>
      </c>
      <c r="D172" t="s">
        <v>1472</v>
      </c>
      <c r="E172" t="s">
        <v>2473</v>
      </c>
      <c r="F172" t="s">
        <v>125</v>
      </c>
      <c r="G172" t="s">
        <v>15</v>
      </c>
      <c r="H172">
        <v>36195</v>
      </c>
      <c r="I172" t="s">
        <v>254</v>
      </c>
    </row>
    <row r="173" spans="1:9" x14ac:dyDescent="0.35">
      <c r="A173" s="2" t="s">
        <v>4370</v>
      </c>
      <c r="B173" t="s">
        <v>471</v>
      </c>
      <c r="C173" s="8" t="str">
        <f t="shared" ca="1" si="2"/>
        <v>jmays1@aol.com</v>
      </c>
      <c r="D173" t="s">
        <v>1473</v>
      </c>
      <c r="E173" t="s">
        <v>2474</v>
      </c>
      <c r="F173" t="s">
        <v>3398</v>
      </c>
      <c r="G173" t="s">
        <v>3730</v>
      </c>
      <c r="H173" t="s">
        <v>3824</v>
      </c>
      <c r="I173" t="s">
        <v>253</v>
      </c>
    </row>
    <row r="174" spans="1:9" x14ac:dyDescent="0.35">
      <c r="A174" s="2" t="s">
        <v>4371</v>
      </c>
      <c r="B174" t="s">
        <v>472</v>
      </c>
      <c r="C174" s="8" t="str">
        <f t="shared" ca="1" si="2"/>
        <v>jfranklin9@gmail.com</v>
      </c>
      <c r="D174" t="s">
        <v>1474</v>
      </c>
      <c r="E174" t="s">
        <v>2475</v>
      </c>
      <c r="F174" t="s">
        <v>3399</v>
      </c>
      <c r="G174" t="s">
        <v>3732</v>
      </c>
      <c r="H174">
        <v>12307</v>
      </c>
      <c r="I174" t="s">
        <v>254</v>
      </c>
    </row>
    <row r="175" spans="1:9" x14ac:dyDescent="0.35">
      <c r="A175" s="2" t="s">
        <v>4372</v>
      </c>
      <c r="B175" t="s">
        <v>473</v>
      </c>
      <c r="C175" s="8" t="str">
        <f t="shared" ca="1" si="2"/>
        <v>bharrell6@outlook.com</v>
      </c>
      <c r="D175" t="s">
        <v>1475</v>
      </c>
      <c r="E175" t="s">
        <v>2476</v>
      </c>
      <c r="F175" t="s">
        <v>3400</v>
      </c>
      <c r="G175" t="s">
        <v>15</v>
      </c>
      <c r="H175">
        <v>33994</v>
      </c>
      <c r="I175" t="s">
        <v>254</v>
      </c>
    </row>
    <row r="176" spans="1:9" x14ac:dyDescent="0.35">
      <c r="A176" s="2" t="s">
        <v>4373</v>
      </c>
      <c r="B176" t="s">
        <v>474</v>
      </c>
      <c r="C176" s="8" t="str">
        <f t="shared" ca="1" si="2"/>
        <v>mbird1@hotmail.com</v>
      </c>
      <c r="D176" t="s">
        <v>1476</v>
      </c>
      <c r="E176" t="s">
        <v>2477</v>
      </c>
      <c r="F176" t="s">
        <v>3401</v>
      </c>
      <c r="G176" t="s">
        <v>3730</v>
      </c>
      <c r="H176" t="s">
        <v>3825</v>
      </c>
      <c r="I176" t="s">
        <v>253</v>
      </c>
    </row>
    <row r="177" spans="1:9" x14ac:dyDescent="0.35">
      <c r="A177" s="2" t="s">
        <v>4374</v>
      </c>
      <c r="B177" t="s">
        <v>475</v>
      </c>
      <c r="C177" s="8" t="str">
        <f t="shared" ca="1" si="2"/>
        <v>amcgrath7@yahoo.com</v>
      </c>
      <c r="D177" t="s">
        <v>1477</v>
      </c>
      <c r="E177" t="s">
        <v>2478</v>
      </c>
      <c r="F177" t="s">
        <v>123</v>
      </c>
      <c r="G177" t="s">
        <v>15</v>
      </c>
      <c r="H177">
        <v>85062</v>
      </c>
      <c r="I177" t="s">
        <v>253</v>
      </c>
    </row>
    <row r="178" spans="1:9" x14ac:dyDescent="0.35">
      <c r="A178" s="2" t="s">
        <v>4375</v>
      </c>
      <c r="B178" t="s">
        <v>476</v>
      </c>
      <c r="C178" s="8" t="str">
        <f t="shared" ca="1" si="2"/>
        <v>kmiddleton4@hotmail.com</v>
      </c>
      <c r="D178" t="s">
        <v>1478</v>
      </c>
      <c r="E178" t="s">
        <v>2479</v>
      </c>
      <c r="F178" t="s">
        <v>3402</v>
      </c>
      <c r="G178" t="s">
        <v>3730</v>
      </c>
      <c r="H178" t="s">
        <v>3826</v>
      </c>
      <c r="I178" t="s">
        <v>253</v>
      </c>
    </row>
    <row r="179" spans="1:9" x14ac:dyDescent="0.35">
      <c r="A179" s="2" t="s">
        <v>4376</v>
      </c>
      <c r="B179" t="s">
        <v>477</v>
      </c>
      <c r="C179" s="8" t="str">
        <f t="shared" ca="1" si="2"/>
        <v>amartinez6@icloud.com</v>
      </c>
      <c r="D179" t="s">
        <v>1479</v>
      </c>
      <c r="E179" t="s">
        <v>2480</v>
      </c>
      <c r="F179" t="s">
        <v>66</v>
      </c>
      <c r="G179" t="s">
        <v>22</v>
      </c>
      <c r="H179" t="s">
        <v>67</v>
      </c>
      <c r="I179" t="s">
        <v>253</v>
      </c>
    </row>
    <row r="180" spans="1:9" x14ac:dyDescent="0.35">
      <c r="A180" s="2" t="s">
        <v>4377</v>
      </c>
      <c r="B180" t="s">
        <v>478</v>
      </c>
      <c r="C180" s="8" t="str">
        <f t="shared" ca="1" si="2"/>
        <v>khowe7@outlook.com</v>
      </c>
      <c r="D180" t="s">
        <v>1480</v>
      </c>
      <c r="E180" t="s">
        <v>2481</v>
      </c>
      <c r="F180" t="s">
        <v>3403</v>
      </c>
      <c r="G180" t="s">
        <v>3731</v>
      </c>
      <c r="H180" t="s">
        <v>3827</v>
      </c>
      <c r="I180" t="s">
        <v>254</v>
      </c>
    </row>
    <row r="181" spans="1:9" x14ac:dyDescent="0.35">
      <c r="A181" s="2" t="s">
        <v>4378</v>
      </c>
      <c r="B181" t="s">
        <v>479</v>
      </c>
      <c r="C181" s="8" t="str">
        <f t="shared" ca="1" si="2"/>
        <v>alloyd6@yahoo.com</v>
      </c>
      <c r="D181" t="s">
        <v>1481</v>
      </c>
      <c r="E181" t="s">
        <v>2482</v>
      </c>
      <c r="F181" t="s">
        <v>33</v>
      </c>
      <c r="G181" t="s">
        <v>15</v>
      </c>
      <c r="H181">
        <v>80217</v>
      </c>
      <c r="I181" t="s">
        <v>254</v>
      </c>
    </row>
    <row r="182" spans="1:9" x14ac:dyDescent="0.35">
      <c r="A182" s="2" t="s">
        <v>4379</v>
      </c>
      <c r="B182" t="s">
        <v>480</v>
      </c>
      <c r="C182" s="8" t="str">
        <f t="shared" ca="1" si="2"/>
        <v>ahuang8@outlook.com</v>
      </c>
      <c r="D182" t="s">
        <v>1482</v>
      </c>
      <c r="E182" t="s">
        <v>2483</v>
      </c>
      <c r="F182" t="s">
        <v>37</v>
      </c>
      <c r="G182" t="s">
        <v>15</v>
      </c>
      <c r="H182">
        <v>20016</v>
      </c>
      <c r="I182" t="s">
        <v>254</v>
      </c>
    </row>
    <row r="183" spans="1:9" x14ac:dyDescent="0.35">
      <c r="A183" s="2" t="s">
        <v>4380</v>
      </c>
      <c r="B183" t="s">
        <v>481</v>
      </c>
      <c r="C183" s="8" t="str">
        <f t="shared" ca="1" si="2"/>
        <v>shanson0@icloud.com</v>
      </c>
      <c r="D183" t="s">
        <v>1483</v>
      </c>
      <c r="E183" t="s">
        <v>2484</v>
      </c>
      <c r="F183" t="s">
        <v>3383</v>
      </c>
      <c r="G183" t="s">
        <v>3730</v>
      </c>
      <c r="H183" t="s">
        <v>3828</v>
      </c>
      <c r="I183" t="s">
        <v>254</v>
      </c>
    </row>
    <row r="184" spans="1:9" x14ac:dyDescent="0.35">
      <c r="A184" s="2" t="s">
        <v>4381</v>
      </c>
      <c r="B184" t="s">
        <v>482</v>
      </c>
      <c r="C184" s="8" t="str">
        <f t="shared" ca="1" si="2"/>
        <v>nweber8@outlook.com</v>
      </c>
      <c r="D184" t="s">
        <v>1484</v>
      </c>
      <c r="E184" t="s">
        <v>2485</v>
      </c>
      <c r="F184" t="s">
        <v>3404</v>
      </c>
      <c r="G184" t="s">
        <v>3730</v>
      </c>
      <c r="H184" t="s">
        <v>3829</v>
      </c>
      <c r="I184" t="s">
        <v>254</v>
      </c>
    </row>
    <row r="185" spans="1:9" x14ac:dyDescent="0.35">
      <c r="A185" s="2" t="s">
        <v>4382</v>
      </c>
      <c r="B185" t="s">
        <v>483</v>
      </c>
      <c r="C185" s="8" t="str">
        <f t="shared" ca="1" si="2"/>
        <v>rfaulkner2@hotmail.com</v>
      </c>
      <c r="D185" t="s">
        <v>1485</v>
      </c>
      <c r="E185" t="s">
        <v>2486</v>
      </c>
      <c r="F185" t="s">
        <v>3405</v>
      </c>
      <c r="G185" t="s">
        <v>3730</v>
      </c>
      <c r="H185" t="s">
        <v>3830</v>
      </c>
      <c r="I185" t="s">
        <v>254</v>
      </c>
    </row>
    <row r="186" spans="1:9" x14ac:dyDescent="0.35">
      <c r="A186" s="2" t="s">
        <v>4383</v>
      </c>
      <c r="B186" t="s">
        <v>484</v>
      </c>
      <c r="C186" s="8" t="str">
        <f t="shared" ca="1" si="2"/>
        <v>mgonzales7@gmail.com</v>
      </c>
      <c r="D186" t="s">
        <v>1486</v>
      </c>
      <c r="E186" t="s">
        <v>2487</v>
      </c>
      <c r="F186" t="s">
        <v>3406</v>
      </c>
      <c r="G186" t="s">
        <v>3730</v>
      </c>
      <c r="H186" t="s">
        <v>3831</v>
      </c>
      <c r="I186" t="s">
        <v>254</v>
      </c>
    </row>
    <row r="187" spans="1:9" x14ac:dyDescent="0.35">
      <c r="A187" s="2" t="s">
        <v>4384</v>
      </c>
      <c r="B187" t="s">
        <v>485</v>
      </c>
      <c r="C187" s="8" t="str">
        <f t="shared" ca="1" si="2"/>
        <v>emullen2@hotmail.com</v>
      </c>
      <c r="D187" t="s">
        <v>1487</v>
      </c>
      <c r="E187" t="s">
        <v>2488</v>
      </c>
      <c r="F187" t="s">
        <v>3407</v>
      </c>
      <c r="G187" t="s">
        <v>3730</v>
      </c>
      <c r="H187" t="s">
        <v>3832</v>
      </c>
      <c r="I187" t="s">
        <v>253</v>
      </c>
    </row>
    <row r="188" spans="1:9" x14ac:dyDescent="0.35">
      <c r="A188" s="2" t="s">
        <v>4385</v>
      </c>
      <c r="B188" t="s">
        <v>486</v>
      </c>
      <c r="C188" s="8" t="str">
        <f t="shared" ca="1" si="2"/>
        <v>kgiles3@hotmail.com</v>
      </c>
      <c r="D188" t="s">
        <v>1488</v>
      </c>
      <c r="E188" t="s">
        <v>2489</v>
      </c>
      <c r="F188" t="s">
        <v>213</v>
      </c>
      <c r="G188" t="s">
        <v>178</v>
      </c>
      <c r="H188" t="s">
        <v>214</v>
      </c>
      <c r="I188" t="s">
        <v>254</v>
      </c>
    </row>
    <row r="189" spans="1:9" x14ac:dyDescent="0.35">
      <c r="A189" s="2" t="s">
        <v>4386</v>
      </c>
      <c r="B189" t="s">
        <v>487</v>
      </c>
      <c r="C189" s="8" t="str">
        <f t="shared" ca="1" si="2"/>
        <v>rdavis2@outlook.com</v>
      </c>
      <c r="D189" t="s">
        <v>1489</v>
      </c>
      <c r="E189" t="s">
        <v>2490</v>
      </c>
      <c r="F189" t="s">
        <v>3408</v>
      </c>
      <c r="G189" t="s">
        <v>3730</v>
      </c>
      <c r="H189" t="s">
        <v>3833</v>
      </c>
      <c r="I189" t="s">
        <v>253</v>
      </c>
    </row>
    <row r="190" spans="1:9" x14ac:dyDescent="0.35">
      <c r="A190" s="2" t="s">
        <v>4387</v>
      </c>
      <c r="B190" t="s">
        <v>488</v>
      </c>
      <c r="C190" s="8" t="str">
        <f t="shared" ca="1" si="2"/>
        <v>abeasley2@icloud.com</v>
      </c>
      <c r="D190" t="s">
        <v>1490</v>
      </c>
      <c r="E190" t="s">
        <v>2491</v>
      </c>
      <c r="F190" t="s">
        <v>3409</v>
      </c>
      <c r="G190" t="s">
        <v>3730</v>
      </c>
      <c r="H190" t="s">
        <v>3834</v>
      </c>
      <c r="I190" t="s">
        <v>253</v>
      </c>
    </row>
    <row r="191" spans="1:9" x14ac:dyDescent="0.35">
      <c r="A191" s="2" t="s">
        <v>4388</v>
      </c>
      <c r="B191" t="s">
        <v>489</v>
      </c>
      <c r="C191" s="8" t="str">
        <f t="shared" ca="1" si="2"/>
        <v>kbarr5@outlook.com</v>
      </c>
      <c r="D191" t="s">
        <v>1491</v>
      </c>
      <c r="E191" t="s">
        <v>2492</v>
      </c>
      <c r="F191" t="s">
        <v>3384</v>
      </c>
      <c r="G191" t="s">
        <v>3730</v>
      </c>
      <c r="H191" t="s">
        <v>3835</v>
      </c>
      <c r="I191" t="s">
        <v>253</v>
      </c>
    </row>
    <row r="192" spans="1:9" x14ac:dyDescent="0.35">
      <c r="A192" s="2" t="s">
        <v>4389</v>
      </c>
      <c r="B192" t="s">
        <v>490</v>
      </c>
      <c r="C192" s="8" t="str">
        <f t="shared" ca="1" si="2"/>
        <v>adaniels8@yahoo.com</v>
      </c>
      <c r="D192" t="s">
        <v>1492</v>
      </c>
      <c r="E192" t="s">
        <v>2493</v>
      </c>
      <c r="F192" t="s">
        <v>85</v>
      </c>
      <c r="G192" t="s">
        <v>15</v>
      </c>
      <c r="H192">
        <v>64190</v>
      </c>
      <c r="I192" t="s">
        <v>253</v>
      </c>
    </row>
    <row r="193" spans="1:9" x14ac:dyDescent="0.35">
      <c r="A193" s="2" t="s">
        <v>4390</v>
      </c>
      <c r="B193" t="s">
        <v>491</v>
      </c>
      <c r="C193" s="8" t="str">
        <f t="shared" ca="1" si="2"/>
        <v>thodge0@hotmail.com</v>
      </c>
      <c r="D193" t="s">
        <v>1493</v>
      </c>
      <c r="E193" t="s">
        <v>2494</v>
      </c>
      <c r="F193" t="s">
        <v>3410</v>
      </c>
      <c r="G193" t="s">
        <v>3732</v>
      </c>
      <c r="H193">
        <v>41468</v>
      </c>
      <c r="I193" t="s">
        <v>253</v>
      </c>
    </row>
    <row r="194" spans="1:9" x14ac:dyDescent="0.35">
      <c r="A194" s="2" t="s">
        <v>4391</v>
      </c>
      <c r="B194" t="s">
        <v>492</v>
      </c>
      <c r="C194" s="8" t="str">
        <f t="shared" ca="1" si="2"/>
        <v>bdelacruz9@gmail.com</v>
      </c>
      <c r="D194" t="s">
        <v>1494</v>
      </c>
      <c r="E194" t="s">
        <v>2495</v>
      </c>
      <c r="F194" t="s">
        <v>3411</v>
      </c>
      <c r="G194" t="s">
        <v>3730</v>
      </c>
      <c r="H194" t="s">
        <v>3836</v>
      </c>
      <c r="I194" t="s">
        <v>253</v>
      </c>
    </row>
    <row r="195" spans="1:9" x14ac:dyDescent="0.35">
      <c r="A195" s="2" t="s">
        <v>4392</v>
      </c>
      <c r="B195" t="s">
        <v>493</v>
      </c>
      <c r="C195" s="8" t="str">
        <f t="shared" ref="C195:C258" ca="1" si="3">LOWER(LEFT(B195,1) &amp; RIGHT(B195,LEN(B195)-SEARCH(" ",B195)) &amp; RANDBETWEEN(0,9) &amp; "@" &amp; CHOOSE(RANDBETWEEN(1,6), "gmail.com", "yahoo.com", "outlook.com", "icloud.com", "hotmail.com", "aol.com"))</f>
        <v>mwolfe3@icloud.com</v>
      </c>
      <c r="D195" t="s">
        <v>1495</v>
      </c>
      <c r="E195" t="s">
        <v>2496</v>
      </c>
      <c r="F195" t="s">
        <v>3304</v>
      </c>
      <c r="G195" t="s">
        <v>3730</v>
      </c>
      <c r="H195">
        <v>33100</v>
      </c>
      <c r="I195" t="s">
        <v>254</v>
      </c>
    </row>
    <row r="196" spans="1:9" x14ac:dyDescent="0.35">
      <c r="A196" s="2" t="s">
        <v>4393</v>
      </c>
      <c r="B196" t="s">
        <v>494</v>
      </c>
      <c r="C196" s="8" t="str">
        <f t="shared" ca="1" si="3"/>
        <v>lmurray1@hotmail.com</v>
      </c>
      <c r="D196" t="s">
        <v>1496</v>
      </c>
      <c r="E196" t="s">
        <v>2497</v>
      </c>
      <c r="F196" t="s">
        <v>134</v>
      </c>
      <c r="G196" t="s">
        <v>15</v>
      </c>
      <c r="H196">
        <v>18706</v>
      </c>
      <c r="I196" t="s">
        <v>254</v>
      </c>
    </row>
    <row r="197" spans="1:9" x14ac:dyDescent="0.35">
      <c r="A197" s="2" t="s">
        <v>4394</v>
      </c>
      <c r="B197" t="s">
        <v>495</v>
      </c>
      <c r="C197" s="8" t="str">
        <f t="shared" ca="1" si="3"/>
        <v>cjarvis8@icloud.com</v>
      </c>
      <c r="D197" t="s">
        <v>1497</v>
      </c>
      <c r="E197" t="s">
        <v>2498</v>
      </c>
      <c r="F197" t="s">
        <v>3412</v>
      </c>
      <c r="G197" t="s">
        <v>3730</v>
      </c>
      <c r="H197" t="s">
        <v>3837</v>
      </c>
      <c r="I197" t="s">
        <v>254</v>
      </c>
    </row>
    <row r="198" spans="1:9" x14ac:dyDescent="0.35">
      <c r="A198" s="2" t="s">
        <v>4395</v>
      </c>
      <c r="B198" t="s">
        <v>496</v>
      </c>
      <c r="C198" s="8" t="str">
        <f t="shared" ca="1" si="3"/>
        <v>smcgrath6@icloud.com</v>
      </c>
      <c r="D198" t="s">
        <v>1498</v>
      </c>
      <c r="E198" t="s">
        <v>2499</v>
      </c>
      <c r="F198" t="s">
        <v>24</v>
      </c>
      <c r="G198" t="s">
        <v>15</v>
      </c>
      <c r="H198">
        <v>93773</v>
      </c>
      <c r="I198" t="s">
        <v>254</v>
      </c>
    </row>
    <row r="199" spans="1:9" x14ac:dyDescent="0.35">
      <c r="A199" s="2" t="s">
        <v>4396</v>
      </c>
      <c r="B199" t="s">
        <v>497</v>
      </c>
      <c r="C199" s="8" t="str">
        <f t="shared" ca="1" si="3"/>
        <v>eroach8@hotmail.com</v>
      </c>
      <c r="D199" t="s">
        <v>1499</v>
      </c>
      <c r="E199" t="s">
        <v>2500</v>
      </c>
      <c r="F199" t="s">
        <v>3413</v>
      </c>
      <c r="G199" t="s">
        <v>3730</v>
      </c>
      <c r="H199" t="s">
        <v>3838</v>
      </c>
      <c r="I199" t="s">
        <v>253</v>
      </c>
    </row>
    <row r="200" spans="1:9" x14ac:dyDescent="0.35">
      <c r="A200" s="2" t="s">
        <v>4397</v>
      </c>
      <c r="B200" t="s">
        <v>498</v>
      </c>
      <c r="C200" s="8" t="str">
        <f t="shared" ca="1" si="3"/>
        <v>ifischer6@icloud.com</v>
      </c>
      <c r="D200" t="s">
        <v>1500</v>
      </c>
      <c r="E200" t="s">
        <v>2501</v>
      </c>
      <c r="F200" t="s">
        <v>3414</v>
      </c>
      <c r="G200" t="s">
        <v>3730</v>
      </c>
      <c r="H200" t="s">
        <v>3839</v>
      </c>
      <c r="I200" t="s">
        <v>254</v>
      </c>
    </row>
    <row r="201" spans="1:9" x14ac:dyDescent="0.35">
      <c r="A201" s="2" t="s">
        <v>4398</v>
      </c>
      <c r="B201" t="s">
        <v>499</v>
      </c>
      <c r="C201" s="8" t="str">
        <f t="shared" ca="1" si="3"/>
        <v>acase4@yahoo.com</v>
      </c>
      <c r="D201" t="s">
        <v>1501</v>
      </c>
      <c r="E201" t="s">
        <v>2502</v>
      </c>
      <c r="F201" t="s">
        <v>125</v>
      </c>
      <c r="G201" t="s">
        <v>15</v>
      </c>
      <c r="H201">
        <v>36195</v>
      </c>
      <c r="I201" t="s">
        <v>254</v>
      </c>
    </row>
    <row r="202" spans="1:9" x14ac:dyDescent="0.35">
      <c r="A202" s="2" t="s">
        <v>4399</v>
      </c>
      <c r="B202" t="s">
        <v>500</v>
      </c>
      <c r="C202" s="8" t="str">
        <f t="shared" ca="1" si="3"/>
        <v>kwright5@yahoo.com</v>
      </c>
      <c r="D202" t="s">
        <v>1502</v>
      </c>
      <c r="E202" t="s">
        <v>2503</v>
      </c>
      <c r="F202" t="s">
        <v>3415</v>
      </c>
      <c r="G202" t="s">
        <v>3730</v>
      </c>
      <c r="H202" t="s">
        <v>3840</v>
      </c>
      <c r="I202" t="s">
        <v>254</v>
      </c>
    </row>
    <row r="203" spans="1:9" x14ac:dyDescent="0.35">
      <c r="A203" s="2" t="s">
        <v>4400</v>
      </c>
      <c r="B203" t="s">
        <v>501</v>
      </c>
      <c r="C203" s="8" t="str">
        <f t="shared" ca="1" si="3"/>
        <v>cprince0@gmail.com</v>
      </c>
      <c r="D203" t="s">
        <v>1503</v>
      </c>
      <c r="E203" t="s">
        <v>2504</v>
      </c>
      <c r="F203" t="s">
        <v>3416</v>
      </c>
      <c r="G203" t="s">
        <v>3731</v>
      </c>
      <c r="H203" t="s">
        <v>3841</v>
      </c>
      <c r="I203" t="s">
        <v>254</v>
      </c>
    </row>
    <row r="204" spans="1:9" x14ac:dyDescent="0.35">
      <c r="A204" s="2" t="s">
        <v>4401</v>
      </c>
      <c r="B204" t="s">
        <v>502</v>
      </c>
      <c r="C204" s="8" t="str">
        <f t="shared" ca="1" si="3"/>
        <v>rsolomon5@aol.com</v>
      </c>
      <c r="D204" t="s">
        <v>1504</v>
      </c>
      <c r="E204" t="s">
        <v>2505</v>
      </c>
      <c r="F204" t="s">
        <v>3417</v>
      </c>
      <c r="G204" t="s">
        <v>3730</v>
      </c>
      <c r="H204" t="s">
        <v>3842</v>
      </c>
      <c r="I204" t="s">
        <v>253</v>
      </c>
    </row>
    <row r="205" spans="1:9" x14ac:dyDescent="0.35">
      <c r="A205" s="2" t="s">
        <v>4402</v>
      </c>
      <c r="B205" t="s">
        <v>503</v>
      </c>
      <c r="C205" s="8" t="str">
        <f t="shared" ca="1" si="3"/>
        <v>mdyer2@hotmail.com</v>
      </c>
      <c r="D205" t="s">
        <v>1505</v>
      </c>
      <c r="E205" t="s">
        <v>2506</v>
      </c>
      <c r="F205" t="s">
        <v>3418</v>
      </c>
      <c r="G205" t="s">
        <v>3731</v>
      </c>
      <c r="H205" t="s">
        <v>3843</v>
      </c>
      <c r="I205" t="s">
        <v>254</v>
      </c>
    </row>
    <row r="206" spans="1:9" x14ac:dyDescent="0.35">
      <c r="A206" s="2" t="s">
        <v>4403</v>
      </c>
      <c r="B206" t="s">
        <v>504</v>
      </c>
      <c r="C206" s="8" t="str">
        <f t="shared" ca="1" si="3"/>
        <v>phooper0@outlook.com</v>
      </c>
      <c r="D206" t="s">
        <v>1506</v>
      </c>
      <c r="E206" t="s">
        <v>2507</v>
      </c>
      <c r="F206" t="s">
        <v>3419</v>
      </c>
      <c r="G206" t="s">
        <v>3730</v>
      </c>
      <c r="H206" t="s">
        <v>3844</v>
      </c>
      <c r="I206" t="s">
        <v>254</v>
      </c>
    </row>
    <row r="207" spans="1:9" x14ac:dyDescent="0.35">
      <c r="A207" s="2" t="s">
        <v>4404</v>
      </c>
      <c r="B207" t="s">
        <v>505</v>
      </c>
      <c r="C207" s="8" t="str">
        <f t="shared" ca="1" si="3"/>
        <v>dstewart2@gmail.com</v>
      </c>
      <c r="D207" t="s">
        <v>1507</v>
      </c>
      <c r="E207" t="s">
        <v>2508</v>
      </c>
      <c r="F207" t="s">
        <v>53</v>
      </c>
      <c r="G207" t="s">
        <v>22</v>
      </c>
      <c r="H207" t="s">
        <v>84</v>
      </c>
      <c r="I207" t="s">
        <v>253</v>
      </c>
    </row>
    <row r="208" spans="1:9" x14ac:dyDescent="0.35">
      <c r="A208" s="2" t="s">
        <v>4405</v>
      </c>
      <c r="B208" t="s">
        <v>506</v>
      </c>
      <c r="C208" s="8" t="str">
        <f t="shared" ca="1" si="3"/>
        <v>mjames8@hotmail.com</v>
      </c>
      <c r="D208" t="s">
        <v>1508</v>
      </c>
      <c r="E208" t="s">
        <v>2509</v>
      </c>
      <c r="F208" t="s">
        <v>21</v>
      </c>
      <c r="G208" t="s">
        <v>15</v>
      </c>
      <c r="H208">
        <v>90189</v>
      </c>
      <c r="I208" t="s">
        <v>254</v>
      </c>
    </row>
    <row r="209" spans="1:9" x14ac:dyDescent="0.35">
      <c r="A209" s="2" t="s">
        <v>4406</v>
      </c>
      <c r="B209" t="s">
        <v>507</v>
      </c>
      <c r="C209" s="8" t="str">
        <f t="shared" ca="1" si="3"/>
        <v>arusso5@gmail.com</v>
      </c>
      <c r="D209" t="s">
        <v>1509</v>
      </c>
      <c r="E209" t="s">
        <v>2510</v>
      </c>
      <c r="F209" t="s">
        <v>3420</v>
      </c>
      <c r="G209" t="s">
        <v>3730</v>
      </c>
      <c r="H209" t="s">
        <v>3845</v>
      </c>
      <c r="I209" t="s">
        <v>253</v>
      </c>
    </row>
    <row r="210" spans="1:9" x14ac:dyDescent="0.35">
      <c r="A210" s="2" t="s">
        <v>4407</v>
      </c>
      <c r="B210" t="s">
        <v>508</v>
      </c>
      <c r="C210" s="8" t="str">
        <f t="shared" ca="1" si="3"/>
        <v>afuller8@icloud.com</v>
      </c>
      <c r="D210" t="s">
        <v>1510</v>
      </c>
      <c r="E210" t="s">
        <v>2511</v>
      </c>
      <c r="F210" t="s">
        <v>56</v>
      </c>
      <c r="G210" t="s">
        <v>15</v>
      </c>
      <c r="H210">
        <v>87105</v>
      </c>
      <c r="I210" t="s">
        <v>253</v>
      </c>
    </row>
    <row r="211" spans="1:9" x14ac:dyDescent="0.35">
      <c r="A211" s="2" t="s">
        <v>4408</v>
      </c>
      <c r="B211" t="s">
        <v>509</v>
      </c>
      <c r="C211" s="8" t="str">
        <f t="shared" ca="1" si="3"/>
        <v>rbright6@hotmail.com</v>
      </c>
      <c r="D211" t="s">
        <v>1511</v>
      </c>
      <c r="E211" t="s">
        <v>2512</v>
      </c>
      <c r="F211" t="s">
        <v>225</v>
      </c>
      <c r="G211" t="s">
        <v>178</v>
      </c>
      <c r="H211" t="s">
        <v>226</v>
      </c>
      <c r="I211" t="s">
        <v>254</v>
      </c>
    </row>
    <row r="212" spans="1:9" x14ac:dyDescent="0.35">
      <c r="A212" s="2" t="s">
        <v>4409</v>
      </c>
      <c r="B212" t="s">
        <v>510</v>
      </c>
      <c r="C212" s="8" t="str">
        <f t="shared" ca="1" si="3"/>
        <v>bdickson0@hotmail.com</v>
      </c>
      <c r="D212" t="s">
        <v>1512</v>
      </c>
      <c r="E212" t="s">
        <v>2513</v>
      </c>
      <c r="F212" t="s">
        <v>3421</v>
      </c>
      <c r="G212" t="s">
        <v>3730</v>
      </c>
      <c r="H212" t="s">
        <v>3846</v>
      </c>
      <c r="I212" t="s">
        <v>253</v>
      </c>
    </row>
    <row r="213" spans="1:9" x14ac:dyDescent="0.35">
      <c r="A213" s="2" t="s">
        <v>4410</v>
      </c>
      <c r="B213" t="s">
        <v>511</v>
      </c>
      <c r="C213" s="8" t="str">
        <f t="shared" ca="1" si="3"/>
        <v>rwhitehead5@icloud.com</v>
      </c>
      <c r="D213" t="s">
        <v>1513</v>
      </c>
      <c r="E213" t="s">
        <v>2514</v>
      </c>
      <c r="F213" t="s">
        <v>3422</v>
      </c>
      <c r="G213" t="s">
        <v>3731</v>
      </c>
      <c r="H213" t="s">
        <v>3847</v>
      </c>
      <c r="I213" t="s">
        <v>254</v>
      </c>
    </row>
    <row r="214" spans="1:9" x14ac:dyDescent="0.35">
      <c r="A214" s="2" t="s">
        <v>4411</v>
      </c>
      <c r="B214" t="s">
        <v>512</v>
      </c>
      <c r="C214" s="8" t="str">
        <f t="shared" ca="1" si="3"/>
        <v>mnielsen8@yahoo.com</v>
      </c>
      <c r="D214" t="s">
        <v>1514</v>
      </c>
      <c r="E214" t="s">
        <v>2515</v>
      </c>
      <c r="F214" t="s">
        <v>3423</v>
      </c>
      <c r="G214" t="s">
        <v>3731</v>
      </c>
      <c r="H214" t="s">
        <v>3848</v>
      </c>
      <c r="I214" t="s">
        <v>253</v>
      </c>
    </row>
    <row r="215" spans="1:9" x14ac:dyDescent="0.35">
      <c r="A215" s="2" t="s">
        <v>4412</v>
      </c>
      <c r="B215" t="s">
        <v>513</v>
      </c>
      <c r="C215" s="8" t="str">
        <f t="shared" ca="1" si="3"/>
        <v>hwilliams5@icloud.com</v>
      </c>
      <c r="D215" t="s">
        <v>1515</v>
      </c>
      <c r="E215" t="s">
        <v>2516</v>
      </c>
      <c r="F215" t="s">
        <v>3424</v>
      </c>
      <c r="G215" t="s">
        <v>3731</v>
      </c>
      <c r="H215" t="s">
        <v>3849</v>
      </c>
      <c r="I215" t="s">
        <v>254</v>
      </c>
    </row>
    <row r="216" spans="1:9" x14ac:dyDescent="0.35">
      <c r="A216" s="2" t="s">
        <v>4413</v>
      </c>
      <c r="B216" t="s">
        <v>514</v>
      </c>
      <c r="C216" s="8" t="str">
        <f t="shared" ca="1" si="3"/>
        <v>hnixon3@yahoo.com</v>
      </c>
      <c r="D216" t="s">
        <v>1516</v>
      </c>
      <c r="E216" t="s">
        <v>2517</v>
      </c>
      <c r="F216" t="s">
        <v>3341</v>
      </c>
      <c r="G216" t="s">
        <v>3730</v>
      </c>
      <c r="H216" t="s">
        <v>3771</v>
      </c>
      <c r="I216" t="s">
        <v>254</v>
      </c>
    </row>
    <row r="217" spans="1:9" x14ac:dyDescent="0.35">
      <c r="A217" s="2" t="s">
        <v>4414</v>
      </c>
      <c r="B217" t="s">
        <v>515</v>
      </c>
      <c r="C217" s="8" t="str">
        <f t="shared" ca="1" si="3"/>
        <v>sramsey3@outlook.com</v>
      </c>
      <c r="D217" t="s">
        <v>1517</v>
      </c>
      <c r="E217" t="s">
        <v>2518</v>
      </c>
      <c r="F217" t="s">
        <v>44</v>
      </c>
      <c r="G217" t="s">
        <v>15</v>
      </c>
      <c r="H217">
        <v>92110</v>
      </c>
      <c r="I217" t="s">
        <v>254</v>
      </c>
    </row>
    <row r="218" spans="1:9" x14ac:dyDescent="0.35">
      <c r="A218" s="2" t="s">
        <v>4415</v>
      </c>
      <c r="B218" t="s">
        <v>516</v>
      </c>
      <c r="C218" s="8" t="str">
        <f t="shared" ca="1" si="3"/>
        <v>cbautista4@yahoo.com</v>
      </c>
      <c r="D218" t="s">
        <v>1518</v>
      </c>
      <c r="E218" t="s">
        <v>2519</v>
      </c>
      <c r="F218" t="s">
        <v>51</v>
      </c>
      <c r="G218" t="s">
        <v>15</v>
      </c>
      <c r="H218">
        <v>66276</v>
      </c>
      <c r="I218" t="s">
        <v>253</v>
      </c>
    </row>
    <row r="219" spans="1:9" x14ac:dyDescent="0.35">
      <c r="A219" s="2" t="s">
        <v>4416</v>
      </c>
      <c r="B219" t="s">
        <v>517</v>
      </c>
      <c r="C219" s="8" t="str">
        <f t="shared" ca="1" si="3"/>
        <v>kwatkins1@aol.com</v>
      </c>
      <c r="D219" t="s">
        <v>1519</v>
      </c>
      <c r="E219" t="s">
        <v>2520</v>
      </c>
      <c r="F219" t="s">
        <v>31</v>
      </c>
      <c r="G219" t="s">
        <v>15</v>
      </c>
      <c r="H219">
        <v>43210</v>
      </c>
      <c r="I219" t="s">
        <v>254</v>
      </c>
    </row>
    <row r="220" spans="1:9" x14ac:dyDescent="0.35">
      <c r="A220" s="2" t="s">
        <v>4417</v>
      </c>
      <c r="B220" t="s">
        <v>518</v>
      </c>
      <c r="C220" s="8" t="str">
        <f t="shared" ca="1" si="3"/>
        <v>gkidd3@aol.com</v>
      </c>
      <c r="D220" t="s">
        <v>1520</v>
      </c>
      <c r="E220" t="s">
        <v>2521</v>
      </c>
      <c r="F220" t="s">
        <v>58</v>
      </c>
      <c r="G220" t="s">
        <v>15</v>
      </c>
      <c r="H220">
        <v>98506</v>
      </c>
      <c r="I220" t="s">
        <v>253</v>
      </c>
    </row>
    <row r="221" spans="1:9" x14ac:dyDescent="0.35">
      <c r="A221" s="2" t="s">
        <v>4418</v>
      </c>
      <c r="B221" t="s">
        <v>519</v>
      </c>
      <c r="C221" s="8" t="str">
        <f t="shared" ca="1" si="3"/>
        <v>kswanson0@icloud.com</v>
      </c>
      <c r="D221" t="s">
        <v>1521</v>
      </c>
      <c r="E221" t="s">
        <v>2522</v>
      </c>
      <c r="F221" t="s">
        <v>3425</v>
      </c>
      <c r="G221" t="s">
        <v>3730</v>
      </c>
      <c r="H221" t="s">
        <v>3850</v>
      </c>
      <c r="I221" t="s">
        <v>254</v>
      </c>
    </row>
    <row r="222" spans="1:9" x14ac:dyDescent="0.35">
      <c r="A222" s="2" t="s">
        <v>4419</v>
      </c>
      <c r="B222" t="s">
        <v>520</v>
      </c>
      <c r="C222" s="8" t="str">
        <f t="shared" ca="1" si="3"/>
        <v>bbecker4@yahoo.com</v>
      </c>
      <c r="D222" t="s">
        <v>1522</v>
      </c>
      <c r="E222" t="s">
        <v>2523</v>
      </c>
      <c r="F222" t="s">
        <v>3426</v>
      </c>
      <c r="G222" t="s">
        <v>3730</v>
      </c>
      <c r="H222" t="s">
        <v>3851</v>
      </c>
      <c r="I222" t="s">
        <v>254</v>
      </c>
    </row>
    <row r="223" spans="1:9" x14ac:dyDescent="0.35">
      <c r="A223" s="2" t="s">
        <v>4420</v>
      </c>
      <c r="B223" t="s">
        <v>521</v>
      </c>
      <c r="C223" s="8" t="str">
        <f t="shared" ca="1" si="3"/>
        <v>dthornton2@yahoo.com</v>
      </c>
      <c r="D223" t="s">
        <v>1523</v>
      </c>
      <c r="E223" t="s">
        <v>2524</v>
      </c>
      <c r="F223" t="s">
        <v>3427</v>
      </c>
      <c r="G223" t="s">
        <v>3731</v>
      </c>
      <c r="H223" t="s">
        <v>3852</v>
      </c>
      <c r="I223" t="s">
        <v>253</v>
      </c>
    </row>
    <row r="224" spans="1:9" x14ac:dyDescent="0.35">
      <c r="A224" s="2" t="s">
        <v>4421</v>
      </c>
      <c r="B224" t="s">
        <v>522</v>
      </c>
      <c r="C224" s="8" t="str">
        <f t="shared" ca="1" si="3"/>
        <v>dnavarro9@outlook.com</v>
      </c>
      <c r="D224" t="s">
        <v>1524</v>
      </c>
      <c r="E224" t="s">
        <v>2525</v>
      </c>
      <c r="F224" t="s">
        <v>3428</v>
      </c>
      <c r="G224" t="s">
        <v>178</v>
      </c>
      <c r="H224" t="s">
        <v>3853</v>
      </c>
      <c r="I224" t="s">
        <v>254</v>
      </c>
    </row>
    <row r="225" spans="1:9" x14ac:dyDescent="0.35">
      <c r="A225" s="2" t="s">
        <v>4422</v>
      </c>
      <c r="B225" t="s">
        <v>523</v>
      </c>
      <c r="C225" s="8" t="str">
        <f t="shared" ca="1" si="3"/>
        <v>jlopez0@aol.com</v>
      </c>
      <c r="D225" t="s">
        <v>1525</v>
      </c>
      <c r="E225" t="s">
        <v>2526</v>
      </c>
      <c r="F225" t="s">
        <v>3429</v>
      </c>
      <c r="G225" t="s">
        <v>3730</v>
      </c>
      <c r="H225" t="s">
        <v>3854</v>
      </c>
      <c r="I225" t="s">
        <v>253</v>
      </c>
    </row>
    <row r="226" spans="1:9" x14ac:dyDescent="0.35">
      <c r="A226" s="2" t="s">
        <v>4423</v>
      </c>
      <c r="B226" t="s">
        <v>524</v>
      </c>
      <c r="C226" s="8" t="str">
        <f t="shared" ca="1" si="3"/>
        <v>zstout4@outlook.com</v>
      </c>
      <c r="D226" t="s">
        <v>1526</v>
      </c>
      <c r="E226" t="s">
        <v>2527</v>
      </c>
      <c r="F226" t="s">
        <v>3430</v>
      </c>
      <c r="G226" t="s">
        <v>3731</v>
      </c>
      <c r="H226" t="s">
        <v>3855</v>
      </c>
      <c r="I226" t="s">
        <v>253</v>
      </c>
    </row>
    <row r="227" spans="1:9" x14ac:dyDescent="0.35">
      <c r="A227" s="2" t="s">
        <v>4424</v>
      </c>
      <c r="B227" t="s">
        <v>525</v>
      </c>
      <c r="C227" s="8" t="str">
        <f t="shared" ca="1" si="3"/>
        <v>mmccormick7@outlook.com</v>
      </c>
      <c r="D227" t="s">
        <v>1527</v>
      </c>
      <c r="E227" t="s">
        <v>2528</v>
      </c>
      <c r="F227" t="s">
        <v>3431</v>
      </c>
      <c r="G227" t="s">
        <v>3731</v>
      </c>
      <c r="H227" t="s">
        <v>3856</v>
      </c>
      <c r="I227" t="s">
        <v>254</v>
      </c>
    </row>
    <row r="228" spans="1:9" x14ac:dyDescent="0.35">
      <c r="A228" s="2" t="s">
        <v>4425</v>
      </c>
      <c r="B228" t="s">
        <v>526</v>
      </c>
      <c r="C228" s="8" t="str">
        <f t="shared" ca="1" si="3"/>
        <v>csingleton5@yahoo.com</v>
      </c>
      <c r="D228" t="s">
        <v>1528</v>
      </c>
      <c r="E228" t="s">
        <v>2529</v>
      </c>
      <c r="F228" t="s">
        <v>72</v>
      </c>
      <c r="G228" t="s">
        <v>15</v>
      </c>
      <c r="H228">
        <v>33233</v>
      </c>
      <c r="I228" t="s">
        <v>254</v>
      </c>
    </row>
    <row r="229" spans="1:9" x14ac:dyDescent="0.35">
      <c r="A229" s="2" t="s">
        <v>4426</v>
      </c>
      <c r="B229" t="s">
        <v>527</v>
      </c>
      <c r="C229" s="8" t="str">
        <f t="shared" ca="1" si="3"/>
        <v>tcraig6@yahoo.com</v>
      </c>
      <c r="D229" t="s">
        <v>1529</v>
      </c>
      <c r="E229" t="s">
        <v>2530</v>
      </c>
      <c r="F229" t="s">
        <v>59</v>
      </c>
      <c r="G229" t="s">
        <v>15</v>
      </c>
      <c r="H229">
        <v>73179</v>
      </c>
      <c r="I229" t="s">
        <v>253</v>
      </c>
    </row>
    <row r="230" spans="1:9" x14ac:dyDescent="0.35">
      <c r="A230" s="2" t="s">
        <v>4427</v>
      </c>
      <c r="B230" t="s">
        <v>528</v>
      </c>
      <c r="C230" s="8" t="str">
        <f t="shared" ca="1" si="3"/>
        <v>efowler7@hotmail.com</v>
      </c>
      <c r="D230" t="s">
        <v>1530</v>
      </c>
      <c r="E230" t="s">
        <v>2531</v>
      </c>
      <c r="F230" t="s">
        <v>3432</v>
      </c>
      <c r="G230" t="s">
        <v>15</v>
      </c>
      <c r="H230">
        <v>98008</v>
      </c>
      <c r="I230" t="s">
        <v>254</v>
      </c>
    </row>
    <row r="231" spans="1:9" x14ac:dyDescent="0.35">
      <c r="A231" s="2" t="s">
        <v>4428</v>
      </c>
      <c r="B231" t="s">
        <v>529</v>
      </c>
      <c r="C231" s="8" t="str">
        <f t="shared" ca="1" si="3"/>
        <v>amoran6@hotmail.com</v>
      </c>
      <c r="D231" t="s">
        <v>1531</v>
      </c>
      <c r="E231" t="s">
        <v>2532</v>
      </c>
      <c r="F231" t="s">
        <v>3433</v>
      </c>
      <c r="G231" t="s">
        <v>3730</v>
      </c>
      <c r="H231" t="s">
        <v>3857</v>
      </c>
      <c r="I231" t="s">
        <v>254</v>
      </c>
    </row>
    <row r="232" spans="1:9" x14ac:dyDescent="0.35">
      <c r="A232" s="2" t="s">
        <v>4429</v>
      </c>
      <c r="B232" t="s">
        <v>530</v>
      </c>
      <c r="C232" s="8" t="str">
        <f t="shared" ca="1" si="3"/>
        <v>apittman2@gmail.com</v>
      </c>
      <c r="D232" t="s">
        <v>1532</v>
      </c>
      <c r="E232" t="s">
        <v>2533</v>
      </c>
      <c r="F232" t="s">
        <v>3434</v>
      </c>
      <c r="G232" t="s">
        <v>3730</v>
      </c>
      <c r="H232">
        <v>13540</v>
      </c>
      <c r="I232" t="s">
        <v>254</v>
      </c>
    </row>
    <row r="233" spans="1:9" x14ac:dyDescent="0.35">
      <c r="A233" s="2" t="s">
        <v>4430</v>
      </c>
      <c r="B233" t="s">
        <v>531</v>
      </c>
      <c r="C233" s="8" t="str">
        <f t="shared" ca="1" si="3"/>
        <v>amontoya0@icloud.com</v>
      </c>
      <c r="D233" t="s">
        <v>1533</v>
      </c>
      <c r="E233" t="s">
        <v>2534</v>
      </c>
      <c r="F233" t="s">
        <v>3384</v>
      </c>
      <c r="G233" t="s">
        <v>3730</v>
      </c>
      <c r="H233" t="s">
        <v>3835</v>
      </c>
      <c r="I233" t="s">
        <v>253</v>
      </c>
    </row>
    <row r="234" spans="1:9" x14ac:dyDescent="0.35">
      <c r="A234" s="2" t="s">
        <v>4431</v>
      </c>
      <c r="B234" t="s">
        <v>532</v>
      </c>
      <c r="C234" s="8" t="str">
        <f t="shared" ca="1" si="3"/>
        <v>ggreen8@outlook.com</v>
      </c>
      <c r="D234" t="s">
        <v>1534</v>
      </c>
      <c r="E234" t="s">
        <v>2535</v>
      </c>
      <c r="F234" t="s">
        <v>114</v>
      </c>
      <c r="G234" t="s">
        <v>15</v>
      </c>
      <c r="H234">
        <v>22301</v>
      </c>
      <c r="I234" t="s">
        <v>254</v>
      </c>
    </row>
    <row r="235" spans="1:9" x14ac:dyDescent="0.35">
      <c r="A235" s="2" t="s">
        <v>4432</v>
      </c>
      <c r="B235" t="s">
        <v>533</v>
      </c>
      <c r="C235" s="8" t="str">
        <f t="shared" ca="1" si="3"/>
        <v>lsolis6@icloud.com</v>
      </c>
      <c r="D235" t="s">
        <v>1535</v>
      </c>
      <c r="E235" t="s">
        <v>2536</v>
      </c>
      <c r="F235" t="s">
        <v>3395</v>
      </c>
      <c r="G235" t="s">
        <v>3731</v>
      </c>
      <c r="H235" t="s">
        <v>3821</v>
      </c>
      <c r="I235" t="s">
        <v>254</v>
      </c>
    </row>
    <row r="236" spans="1:9" x14ac:dyDescent="0.35">
      <c r="A236" s="2" t="s">
        <v>4433</v>
      </c>
      <c r="B236" t="s">
        <v>534</v>
      </c>
      <c r="C236" s="8" t="str">
        <f t="shared" ca="1" si="3"/>
        <v>jhanna3@outlook.com</v>
      </c>
      <c r="D236" t="s">
        <v>1536</v>
      </c>
      <c r="E236" t="s">
        <v>2537</v>
      </c>
      <c r="F236" t="s">
        <v>3435</v>
      </c>
      <c r="G236" t="s">
        <v>3730</v>
      </c>
      <c r="H236" t="s">
        <v>3858</v>
      </c>
      <c r="I236" t="s">
        <v>254</v>
      </c>
    </row>
    <row r="237" spans="1:9" x14ac:dyDescent="0.35">
      <c r="A237" s="2" t="s">
        <v>4434</v>
      </c>
      <c r="B237" t="s">
        <v>535</v>
      </c>
      <c r="C237" s="8" t="str">
        <f t="shared" ca="1" si="3"/>
        <v>cyork8@outlook.com</v>
      </c>
      <c r="D237" t="s">
        <v>1537</v>
      </c>
      <c r="E237" t="s">
        <v>2538</v>
      </c>
      <c r="F237" t="s">
        <v>3436</v>
      </c>
      <c r="G237" t="s">
        <v>3730</v>
      </c>
      <c r="H237" t="s">
        <v>3859</v>
      </c>
      <c r="I237" t="s">
        <v>254</v>
      </c>
    </row>
    <row r="238" spans="1:9" x14ac:dyDescent="0.35">
      <c r="A238" s="2" t="s">
        <v>4435</v>
      </c>
      <c r="B238" t="s">
        <v>536</v>
      </c>
      <c r="C238" s="8" t="str">
        <f t="shared" ca="1" si="3"/>
        <v>ghuynh1@icloud.com</v>
      </c>
      <c r="D238" t="s">
        <v>1538</v>
      </c>
      <c r="E238" t="s">
        <v>2539</v>
      </c>
      <c r="F238" t="s">
        <v>3437</v>
      </c>
      <c r="G238" t="s">
        <v>3731</v>
      </c>
      <c r="H238" t="s">
        <v>3860</v>
      </c>
      <c r="I238" t="s">
        <v>254</v>
      </c>
    </row>
    <row r="239" spans="1:9" x14ac:dyDescent="0.35">
      <c r="A239" s="2" t="s">
        <v>4436</v>
      </c>
      <c r="B239" t="s">
        <v>537</v>
      </c>
      <c r="C239" s="8" t="str">
        <f t="shared" ca="1" si="3"/>
        <v>hrhodes4@yahoo.com</v>
      </c>
      <c r="D239" t="s">
        <v>1539</v>
      </c>
      <c r="E239" t="s">
        <v>2540</v>
      </c>
      <c r="F239" t="s">
        <v>21</v>
      </c>
      <c r="G239" t="s">
        <v>15</v>
      </c>
      <c r="H239">
        <v>90030</v>
      </c>
      <c r="I239" t="s">
        <v>253</v>
      </c>
    </row>
    <row r="240" spans="1:9" x14ac:dyDescent="0.35">
      <c r="A240" s="2" t="s">
        <v>4437</v>
      </c>
      <c r="B240" t="s">
        <v>538</v>
      </c>
      <c r="C240" s="8" t="str">
        <f t="shared" ca="1" si="3"/>
        <v>jreese7@aol.com</v>
      </c>
      <c r="D240" t="s">
        <v>1540</v>
      </c>
      <c r="E240" t="s">
        <v>2541</v>
      </c>
      <c r="F240" t="s">
        <v>3438</v>
      </c>
      <c r="G240" t="s">
        <v>3731</v>
      </c>
      <c r="H240" t="s">
        <v>3861</v>
      </c>
      <c r="I240" t="s">
        <v>253</v>
      </c>
    </row>
    <row r="241" spans="1:9" x14ac:dyDescent="0.35">
      <c r="A241" s="2" t="s">
        <v>4438</v>
      </c>
      <c r="B241" t="s">
        <v>539</v>
      </c>
      <c r="C241" s="8" t="str">
        <f t="shared" ca="1" si="3"/>
        <v>dwilkinson7@gmail.com</v>
      </c>
      <c r="D241" t="s">
        <v>1541</v>
      </c>
      <c r="E241" t="s">
        <v>2542</v>
      </c>
      <c r="F241" t="s">
        <v>14</v>
      </c>
      <c r="G241" t="s">
        <v>15</v>
      </c>
      <c r="H241">
        <v>6520</v>
      </c>
      <c r="I241" t="s">
        <v>254</v>
      </c>
    </row>
    <row r="242" spans="1:9" x14ac:dyDescent="0.35">
      <c r="A242" s="2" t="s">
        <v>4439</v>
      </c>
      <c r="B242" t="s">
        <v>540</v>
      </c>
      <c r="C242" s="8" t="str">
        <f t="shared" ca="1" si="3"/>
        <v>mdaniels0@gmail.com</v>
      </c>
      <c r="D242" t="s">
        <v>1542</v>
      </c>
      <c r="E242" t="s">
        <v>2543</v>
      </c>
      <c r="F242" t="s">
        <v>95</v>
      </c>
      <c r="G242" t="s">
        <v>15</v>
      </c>
      <c r="H242">
        <v>31422</v>
      </c>
      <c r="I242" t="s">
        <v>253</v>
      </c>
    </row>
    <row r="243" spans="1:9" x14ac:dyDescent="0.35">
      <c r="A243" s="2" t="s">
        <v>4440</v>
      </c>
      <c r="B243" t="s">
        <v>541</v>
      </c>
      <c r="C243" s="8" t="str">
        <f t="shared" ca="1" si="3"/>
        <v>ccarlson9@icloud.com</v>
      </c>
      <c r="D243" t="s">
        <v>1543</v>
      </c>
      <c r="E243" t="s">
        <v>2544</v>
      </c>
      <c r="F243" t="s">
        <v>3415</v>
      </c>
      <c r="G243" t="s">
        <v>3730</v>
      </c>
      <c r="H243" t="s">
        <v>3862</v>
      </c>
      <c r="I243" t="s">
        <v>254</v>
      </c>
    </row>
    <row r="244" spans="1:9" x14ac:dyDescent="0.35">
      <c r="A244" s="2" t="s">
        <v>4441</v>
      </c>
      <c r="B244" t="s">
        <v>542</v>
      </c>
      <c r="C244" s="8" t="str">
        <f t="shared" ca="1" si="3"/>
        <v>ngordon8@yahoo.com</v>
      </c>
      <c r="D244" t="s">
        <v>1544</v>
      </c>
      <c r="E244" t="s">
        <v>2545</v>
      </c>
      <c r="F244" t="s">
        <v>192</v>
      </c>
      <c r="G244" t="s">
        <v>15</v>
      </c>
      <c r="H244">
        <v>89714</v>
      </c>
      <c r="I244" t="s">
        <v>253</v>
      </c>
    </row>
    <row r="245" spans="1:9" x14ac:dyDescent="0.35">
      <c r="A245" s="2" t="s">
        <v>4442</v>
      </c>
      <c r="B245" t="s">
        <v>543</v>
      </c>
      <c r="C245" s="8" t="str">
        <f t="shared" ca="1" si="3"/>
        <v>aperry0@yahoo.com</v>
      </c>
      <c r="D245" t="s">
        <v>1545</v>
      </c>
      <c r="E245" t="s">
        <v>2546</v>
      </c>
      <c r="F245" t="s">
        <v>52</v>
      </c>
      <c r="G245" t="s">
        <v>15</v>
      </c>
      <c r="H245">
        <v>70179</v>
      </c>
      <c r="I245" t="s">
        <v>253</v>
      </c>
    </row>
    <row r="246" spans="1:9" x14ac:dyDescent="0.35">
      <c r="A246" s="2" t="s">
        <v>4443</v>
      </c>
      <c r="B246" t="s">
        <v>544</v>
      </c>
      <c r="C246" s="8" t="str">
        <f t="shared" ca="1" si="3"/>
        <v>mgallegos7@aol.com</v>
      </c>
      <c r="D246" t="s">
        <v>1546</v>
      </c>
      <c r="E246" t="s">
        <v>2547</v>
      </c>
      <c r="F246" t="s">
        <v>3439</v>
      </c>
      <c r="G246" t="s">
        <v>3730</v>
      </c>
      <c r="H246" t="s">
        <v>3863</v>
      </c>
      <c r="I246" t="s">
        <v>254</v>
      </c>
    </row>
    <row r="247" spans="1:9" x14ac:dyDescent="0.35">
      <c r="A247" s="2" t="s">
        <v>4444</v>
      </c>
      <c r="B247" t="s">
        <v>545</v>
      </c>
      <c r="C247" s="8" t="str">
        <f t="shared" ca="1" si="3"/>
        <v>tlong6@icloud.com</v>
      </c>
      <c r="D247" t="s">
        <v>1547</v>
      </c>
      <c r="E247" t="s">
        <v>2548</v>
      </c>
      <c r="F247" t="s">
        <v>3440</v>
      </c>
      <c r="G247" t="s">
        <v>3730</v>
      </c>
      <c r="H247" t="s">
        <v>3864</v>
      </c>
      <c r="I247" t="s">
        <v>253</v>
      </c>
    </row>
    <row r="248" spans="1:9" x14ac:dyDescent="0.35">
      <c r="A248" s="2" t="s">
        <v>4445</v>
      </c>
      <c r="B248" t="s">
        <v>546</v>
      </c>
      <c r="C248" s="8" t="str">
        <f t="shared" ca="1" si="3"/>
        <v>ldudley9@icloud.com</v>
      </c>
      <c r="D248" t="s">
        <v>1548</v>
      </c>
      <c r="E248" t="s">
        <v>2549</v>
      </c>
      <c r="F248" t="s">
        <v>121</v>
      </c>
      <c r="G248" t="s">
        <v>15</v>
      </c>
      <c r="H248">
        <v>44485</v>
      </c>
      <c r="I248" t="s">
        <v>254</v>
      </c>
    </row>
    <row r="249" spans="1:9" x14ac:dyDescent="0.35">
      <c r="A249" s="2" t="s">
        <v>4446</v>
      </c>
      <c r="B249" t="s">
        <v>547</v>
      </c>
      <c r="C249" s="8" t="str">
        <f t="shared" ca="1" si="3"/>
        <v>eanderson3@gmail.com</v>
      </c>
      <c r="D249" t="s">
        <v>1549</v>
      </c>
      <c r="E249" t="s">
        <v>2550</v>
      </c>
      <c r="F249" t="s">
        <v>28</v>
      </c>
      <c r="G249" t="s">
        <v>15</v>
      </c>
      <c r="H249">
        <v>28210</v>
      </c>
      <c r="I249" t="s">
        <v>253</v>
      </c>
    </row>
    <row r="250" spans="1:9" x14ac:dyDescent="0.35">
      <c r="A250" s="2" t="s">
        <v>4447</v>
      </c>
      <c r="B250" t="s">
        <v>548</v>
      </c>
      <c r="C250" s="8" t="str">
        <f t="shared" ca="1" si="3"/>
        <v>emccall2@aol.com</v>
      </c>
      <c r="D250" t="s">
        <v>1550</v>
      </c>
      <c r="E250" t="s">
        <v>2551</v>
      </c>
      <c r="F250" t="s">
        <v>3441</v>
      </c>
      <c r="G250" t="s">
        <v>3730</v>
      </c>
      <c r="H250" t="s">
        <v>3865</v>
      </c>
      <c r="I250" t="s">
        <v>253</v>
      </c>
    </row>
    <row r="251" spans="1:9" x14ac:dyDescent="0.35">
      <c r="A251" s="2" t="s">
        <v>4448</v>
      </c>
      <c r="B251" t="s">
        <v>549</v>
      </c>
      <c r="C251" s="8" t="str">
        <f t="shared" ca="1" si="3"/>
        <v>dgraves2@hotmail.com</v>
      </c>
      <c r="D251" t="s">
        <v>1551</v>
      </c>
      <c r="E251" t="s">
        <v>2552</v>
      </c>
      <c r="F251" t="s">
        <v>3442</v>
      </c>
      <c r="G251" t="s">
        <v>3730</v>
      </c>
      <c r="H251" t="s">
        <v>3866</v>
      </c>
      <c r="I251" t="s">
        <v>254</v>
      </c>
    </row>
    <row r="252" spans="1:9" x14ac:dyDescent="0.35">
      <c r="A252" s="2" t="s">
        <v>4449</v>
      </c>
      <c r="B252" t="s">
        <v>550</v>
      </c>
      <c r="C252" s="8" t="str">
        <f t="shared" ca="1" si="3"/>
        <v>hdavid6@aol.com</v>
      </c>
      <c r="D252" t="s">
        <v>1552</v>
      </c>
      <c r="E252" t="s">
        <v>2553</v>
      </c>
      <c r="F252" t="s">
        <v>3443</v>
      </c>
      <c r="G252" t="s">
        <v>3730</v>
      </c>
      <c r="H252" t="s">
        <v>3867</v>
      </c>
      <c r="I252" t="s">
        <v>253</v>
      </c>
    </row>
    <row r="253" spans="1:9" x14ac:dyDescent="0.35">
      <c r="A253" s="2" t="s">
        <v>4450</v>
      </c>
      <c r="B253" t="s">
        <v>551</v>
      </c>
      <c r="C253" s="8" t="str">
        <f t="shared" ca="1" si="3"/>
        <v>jcastro0@icloud.com</v>
      </c>
      <c r="D253" t="s">
        <v>1553</v>
      </c>
      <c r="E253" t="s">
        <v>2554</v>
      </c>
      <c r="F253" t="s">
        <v>135</v>
      </c>
      <c r="G253" t="s">
        <v>15</v>
      </c>
      <c r="H253">
        <v>45440</v>
      </c>
      <c r="I253" t="s">
        <v>253</v>
      </c>
    </row>
    <row r="254" spans="1:9" x14ac:dyDescent="0.35">
      <c r="A254" s="2" t="s">
        <v>4451</v>
      </c>
      <c r="B254" t="s">
        <v>552</v>
      </c>
      <c r="C254" s="8" t="str">
        <f t="shared" ca="1" si="3"/>
        <v>cbauer8@outlook.com</v>
      </c>
      <c r="D254" t="s">
        <v>1554</v>
      </c>
      <c r="E254" t="s">
        <v>2555</v>
      </c>
      <c r="F254" t="s">
        <v>120</v>
      </c>
      <c r="G254" t="s">
        <v>22</v>
      </c>
      <c r="H254" t="s">
        <v>170</v>
      </c>
      <c r="I254" t="s">
        <v>254</v>
      </c>
    </row>
    <row r="255" spans="1:9" x14ac:dyDescent="0.35">
      <c r="A255" s="2" t="s">
        <v>4452</v>
      </c>
      <c r="B255" t="s">
        <v>553</v>
      </c>
      <c r="C255" s="8" t="str">
        <f t="shared" ca="1" si="3"/>
        <v>skidd4@outlook.com</v>
      </c>
      <c r="D255" t="s">
        <v>1555</v>
      </c>
      <c r="E255" t="s">
        <v>2556</v>
      </c>
      <c r="F255" t="s">
        <v>3444</v>
      </c>
      <c r="G255" t="s">
        <v>3730</v>
      </c>
      <c r="H255" t="s">
        <v>3868</v>
      </c>
      <c r="I255" t="s">
        <v>254</v>
      </c>
    </row>
    <row r="256" spans="1:9" x14ac:dyDescent="0.35">
      <c r="A256" s="2" t="s">
        <v>4453</v>
      </c>
      <c r="B256" t="s">
        <v>554</v>
      </c>
      <c r="C256" s="8" t="str">
        <f t="shared" ca="1" si="3"/>
        <v>edavies3@yahoo.com</v>
      </c>
      <c r="D256" t="s">
        <v>1556</v>
      </c>
      <c r="E256" t="s">
        <v>2557</v>
      </c>
      <c r="F256" t="s">
        <v>244</v>
      </c>
      <c r="G256" t="s">
        <v>15</v>
      </c>
      <c r="H256">
        <v>84409</v>
      </c>
      <c r="I256" t="s">
        <v>254</v>
      </c>
    </row>
    <row r="257" spans="1:9" x14ac:dyDescent="0.35">
      <c r="A257" s="2" t="s">
        <v>4454</v>
      </c>
      <c r="B257" t="s">
        <v>555</v>
      </c>
      <c r="C257" s="8" t="str">
        <f t="shared" ca="1" si="3"/>
        <v>along6@outlook.com</v>
      </c>
      <c r="D257" t="s">
        <v>1557</v>
      </c>
      <c r="E257" t="s">
        <v>2558</v>
      </c>
      <c r="F257" t="s">
        <v>3445</v>
      </c>
      <c r="G257" t="s">
        <v>3731</v>
      </c>
      <c r="H257" t="s">
        <v>3869</v>
      </c>
      <c r="I257" t="s">
        <v>254</v>
      </c>
    </row>
    <row r="258" spans="1:9" x14ac:dyDescent="0.35">
      <c r="A258" s="2" t="s">
        <v>4455</v>
      </c>
      <c r="B258" t="s">
        <v>556</v>
      </c>
      <c r="C258" s="8" t="str">
        <f t="shared" ca="1" si="3"/>
        <v>hwong3@yahoo.com</v>
      </c>
      <c r="D258" t="s">
        <v>1558</v>
      </c>
      <c r="E258" t="s">
        <v>2559</v>
      </c>
      <c r="F258" t="s">
        <v>28</v>
      </c>
      <c r="G258" t="s">
        <v>15</v>
      </c>
      <c r="H258">
        <v>28225</v>
      </c>
      <c r="I258" t="s">
        <v>253</v>
      </c>
    </row>
    <row r="259" spans="1:9" x14ac:dyDescent="0.35">
      <c r="A259" s="2" t="s">
        <v>4456</v>
      </c>
      <c r="B259" t="s">
        <v>557</v>
      </c>
      <c r="C259" s="8" t="str">
        <f t="shared" ref="C259:C322" ca="1" si="4">LOWER(LEFT(B259,1) &amp; RIGHT(B259,LEN(B259)-SEARCH(" ",B259)) &amp; RANDBETWEEN(0,9) &amp; "@" &amp; CHOOSE(RANDBETWEEN(1,6), "gmail.com", "yahoo.com", "outlook.com", "icloud.com", "hotmail.com", "aol.com"))</f>
        <v>bhaynes4@hotmail.com</v>
      </c>
      <c r="D259" t="s">
        <v>1559</v>
      </c>
      <c r="E259" t="s">
        <v>2560</v>
      </c>
      <c r="F259" t="s">
        <v>3446</v>
      </c>
      <c r="G259" t="s">
        <v>3731</v>
      </c>
      <c r="H259" t="s">
        <v>3870</v>
      </c>
      <c r="I259" t="s">
        <v>253</v>
      </c>
    </row>
    <row r="260" spans="1:9" x14ac:dyDescent="0.35">
      <c r="A260" s="2" t="s">
        <v>4457</v>
      </c>
      <c r="B260" t="s">
        <v>558</v>
      </c>
      <c r="C260" s="8" t="str">
        <f t="shared" ca="1" si="4"/>
        <v>ahaney4@gmail.com</v>
      </c>
      <c r="D260" t="s">
        <v>1560</v>
      </c>
      <c r="E260" t="s">
        <v>2561</v>
      </c>
      <c r="F260" t="s">
        <v>75</v>
      </c>
      <c r="G260" t="s">
        <v>15</v>
      </c>
      <c r="H260">
        <v>76705</v>
      </c>
      <c r="I260" t="s">
        <v>254</v>
      </c>
    </row>
    <row r="261" spans="1:9" x14ac:dyDescent="0.35">
      <c r="A261" s="2" t="s">
        <v>4458</v>
      </c>
      <c r="B261" t="s">
        <v>559</v>
      </c>
      <c r="C261" s="8" t="str">
        <f t="shared" ca="1" si="4"/>
        <v>avillanueva6@outlook.com</v>
      </c>
      <c r="D261" t="s">
        <v>1561</v>
      </c>
      <c r="E261" t="s">
        <v>2562</v>
      </c>
      <c r="F261" t="s">
        <v>3391</v>
      </c>
      <c r="G261" t="s">
        <v>3730</v>
      </c>
      <c r="H261" t="s">
        <v>3871</v>
      </c>
      <c r="I261" t="s">
        <v>254</v>
      </c>
    </row>
    <row r="262" spans="1:9" x14ac:dyDescent="0.35">
      <c r="A262" s="2" t="s">
        <v>4459</v>
      </c>
      <c r="B262" t="s">
        <v>560</v>
      </c>
      <c r="C262" s="8" t="str">
        <f t="shared" ca="1" si="4"/>
        <v>bbowen1@icloud.com</v>
      </c>
      <c r="D262" t="s">
        <v>1562</v>
      </c>
      <c r="E262" t="s">
        <v>2563</v>
      </c>
      <c r="F262" t="s">
        <v>3447</v>
      </c>
      <c r="G262" t="s">
        <v>3730</v>
      </c>
      <c r="H262" t="s">
        <v>3872</v>
      </c>
      <c r="I262" t="s">
        <v>253</v>
      </c>
    </row>
    <row r="263" spans="1:9" x14ac:dyDescent="0.35">
      <c r="A263" s="2" t="s">
        <v>4460</v>
      </c>
      <c r="B263" t="s">
        <v>561</v>
      </c>
      <c r="C263" s="8" t="str">
        <f t="shared" ca="1" si="4"/>
        <v>gcannon0@yahoo.com</v>
      </c>
      <c r="D263" t="s">
        <v>1563</v>
      </c>
      <c r="E263" t="s">
        <v>2564</v>
      </c>
      <c r="F263" t="s">
        <v>3421</v>
      </c>
      <c r="G263" t="s">
        <v>3730</v>
      </c>
      <c r="H263" t="s">
        <v>3873</v>
      </c>
      <c r="I263" t="s">
        <v>253</v>
      </c>
    </row>
    <row r="264" spans="1:9" x14ac:dyDescent="0.35">
      <c r="A264" s="2" t="s">
        <v>4461</v>
      </c>
      <c r="B264" t="s">
        <v>562</v>
      </c>
      <c r="C264" s="8" t="str">
        <f t="shared" ca="1" si="4"/>
        <v>jlittle2@hotmail.com</v>
      </c>
      <c r="D264" t="s">
        <v>1564</v>
      </c>
      <c r="E264" t="s">
        <v>2565</v>
      </c>
      <c r="F264" t="s">
        <v>3448</v>
      </c>
      <c r="G264" t="s">
        <v>3730</v>
      </c>
      <c r="H264" t="s">
        <v>3874</v>
      </c>
      <c r="I264" t="s">
        <v>254</v>
      </c>
    </row>
    <row r="265" spans="1:9" x14ac:dyDescent="0.35">
      <c r="A265" s="2" t="s">
        <v>4462</v>
      </c>
      <c r="B265" t="s">
        <v>563</v>
      </c>
      <c r="C265" s="8" t="str">
        <f t="shared" ca="1" si="4"/>
        <v>ccummings4@hotmail.com</v>
      </c>
      <c r="D265" t="s">
        <v>1565</v>
      </c>
      <c r="E265" t="s">
        <v>2566</v>
      </c>
      <c r="F265" t="s">
        <v>117</v>
      </c>
      <c r="G265" t="s">
        <v>15</v>
      </c>
      <c r="H265">
        <v>17110</v>
      </c>
      <c r="I265" t="s">
        <v>254</v>
      </c>
    </row>
    <row r="266" spans="1:9" x14ac:dyDescent="0.35">
      <c r="A266" s="2" t="s">
        <v>4463</v>
      </c>
      <c r="B266" t="s">
        <v>564</v>
      </c>
      <c r="C266" s="8" t="str">
        <f t="shared" ca="1" si="4"/>
        <v>payers7@icloud.com</v>
      </c>
      <c r="D266" t="s">
        <v>1566</v>
      </c>
      <c r="E266" t="s">
        <v>2567</v>
      </c>
      <c r="F266" t="s">
        <v>3449</v>
      </c>
      <c r="G266" t="s">
        <v>3730</v>
      </c>
      <c r="H266" t="s">
        <v>3875</v>
      </c>
      <c r="I266" t="s">
        <v>253</v>
      </c>
    </row>
    <row r="267" spans="1:9" x14ac:dyDescent="0.35">
      <c r="A267" s="2" t="s">
        <v>4464</v>
      </c>
      <c r="B267" t="s">
        <v>565</v>
      </c>
      <c r="C267" s="8" t="str">
        <f t="shared" ca="1" si="4"/>
        <v>dberg5@gmail.com</v>
      </c>
      <c r="D267" t="s">
        <v>1567</v>
      </c>
      <c r="E267" t="s">
        <v>2568</v>
      </c>
      <c r="F267" t="s">
        <v>3450</v>
      </c>
      <c r="G267" t="s">
        <v>3730</v>
      </c>
      <c r="H267" t="s">
        <v>3876</v>
      </c>
      <c r="I267" t="s">
        <v>253</v>
      </c>
    </row>
    <row r="268" spans="1:9" x14ac:dyDescent="0.35">
      <c r="A268" s="2" t="s">
        <v>4465</v>
      </c>
      <c r="B268" t="s">
        <v>566</v>
      </c>
      <c r="C268" s="8" t="str">
        <f t="shared" ca="1" si="4"/>
        <v>ecase9@aol.com</v>
      </c>
      <c r="D268" t="s">
        <v>1568</v>
      </c>
      <c r="E268" t="s">
        <v>2569</v>
      </c>
      <c r="F268" t="s">
        <v>3451</v>
      </c>
      <c r="G268" t="s">
        <v>3730</v>
      </c>
      <c r="H268" t="s">
        <v>3877</v>
      </c>
      <c r="I268" t="s">
        <v>254</v>
      </c>
    </row>
    <row r="269" spans="1:9" x14ac:dyDescent="0.35">
      <c r="A269" s="2" t="s">
        <v>4466</v>
      </c>
      <c r="B269" t="s">
        <v>567</v>
      </c>
      <c r="C269" s="8" t="str">
        <f t="shared" ca="1" si="4"/>
        <v>sfigueroa1@aol.com</v>
      </c>
      <c r="D269" t="s">
        <v>1569</v>
      </c>
      <c r="E269" t="s">
        <v>2570</v>
      </c>
      <c r="F269" t="s">
        <v>3337</v>
      </c>
      <c r="G269" t="s">
        <v>22</v>
      </c>
      <c r="H269" t="s">
        <v>3768</v>
      </c>
      <c r="I269" t="s">
        <v>253</v>
      </c>
    </row>
    <row r="270" spans="1:9" x14ac:dyDescent="0.35">
      <c r="A270" s="2" t="s">
        <v>4467</v>
      </c>
      <c r="B270" t="s">
        <v>568</v>
      </c>
      <c r="C270" s="8" t="str">
        <f t="shared" ca="1" si="4"/>
        <v>uosborne6@aol.com</v>
      </c>
      <c r="D270" t="s">
        <v>1570</v>
      </c>
      <c r="E270" t="s">
        <v>2571</v>
      </c>
      <c r="F270" t="s">
        <v>3452</v>
      </c>
      <c r="G270" t="s">
        <v>3730</v>
      </c>
      <c r="H270" t="s">
        <v>3878</v>
      </c>
      <c r="I270" t="s">
        <v>253</v>
      </c>
    </row>
    <row r="271" spans="1:9" x14ac:dyDescent="0.35">
      <c r="A271" s="2" t="s">
        <v>4468</v>
      </c>
      <c r="B271" t="s">
        <v>569</v>
      </c>
      <c r="C271" s="8" t="str">
        <f t="shared" ca="1" si="4"/>
        <v>cewing7@hotmail.com</v>
      </c>
      <c r="D271" t="s">
        <v>1571</v>
      </c>
      <c r="E271" t="s">
        <v>2572</v>
      </c>
      <c r="F271" t="s">
        <v>3453</v>
      </c>
      <c r="G271" t="s">
        <v>3730</v>
      </c>
      <c r="H271" t="s">
        <v>3879</v>
      </c>
      <c r="I271" t="s">
        <v>254</v>
      </c>
    </row>
    <row r="272" spans="1:9" x14ac:dyDescent="0.35">
      <c r="A272" s="2" t="s">
        <v>4469</v>
      </c>
      <c r="B272" t="s">
        <v>570</v>
      </c>
      <c r="C272" s="8" t="str">
        <f t="shared" ca="1" si="4"/>
        <v>bpowers9@aol.com</v>
      </c>
      <c r="D272" t="s">
        <v>1572</v>
      </c>
      <c r="E272" t="s">
        <v>2573</v>
      </c>
      <c r="F272" t="s">
        <v>3454</v>
      </c>
      <c r="G272" t="s">
        <v>3730</v>
      </c>
      <c r="H272" t="s">
        <v>3880</v>
      </c>
      <c r="I272" t="s">
        <v>253</v>
      </c>
    </row>
    <row r="273" spans="1:9" x14ac:dyDescent="0.35">
      <c r="A273" s="2" t="s">
        <v>4470</v>
      </c>
      <c r="B273" t="s">
        <v>571</v>
      </c>
      <c r="C273" s="8" t="str">
        <f t="shared" ca="1" si="4"/>
        <v>khowe4@hotmail.com</v>
      </c>
      <c r="D273" t="s">
        <v>1573</v>
      </c>
      <c r="E273" t="s">
        <v>2574</v>
      </c>
      <c r="F273" t="s">
        <v>63</v>
      </c>
      <c r="G273" t="s">
        <v>15</v>
      </c>
      <c r="H273">
        <v>27455</v>
      </c>
      <c r="I273" t="s">
        <v>253</v>
      </c>
    </row>
    <row r="274" spans="1:9" x14ac:dyDescent="0.35">
      <c r="A274" s="2" t="s">
        <v>4471</v>
      </c>
      <c r="B274" t="s">
        <v>572</v>
      </c>
      <c r="C274" s="8" t="str">
        <f t="shared" ca="1" si="4"/>
        <v>akelley1@hotmail.com</v>
      </c>
      <c r="D274" t="s">
        <v>1574</v>
      </c>
      <c r="E274" t="s">
        <v>2575</v>
      </c>
      <c r="F274" t="s">
        <v>3439</v>
      </c>
      <c r="G274" t="s">
        <v>3730</v>
      </c>
      <c r="H274" t="s">
        <v>3881</v>
      </c>
      <c r="I274" t="s">
        <v>253</v>
      </c>
    </row>
    <row r="275" spans="1:9" x14ac:dyDescent="0.35">
      <c r="A275" s="2" t="s">
        <v>4472</v>
      </c>
      <c r="B275" t="s">
        <v>573</v>
      </c>
      <c r="C275" s="8" t="str">
        <f t="shared" ca="1" si="4"/>
        <v>dlopez1@yahoo.com</v>
      </c>
      <c r="D275" t="s">
        <v>1575</v>
      </c>
      <c r="E275" t="s">
        <v>2576</v>
      </c>
      <c r="F275" t="s">
        <v>91</v>
      </c>
      <c r="G275" t="s">
        <v>15</v>
      </c>
      <c r="H275">
        <v>78285</v>
      </c>
      <c r="I275" t="s">
        <v>254</v>
      </c>
    </row>
    <row r="276" spans="1:9" x14ac:dyDescent="0.35">
      <c r="A276" s="2" t="s">
        <v>4473</v>
      </c>
      <c r="B276" t="s">
        <v>574</v>
      </c>
      <c r="C276" s="8" t="str">
        <f t="shared" ca="1" si="4"/>
        <v>xbraun6@yahoo.com</v>
      </c>
      <c r="D276" t="s">
        <v>1576</v>
      </c>
      <c r="E276" t="s">
        <v>2577</v>
      </c>
      <c r="F276" t="s">
        <v>58</v>
      </c>
      <c r="G276" t="s">
        <v>15</v>
      </c>
      <c r="H276">
        <v>98506</v>
      </c>
      <c r="I276" t="s">
        <v>254</v>
      </c>
    </row>
    <row r="277" spans="1:9" x14ac:dyDescent="0.35">
      <c r="A277" s="2" t="s">
        <v>4474</v>
      </c>
      <c r="B277" t="s">
        <v>575</v>
      </c>
      <c r="C277" s="8" t="str">
        <f t="shared" ca="1" si="4"/>
        <v>gharris6@outlook.com</v>
      </c>
      <c r="D277" t="s">
        <v>1577</v>
      </c>
      <c r="E277" t="s">
        <v>2578</v>
      </c>
      <c r="F277" t="s">
        <v>83</v>
      </c>
      <c r="G277" t="s">
        <v>15</v>
      </c>
      <c r="H277">
        <v>15286</v>
      </c>
      <c r="I277" t="s">
        <v>254</v>
      </c>
    </row>
    <row r="278" spans="1:9" x14ac:dyDescent="0.35">
      <c r="A278" s="2" t="s">
        <v>4475</v>
      </c>
      <c r="B278" t="s">
        <v>576</v>
      </c>
      <c r="C278" s="8" t="str">
        <f t="shared" ca="1" si="4"/>
        <v>mmcmillan1@aol.com</v>
      </c>
      <c r="D278" t="s">
        <v>1578</v>
      </c>
      <c r="E278" t="s">
        <v>2579</v>
      </c>
      <c r="F278" t="s">
        <v>3455</v>
      </c>
      <c r="G278" t="s">
        <v>3730</v>
      </c>
      <c r="H278" t="s">
        <v>3882</v>
      </c>
      <c r="I278" t="s">
        <v>253</v>
      </c>
    </row>
    <row r="279" spans="1:9" x14ac:dyDescent="0.35">
      <c r="A279" s="2" t="s">
        <v>4476</v>
      </c>
      <c r="B279" t="s">
        <v>577</v>
      </c>
      <c r="C279" s="8" t="str">
        <f t="shared" ca="1" si="4"/>
        <v>bschroeder2@outlook.com</v>
      </c>
      <c r="D279" t="s">
        <v>1579</v>
      </c>
      <c r="E279" t="s">
        <v>2580</v>
      </c>
      <c r="F279" t="s">
        <v>3456</v>
      </c>
      <c r="G279" t="s">
        <v>3730</v>
      </c>
      <c r="H279" t="s">
        <v>3883</v>
      </c>
      <c r="I279" t="s">
        <v>254</v>
      </c>
    </row>
    <row r="280" spans="1:9" x14ac:dyDescent="0.35">
      <c r="A280" s="2" t="s">
        <v>4477</v>
      </c>
      <c r="B280" t="s">
        <v>578</v>
      </c>
      <c r="C280" s="8" t="str">
        <f t="shared" ca="1" si="4"/>
        <v>bray9@aol.com</v>
      </c>
      <c r="D280" t="s">
        <v>1580</v>
      </c>
      <c r="E280" t="s">
        <v>2581</v>
      </c>
      <c r="F280" t="s">
        <v>3457</v>
      </c>
      <c r="G280" t="s">
        <v>3731</v>
      </c>
      <c r="H280" t="s">
        <v>3884</v>
      </c>
      <c r="I280" t="s">
        <v>253</v>
      </c>
    </row>
    <row r="281" spans="1:9" x14ac:dyDescent="0.35">
      <c r="A281" s="2" t="s">
        <v>4478</v>
      </c>
      <c r="B281" t="s">
        <v>579</v>
      </c>
      <c r="C281" s="8" t="str">
        <f t="shared" ca="1" si="4"/>
        <v>qnixon0@gmail.com</v>
      </c>
      <c r="D281" t="s">
        <v>1581</v>
      </c>
      <c r="E281" t="s">
        <v>2582</v>
      </c>
      <c r="F281" t="s">
        <v>3340</v>
      </c>
      <c r="G281" t="s">
        <v>3730</v>
      </c>
      <c r="H281" t="s">
        <v>3885</v>
      </c>
      <c r="I281" t="s">
        <v>253</v>
      </c>
    </row>
    <row r="282" spans="1:9" x14ac:dyDescent="0.35">
      <c r="A282" s="2" t="s">
        <v>4479</v>
      </c>
      <c r="B282" t="s">
        <v>580</v>
      </c>
      <c r="C282" s="8" t="str">
        <f t="shared" ca="1" si="4"/>
        <v>aharvey1@yahoo.com</v>
      </c>
      <c r="D282" t="s">
        <v>1582</v>
      </c>
      <c r="E282" t="s">
        <v>2583</v>
      </c>
      <c r="F282" t="s">
        <v>3458</v>
      </c>
      <c r="G282" t="s">
        <v>3731</v>
      </c>
      <c r="H282" t="s">
        <v>3886</v>
      </c>
      <c r="I282" t="s">
        <v>253</v>
      </c>
    </row>
    <row r="283" spans="1:9" x14ac:dyDescent="0.35">
      <c r="A283" s="2" t="s">
        <v>4480</v>
      </c>
      <c r="B283" t="s">
        <v>581</v>
      </c>
      <c r="C283" s="8" t="str">
        <f t="shared" ca="1" si="4"/>
        <v>bgay9@yahoo.com</v>
      </c>
      <c r="D283" t="s">
        <v>1583</v>
      </c>
      <c r="E283" t="s">
        <v>2584</v>
      </c>
      <c r="F283" t="s">
        <v>58</v>
      </c>
      <c r="G283" t="s">
        <v>15</v>
      </c>
      <c r="H283">
        <v>98506</v>
      </c>
      <c r="I283" t="s">
        <v>253</v>
      </c>
    </row>
    <row r="284" spans="1:9" x14ac:dyDescent="0.35">
      <c r="A284" s="2" t="s">
        <v>4481</v>
      </c>
      <c r="B284" t="s">
        <v>582</v>
      </c>
      <c r="C284" s="8" t="str">
        <f t="shared" ca="1" si="4"/>
        <v>mroberts9@icloud.com</v>
      </c>
      <c r="D284" t="s">
        <v>1584</v>
      </c>
      <c r="E284" t="s">
        <v>2585</v>
      </c>
      <c r="F284" t="s">
        <v>3459</v>
      </c>
      <c r="G284" t="s">
        <v>3732</v>
      </c>
      <c r="H284">
        <v>48161</v>
      </c>
      <c r="I284" t="s">
        <v>254</v>
      </c>
    </row>
    <row r="285" spans="1:9" x14ac:dyDescent="0.35">
      <c r="A285" s="2" t="s">
        <v>4482</v>
      </c>
      <c r="B285" t="s">
        <v>583</v>
      </c>
      <c r="C285" s="8" t="str">
        <f t="shared" ca="1" si="4"/>
        <v>dcopeland9@yahoo.com</v>
      </c>
      <c r="D285" t="s">
        <v>1585</v>
      </c>
      <c r="E285" t="s">
        <v>2586</v>
      </c>
      <c r="F285" t="s">
        <v>3460</v>
      </c>
      <c r="G285" t="s">
        <v>3730</v>
      </c>
      <c r="H285" t="s">
        <v>3887</v>
      </c>
      <c r="I285" t="s">
        <v>253</v>
      </c>
    </row>
    <row r="286" spans="1:9" x14ac:dyDescent="0.35">
      <c r="A286" s="2" t="s">
        <v>4483</v>
      </c>
      <c r="B286" t="s">
        <v>584</v>
      </c>
      <c r="C286" s="8" t="str">
        <f t="shared" ca="1" si="4"/>
        <v>asanford9@yahoo.com</v>
      </c>
      <c r="D286" t="s">
        <v>1586</v>
      </c>
      <c r="E286" t="s">
        <v>2587</v>
      </c>
      <c r="F286" t="s">
        <v>80</v>
      </c>
      <c r="G286" t="s">
        <v>15</v>
      </c>
      <c r="H286">
        <v>98195</v>
      </c>
      <c r="I286" t="s">
        <v>254</v>
      </c>
    </row>
    <row r="287" spans="1:9" x14ac:dyDescent="0.35">
      <c r="A287" s="2" t="s">
        <v>4484</v>
      </c>
      <c r="B287" t="s">
        <v>585</v>
      </c>
      <c r="C287" s="8" t="str">
        <f t="shared" ca="1" si="4"/>
        <v>hpatrick3@hotmail.com</v>
      </c>
      <c r="D287" t="s">
        <v>1587</v>
      </c>
      <c r="E287" t="s">
        <v>2588</v>
      </c>
      <c r="F287" t="s">
        <v>3338</v>
      </c>
      <c r="G287" t="s">
        <v>3732</v>
      </c>
      <c r="H287">
        <v>40591</v>
      </c>
      <c r="I287" t="s">
        <v>254</v>
      </c>
    </row>
    <row r="288" spans="1:9" x14ac:dyDescent="0.35">
      <c r="A288" s="2" t="s">
        <v>4485</v>
      </c>
      <c r="B288" t="s">
        <v>586</v>
      </c>
      <c r="C288" s="8" t="str">
        <f t="shared" ca="1" si="4"/>
        <v>rnoble8@outlook.com</v>
      </c>
      <c r="D288" t="s">
        <v>1588</v>
      </c>
      <c r="E288" t="s">
        <v>2589</v>
      </c>
      <c r="F288" t="s">
        <v>3461</v>
      </c>
      <c r="G288" t="s">
        <v>3730</v>
      </c>
      <c r="H288" t="s">
        <v>3888</v>
      </c>
      <c r="I288" t="s">
        <v>253</v>
      </c>
    </row>
    <row r="289" spans="1:9" x14ac:dyDescent="0.35">
      <c r="A289" s="2" t="s">
        <v>4486</v>
      </c>
      <c r="B289" t="s">
        <v>587</v>
      </c>
      <c r="C289" s="8" t="str">
        <f t="shared" ca="1" si="4"/>
        <v>bsanchez4@gmail.com</v>
      </c>
      <c r="D289" t="s">
        <v>1589</v>
      </c>
      <c r="E289" t="s">
        <v>2590</v>
      </c>
      <c r="F289" t="s">
        <v>77</v>
      </c>
      <c r="G289" t="s">
        <v>22</v>
      </c>
      <c r="H289" t="s">
        <v>78</v>
      </c>
      <c r="I289" t="s">
        <v>254</v>
      </c>
    </row>
    <row r="290" spans="1:9" x14ac:dyDescent="0.35">
      <c r="A290" s="2" t="s">
        <v>4487</v>
      </c>
      <c r="B290" t="s">
        <v>588</v>
      </c>
      <c r="C290" s="8" t="str">
        <f t="shared" ca="1" si="4"/>
        <v>lchung7@icloud.com</v>
      </c>
      <c r="D290" t="s">
        <v>1590</v>
      </c>
      <c r="E290" t="s">
        <v>2591</v>
      </c>
      <c r="F290" t="s">
        <v>3462</v>
      </c>
      <c r="G290" t="s">
        <v>15</v>
      </c>
      <c r="H290">
        <v>47812</v>
      </c>
      <c r="I290" t="s">
        <v>253</v>
      </c>
    </row>
    <row r="291" spans="1:9" x14ac:dyDescent="0.35">
      <c r="A291" s="2" t="s">
        <v>4488</v>
      </c>
      <c r="B291" t="s">
        <v>589</v>
      </c>
      <c r="C291" s="8" t="str">
        <f t="shared" ca="1" si="4"/>
        <v>xarcher4@icloud.com</v>
      </c>
      <c r="D291" t="s">
        <v>1591</v>
      </c>
      <c r="E291" t="s">
        <v>2592</v>
      </c>
      <c r="F291" t="s">
        <v>150</v>
      </c>
      <c r="G291" t="s">
        <v>22</v>
      </c>
      <c r="H291" t="s">
        <v>151</v>
      </c>
      <c r="I291" t="s">
        <v>253</v>
      </c>
    </row>
    <row r="292" spans="1:9" x14ac:dyDescent="0.35">
      <c r="A292" s="2" t="s">
        <v>4489</v>
      </c>
      <c r="B292" t="s">
        <v>590</v>
      </c>
      <c r="C292" s="8" t="str">
        <f t="shared" ca="1" si="4"/>
        <v>awall0@hotmail.com</v>
      </c>
      <c r="D292" t="s">
        <v>1592</v>
      </c>
      <c r="E292" t="s">
        <v>2593</v>
      </c>
      <c r="F292" t="s">
        <v>3463</v>
      </c>
      <c r="G292" t="s">
        <v>3730</v>
      </c>
      <c r="H292" t="s">
        <v>3889</v>
      </c>
      <c r="I292" t="s">
        <v>254</v>
      </c>
    </row>
    <row r="293" spans="1:9" x14ac:dyDescent="0.35">
      <c r="A293" s="2" t="s">
        <v>4490</v>
      </c>
      <c r="B293" t="s">
        <v>591</v>
      </c>
      <c r="C293" s="8" t="str">
        <f t="shared" ca="1" si="4"/>
        <v>tpearson9@yahoo.com</v>
      </c>
      <c r="D293" t="s">
        <v>1593</v>
      </c>
      <c r="E293" t="s">
        <v>2594</v>
      </c>
      <c r="F293" t="s">
        <v>215</v>
      </c>
      <c r="G293" t="s">
        <v>178</v>
      </c>
      <c r="H293" t="s">
        <v>209</v>
      </c>
      <c r="I293" t="s">
        <v>254</v>
      </c>
    </row>
    <row r="294" spans="1:9" x14ac:dyDescent="0.35">
      <c r="A294" s="2" t="s">
        <v>4491</v>
      </c>
      <c r="B294" t="s">
        <v>592</v>
      </c>
      <c r="C294" s="8" t="str">
        <f t="shared" ca="1" si="4"/>
        <v>ibush0@outlook.com</v>
      </c>
      <c r="D294" t="s">
        <v>1594</v>
      </c>
      <c r="E294" t="s">
        <v>2595</v>
      </c>
      <c r="F294" t="s">
        <v>182</v>
      </c>
      <c r="G294" t="s">
        <v>15</v>
      </c>
      <c r="H294">
        <v>56372</v>
      </c>
      <c r="I294" t="s">
        <v>254</v>
      </c>
    </row>
    <row r="295" spans="1:9" x14ac:dyDescent="0.35">
      <c r="A295" s="2" t="s">
        <v>4492</v>
      </c>
      <c r="B295" t="s">
        <v>593</v>
      </c>
      <c r="C295" s="8" t="str">
        <f t="shared" ca="1" si="4"/>
        <v>hkeller8@hotmail.com</v>
      </c>
      <c r="D295" t="s">
        <v>1595</v>
      </c>
      <c r="E295" t="s">
        <v>2596</v>
      </c>
      <c r="F295" t="s">
        <v>3464</v>
      </c>
      <c r="G295" t="s">
        <v>3730</v>
      </c>
      <c r="H295" t="s">
        <v>3890</v>
      </c>
      <c r="I295" t="s">
        <v>254</v>
      </c>
    </row>
    <row r="296" spans="1:9" x14ac:dyDescent="0.35">
      <c r="A296" s="2" t="s">
        <v>4493</v>
      </c>
      <c r="B296" t="s">
        <v>594</v>
      </c>
      <c r="C296" s="8" t="str">
        <f t="shared" ca="1" si="4"/>
        <v>krandall7@icloud.com</v>
      </c>
      <c r="D296" t="s">
        <v>1596</v>
      </c>
      <c r="E296" t="s">
        <v>2597</v>
      </c>
      <c r="F296" t="s">
        <v>3465</v>
      </c>
      <c r="G296" t="s">
        <v>3731</v>
      </c>
      <c r="H296" t="s">
        <v>3800</v>
      </c>
      <c r="I296" t="s">
        <v>254</v>
      </c>
    </row>
    <row r="297" spans="1:9" x14ac:dyDescent="0.35">
      <c r="A297" s="2" t="s">
        <v>4494</v>
      </c>
      <c r="B297" t="s">
        <v>595</v>
      </c>
      <c r="C297" s="8" t="str">
        <f t="shared" ca="1" si="4"/>
        <v>cday7@hotmail.com</v>
      </c>
      <c r="D297" t="s">
        <v>1597</v>
      </c>
      <c r="E297" t="s">
        <v>2598</v>
      </c>
      <c r="F297" t="s">
        <v>3466</v>
      </c>
      <c r="G297" t="s">
        <v>3730</v>
      </c>
      <c r="H297" t="s">
        <v>3891</v>
      </c>
      <c r="I297" t="s">
        <v>254</v>
      </c>
    </row>
    <row r="298" spans="1:9" x14ac:dyDescent="0.35">
      <c r="A298" s="2" t="s">
        <v>4495</v>
      </c>
      <c r="B298" t="s">
        <v>596</v>
      </c>
      <c r="C298" s="8" t="str">
        <f t="shared" ca="1" si="4"/>
        <v>jvilla7@aol.com</v>
      </c>
      <c r="D298" t="s">
        <v>1598</v>
      </c>
      <c r="E298" t="s">
        <v>2599</v>
      </c>
      <c r="F298" t="s">
        <v>3467</v>
      </c>
      <c r="G298" t="s">
        <v>15</v>
      </c>
      <c r="H298">
        <v>60193</v>
      </c>
      <c r="I298" t="s">
        <v>253</v>
      </c>
    </row>
    <row r="299" spans="1:9" x14ac:dyDescent="0.35">
      <c r="A299" s="2" t="s">
        <v>4496</v>
      </c>
      <c r="B299" t="s">
        <v>597</v>
      </c>
      <c r="C299" s="8" t="str">
        <f t="shared" ca="1" si="4"/>
        <v>fbuchanan8@icloud.com</v>
      </c>
      <c r="D299" t="s">
        <v>1599</v>
      </c>
      <c r="E299" t="s">
        <v>2600</v>
      </c>
      <c r="F299" t="s">
        <v>3468</v>
      </c>
      <c r="G299" t="s">
        <v>3731</v>
      </c>
      <c r="H299" t="s">
        <v>3892</v>
      </c>
      <c r="I299" t="s">
        <v>253</v>
      </c>
    </row>
    <row r="300" spans="1:9" x14ac:dyDescent="0.35">
      <c r="A300" s="2" t="s">
        <v>4497</v>
      </c>
      <c r="B300" t="s">
        <v>598</v>
      </c>
      <c r="C300" s="8" t="str">
        <f t="shared" ca="1" si="4"/>
        <v>esingleton0@gmail.com</v>
      </c>
      <c r="D300" t="s">
        <v>1600</v>
      </c>
      <c r="E300" t="s">
        <v>2601</v>
      </c>
      <c r="F300" t="s">
        <v>3454</v>
      </c>
      <c r="G300" t="s">
        <v>3730</v>
      </c>
      <c r="H300" t="s">
        <v>3893</v>
      </c>
      <c r="I300" t="s">
        <v>253</v>
      </c>
    </row>
    <row r="301" spans="1:9" x14ac:dyDescent="0.35">
      <c r="A301" s="2" t="s">
        <v>4498</v>
      </c>
      <c r="B301" t="s">
        <v>599</v>
      </c>
      <c r="C301" s="8" t="str">
        <f t="shared" ca="1" si="4"/>
        <v>kfrench8@outlook.com</v>
      </c>
      <c r="D301" t="s">
        <v>1601</v>
      </c>
      <c r="E301" t="s">
        <v>2602</v>
      </c>
      <c r="F301" t="s">
        <v>71</v>
      </c>
      <c r="G301" t="s">
        <v>15</v>
      </c>
      <c r="H301">
        <v>98687</v>
      </c>
      <c r="I301" t="s">
        <v>253</v>
      </c>
    </row>
    <row r="302" spans="1:9" x14ac:dyDescent="0.35">
      <c r="A302" s="2" t="s">
        <v>4499</v>
      </c>
      <c r="B302" t="s">
        <v>600</v>
      </c>
      <c r="C302" s="8" t="str">
        <f t="shared" ca="1" si="4"/>
        <v>mfischer9@aol.com</v>
      </c>
      <c r="D302" t="s">
        <v>1602</v>
      </c>
      <c r="E302" t="s">
        <v>2603</v>
      </c>
      <c r="F302" t="s">
        <v>3340</v>
      </c>
      <c r="G302" t="s">
        <v>3730</v>
      </c>
      <c r="H302" t="s">
        <v>3894</v>
      </c>
      <c r="I302" t="s">
        <v>253</v>
      </c>
    </row>
    <row r="303" spans="1:9" x14ac:dyDescent="0.35">
      <c r="A303" s="2" t="s">
        <v>4500</v>
      </c>
      <c r="B303" t="s">
        <v>601</v>
      </c>
      <c r="C303" s="8" t="str">
        <f t="shared" ca="1" si="4"/>
        <v>kduffy8@yahoo.com</v>
      </c>
      <c r="D303" t="s">
        <v>1603</v>
      </c>
      <c r="E303" t="s">
        <v>2604</v>
      </c>
      <c r="F303" t="s">
        <v>3469</v>
      </c>
      <c r="G303" t="s">
        <v>3732</v>
      </c>
      <c r="H303">
        <v>76199</v>
      </c>
      <c r="I303" t="s">
        <v>253</v>
      </c>
    </row>
    <row r="304" spans="1:9" x14ac:dyDescent="0.35">
      <c r="A304" s="2" t="s">
        <v>4501</v>
      </c>
      <c r="B304" t="s">
        <v>602</v>
      </c>
      <c r="C304" s="8" t="str">
        <f t="shared" ca="1" si="4"/>
        <v>tnorris7@outlook.com</v>
      </c>
      <c r="D304" t="s">
        <v>1604</v>
      </c>
      <c r="E304" t="s">
        <v>2605</v>
      </c>
      <c r="F304" t="s">
        <v>73</v>
      </c>
      <c r="G304" t="s">
        <v>15</v>
      </c>
      <c r="H304">
        <v>10469</v>
      </c>
      <c r="I304" t="s">
        <v>254</v>
      </c>
    </row>
    <row r="305" spans="1:9" x14ac:dyDescent="0.35">
      <c r="A305" s="2" t="s">
        <v>4502</v>
      </c>
      <c r="B305" t="s">
        <v>603</v>
      </c>
      <c r="C305" s="8" t="str">
        <f t="shared" ca="1" si="4"/>
        <v>gbarrett4@yahoo.com</v>
      </c>
      <c r="D305" t="s">
        <v>1605</v>
      </c>
      <c r="E305" t="s">
        <v>2606</v>
      </c>
      <c r="F305" t="s">
        <v>3412</v>
      </c>
      <c r="G305" t="s">
        <v>3730</v>
      </c>
      <c r="H305" t="s">
        <v>3837</v>
      </c>
      <c r="I305" t="s">
        <v>253</v>
      </c>
    </row>
    <row r="306" spans="1:9" x14ac:dyDescent="0.35">
      <c r="A306" s="2" t="s">
        <v>4503</v>
      </c>
      <c r="B306" t="s">
        <v>604</v>
      </c>
      <c r="C306" s="8" t="str">
        <f t="shared" ca="1" si="4"/>
        <v>tmccarthy5@outlook.com</v>
      </c>
      <c r="D306" t="s">
        <v>1606</v>
      </c>
      <c r="E306" t="s">
        <v>2607</v>
      </c>
      <c r="F306" t="s">
        <v>3316</v>
      </c>
      <c r="G306" t="s">
        <v>3730</v>
      </c>
      <c r="H306" t="s">
        <v>3895</v>
      </c>
      <c r="I306" t="s">
        <v>253</v>
      </c>
    </row>
    <row r="307" spans="1:9" x14ac:dyDescent="0.35">
      <c r="A307" s="2" t="s">
        <v>4504</v>
      </c>
      <c r="B307" t="s">
        <v>605</v>
      </c>
      <c r="C307" s="8" t="str">
        <f t="shared" ca="1" si="4"/>
        <v>ehartman5@outlook.com</v>
      </c>
      <c r="D307" t="s">
        <v>1607</v>
      </c>
      <c r="E307" t="s">
        <v>2608</v>
      </c>
      <c r="F307" t="s">
        <v>35</v>
      </c>
      <c r="G307" t="s">
        <v>15</v>
      </c>
      <c r="H307">
        <v>53285</v>
      </c>
      <c r="I307" t="s">
        <v>254</v>
      </c>
    </row>
    <row r="308" spans="1:9" x14ac:dyDescent="0.35">
      <c r="A308" s="2" t="s">
        <v>4505</v>
      </c>
      <c r="B308" t="s">
        <v>606</v>
      </c>
      <c r="C308" s="8" t="str">
        <f t="shared" ca="1" si="4"/>
        <v>mtrevino3@outlook.com</v>
      </c>
      <c r="D308" t="s">
        <v>1608</v>
      </c>
      <c r="E308" t="s">
        <v>2609</v>
      </c>
      <c r="F308" t="s">
        <v>134</v>
      </c>
      <c r="G308" t="s">
        <v>15</v>
      </c>
      <c r="H308">
        <v>18706</v>
      </c>
      <c r="I308" t="s">
        <v>254</v>
      </c>
    </row>
    <row r="309" spans="1:9" x14ac:dyDescent="0.35">
      <c r="A309" s="2" t="s">
        <v>4506</v>
      </c>
      <c r="B309" t="s">
        <v>607</v>
      </c>
      <c r="C309" s="8" t="str">
        <f t="shared" ca="1" si="4"/>
        <v>dbooker9@hotmail.com</v>
      </c>
      <c r="D309" t="s">
        <v>1609</v>
      </c>
      <c r="E309" t="s">
        <v>2610</v>
      </c>
      <c r="F309" t="s">
        <v>3470</v>
      </c>
      <c r="G309" t="s">
        <v>3730</v>
      </c>
      <c r="H309" t="s">
        <v>3896</v>
      </c>
      <c r="I309" t="s">
        <v>253</v>
      </c>
    </row>
    <row r="310" spans="1:9" x14ac:dyDescent="0.35">
      <c r="A310" s="2" t="s">
        <v>4507</v>
      </c>
      <c r="B310" t="s">
        <v>608</v>
      </c>
      <c r="C310" s="8" t="str">
        <f t="shared" ca="1" si="4"/>
        <v>rowens6@hotmail.com</v>
      </c>
      <c r="D310" t="s">
        <v>1610</v>
      </c>
      <c r="E310" t="s">
        <v>2611</v>
      </c>
      <c r="F310" t="s">
        <v>3471</v>
      </c>
      <c r="G310" t="s">
        <v>3730</v>
      </c>
      <c r="H310" t="s">
        <v>3897</v>
      </c>
      <c r="I310" t="s">
        <v>254</v>
      </c>
    </row>
    <row r="311" spans="1:9" x14ac:dyDescent="0.35">
      <c r="A311" s="2" t="s">
        <v>4508</v>
      </c>
      <c r="B311" t="s">
        <v>609</v>
      </c>
      <c r="C311" s="8" t="str">
        <f t="shared" ca="1" si="4"/>
        <v>bfrancis4@outlook.com</v>
      </c>
      <c r="D311" t="s">
        <v>1611</v>
      </c>
      <c r="E311" t="s">
        <v>2612</v>
      </c>
      <c r="F311" t="s">
        <v>3383</v>
      </c>
      <c r="G311" t="s">
        <v>3730</v>
      </c>
      <c r="H311" t="s">
        <v>3898</v>
      </c>
      <c r="I311" t="s">
        <v>253</v>
      </c>
    </row>
    <row r="312" spans="1:9" x14ac:dyDescent="0.35">
      <c r="A312" s="2" t="s">
        <v>4509</v>
      </c>
      <c r="B312" t="s">
        <v>610</v>
      </c>
      <c r="C312" s="8" t="str">
        <f t="shared" ca="1" si="4"/>
        <v>dadams3@outlook.com</v>
      </c>
      <c r="D312" t="s">
        <v>1612</v>
      </c>
      <c r="E312" t="s">
        <v>2613</v>
      </c>
      <c r="F312" t="s">
        <v>72</v>
      </c>
      <c r="G312" t="s">
        <v>15</v>
      </c>
      <c r="H312">
        <v>33158</v>
      </c>
      <c r="I312" t="s">
        <v>254</v>
      </c>
    </row>
    <row r="313" spans="1:9" x14ac:dyDescent="0.35">
      <c r="A313" s="2" t="s">
        <v>4510</v>
      </c>
      <c r="B313" t="s">
        <v>611</v>
      </c>
      <c r="C313" s="8" t="str">
        <f t="shared" ca="1" si="4"/>
        <v>mgregory0@hotmail.com</v>
      </c>
      <c r="D313" t="s">
        <v>1613</v>
      </c>
      <c r="E313" t="s">
        <v>2614</v>
      </c>
      <c r="F313" t="s">
        <v>3472</v>
      </c>
      <c r="G313" t="s">
        <v>3730</v>
      </c>
      <c r="H313" t="s">
        <v>3899</v>
      </c>
      <c r="I313" t="s">
        <v>253</v>
      </c>
    </row>
    <row r="314" spans="1:9" x14ac:dyDescent="0.35">
      <c r="A314" s="2" t="s">
        <v>4511</v>
      </c>
      <c r="B314" t="s">
        <v>612</v>
      </c>
      <c r="C314" s="8" t="str">
        <f t="shared" ca="1" si="4"/>
        <v>khendricks1@yahoo.com</v>
      </c>
      <c r="D314" t="s">
        <v>1614</v>
      </c>
      <c r="E314" t="s">
        <v>2615</v>
      </c>
      <c r="F314" t="s">
        <v>3473</v>
      </c>
      <c r="G314" t="s">
        <v>3731</v>
      </c>
      <c r="H314" t="s">
        <v>3843</v>
      </c>
      <c r="I314" t="s">
        <v>253</v>
      </c>
    </row>
    <row r="315" spans="1:9" x14ac:dyDescent="0.35">
      <c r="A315" s="2" t="s">
        <v>4512</v>
      </c>
      <c r="B315" t="s">
        <v>613</v>
      </c>
      <c r="C315" s="8" t="str">
        <f t="shared" ca="1" si="4"/>
        <v>mjacobs8@gmail.com</v>
      </c>
      <c r="D315" t="s">
        <v>1615</v>
      </c>
      <c r="E315" t="s">
        <v>2616</v>
      </c>
      <c r="F315" t="s">
        <v>3474</v>
      </c>
      <c r="G315" t="s">
        <v>3730</v>
      </c>
      <c r="H315" t="s">
        <v>3900</v>
      </c>
      <c r="I315" t="s">
        <v>253</v>
      </c>
    </row>
    <row r="316" spans="1:9" x14ac:dyDescent="0.35">
      <c r="A316" s="2" t="s">
        <v>4513</v>
      </c>
      <c r="B316" t="s">
        <v>614</v>
      </c>
      <c r="C316" s="8" t="str">
        <f t="shared" ca="1" si="4"/>
        <v>twilliamson7@gmail.com</v>
      </c>
      <c r="D316" t="s">
        <v>1616</v>
      </c>
      <c r="E316" t="s">
        <v>2617</v>
      </c>
      <c r="F316" t="s">
        <v>37</v>
      </c>
      <c r="G316" t="s">
        <v>15</v>
      </c>
      <c r="H316">
        <v>20337</v>
      </c>
      <c r="I316" t="s">
        <v>254</v>
      </c>
    </row>
    <row r="317" spans="1:9" x14ac:dyDescent="0.35">
      <c r="A317" s="2" t="s">
        <v>4514</v>
      </c>
      <c r="B317" t="s">
        <v>615</v>
      </c>
      <c r="C317" s="8" t="str">
        <f t="shared" ca="1" si="4"/>
        <v>cdixon6@yahoo.com</v>
      </c>
      <c r="D317" t="s">
        <v>1617</v>
      </c>
      <c r="E317" t="s">
        <v>2618</v>
      </c>
      <c r="F317" t="s">
        <v>3475</v>
      </c>
      <c r="G317" t="s">
        <v>3730</v>
      </c>
      <c r="H317" t="s">
        <v>3901</v>
      </c>
      <c r="I317" t="s">
        <v>253</v>
      </c>
    </row>
    <row r="318" spans="1:9" x14ac:dyDescent="0.35">
      <c r="A318" s="2" t="s">
        <v>4515</v>
      </c>
      <c r="B318" t="s">
        <v>616</v>
      </c>
      <c r="C318" s="8" t="str">
        <f t="shared" ca="1" si="4"/>
        <v>cpage2@icloud.com</v>
      </c>
      <c r="D318" t="s">
        <v>1618</v>
      </c>
      <c r="E318" t="s">
        <v>2619</v>
      </c>
      <c r="F318" t="s">
        <v>3476</v>
      </c>
      <c r="G318" t="s">
        <v>15</v>
      </c>
      <c r="H318">
        <v>57105</v>
      </c>
      <c r="I318" t="s">
        <v>254</v>
      </c>
    </row>
    <row r="319" spans="1:9" x14ac:dyDescent="0.35">
      <c r="A319" s="2" t="s">
        <v>4516</v>
      </c>
      <c r="B319" t="s">
        <v>617</v>
      </c>
      <c r="C319" s="8" t="str">
        <f t="shared" ca="1" si="4"/>
        <v>xvaldez3@outlook.com</v>
      </c>
      <c r="D319" t="s">
        <v>1619</v>
      </c>
      <c r="E319" t="s">
        <v>2620</v>
      </c>
      <c r="F319" t="s">
        <v>3477</v>
      </c>
      <c r="G319" t="s">
        <v>3730</v>
      </c>
      <c r="H319" t="s">
        <v>3902</v>
      </c>
      <c r="I319" t="s">
        <v>254</v>
      </c>
    </row>
    <row r="320" spans="1:9" x14ac:dyDescent="0.35">
      <c r="A320" s="2" t="s">
        <v>4517</v>
      </c>
      <c r="B320" t="s">
        <v>618</v>
      </c>
      <c r="C320" s="8" t="str">
        <f t="shared" ca="1" si="4"/>
        <v>lmoses7@icloud.com</v>
      </c>
      <c r="D320" t="s">
        <v>1620</v>
      </c>
      <c r="E320" t="s">
        <v>2621</v>
      </c>
      <c r="F320" t="s">
        <v>3478</v>
      </c>
      <c r="G320" t="s">
        <v>3731</v>
      </c>
      <c r="H320" t="s">
        <v>3903</v>
      </c>
      <c r="I320" t="s">
        <v>253</v>
      </c>
    </row>
    <row r="321" spans="1:9" x14ac:dyDescent="0.35">
      <c r="A321" s="2" t="s">
        <v>4518</v>
      </c>
      <c r="B321" t="s">
        <v>619</v>
      </c>
      <c r="C321" s="8" t="str">
        <f t="shared" ca="1" si="4"/>
        <v>evillanueva3@yahoo.com</v>
      </c>
      <c r="D321" t="s">
        <v>1621</v>
      </c>
      <c r="E321" t="s">
        <v>2622</v>
      </c>
      <c r="F321" t="s">
        <v>3479</v>
      </c>
      <c r="G321" t="s">
        <v>3730</v>
      </c>
      <c r="H321" t="s">
        <v>3904</v>
      </c>
      <c r="I321" t="s">
        <v>253</v>
      </c>
    </row>
    <row r="322" spans="1:9" x14ac:dyDescent="0.35">
      <c r="A322" s="2" t="s">
        <v>4519</v>
      </c>
      <c r="B322" t="s">
        <v>620</v>
      </c>
      <c r="C322" s="8" t="str">
        <f t="shared" ca="1" si="4"/>
        <v>alin7@hotmail.com</v>
      </c>
      <c r="D322" t="s">
        <v>1622</v>
      </c>
      <c r="E322" t="s">
        <v>2623</v>
      </c>
      <c r="F322" t="s">
        <v>3480</v>
      </c>
      <c r="G322" t="s">
        <v>15</v>
      </c>
      <c r="H322">
        <v>95064</v>
      </c>
      <c r="I322" t="s">
        <v>253</v>
      </c>
    </row>
    <row r="323" spans="1:9" x14ac:dyDescent="0.35">
      <c r="A323" s="2" t="s">
        <v>4520</v>
      </c>
      <c r="B323" t="s">
        <v>621</v>
      </c>
      <c r="C323" s="8" t="str">
        <f t="shared" ref="C323:C386" ca="1" si="5">LOWER(LEFT(B323,1) &amp; RIGHT(B323,LEN(B323)-SEARCH(" ",B323)) &amp; RANDBETWEEN(0,9) &amp; "@" &amp; CHOOSE(RANDBETWEEN(1,6), "gmail.com", "yahoo.com", "outlook.com", "icloud.com", "hotmail.com", "aol.com"))</f>
        <v>jmelendez9@gmail.com</v>
      </c>
      <c r="D323" t="s">
        <v>1623</v>
      </c>
      <c r="E323" t="s">
        <v>2624</v>
      </c>
      <c r="F323" t="s">
        <v>3481</v>
      </c>
      <c r="G323" t="s">
        <v>3730</v>
      </c>
      <c r="H323" t="s">
        <v>3905</v>
      </c>
      <c r="I323" t="s">
        <v>253</v>
      </c>
    </row>
    <row r="324" spans="1:9" x14ac:dyDescent="0.35">
      <c r="A324" s="2" t="s">
        <v>4521</v>
      </c>
      <c r="B324" t="s">
        <v>622</v>
      </c>
      <c r="C324" s="8" t="str">
        <f t="shared" ca="1" si="5"/>
        <v>jgrant0@yahoo.com</v>
      </c>
      <c r="D324" t="s">
        <v>1624</v>
      </c>
      <c r="E324" t="s">
        <v>2625</v>
      </c>
      <c r="F324" t="s">
        <v>3482</v>
      </c>
      <c r="G324" t="s">
        <v>15</v>
      </c>
      <c r="H324">
        <v>92835</v>
      </c>
      <c r="I324" t="s">
        <v>254</v>
      </c>
    </row>
    <row r="325" spans="1:9" x14ac:dyDescent="0.35">
      <c r="A325" s="2" t="s">
        <v>4522</v>
      </c>
      <c r="B325" t="s">
        <v>623</v>
      </c>
      <c r="C325" s="8" t="str">
        <f t="shared" ca="1" si="5"/>
        <v>mmorrow3@yahoo.com</v>
      </c>
      <c r="D325" t="s">
        <v>1625</v>
      </c>
      <c r="E325" t="s">
        <v>2626</v>
      </c>
      <c r="F325" t="s">
        <v>79</v>
      </c>
      <c r="G325" t="s">
        <v>15</v>
      </c>
      <c r="H325">
        <v>63104</v>
      </c>
      <c r="I325" t="s">
        <v>253</v>
      </c>
    </row>
    <row r="326" spans="1:9" x14ac:dyDescent="0.35">
      <c r="A326" s="2" t="s">
        <v>4523</v>
      </c>
      <c r="B326" t="s">
        <v>624</v>
      </c>
      <c r="C326" s="8" t="str">
        <f t="shared" ca="1" si="5"/>
        <v>mcasey0@yahoo.com</v>
      </c>
      <c r="D326" t="s">
        <v>1626</v>
      </c>
      <c r="E326" t="s">
        <v>2627</v>
      </c>
      <c r="F326" t="s">
        <v>23</v>
      </c>
      <c r="G326" t="s">
        <v>15</v>
      </c>
      <c r="H326">
        <v>33416</v>
      </c>
      <c r="I326" t="s">
        <v>254</v>
      </c>
    </row>
    <row r="327" spans="1:9" x14ac:dyDescent="0.35">
      <c r="A327" s="2" t="s">
        <v>4524</v>
      </c>
      <c r="B327" t="s">
        <v>625</v>
      </c>
      <c r="C327" s="8" t="str">
        <f t="shared" ca="1" si="5"/>
        <v>ccross0@icloud.com</v>
      </c>
      <c r="D327" t="s">
        <v>1627</v>
      </c>
      <c r="E327" t="s">
        <v>2628</v>
      </c>
      <c r="F327" t="s">
        <v>82</v>
      </c>
      <c r="G327" t="s">
        <v>15</v>
      </c>
      <c r="H327">
        <v>89193</v>
      </c>
      <c r="I327" t="s">
        <v>253</v>
      </c>
    </row>
    <row r="328" spans="1:9" x14ac:dyDescent="0.35">
      <c r="A328" s="2" t="s">
        <v>4525</v>
      </c>
      <c r="B328" t="s">
        <v>626</v>
      </c>
      <c r="C328" s="8" t="str">
        <f t="shared" ca="1" si="5"/>
        <v>dmcknight5@gmail.com</v>
      </c>
      <c r="D328" t="s">
        <v>1628</v>
      </c>
      <c r="E328" t="s">
        <v>2629</v>
      </c>
      <c r="F328" t="s">
        <v>3343</v>
      </c>
      <c r="G328" t="s">
        <v>3730</v>
      </c>
      <c r="H328" t="s">
        <v>3906</v>
      </c>
      <c r="I328" t="s">
        <v>254</v>
      </c>
    </row>
    <row r="329" spans="1:9" x14ac:dyDescent="0.35">
      <c r="A329" s="2" t="s">
        <v>4526</v>
      </c>
      <c r="B329" t="s">
        <v>627</v>
      </c>
      <c r="C329" s="8" t="str">
        <f t="shared" ca="1" si="5"/>
        <v>npowell0@yahoo.com</v>
      </c>
      <c r="D329" t="s">
        <v>1629</v>
      </c>
      <c r="E329" t="s">
        <v>2630</v>
      </c>
      <c r="F329" t="s">
        <v>213</v>
      </c>
      <c r="G329" t="s">
        <v>178</v>
      </c>
      <c r="H329" t="s">
        <v>214</v>
      </c>
      <c r="I329" t="s">
        <v>253</v>
      </c>
    </row>
    <row r="330" spans="1:9" x14ac:dyDescent="0.35">
      <c r="A330" s="2" t="s">
        <v>4527</v>
      </c>
      <c r="B330" t="s">
        <v>628</v>
      </c>
      <c r="C330" s="8" t="str">
        <f t="shared" ca="1" si="5"/>
        <v>frhodes1@aol.com</v>
      </c>
      <c r="D330" t="s">
        <v>1630</v>
      </c>
      <c r="E330" t="s">
        <v>2631</v>
      </c>
      <c r="F330" t="s">
        <v>3483</v>
      </c>
      <c r="G330" t="s">
        <v>3730</v>
      </c>
      <c r="H330" t="s">
        <v>3907</v>
      </c>
      <c r="I330" t="s">
        <v>253</v>
      </c>
    </row>
    <row r="331" spans="1:9" x14ac:dyDescent="0.35">
      <c r="A331" s="2" t="s">
        <v>4528</v>
      </c>
      <c r="B331" t="s">
        <v>629</v>
      </c>
      <c r="C331" s="8" t="str">
        <f t="shared" ca="1" si="5"/>
        <v>mcosta9@aol.com</v>
      </c>
      <c r="D331" t="s">
        <v>1631</v>
      </c>
      <c r="E331" t="s">
        <v>2632</v>
      </c>
      <c r="F331" t="s">
        <v>65</v>
      </c>
      <c r="G331" t="s">
        <v>15</v>
      </c>
      <c r="H331">
        <v>31136</v>
      </c>
      <c r="I331" t="s">
        <v>253</v>
      </c>
    </row>
    <row r="332" spans="1:9" x14ac:dyDescent="0.35">
      <c r="A332" s="2" t="s">
        <v>4529</v>
      </c>
      <c r="B332" t="s">
        <v>630</v>
      </c>
      <c r="C332" s="8" t="str">
        <f t="shared" ca="1" si="5"/>
        <v>rfischer9@hotmail.com</v>
      </c>
      <c r="D332" t="s">
        <v>1632</v>
      </c>
      <c r="E332" t="s">
        <v>2633</v>
      </c>
      <c r="F332" t="s">
        <v>3484</v>
      </c>
      <c r="G332" t="s">
        <v>3730</v>
      </c>
      <c r="H332" t="s">
        <v>3908</v>
      </c>
      <c r="I332" t="s">
        <v>254</v>
      </c>
    </row>
    <row r="333" spans="1:9" x14ac:dyDescent="0.35">
      <c r="A333" s="2" t="s">
        <v>4530</v>
      </c>
      <c r="B333" t="s">
        <v>631</v>
      </c>
      <c r="C333" s="8" t="str">
        <f t="shared" ca="1" si="5"/>
        <v>mleblanc1@icloud.com</v>
      </c>
      <c r="D333" t="s">
        <v>1633</v>
      </c>
      <c r="E333" t="s">
        <v>2634</v>
      </c>
      <c r="F333" t="s">
        <v>3485</v>
      </c>
      <c r="G333" t="s">
        <v>3731</v>
      </c>
      <c r="H333" t="s">
        <v>3909</v>
      </c>
      <c r="I333" t="s">
        <v>253</v>
      </c>
    </row>
    <row r="334" spans="1:9" x14ac:dyDescent="0.35">
      <c r="A334" s="2" t="s">
        <v>4531</v>
      </c>
      <c r="B334" t="s">
        <v>632</v>
      </c>
      <c r="C334" s="8" t="str">
        <f t="shared" ca="1" si="5"/>
        <v>hbautista1@icloud.com</v>
      </c>
      <c r="D334" t="s">
        <v>1634</v>
      </c>
      <c r="E334" t="s">
        <v>2635</v>
      </c>
      <c r="F334" t="s">
        <v>37</v>
      </c>
      <c r="G334" t="s">
        <v>15</v>
      </c>
      <c r="H334">
        <v>20470</v>
      </c>
      <c r="I334" t="s">
        <v>253</v>
      </c>
    </row>
    <row r="335" spans="1:9" x14ac:dyDescent="0.35">
      <c r="A335" s="2" t="s">
        <v>4532</v>
      </c>
      <c r="B335" t="s">
        <v>633</v>
      </c>
      <c r="C335" s="8" t="str">
        <f t="shared" ca="1" si="5"/>
        <v>hgreene4@gmail.com</v>
      </c>
      <c r="D335" t="s">
        <v>1635</v>
      </c>
      <c r="E335" t="s">
        <v>2636</v>
      </c>
      <c r="F335" t="s">
        <v>224</v>
      </c>
      <c r="G335" t="s">
        <v>178</v>
      </c>
      <c r="H335" t="s">
        <v>190</v>
      </c>
      <c r="I335" t="s">
        <v>253</v>
      </c>
    </row>
    <row r="336" spans="1:9" x14ac:dyDescent="0.35">
      <c r="A336" s="2" t="s">
        <v>4533</v>
      </c>
      <c r="B336" t="s">
        <v>634</v>
      </c>
      <c r="C336" s="8" t="str">
        <f t="shared" ca="1" si="5"/>
        <v>rlyons1@outlook.com</v>
      </c>
      <c r="D336" t="s">
        <v>1636</v>
      </c>
      <c r="E336" t="s">
        <v>2637</v>
      </c>
      <c r="F336" t="s">
        <v>3486</v>
      </c>
      <c r="G336" t="s">
        <v>3730</v>
      </c>
      <c r="H336" t="s">
        <v>3910</v>
      </c>
      <c r="I336" t="s">
        <v>254</v>
      </c>
    </row>
    <row r="337" spans="1:9" x14ac:dyDescent="0.35">
      <c r="A337" s="2" t="s">
        <v>4534</v>
      </c>
      <c r="B337" t="s">
        <v>635</v>
      </c>
      <c r="C337" s="8" t="str">
        <f t="shared" ca="1" si="5"/>
        <v>eschroeder9@outlook.com</v>
      </c>
      <c r="D337" t="s">
        <v>1637</v>
      </c>
      <c r="E337" t="s">
        <v>2638</v>
      </c>
      <c r="F337" t="s">
        <v>3308</v>
      </c>
      <c r="G337" t="s">
        <v>3730</v>
      </c>
      <c r="H337" t="s">
        <v>3911</v>
      </c>
      <c r="I337" t="s">
        <v>253</v>
      </c>
    </row>
    <row r="338" spans="1:9" x14ac:dyDescent="0.35">
      <c r="A338" s="2" t="s">
        <v>4535</v>
      </c>
      <c r="B338" t="s">
        <v>636</v>
      </c>
      <c r="C338" s="8" t="str">
        <f t="shared" ca="1" si="5"/>
        <v>hramos8@icloud.com</v>
      </c>
      <c r="D338" t="s">
        <v>1638</v>
      </c>
      <c r="E338" t="s">
        <v>2639</v>
      </c>
      <c r="F338" t="s">
        <v>3487</v>
      </c>
      <c r="G338" t="s">
        <v>3731</v>
      </c>
      <c r="H338" t="s">
        <v>3912</v>
      </c>
      <c r="I338" t="s">
        <v>254</v>
      </c>
    </row>
    <row r="339" spans="1:9" x14ac:dyDescent="0.35">
      <c r="A339" s="2" t="s">
        <v>4536</v>
      </c>
      <c r="B339" t="s">
        <v>637</v>
      </c>
      <c r="C339" s="8" t="str">
        <f t="shared" ca="1" si="5"/>
        <v>mdaugherty6@icloud.com</v>
      </c>
      <c r="D339" t="s">
        <v>1639</v>
      </c>
      <c r="E339" t="s">
        <v>2640</v>
      </c>
      <c r="F339" t="s">
        <v>3488</v>
      </c>
      <c r="G339" t="s">
        <v>3731</v>
      </c>
      <c r="H339" t="s">
        <v>3913</v>
      </c>
      <c r="I339" t="s">
        <v>254</v>
      </c>
    </row>
    <row r="340" spans="1:9" x14ac:dyDescent="0.35">
      <c r="A340" s="2" t="s">
        <v>4537</v>
      </c>
      <c r="B340" t="s">
        <v>638</v>
      </c>
      <c r="C340" s="8" t="str">
        <f t="shared" ca="1" si="5"/>
        <v>khayes4@outlook.com</v>
      </c>
      <c r="D340" t="s">
        <v>1640</v>
      </c>
      <c r="E340" t="s">
        <v>2641</v>
      </c>
      <c r="F340" t="s">
        <v>3489</v>
      </c>
      <c r="G340" t="s">
        <v>3730</v>
      </c>
      <c r="H340" t="s">
        <v>3914</v>
      </c>
      <c r="I340" t="s">
        <v>254</v>
      </c>
    </row>
    <row r="341" spans="1:9" x14ac:dyDescent="0.35">
      <c r="A341" s="2" t="s">
        <v>4538</v>
      </c>
      <c r="B341" t="s">
        <v>639</v>
      </c>
      <c r="C341" s="8" t="str">
        <f t="shared" ca="1" si="5"/>
        <v>bberger0@yahoo.com</v>
      </c>
      <c r="D341" t="s">
        <v>1641</v>
      </c>
      <c r="E341" t="s">
        <v>2642</v>
      </c>
      <c r="F341" t="s">
        <v>17</v>
      </c>
      <c r="G341" t="s">
        <v>15</v>
      </c>
      <c r="H341">
        <v>32204</v>
      </c>
      <c r="I341" t="s">
        <v>253</v>
      </c>
    </row>
    <row r="342" spans="1:9" x14ac:dyDescent="0.35">
      <c r="A342" s="2" t="s">
        <v>4539</v>
      </c>
      <c r="B342" t="s">
        <v>640</v>
      </c>
      <c r="C342" s="8" t="str">
        <f t="shared" ca="1" si="5"/>
        <v>jholden2@hotmail.com</v>
      </c>
      <c r="D342" t="s">
        <v>1642</v>
      </c>
      <c r="E342" t="s">
        <v>2643</v>
      </c>
      <c r="F342" t="s">
        <v>3425</v>
      </c>
      <c r="G342" t="s">
        <v>3730</v>
      </c>
      <c r="H342" t="s">
        <v>3915</v>
      </c>
      <c r="I342" t="s">
        <v>253</v>
      </c>
    </row>
    <row r="343" spans="1:9" x14ac:dyDescent="0.35">
      <c r="A343" s="2" t="s">
        <v>4540</v>
      </c>
      <c r="B343" t="s">
        <v>641</v>
      </c>
      <c r="C343" s="8" t="str">
        <f t="shared" ca="1" si="5"/>
        <v>dsandoval3@outlook.com</v>
      </c>
      <c r="D343" t="s">
        <v>1643</v>
      </c>
      <c r="E343" t="s">
        <v>2644</v>
      </c>
      <c r="F343" t="s">
        <v>3490</v>
      </c>
      <c r="G343" t="s">
        <v>3730</v>
      </c>
      <c r="H343" t="s">
        <v>3916</v>
      </c>
      <c r="I343" t="s">
        <v>254</v>
      </c>
    </row>
    <row r="344" spans="1:9" x14ac:dyDescent="0.35">
      <c r="A344" s="2" t="s">
        <v>4541</v>
      </c>
      <c r="B344" t="s">
        <v>642</v>
      </c>
      <c r="C344" s="8" t="str">
        <f t="shared" ca="1" si="5"/>
        <v>wcollier9@icloud.com</v>
      </c>
      <c r="D344" t="s">
        <v>1644</v>
      </c>
      <c r="E344" t="s">
        <v>2645</v>
      </c>
      <c r="F344" t="s">
        <v>3417</v>
      </c>
      <c r="G344" t="s">
        <v>3730</v>
      </c>
      <c r="H344" t="s">
        <v>3917</v>
      </c>
      <c r="I344" t="s">
        <v>254</v>
      </c>
    </row>
    <row r="345" spans="1:9" x14ac:dyDescent="0.35">
      <c r="A345" s="2" t="s">
        <v>4542</v>
      </c>
      <c r="B345" t="s">
        <v>643</v>
      </c>
      <c r="C345" s="8" t="str">
        <f t="shared" ca="1" si="5"/>
        <v>tbanks8@icloud.com</v>
      </c>
      <c r="D345" t="s">
        <v>1645</v>
      </c>
      <c r="E345" t="s">
        <v>2646</v>
      </c>
      <c r="F345" t="s">
        <v>3491</v>
      </c>
      <c r="G345" t="s">
        <v>3731</v>
      </c>
      <c r="H345" t="s">
        <v>3918</v>
      </c>
      <c r="I345" t="s">
        <v>254</v>
      </c>
    </row>
    <row r="346" spans="1:9" x14ac:dyDescent="0.35">
      <c r="A346" s="2" t="s">
        <v>4543</v>
      </c>
      <c r="B346" t="s">
        <v>644</v>
      </c>
      <c r="C346" s="8" t="str">
        <f t="shared" ca="1" si="5"/>
        <v>sknox0@icloud.com</v>
      </c>
      <c r="D346" t="s">
        <v>1646</v>
      </c>
      <c r="E346" t="s">
        <v>2647</v>
      </c>
      <c r="F346" t="s">
        <v>32</v>
      </c>
      <c r="G346" t="s">
        <v>15</v>
      </c>
      <c r="H346">
        <v>48242</v>
      </c>
      <c r="I346" t="s">
        <v>253</v>
      </c>
    </row>
    <row r="347" spans="1:9" x14ac:dyDescent="0.35">
      <c r="A347" s="2" t="s">
        <v>4544</v>
      </c>
      <c r="B347" t="s">
        <v>645</v>
      </c>
      <c r="C347" s="8" t="str">
        <f t="shared" ca="1" si="5"/>
        <v>trios9@aol.com</v>
      </c>
      <c r="D347" t="s">
        <v>1647</v>
      </c>
      <c r="E347" t="s">
        <v>2648</v>
      </c>
      <c r="F347" t="s">
        <v>35</v>
      </c>
      <c r="G347" t="s">
        <v>15</v>
      </c>
      <c r="H347">
        <v>53263</v>
      </c>
      <c r="I347" t="s">
        <v>254</v>
      </c>
    </row>
    <row r="348" spans="1:9" x14ac:dyDescent="0.35">
      <c r="A348" s="2" t="s">
        <v>4545</v>
      </c>
      <c r="B348" t="s">
        <v>646</v>
      </c>
      <c r="C348" s="8" t="str">
        <f t="shared" ca="1" si="5"/>
        <v>jmiller9@gmail.com</v>
      </c>
      <c r="D348" t="s">
        <v>1648</v>
      </c>
      <c r="E348" t="s">
        <v>2649</v>
      </c>
      <c r="F348" t="s">
        <v>3492</v>
      </c>
      <c r="G348" t="s">
        <v>3730</v>
      </c>
      <c r="H348" t="s">
        <v>3919</v>
      </c>
      <c r="I348" t="s">
        <v>253</v>
      </c>
    </row>
    <row r="349" spans="1:9" x14ac:dyDescent="0.35">
      <c r="A349" s="2" t="s">
        <v>4546</v>
      </c>
      <c r="B349" t="s">
        <v>647</v>
      </c>
      <c r="C349" s="8" t="str">
        <f t="shared" ca="1" si="5"/>
        <v>dfarley9@outlook.com</v>
      </c>
      <c r="D349" t="s">
        <v>1649</v>
      </c>
      <c r="E349" t="s">
        <v>2650</v>
      </c>
      <c r="F349" t="s">
        <v>48</v>
      </c>
      <c r="G349" t="s">
        <v>15</v>
      </c>
      <c r="H349">
        <v>77070</v>
      </c>
      <c r="I349" t="s">
        <v>254</v>
      </c>
    </row>
    <row r="350" spans="1:9" x14ac:dyDescent="0.35">
      <c r="A350" s="2" t="s">
        <v>4547</v>
      </c>
      <c r="B350" t="s">
        <v>648</v>
      </c>
      <c r="C350" s="8" t="str">
        <f t="shared" ca="1" si="5"/>
        <v>chayden1@outlook.com</v>
      </c>
      <c r="D350" t="s">
        <v>1650</v>
      </c>
      <c r="E350" t="s">
        <v>2651</v>
      </c>
      <c r="F350" t="s">
        <v>92</v>
      </c>
      <c r="G350" t="s">
        <v>15</v>
      </c>
      <c r="H350">
        <v>85715</v>
      </c>
      <c r="I350" t="s">
        <v>254</v>
      </c>
    </row>
    <row r="351" spans="1:9" x14ac:dyDescent="0.35">
      <c r="A351" s="2" t="s">
        <v>4548</v>
      </c>
      <c r="B351" t="s">
        <v>649</v>
      </c>
      <c r="C351" s="8" t="str">
        <f t="shared" ca="1" si="5"/>
        <v>tdickerson8@yahoo.com</v>
      </c>
      <c r="D351" t="s">
        <v>1651</v>
      </c>
      <c r="E351" t="s">
        <v>2652</v>
      </c>
      <c r="F351" t="s">
        <v>3493</v>
      </c>
      <c r="G351" t="s">
        <v>3730</v>
      </c>
      <c r="H351" t="s">
        <v>3920</v>
      </c>
      <c r="I351" t="s">
        <v>254</v>
      </c>
    </row>
    <row r="352" spans="1:9" x14ac:dyDescent="0.35">
      <c r="A352" s="2" t="s">
        <v>4549</v>
      </c>
      <c r="B352" t="s">
        <v>650</v>
      </c>
      <c r="C352" s="8" t="str">
        <f t="shared" ca="1" si="5"/>
        <v>rcooper5@aol.com</v>
      </c>
      <c r="D352" t="s">
        <v>1652</v>
      </c>
      <c r="E352" t="s">
        <v>2653</v>
      </c>
      <c r="F352" t="s">
        <v>3449</v>
      </c>
      <c r="G352" t="s">
        <v>3730</v>
      </c>
      <c r="H352" t="s">
        <v>3921</v>
      </c>
      <c r="I352" t="s">
        <v>254</v>
      </c>
    </row>
    <row r="353" spans="1:9" x14ac:dyDescent="0.35">
      <c r="A353" s="2" t="s">
        <v>4550</v>
      </c>
      <c r="B353" t="s">
        <v>651</v>
      </c>
      <c r="C353" s="8" t="str">
        <f t="shared" ca="1" si="5"/>
        <v>emcclain6@icloud.com</v>
      </c>
      <c r="D353" t="s">
        <v>1653</v>
      </c>
      <c r="E353" t="s">
        <v>2654</v>
      </c>
      <c r="F353" t="s">
        <v>51</v>
      </c>
      <c r="G353" t="s">
        <v>15</v>
      </c>
      <c r="H353">
        <v>66286</v>
      </c>
      <c r="I353" t="s">
        <v>254</v>
      </c>
    </row>
    <row r="354" spans="1:9" x14ac:dyDescent="0.35">
      <c r="A354" s="2" t="s">
        <v>4551</v>
      </c>
      <c r="B354" t="s">
        <v>652</v>
      </c>
      <c r="C354" s="8" t="str">
        <f t="shared" ca="1" si="5"/>
        <v>jshannon7@icloud.com</v>
      </c>
      <c r="D354" t="s">
        <v>1654</v>
      </c>
      <c r="E354" t="s">
        <v>2655</v>
      </c>
      <c r="F354" t="s">
        <v>98</v>
      </c>
      <c r="G354" t="s">
        <v>15</v>
      </c>
      <c r="H354">
        <v>60505</v>
      </c>
      <c r="I354" t="s">
        <v>254</v>
      </c>
    </row>
    <row r="355" spans="1:9" x14ac:dyDescent="0.35">
      <c r="A355" s="2" t="s">
        <v>4552</v>
      </c>
      <c r="B355" t="s">
        <v>653</v>
      </c>
      <c r="C355" s="8" t="str">
        <f t="shared" ca="1" si="5"/>
        <v>msanders8@icloud.com</v>
      </c>
      <c r="D355" t="s">
        <v>1655</v>
      </c>
      <c r="E355" t="s">
        <v>2656</v>
      </c>
      <c r="F355" t="s">
        <v>44</v>
      </c>
      <c r="G355" t="s">
        <v>15</v>
      </c>
      <c r="H355">
        <v>92176</v>
      </c>
      <c r="I355" t="s">
        <v>253</v>
      </c>
    </row>
    <row r="356" spans="1:9" x14ac:dyDescent="0.35">
      <c r="A356" s="2" t="s">
        <v>4553</v>
      </c>
      <c r="B356" t="s">
        <v>654</v>
      </c>
      <c r="C356" s="8" t="str">
        <f t="shared" ca="1" si="5"/>
        <v>cestrada8@icloud.com</v>
      </c>
      <c r="D356" t="s">
        <v>1656</v>
      </c>
      <c r="E356" t="s">
        <v>2657</v>
      </c>
      <c r="F356" t="s">
        <v>3494</v>
      </c>
      <c r="G356" t="s">
        <v>3731</v>
      </c>
      <c r="H356" t="s">
        <v>3922</v>
      </c>
      <c r="I356" t="s">
        <v>254</v>
      </c>
    </row>
    <row r="357" spans="1:9" x14ac:dyDescent="0.35">
      <c r="A357" s="2" t="s">
        <v>4554</v>
      </c>
      <c r="B357" t="s">
        <v>655</v>
      </c>
      <c r="C357" s="8" t="str">
        <f t="shared" ca="1" si="5"/>
        <v>bdodson5@outlook.com</v>
      </c>
      <c r="D357" t="s">
        <v>1657</v>
      </c>
      <c r="E357" t="s">
        <v>2658</v>
      </c>
      <c r="F357" t="s">
        <v>3495</v>
      </c>
      <c r="G357" t="s">
        <v>3731</v>
      </c>
      <c r="H357" t="s">
        <v>3923</v>
      </c>
      <c r="I357" t="s">
        <v>253</v>
      </c>
    </row>
    <row r="358" spans="1:9" x14ac:dyDescent="0.35">
      <c r="A358" s="2" t="s">
        <v>4555</v>
      </c>
      <c r="B358" t="s">
        <v>656</v>
      </c>
      <c r="C358" s="8" t="str">
        <f t="shared" ca="1" si="5"/>
        <v>dweber4@hotmail.com</v>
      </c>
      <c r="D358" t="s">
        <v>1658</v>
      </c>
      <c r="E358" t="s">
        <v>2659</v>
      </c>
      <c r="F358" t="s">
        <v>3496</v>
      </c>
      <c r="G358" t="s">
        <v>3730</v>
      </c>
      <c r="H358" t="s">
        <v>3924</v>
      </c>
      <c r="I358" t="s">
        <v>253</v>
      </c>
    </row>
    <row r="359" spans="1:9" x14ac:dyDescent="0.35">
      <c r="A359" s="2" t="s">
        <v>4556</v>
      </c>
      <c r="B359" t="s">
        <v>657</v>
      </c>
      <c r="C359" s="8" t="str">
        <f t="shared" ca="1" si="5"/>
        <v>svalentine8@yahoo.com</v>
      </c>
      <c r="D359" t="s">
        <v>1659</v>
      </c>
      <c r="E359" t="s">
        <v>2660</v>
      </c>
      <c r="F359" t="s">
        <v>45</v>
      </c>
      <c r="G359" t="s">
        <v>15</v>
      </c>
      <c r="H359">
        <v>22217</v>
      </c>
      <c r="I359" t="s">
        <v>254</v>
      </c>
    </row>
    <row r="360" spans="1:9" x14ac:dyDescent="0.35">
      <c r="A360" s="2" t="s">
        <v>4557</v>
      </c>
      <c r="B360" t="s">
        <v>658</v>
      </c>
      <c r="C360" s="8" t="str">
        <f t="shared" ca="1" si="5"/>
        <v>pconley1@aol.com</v>
      </c>
      <c r="D360" t="s">
        <v>1660</v>
      </c>
      <c r="E360" t="s">
        <v>2661</v>
      </c>
      <c r="F360" t="s">
        <v>34</v>
      </c>
      <c r="G360" t="s">
        <v>15</v>
      </c>
      <c r="H360">
        <v>40515</v>
      </c>
      <c r="I360" t="s">
        <v>254</v>
      </c>
    </row>
    <row r="361" spans="1:9" x14ac:dyDescent="0.35">
      <c r="A361" s="2" t="s">
        <v>4558</v>
      </c>
      <c r="B361" t="s">
        <v>659</v>
      </c>
      <c r="C361" s="8" t="str">
        <f t="shared" ca="1" si="5"/>
        <v>zhowell5@aol.com</v>
      </c>
      <c r="D361" t="s">
        <v>1661</v>
      </c>
      <c r="E361" t="s">
        <v>2662</v>
      </c>
      <c r="F361" t="s">
        <v>3493</v>
      </c>
      <c r="G361" t="s">
        <v>3730</v>
      </c>
      <c r="H361" t="s">
        <v>3925</v>
      </c>
      <c r="I361" t="s">
        <v>254</v>
      </c>
    </row>
    <row r="362" spans="1:9" x14ac:dyDescent="0.35">
      <c r="A362" s="2" t="s">
        <v>4559</v>
      </c>
      <c r="B362" t="s">
        <v>660</v>
      </c>
      <c r="C362" s="8" t="str">
        <f t="shared" ca="1" si="5"/>
        <v>zhuerta7@gmail.com</v>
      </c>
      <c r="D362" t="s">
        <v>1662</v>
      </c>
      <c r="E362" t="s">
        <v>2663</v>
      </c>
      <c r="F362" t="s">
        <v>3497</v>
      </c>
      <c r="G362" t="s">
        <v>3731</v>
      </c>
      <c r="H362" t="s">
        <v>3926</v>
      </c>
      <c r="I362" t="s">
        <v>254</v>
      </c>
    </row>
    <row r="363" spans="1:9" x14ac:dyDescent="0.35">
      <c r="A363" s="2" t="s">
        <v>4560</v>
      </c>
      <c r="B363" t="s">
        <v>661</v>
      </c>
      <c r="C363" s="8" t="str">
        <f t="shared" ca="1" si="5"/>
        <v>kcarlson9@gmail.com</v>
      </c>
      <c r="D363" t="s">
        <v>1663</v>
      </c>
      <c r="E363" t="s">
        <v>2664</v>
      </c>
      <c r="F363" t="s">
        <v>102</v>
      </c>
      <c r="G363" t="s">
        <v>15</v>
      </c>
      <c r="H363">
        <v>11205</v>
      </c>
      <c r="I363" t="s">
        <v>253</v>
      </c>
    </row>
    <row r="364" spans="1:9" x14ac:dyDescent="0.35">
      <c r="A364" s="2" t="s">
        <v>4561</v>
      </c>
      <c r="B364" t="s">
        <v>662</v>
      </c>
      <c r="C364" s="8" t="str">
        <f t="shared" ca="1" si="5"/>
        <v>jbenson9@icloud.com</v>
      </c>
      <c r="D364" t="s">
        <v>1664</v>
      </c>
      <c r="E364" t="s">
        <v>2665</v>
      </c>
      <c r="F364" t="s">
        <v>3498</v>
      </c>
      <c r="G364" t="s">
        <v>3731</v>
      </c>
      <c r="H364" t="s">
        <v>3927</v>
      </c>
      <c r="I364" t="s">
        <v>253</v>
      </c>
    </row>
    <row r="365" spans="1:9" x14ac:dyDescent="0.35">
      <c r="A365" s="2" t="s">
        <v>4562</v>
      </c>
      <c r="B365" t="s">
        <v>663</v>
      </c>
      <c r="C365" s="8" t="str">
        <f t="shared" ca="1" si="5"/>
        <v>tking0@hotmail.com</v>
      </c>
      <c r="D365" t="s">
        <v>1665</v>
      </c>
      <c r="E365" t="s">
        <v>2666</v>
      </c>
      <c r="F365" t="s">
        <v>3391</v>
      </c>
      <c r="G365" t="s">
        <v>3730</v>
      </c>
      <c r="H365" t="s">
        <v>3928</v>
      </c>
      <c r="I365" t="s">
        <v>254</v>
      </c>
    </row>
    <row r="366" spans="1:9" x14ac:dyDescent="0.35">
      <c r="A366" s="2" t="s">
        <v>4563</v>
      </c>
      <c r="B366" t="s">
        <v>664</v>
      </c>
      <c r="C366" s="8" t="str">
        <f t="shared" ca="1" si="5"/>
        <v>bchristensen7@hotmail.com</v>
      </c>
      <c r="D366" t="s">
        <v>1666</v>
      </c>
      <c r="E366" t="s">
        <v>2667</v>
      </c>
      <c r="F366" t="s">
        <v>133</v>
      </c>
      <c r="G366" t="s">
        <v>15</v>
      </c>
      <c r="H366">
        <v>55564</v>
      </c>
      <c r="I366" t="s">
        <v>253</v>
      </c>
    </row>
    <row r="367" spans="1:9" x14ac:dyDescent="0.35">
      <c r="A367" s="2" t="s">
        <v>4564</v>
      </c>
      <c r="B367" t="s">
        <v>665</v>
      </c>
      <c r="C367" s="8" t="str">
        <f t="shared" ca="1" si="5"/>
        <v>hhurst7@icloud.com</v>
      </c>
      <c r="D367" t="s">
        <v>1667</v>
      </c>
      <c r="E367" t="s">
        <v>2668</v>
      </c>
      <c r="F367" t="s">
        <v>3499</v>
      </c>
      <c r="G367" t="s">
        <v>3730</v>
      </c>
      <c r="H367" t="s">
        <v>3929</v>
      </c>
      <c r="I367" t="s">
        <v>254</v>
      </c>
    </row>
    <row r="368" spans="1:9" x14ac:dyDescent="0.35">
      <c r="A368" s="2" t="s">
        <v>4565</v>
      </c>
      <c r="B368" t="s">
        <v>666</v>
      </c>
      <c r="C368" s="8" t="str">
        <f t="shared" ca="1" si="5"/>
        <v>apitts3@gmail.com</v>
      </c>
      <c r="D368" t="s">
        <v>1668</v>
      </c>
      <c r="E368" t="s">
        <v>2669</v>
      </c>
      <c r="F368" t="s">
        <v>3452</v>
      </c>
      <c r="G368" t="s">
        <v>3730</v>
      </c>
      <c r="H368" t="s">
        <v>3878</v>
      </c>
      <c r="I368" t="s">
        <v>254</v>
      </c>
    </row>
    <row r="369" spans="1:9" x14ac:dyDescent="0.35">
      <c r="A369" s="2" t="s">
        <v>4566</v>
      </c>
      <c r="B369" t="s">
        <v>667</v>
      </c>
      <c r="C369" s="8" t="str">
        <f t="shared" ca="1" si="5"/>
        <v>kkirk0@yahoo.com</v>
      </c>
      <c r="D369" t="s">
        <v>1669</v>
      </c>
      <c r="E369" t="s">
        <v>2670</v>
      </c>
      <c r="F369" t="s">
        <v>50</v>
      </c>
      <c r="G369" t="s">
        <v>15</v>
      </c>
      <c r="H369">
        <v>46862</v>
      </c>
      <c r="I369" t="s">
        <v>253</v>
      </c>
    </row>
    <row r="370" spans="1:9" x14ac:dyDescent="0.35">
      <c r="A370" s="2" t="s">
        <v>4567</v>
      </c>
      <c r="B370" t="s">
        <v>668</v>
      </c>
      <c r="C370" s="8" t="str">
        <f t="shared" ca="1" si="5"/>
        <v>jpowers3@yahoo.com</v>
      </c>
      <c r="D370" t="s">
        <v>1670</v>
      </c>
      <c r="E370" t="s">
        <v>2671</v>
      </c>
      <c r="F370" t="s">
        <v>3500</v>
      </c>
      <c r="G370" t="s">
        <v>3732</v>
      </c>
      <c r="H370">
        <v>1462</v>
      </c>
      <c r="I370" t="s">
        <v>254</v>
      </c>
    </row>
    <row r="371" spans="1:9" x14ac:dyDescent="0.35">
      <c r="A371" s="2" t="s">
        <v>4568</v>
      </c>
      <c r="B371" t="s">
        <v>669</v>
      </c>
      <c r="C371" s="8" t="str">
        <f t="shared" ca="1" si="5"/>
        <v>cnorman9@yahoo.com</v>
      </c>
      <c r="D371" t="s">
        <v>1671</v>
      </c>
      <c r="E371" t="s">
        <v>2672</v>
      </c>
      <c r="F371" t="s">
        <v>3451</v>
      </c>
      <c r="G371" t="s">
        <v>3730</v>
      </c>
      <c r="H371" t="s">
        <v>3930</v>
      </c>
      <c r="I371" t="s">
        <v>253</v>
      </c>
    </row>
    <row r="372" spans="1:9" x14ac:dyDescent="0.35">
      <c r="A372" s="2" t="s">
        <v>4569</v>
      </c>
      <c r="B372" t="s">
        <v>670</v>
      </c>
      <c r="C372" s="8" t="str">
        <f t="shared" ca="1" si="5"/>
        <v>fjenkins5@yahoo.com</v>
      </c>
      <c r="D372" t="s">
        <v>1672</v>
      </c>
      <c r="E372" t="s">
        <v>2673</v>
      </c>
      <c r="F372" t="s">
        <v>3501</v>
      </c>
      <c r="G372" t="s">
        <v>3730</v>
      </c>
      <c r="H372" t="s">
        <v>3931</v>
      </c>
      <c r="I372" t="s">
        <v>253</v>
      </c>
    </row>
    <row r="373" spans="1:9" x14ac:dyDescent="0.35">
      <c r="A373" s="2" t="s">
        <v>4570</v>
      </c>
      <c r="B373" t="s">
        <v>671</v>
      </c>
      <c r="C373" s="8" t="str">
        <f t="shared" ca="1" si="5"/>
        <v>blawrence4@icloud.com</v>
      </c>
      <c r="D373" t="s">
        <v>1673</v>
      </c>
      <c r="E373" t="s">
        <v>2674</v>
      </c>
      <c r="F373" t="s">
        <v>3502</v>
      </c>
      <c r="G373" t="s">
        <v>3731</v>
      </c>
      <c r="H373" t="s">
        <v>3932</v>
      </c>
      <c r="I373" t="s">
        <v>253</v>
      </c>
    </row>
    <row r="374" spans="1:9" x14ac:dyDescent="0.35">
      <c r="A374" s="2" t="s">
        <v>4571</v>
      </c>
      <c r="B374" t="s">
        <v>672</v>
      </c>
      <c r="C374" s="8" t="str">
        <f t="shared" ca="1" si="5"/>
        <v>gpatterson7@outlook.com</v>
      </c>
      <c r="D374" t="s">
        <v>1674</v>
      </c>
      <c r="E374" t="s">
        <v>2675</v>
      </c>
      <c r="F374" t="s">
        <v>3503</v>
      </c>
      <c r="G374" t="s">
        <v>3730</v>
      </c>
      <c r="H374" t="s">
        <v>3933</v>
      </c>
      <c r="I374" t="s">
        <v>254</v>
      </c>
    </row>
    <row r="375" spans="1:9" x14ac:dyDescent="0.35">
      <c r="A375" s="2" t="s">
        <v>4572</v>
      </c>
      <c r="B375" t="s">
        <v>673</v>
      </c>
      <c r="C375" s="8" t="str">
        <f t="shared" ca="1" si="5"/>
        <v>yparrish3@hotmail.com</v>
      </c>
      <c r="D375" t="s">
        <v>1675</v>
      </c>
      <c r="E375" t="s">
        <v>2676</v>
      </c>
      <c r="F375" t="s">
        <v>3340</v>
      </c>
      <c r="G375" t="s">
        <v>3730</v>
      </c>
      <c r="H375" t="s">
        <v>3934</v>
      </c>
      <c r="I375" t="s">
        <v>253</v>
      </c>
    </row>
    <row r="376" spans="1:9" x14ac:dyDescent="0.35">
      <c r="A376" s="2" t="s">
        <v>4573</v>
      </c>
      <c r="B376" t="s">
        <v>674</v>
      </c>
      <c r="C376" s="8" t="str">
        <f t="shared" ca="1" si="5"/>
        <v>mcooke0@aol.com</v>
      </c>
      <c r="D376" t="s">
        <v>1676</v>
      </c>
      <c r="E376" t="s">
        <v>2677</v>
      </c>
      <c r="F376" t="s">
        <v>3504</v>
      </c>
      <c r="G376" t="s">
        <v>3730</v>
      </c>
      <c r="H376" t="s">
        <v>3935</v>
      </c>
      <c r="I376" t="s">
        <v>253</v>
      </c>
    </row>
    <row r="377" spans="1:9" x14ac:dyDescent="0.35">
      <c r="A377" s="2" t="s">
        <v>4574</v>
      </c>
      <c r="B377" t="s">
        <v>675</v>
      </c>
      <c r="C377" s="8" t="str">
        <f t="shared" ca="1" si="5"/>
        <v>fkane0@aol.com</v>
      </c>
      <c r="D377" t="s">
        <v>1677</v>
      </c>
      <c r="E377" t="s">
        <v>2678</v>
      </c>
      <c r="F377" t="s">
        <v>115</v>
      </c>
      <c r="G377" t="s">
        <v>15</v>
      </c>
      <c r="H377">
        <v>19805</v>
      </c>
      <c r="I377" t="s">
        <v>253</v>
      </c>
    </row>
    <row r="378" spans="1:9" x14ac:dyDescent="0.35">
      <c r="A378" s="2" t="s">
        <v>4575</v>
      </c>
      <c r="B378" t="s">
        <v>676</v>
      </c>
      <c r="C378" s="8" t="str">
        <f t="shared" ca="1" si="5"/>
        <v>vchavez2@yahoo.com</v>
      </c>
      <c r="D378" t="s">
        <v>1678</v>
      </c>
      <c r="E378" t="s">
        <v>2679</v>
      </c>
      <c r="F378" t="s">
        <v>3505</v>
      </c>
      <c r="G378" t="s">
        <v>178</v>
      </c>
      <c r="H378" t="s">
        <v>196</v>
      </c>
      <c r="I378" t="s">
        <v>253</v>
      </c>
    </row>
    <row r="379" spans="1:9" x14ac:dyDescent="0.35">
      <c r="A379" s="2" t="s">
        <v>4576</v>
      </c>
      <c r="B379" t="s">
        <v>677</v>
      </c>
      <c r="C379" s="8" t="str">
        <f t="shared" ca="1" si="5"/>
        <v>rmcguire2@gmail.com</v>
      </c>
      <c r="D379" t="s">
        <v>1679</v>
      </c>
      <c r="E379" t="s">
        <v>2680</v>
      </c>
      <c r="F379" t="s">
        <v>3506</v>
      </c>
      <c r="G379" t="s">
        <v>3731</v>
      </c>
      <c r="H379" t="s">
        <v>3936</v>
      </c>
      <c r="I379" t="s">
        <v>254</v>
      </c>
    </row>
    <row r="380" spans="1:9" x14ac:dyDescent="0.35">
      <c r="A380" s="2" t="s">
        <v>4577</v>
      </c>
      <c r="B380" t="s">
        <v>678</v>
      </c>
      <c r="C380" s="8" t="str">
        <f t="shared" ca="1" si="5"/>
        <v>schristian9@yahoo.com</v>
      </c>
      <c r="D380" t="s">
        <v>1680</v>
      </c>
      <c r="E380" t="s">
        <v>2681</v>
      </c>
      <c r="F380" t="s">
        <v>20</v>
      </c>
      <c r="G380" t="s">
        <v>15</v>
      </c>
      <c r="H380">
        <v>25775</v>
      </c>
      <c r="I380" t="s">
        <v>253</v>
      </c>
    </row>
    <row r="381" spans="1:9" x14ac:dyDescent="0.35">
      <c r="A381" s="2" t="s">
        <v>4578</v>
      </c>
      <c r="B381" t="s">
        <v>679</v>
      </c>
      <c r="C381" s="8" t="str">
        <f t="shared" ca="1" si="5"/>
        <v>twerner4@hotmail.com</v>
      </c>
      <c r="D381" t="s">
        <v>1681</v>
      </c>
      <c r="E381" t="s">
        <v>2682</v>
      </c>
      <c r="F381" t="s">
        <v>3433</v>
      </c>
      <c r="G381" t="s">
        <v>3730</v>
      </c>
      <c r="H381" t="s">
        <v>3857</v>
      </c>
      <c r="I381" t="s">
        <v>253</v>
      </c>
    </row>
    <row r="382" spans="1:9" x14ac:dyDescent="0.35">
      <c r="A382" s="2" t="s">
        <v>4579</v>
      </c>
      <c r="B382" t="s">
        <v>680</v>
      </c>
      <c r="C382" s="8" t="str">
        <f t="shared" ca="1" si="5"/>
        <v>csanchez6@icloud.com</v>
      </c>
      <c r="D382" t="s">
        <v>1682</v>
      </c>
      <c r="E382" t="s">
        <v>2683</v>
      </c>
      <c r="F382" t="s">
        <v>74</v>
      </c>
      <c r="G382" t="s">
        <v>15</v>
      </c>
      <c r="H382">
        <v>47732</v>
      </c>
      <c r="I382" t="s">
        <v>254</v>
      </c>
    </row>
    <row r="383" spans="1:9" x14ac:dyDescent="0.35">
      <c r="A383" s="2" t="s">
        <v>4580</v>
      </c>
      <c r="B383" t="s">
        <v>681</v>
      </c>
      <c r="C383" s="8" t="str">
        <f t="shared" ca="1" si="5"/>
        <v>obaxter7@outlook.com</v>
      </c>
      <c r="D383" t="s">
        <v>1683</v>
      </c>
      <c r="E383" t="s">
        <v>2684</v>
      </c>
      <c r="F383" t="s">
        <v>3507</v>
      </c>
      <c r="G383" t="s">
        <v>3730</v>
      </c>
      <c r="H383" t="s">
        <v>3937</v>
      </c>
      <c r="I383" t="s">
        <v>253</v>
      </c>
    </row>
    <row r="384" spans="1:9" x14ac:dyDescent="0.35">
      <c r="A384" s="2" t="s">
        <v>4581</v>
      </c>
      <c r="B384" t="s">
        <v>682</v>
      </c>
      <c r="C384" s="8" t="str">
        <f t="shared" ca="1" si="5"/>
        <v>ckaiser0@gmail.com</v>
      </c>
      <c r="D384" t="s">
        <v>1684</v>
      </c>
      <c r="E384" t="s">
        <v>2685</v>
      </c>
      <c r="F384" t="s">
        <v>37</v>
      </c>
      <c r="G384" t="s">
        <v>15</v>
      </c>
      <c r="H384">
        <v>20210</v>
      </c>
      <c r="I384" t="s">
        <v>254</v>
      </c>
    </row>
    <row r="385" spans="1:9" x14ac:dyDescent="0.35">
      <c r="A385" s="2" t="s">
        <v>4582</v>
      </c>
      <c r="B385" t="s">
        <v>683</v>
      </c>
      <c r="C385" s="8" t="str">
        <f t="shared" ca="1" si="5"/>
        <v>jmcintyre4@yahoo.com</v>
      </c>
      <c r="D385" t="s">
        <v>1685</v>
      </c>
      <c r="E385" t="s">
        <v>2686</v>
      </c>
      <c r="F385" t="s">
        <v>3508</v>
      </c>
      <c r="G385" t="s">
        <v>3730</v>
      </c>
      <c r="H385" t="s">
        <v>3938</v>
      </c>
      <c r="I385" t="s">
        <v>253</v>
      </c>
    </row>
    <row r="386" spans="1:9" x14ac:dyDescent="0.35">
      <c r="A386" s="2" t="s">
        <v>4583</v>
      </c>
      <c r="B386" t="s">
        <v>684</v>
      </c>
      <c r="C386" s="8" t="str">
        <f t="shared" ca="1" si="5"/>
        <v>kgalvan7@outlook.com</v>
      </c>
      <c r="D386" t="s">
        <v>1686</v>
      </c>
      <c r="E386" t="s">
        <v>2687</v>
      </c>
      <c r="F386" t="s">
        <v>3509</v>
      </c>
      <c r="G386" t="s">
        <v>3730</v>
      </c>
      <c r="H386" t="s">
        <v>3939</v>
      </c>
      <c r="I386" t="s">
        <v>254</v>
      </c>
    </row>
    <row r="387" spans="1:9" x14ac:dyDescent="0.35">
      <c r="A387" s="2" t="s">
        <v>4584</v>
      </c>
      <c r="B387" t="s">
        <v>685</v>
      </c>
      <c r="C387" s="8" t="str">
        <f t="shared" ref="C387:C450" ca="1" si="6">LOWER(LEFT(B387,1) &amp; RIGHT(B387,LEN(B387)-SEARCH(" ",B387)) &amp; RANDBETWEEN(0,9) &amp; "@" &amp; CHOOSE(RANDBETWEEN(1,6), "gmail.com", "yahoo.com", "outlook.com", "icloud.com", "hotmail.com", "aol.com"))</f>
        <v>kvega3@hotmail.com</v>
      </c>
      <c r="D387" t="s">
        <v>1687</v>
      </c>
      <c r="E387" t="s">
        <v>2688</v>
      </c>
      <c r="F387" t="s">
        <v>3510</v>
      </c>
      <c r="G387" t="s">
        <v>3730</v>
      </c>
      <c r="H387" t="s">
        <v>3940</v>
      </c>
      <c r="I387" t="s">
        <v>253</v>
      </c>
    </row>
    <row r="388" spans="1:9" x14ac:dyDescent="0.35">
      <c r="A388" s="2" t="s">
        <v>4585</v>
      </c>
      <c r="B388" t="s">
        <v>686</v>
      </c>
      <c r="C388" s="8" t="str">
        <f t="shared" ca="1" si="6"/>
        <v>jhampton8@aol.com</v>
      </c>
      <c r="D388" t="s">
        <v>1688</v>
      </c>
      <c r="E388" t="s">
        <v>2689</v>
      </c>
      <c r="F388" t="s">
        <v>3308</v>
      </c>
      <c r="G388" t="s">
        <v>3730</v>
      </c>
      <c r="H388" t="s">
        <v>3739</v>
      </c>
      <c r="I388" t="s">
        <v>253</v>
      </c>
    </row>
    <row r="389" spans="1:9" x14ac:dyDescent="0.35">
      <c r="A389" s="2" t="s">
        <v>4586</v>
      </c>
      <c r="B389" t="s">
        <v>687</v>
      </c>
      <c r="C389" s="8" t="str">
        <f t="shared" ca="1" si="6"/>
        <v>kmeyer2@aol.com</v>
      </c>
      <c r="D389" t="s">
        <v>1689</v>
      </c>
      <c r="E389" t="s">
        <v>2690</v>
      </c>
      <c r="F389" t="s">
        <v>3511</v>
      </c>
      <c r="G389" t="s">
        <v>3731</v>
      </c>
      <c r="H389" t="s">
        <v>3941</v>
      </c>
      <c r="I389" t="s">
        <v>253</v>
      </c>
    </row>
    <row r="390" spans="1:9" x14ac:dyDescent="0.35">
      <c r="A390" s="2" t="s">
        <v>4587</v>
      </c>
      <c r="B390" t="s">
        <v>688</v>
      </c>
      <c r="C390" s="8" t="str">
        <f t="shared" ca="1" si="6"/>
        <v>anavarro5@gmail.com</v>
      </c>
      <c r="D390" t="s">
        <v>1690</v>
      </c>
      <c r="E390" t="s">
        <v>2691</v>
      </c>
      <c r="F390" t="s">
        <v>3449</v>
      </c>
      <c r="G390" t="s">
        <v>3730</v>
      </c>
      <c r="H390" t="s">
        <v>3942</v>
      </c>
      <c r="I390" t="s">
        <v>253</v>
      </c>
    </row>
    <row r="391" spans="1:9" x14ac:dyDescent="0.35">
      <c r="A391" s="2" t="s">
        <v>4588</v>
      </c>
      <c r="B391" t="s">
        <v>689</v>
      </c>
      <c r="C391" s="8" t="str">
        <f t="shared" ca="1" si="6"/>
        <v>amitchell1@hotmail.com</v>
      </c>
      <c r="D391" t="s">
        <v>1691</v>
      </c>
      <c r="E391" t="s">
        <v>2692</v>
      </c>
      <c r="F391" t="s">
        <v>3512</v>
      </c>
      <c r="G391" t="s">
        <v>3731</v>
      </c>
      <c r="H391" t="s">
        <v>3943</v>
      </c>
      <c r="I391" t="s">
        <v>253</v>
      </c>
    </row>
    <row r="392" spans="1:9" x14ac:dyDescent="0.35">
      <c r="A392" s="2" t="s">
        <v>4589</v>
      </c>
      <c r="B392" t="s">
        <v>690</v>
      </c>
      <c r="C392" s="8" t="str">
        <f t="shared" ca="1" si="6"/>
        <v>sellison9@aol.com</v>
      </c>
      <c r="D392" t="s">
        <v>1692</v>
      </c>
      <c r="E392" t="s">
        <v>2693</v>
      </c>
      <c r="F392" t="s">
        <v>133</v>
      </c>
      <c r="G392" t="s">
        <v>15</v>
      </c>
      <c r="H392">
        <v>55564</v>
      </c>
      <c r="I392" t="s">
        <v>253</v>
      </c>
    </row>
    <row r="393" spans="1:9" x14ac:dyDescent="0.35">
      <c r="A393" s="2" t="s">
        <v>4590</v>
      </c>
      <c r="B393" t="s">
        <v>691</v>
      </c>
      <c r="C393" s="8" t="str">
        <f t="shared" ca="1" si="6"/>
        <v>hguerrero4@aol.com</v>
      </c>
      <c r="D393" t="s">
        <v>1693</v>
      </c>
      <c r="E393" t="s">
        <v>2694</v>
      </c>
      <c r="F393" t="s">
        <v>3513</v>
      </c>
      <c r="G393" t="s">
        <v>3730</v>
      </c>
      <c r="H393" t="s">
        <v>3944</v>
      </c>
      <c r="I393" t="s">
        <v>254</v>
      </c>
    </row>
    <row r="394" spans="1:9" x14ac:dyDescent="0.35">
      <c r="A394" s="2" t="s">
        <v>4591</v>
      </c>
      <c r="B394" t="s">
        <v>692</v>
      </c>
      <c r="C394" s="8" t="str">
        <f t="shared" ca="1" si="6"/>
        <v>mleon7@outlook.com</v>
      </c>
      <c r="D394" t="s">
        <v>1694</v>
      </c>
      <c r="E394" t="s">
        <v>2695</v>
      </c>
      <c r="F394" t="s">
        <v>3370</v>
      </c>
      <c r="G394" t="s">
        <v>3731</v>
      </c>
      <c r="H394" t="s">
        <v>3797</v>
      </c>
      <c r="I394" t="s">
        <v>254</v>
      </c>
    </row>
    <row r="395" spans="1:9" x14ac:dyDescent="0.35">
      <c r="A395" s="2" t="s">
        <v>4592</v>
      </c>
      <c r="B395" t="s">
        <v>693</v>
      </c>
      <c r="C395" s="8" t="str">
        <f t="shared" ca="1" si="6"/>
        <v>swyatt8@yahoo.com</v>
      </c>
      <c r="D395" t="s">
        <v>1695</v>
      </c>
      <c r="E395" t="s">
        <v>2696</v>
      </c>
      <c r="F395" t="s">
        <v>3499</v>
      </c>
      <c r="G395" t="s">
        <v>3730</v>
      </c>
      <c r="H395" t="s">
        <v>3945</v>
      </c>
      <c r="I395" t="s">
        <v>253</v>
      </c>
    </row>
    <row r="396" spans="1:9" x14ac:dyDescent="0.35">
      <c r="A396" s="2" t="s">
        <v>4593</v>
      </c>
      <c r="B396" t="s">
        <v>694</v>
      </c>
      <c r="C396" s="8" t="str">
        <f t="shared" ca="1" si="6"/>
        <v>lcruz1@yahoo.com</v>
      </c>
      <c r="D396" t="s">
        <v>1696</v>
      </c>
      <c r="E396" t="s">
        <v>2697</v>
      </c>
      <c r="F396" t="s">
        <v>105</v>
      </c>
      <c r="G396" t="s">
        <v>15</v>
      </c>
      <c r="H396">
        <v>35215</v>
      </c>
      <c r="I396" t="s">
        <v>254</v>
      </c>
    </row>
    <row r="397" spans="1:9" x14ac:dyDescent="0.35">
      <c r="A397" s="2" t="s">
        <v>4594</v>
      </c>
      <c r="B397" t="s">
        <v>695</v>
      </c>
      <c r="C397" s="8" t="str">
        <f t="shared" ca="1" si="6"/>
        <v>acharles1@outlook.com</v>
      </c>
      <c r="D397" t="s">
        <v>1697</v>
      </c>
      <c r="E397" t="s">
        <v>2698</v>
      </c>
      <c r="F397" t="s">
        <v>117</v>
      </c>
      <c r="G397" t="s">
        <v>15</v>
      </c>
      <c r="H397">
        <v>17121</v>
      </c>
      <c r="I397" t="s">
        <v>253</v>
      </c>
    </row>
    <row r="398" spans="1:9" x14ac:dyDescent="0.35">
      <c r="A398" s="2" t="s">
        <v>4595</v>
      </c>
      <c r="B398" t="s">
        <v>696</v>
      </c>
      <c r="C398" s="8" t="str">
        <f t="shared" ca="1" si="6"/>
        <v>kpearson8@yahoo.com</v>
      </c>
      <c r="D398" t="s">
        <v>1698</v>
      </c>
      <c r="E398" t="s">
        <v>2699</v>
      </c>
      <c r="F398" t="s">
        <v>94</v>
      </c>
      <c r="G398" t="s">
        <v>15</v>
      </c>
      <c r="H398">
        <v>23509</v>
      </c>
      <c r="I398" t="s">
        <v>254</v>
      </c>
    </row>
    <row r="399" spans="1:9" x14ac:dyDescent="0.35">
      <c r="A399" s="2" t="s">
        <v>4596</v>
      </c>
      <c r="B399" t="s">
        <v>697</v>
      </c>
      <c r="C399" s="8" t="str">
        <f t="shared" ca="1" si="6"/>
        <v>aalvarez0@aol.com</v>
      </c>
      <c r="D399" t="s">
        <v>1699</v>
      </c>
      <c r="E399" t="s">
        <v>2700</v>
      </c>
      <c r="F399" t="s">
        <v>3514</v>
      </c>
      <c r="G399" t="s">
        <v>15</v>
      </c>
      <c r="H399">
        <v>22111</v>
      </c>
      <c r="I399" t="s">
        <v>253</v>
      </c>
    </row>
    <row r="400" spans="1:9" x14ac:dyDescent="0.35">
      <c r="A400" s="2" t="s">
        <v>4597</v>
      </c>
      <c r="B400" t="s">
        <v>698</v>
      </c>
      <c r="C400" s="8" t="str">
        <f t="shared" ca="1" si="6"/>
        <v>kspence3@aol.com</v>
      </c>
      <c r="D400" t="s">
        <v>1700</v>
      </c>
      <c r="E400" t="s">
        <v>2701</v>
      </c>
      <c r="F400" t="s">
        <v>52</v>
      </c>
      <c r="G400" t="s">
        <v>15</v>
      </c>
      <c r="H400">
        <v>70174</v>
      </c>
      <c r="I400" t="s">
        <v>253</v>
      </c>
    </row>
    <row r="401" spans="1:9" x14ac:dyDescent="0.35">
      <c r="A401" s="2" t="s">
        <v>4598</v>
      </c>
      <c r="B401" t="s">
        <v>699</v>
      </c>
      <c r="C401" s="8" t="str">
        <f t="shared" ca="1" si="6"/>
        <v>ahorne7@gmail.com</v>
      </c>
      <c r="D401" t="s">
        <v>1701</v>
      </c>
      <c r="E401" t="s">
        <v>2702</v>
      </c>
      <c r="F401" t="s">
        <v>3515</v>
      </c>
      <c r="G401" t="s">
        <v>3731</v>
      </c>
      <c r="H401" t="s">
        <v>3946</v>
      </c>
      <c r="I401" t="s">
        <v>254</v>
      </c>
    </row>
    <row r="402" spans="1:9" x14ac:dyDescent="0.35">
      <c r="A402" s="2" t="s">
        <v>4599</v>
      </c>
      <c r="B402" t="s">
        <v>700</v>
      </c>
      <c r="C402" s="8" t="str">
        <f t="shared" ca="1" si="6"/>
        <v>nglass0@yahoo.com</v>
      </c>
      <c r="D402" t="s">
        <v>1702</v>
      </c>
      <c r="E402" t="s">
        <v>2703</v>
      </c>
      <c r="F402" t="s">
        <v>3516</v>
      </c>
      <c r="G402" t="s">
        <v>3730</v>
      </c>
      <c r="H402" t="s">
        <v>3947</v>
      </c>
      <c r="I402" t="s">
        <v>254</v>
      </c>
    </row>
    <row r="403" spans="1:9" x14ac:dyDescent="0.35">
      <c r="A403" s="2" t="s">
        <v>4600</v>
      </c>
      <c r="B403" t="s">
        <v>701</v>
      </c>
      <c r="C403" s="8" t="str">
        <f t="shared" ca="1" si="6"/>
        <v>cgalloway9@hotmail.com</v>
      </c>
      <c r="D403" t="s">
        <v>1703</v>
      </c>
      <c r="E403" t="s">
        <v>2704</v>
      </c>
      <c r="F403" t="s">
        <v>3517</v>
      </c>
      <c r="G403" t="s">
        <v>3731</v>
      </c>
      <c r="H403" t="s">
        <v>3948</v>
      </c>
      <c r="I403" t="s">
        <v>253</v>
      </c>
    </row>
    <row r="404" spans="1:9" x14ac:dyDescent="0.35">
      <c r="A404" s="2" t="s">
        <v>4601</v>
      </c>
      <c r="B404" t="s">
        <v>702</v>
      </c>
      <c r="C404" s="8" t="str">
        <f t="shared" ca="1" si="6"/>
        <v>gsmith9@aol.com</v>
      </c>
      <c r="D404" t="s">
        <v>1704</v>
      </c>
      <c r="E404" t="s">
        <v>2705</v>
      </c>
      <c r="F404" t="s">
        <v>32</v>
      </c>
      <c r="G404" t="s">
        <v>15</v>
      </c>
      <c r="H404">
        <v>48217</v>
      </c>
      <c r="I404" t="s">
        <v>253</v>
      </c>
    </row>
    <row r="405" spans="1:9" x14ac:dyDescent="0.35">
      <c r="A405" s="2" t="s">
        <v>4602</v>
      </c>
      <c r="B405" t="s">
        <v>703</v>
      </c>
      <c r="C405" s="8" t="str">
        <f t="shared" ca="1" si="6"/>
        <v>wross4@outlook.com</v>
      </c>
      <c r="D405" t="s">
        <v>1705</v>
      </c>
      <c r="E405" t="s">
        <v>2706</v>
      </c>
      <c r="F405" t="s">
        <v>3514</v>
      </c>
      <c r="G405" t="s">
        <v>15</v>
      </c>
      <c r="H405">
        <v>22111</v>
      </c>
      <c r="I405" t="s">
        <v>254</v>
      </c>
    </row>
    <row r="406" spans="1:9" x14ac:dyDescent="0.35">
      <c r="A406" s="2" t="s">
        <v>4603</v>
      </c>
      <c r="B406" t="s">
        <v>704</v>
      </c>
      <c r="C406" s="8" t="str">
        <f t="shared" ca="1" si="6"/>
        <v>dbryant0@aol.com</v>
      </c>
      <c r="D406" t="s">
        <v>1706</v>
      </c>
      <c r="E406" t="s">
        <v>2707</v>
      </c>
      <c r="F406" t="s">
        <v>3440</v>
      </c>
      <c r="G406" t="s">
        <v>3730</v>
      </c>
      <c r="H406" t="s">
        <v>3864</v>
      </c>
      <c r="I406" t="s">
        <v>254</v>
      </c>
    </row>
    <row r="407" spans="1:9" x14ac:dyDescent="0.35">
      <c r="A407" s="2" t="s">
        <v>4604</v>
      </c>
      <c r="B407" t="s">
        <v>705</v>
      </c>
      <c r="C407" s="8" t="str">
        <f t="shared" ca="1" si="6"/>
        <v>mlam5@gmail.com</v>
      </c>
      <c r="D407" t="s">
        <v>1707</v>
      </c>
      <c r="E407" t="s">
        <v>2708</v>
      </c>
      <c r="F407" t="s">
        <v>3518</v>
      </c>
      <c r="G407" t="s">
        <v>3731</v>
      </c>
      <c r="H407" t="s">
        <v>3949</v>
      </c>
      <c r="I407" t="s">
        <v>253</v>
      </c>
    </row>
    <row r="408" spans="1:9" x14ac:dyDescent="0.35">
      <c r="A408" s="2" t="s">
        <v>4605</v>
      </c>
      <c r="B408" t="s">
        <v>706</v>
      </c>
      <c r="C408" s="8" t="str">
        <f t="shared" ca="1" si="6"/>
        <v>bhenderson2@icloud.com</v>
      </c>
      <c r="D408" t="s">
        <v>1708</v>
      </c>
      <c r="E408" t="s">
        <v>2709</v>
      </c>
      <c r="F408" t="s">
        <v>3519</v>
      </c>
      <c r="G408" t="s">
        <v>3730</v>
      </c>
      <c r="H408" t="s">
        <v>3950</v>
      </c>
      <c r="I408" t="s">
        <v>253</v>
      </c>
    </row>
    <row r="409" spans="1:9" x14ac:dyDescent="0.35">
      <c r="A409" s="2" t="s">
        <v>4606</v>
      </c>
      <c r="B409" t="s">
        <v>707</v>
      </c>
      <c r="C409" s="8" t="str">
        <f t="shared" ca="1" si="6"/>
        <v>trangel6@aol.com</v>
      </c>
      <c r="D409" t="s">
        <v>1709</v>
      </c>
      <c r="E409" t="s">
        <v>2710</v>
      </c>
      <c r="F409" t="s">
        <v>194</v>
      </c>
      <c r="G409" t="s">
        <v>22</v>
      </c>
      <c r="H409" t="s">
        <v>195</v>
      </c>
      <c r="I409" t="s">
        <v>254</v>
      </c>
    </row>
    <row r="410" spans="1:9" x14ac:dyDescent="0.35">
      <c r="A410" s="2" t="s">
        <v>4607</v>
      </c>
      <c r="B410" t="s">
        <v>708</v>
      </c>
      <c r="C410" s="8" t="str">
        <f t="shared" ca="1" si="6"/>
        <v>bvargas5@yahoo.com</v>
      </c>
      <c r="D410" t="s">
        <v>1710</v>
      </c>
      <c r="E410" t="s">
        <v>2711</v>
      </c>
      <c r="F410" t="s">
        <v>3520</v>
      </c>
      <c r="G410" t="s">
        <v>3731</v>
      </c>
      <c r="H410" t="s">
        <v>3951</v>
      </c>
      <c r="I410" t="s">
        <v>253</v>
      </c>
    </row>
    <row r="411" spans="1:9" x14ac:dyDescent="0.35">
      <c r="A411" s="2" t="s">
        <v>4608</v>
      </c>
      <c r="B411" t="s">
        <v>709</v>
      </c>
      <c r="C411" s="8" t="str">
        <f t="shared" ca="1" si="6"/>
        <v>rfoley3@hotmail.com</v>
      </c>
      <c r="D411" t="s">
        <v>1711</v>
      </c>
      <c r="E411" t="s">
        <v>2712</v>
      </c>
      <c r="F411" t="s">
        <v>83</v>
      </c>
      <c r="G411" t="s">
        <v>15</v>
      </c>
      <c r="H411">
        <v>15220</v>
      </c>
      <c r="I411" t="s">
        <v>253</v>
      </c>
    </row>
    <row r="412" spans="1:9" x14ac:dyDescent="0.35">
      <c r="A412" s="2" t="s">
        <v>4609</v>
      </c>
      <c r="B412" t="s">
        <v>710</v>
      </c>
      <c r="C412" s="8" t="str">
        <f t="shared" ca="1" si="6"/>
        <v>handersen5@icloud.com</v>
      </c>
      <c r="D412" t="s">
        <v>1712</v>
      </c>
      <c r="E412" t="s">
        <v>2713</v>
      </c>
      <c r="F412" t="s">
        <v>3521</v>
      </c>
      <c r="G412" t="s">
        <v>3730</v>
      </c>
      <c r="H412" t="s">
        <v>3952</v>
      </c>
      <c r="I412" t="s">
        <v>254</v>
      </c>
    </row>
    <row r="413" spans="1:9" x14ac:dyDescent="0.35">
      <c r="A413" s="2" t="s">
        <v>4610</v>
      </c>
      <c r="B413" t="s">
        <v>711</v>
      </c>
      <c r="C413" s="8" t="str">
        <f t="shared" ca="1" si="6"/>
        <v>gdavid7@icloud.com</v>
      </c>
      <c r="D413" t="s">
        <v>1713</v>
      </c>
      <c r="E413" t="s">
        <v>2714</v>
      </c>
      <c r="F413" t="s">
        <v>83</v>
      </c>
      <c r="G413" t="s">
        <v>15</v>
      </c>
      <c r="H413">
        <v>15220</v>
      </c>
      <c r="I413" t="s">
        <v>253</v>
      </c>
    </row>
    <row r="414" spans="1:9" x14ac:dyDescent="0.35">
      <c r="A414" s="2" t="s">
        <v>4611</v>
      </c>
      <c r="B414" t="s">
        <v>712</v>
      </c>
      <c r="C414" s="8" t="str">
        <f t="shared" ca="1" si="6"/>
        <v>csolis6@hotmail.com</v>
      </c>
      <c r="D414" t="s">
        <v>1714</v>
      </c>
      <c r="E414" t="s">
        <v>2715</v>
      </c>
      <c r="F414" t="s">
        <v>3522</v>
      </c>
      <c r="G414" t="s">
        <v>3730</v>
      </c>
      <c r="H414" t="s">
        <v>3953</v>
      </c>
      <c r="I414" t="s">
        <v>253</v>
      </c>
    </row>
    <row r="415" spans="1:9" x14ac:dyDescent="0.35">
      <c r="A415" s="2" t="s">
        <v>4612</v>
      </c>
      <c r="B415" t="s">
        <v>713</v>
      </c>
      <c r="C415" s="8" t="str">
        <f t="shared" ca="1" si="6"/>
        <v>phaynes1@hotmail.com</v>
      </c>
      <c r="D415" t="s">
        <v>1715</v>
      </c>
      <c r="E415" t="s">
        <v>2716</v>
      </c>
      <c r="F415" t="s">
        <v>3523</v>
      </c>
      <c r="G415" t="s">
        <v>3732</v>
      </c>
      <c r="H415">
        <v>30629</v>
      </c>
      <c r="I415" t="s">
        <v>253</v>
      </c>
    </row>
    <row r="416" spans="1:9" x14ac:dyDescent="0.35">
      <c r="A416" s="2" t="s">
        <v>4613</v>
      </c>
      <c r="B416" t="s">
        <v>714</v>
      </c>
      <c r="C416" s="8" t="str">
        <f t="shared" ca="1" si="6"/>
        <v>lcarter9@gmail.com</v>
      </c>
      <c r="D416" t="s">
        <v>1716</v>
      </c>
      <c r="E416" t="s">
        <v>2717</v>
      </c>
      <c r="F416" t="s">
        <v>3524</v>
      </c>
      <c r="G416" t="s">
        <v>178</v>
      </c>
      <c r="H416" t="s">
        <v>189</v>
      </c>
      <c r="I416" t="s">
        <v>253</v>
      </c>
    </row>
    <row r="417" spans="1:9" x14ac:dyDescent="0.35">
      <c r="A417" s="2" t="s">
        <v>4614</v>
      </c>
      <c r="B417" t="s">
        <v>715</v>
      </c>
      <c r="C417" s="8" t="str">
        <f t="shared" ca="1" si="6"/>
        <v>cdyer9@yahoo.com</v>
      </c>
      <c r="D417" t="s">
        <v>1717</v>
      </c>
      <c r="E417" t="s">
        <v>2718</v>
      </c>
      <c r="F417" t="s">
        <v>3525</v>
      </c>
      <c r="G417" t="s">
        <v>3730</v>
      </c>
      <c r="H417" t="s">
        <v>3954</v>
      </c>
      <c r="I417" t="s">
        <v>254</v>
      </c>
    </row>
    <row r="418" spans="1:9" x14ac:dyDescent="0.35">
      <c r="A418" s="2" t="s">
        <v>4615</v>
      </c>
      <c r="B418" t="s">
        <v>716</v>
      </c>
      <c r="C418" s="8" t="str">
        <f t="shared" ca="1" si="6"/>
        <v>mbarron7@gmail.com</v>
      </c>
      <c r="D418" t="s">
        <v>1718</v>
      </c>
      <c r="E418" t="s">
        <v>2719</v>
      </c>
      <c r="F418" t="s">
        <v>129</v>
      </c>
      <c r="G418" t="s">
        <v>15</v>
      </c>
      <c r="H418">
        <v>33141</v>
      </c>
      <c r="I418" t="s">
        <v>253</v>
      </c>
    </row>
    <row r="419" spans="1:9" x14ac:dyDescent="0.35">
      <c r="A419" s="2" t="s">
        <v>4616</v>
      </c>
      <c r="B419" t="s">
        <v>717</v>
      </c>
      <c r="C419" s="8" t="str">
        <f t="shared" ca="1" si="6"/>
        <v>ahuynh0@hotmail.com</v>
      </c>
      <c r="D419" t="s">
        <v>1719</v>
      </c>
      <c r="E419" t="s">
        <v>2720</v>
      </c>
      <c r="F419" t="s">
        <v>3382</v>
      </c>
      <c r="G419" t="s">
        <v>3730</v>
      </c>
      <c r="H419" t="s">
        <v>3808</v>
      </c>
      <c r="I419" t="s">
        <v>253</v>
      </c>
    </row>
    <row r="420" spans="1:9" x14ac:dyDescent="0.35">
      <c r="A420" s="2" t="s">
        <v>4617</v>
      </c>
      <c r="B420" t="s">
        <v>718</v>
      </c>
      <c r="C420" s="8" t="str">
        <f t="shared" ca="1" si="6"/>
        <v>thogan0@gmail.com</v>
      </c>
      <c r="D420" t="s">
        <v>1720</v>
      </c>
      <c r="E420" t="s">
        <v>2721</v>
      </c>
      <c r="F420" t="s">
        <v>21</v>
      </c>
      <c r="G420" t="s">
        <v>15</v>
      </c>
      <c r="H420">
        <v>90065</v>
      </c>
      <c r="I420" t="s">
        <v>253</v>
      </c>
    </row>
    <row r="421" spans="1:9" x14ac:dyDescent="0.35">
      <c r="A421" s="2" t="s">
        <v>4618</v>
      </c>
      <c r="B421" t="s">
        <v>719</v>
      </c>
      <c r="C421" s="8" t="str">
        <f t="shared" ca="1" si="6"/>
        <v>bjohns7@aol.com</v>
      </c>
      <c r="D421" t="s">
        <v>1721</v>
      </c>
      <c r="E421" t="s">
        <v>2722</v>
      </c>
      <c r="F421" t="s">
        <v>168</v>
      </c>
      <c r="G421" t="s">
        <v>15</v>
      </c>
      <c r="H421">
        <v>77705</v>
      </c>
      <c r="I421" t="s">
        <v>253</v>
      </c>
    </row>
    <row r="422" spans="1:9" x14ac:dyDescent="0.35">
      <c r="A422" s="2" t="s">
        <v>4619</v>
      </c>
      <c r="B422" t="s">
        <v>720</v>
      </c>
      <c r="C422" s="8" t="str">
        <f t="shared" ca="1" si="6"/>
        <v>ahobbs8@yahoo.com</v>
      </c>
      <c r="D422" t="s">
        <v>1722</v>
      </c>
      <c r="E422" t="s">
        <v>2723</v>
      </c>
      <c r="F422" t="s">
        <v>3526</v>
      </c>
      <c r="G422" t="s">
        <v>3730</v>
      </c>
      <c r="H422" t="s">
        <v>3955</v>
      </c>
      <c r="I422" t="s">
        <v>254</v>
      </c>
    </row>
    <row r="423" spans="1:9" x14ac:dyDescent="0.35">
      <c r="A423" s="2" t="s">
        <v>4620</v>
      </c>
      <c r="B423" t="s">
        <v>721</v>
      </c>
      <c r="C423" s="8" t="str">
        <f t="shared" ca="1" si="6"/>
        <v>ebrowning8@outlook.com</v>
      </c>
      <c r="D423" t="s">
        <v>1723</v>
      </c>
      <c r="E423" t="s">
        <v>2724</v>
      </c>
      <c r="F423" t="s">
        <v>104</v>
      </c>
      <c r="G423" t="s">
        <v>15</v>
      </c>
      <c r="H423">
        <v>58207</v>
      </c>
      <c r="I423" t="s">
        <v>253</v>
      </c>
    </row>
    <row r="424" spans="1:9" x14ac:dyDescent="0.35">
      <c r="A424" s="2" t="s">
        <v>4621</v>
      </c>
      <c r="B424" t="s">
        <v>722</v>
      </c>
      <c r="C424" s="8" t="str">
        <f t="shared" ca="1" si="6"/>
        <v>dcaldwell9@gmail.com</v>
      </c>
      <c r="D424" t="s">
        <v>1724</v>
      </c>
      <c r="E424" t="s">
        <v>2725</v>
      </c>
      <c r="F424" t="s">
        <v>3527</v>
      </c>
      <c r="G424" t="s">
        <v>15</v>
      </c>
      <c r="H424">
        <v>87592</v>
      </c>
      <c r="I424" t="s">
        <v>254</v>
      </c>
    </row>
    <row r="425" spans="1:9" x14ac:dyDescent="0.35">
      <c r="A425" s="2" t="s">
        <v>4622</v>
      </c>
      <c r="B425" t="s">
        <v>723</v>
      </c>
      <c r="C425" s="8" t="str">
        <f t="shared" ca="1" si="6"/>
        <v>dchapman8@aol.com</v>
      </c>
      <c r="D425" t="s">
        <v>1725</v>
      </c>
      <c r="E425" t="s">
        <v>2726</v>
      </c>
      <c r="F425" t="s">
        <v>3528</v>
      </c>
      <c r="G425" t="s">
        <v>3730</v>
      </c>
      <c r="H425" t="s">
        <v>3956</v>
      </c>
      <c r="I425" t="s">
        <v>254</v>
      </c>
    </row>
    <row r="426" spans="1:9" x14ac:dyDescent="0.35">
      <c r="A426" s="2" t="s">
        <v>4623</v>
      </c>
      <c r="B426" t="s">
        <v>724</v>
      </c>
      <c r="C426" s="8" t="str">
        <f t="shared" ca="1" si="6"/>
        <v>ymorrison9@icloud.com</v>
      </c>
      <c r="D426" t="s">
        <v>1726</v>
      </c>
      <c r="E426" t="s">
        <v>2727</v>
      </c>
      <c r="F426" t="s">
        <v>3529</v>
      </c>
      <c r="G426" t="s">
        <v>178</v>
      </c>
      <c r="H426" t="s">
        <v>218</v>
      </c>
      <c r="I426" t="s">
        <v>253</v>
      </c>
    </row>
    <row r="427" spans="1:9" x14ac:dyDescent="0.35">
      <c r="A427" s="2" t="s">
        <v>4624</v>
      </c>
      <c r="B427" t="s">
        <v>725</v>
      </c>
      <c r="C427" s="8" t="str">
        <f t="shared" ca="1" si="6"/>
        <v>tcarrillo3@hotmail.com</v>
      </c>
      <c r="D427" t="s">
        <v>1727</v>
      </c>
      <c r="E427" t="s">
        <v>2728</v>
      </c>
      <c r="F427" t="s">
        <v>3530</v>
      </c>
      <c r="G427" t="s">
        <v>3731</v>
      </c>
      <c r="H427" t="s">
        <v>3957</v>
      </c>
      <c r="I427" t="s">
        <v>254</v>
      </c>
    </row>
    <row r="428" spans="1:9" x14ac:dyDescent="0.35">
      <c r="A428" s="2" t="s">
        <v>4625</v>
      </c>
      <c r="B428" t="s">
        <v>726</v>
      </c>
      <c r="C428" s="8" t="str">
        <f t="shared" ca="1" si="6"/>
        <v>rschwartz1@hotmail.com</v>
      </c>
      <c r="D428" t="s">
        <v>1728</v>
      </c>
      <c r="E428" t="s">
        <v>2729</v>
      </c>
      <c r="F428" t="s">
        <v>3531</v>
      </c>
      <c r="G428" t="s">
        <v>3731</v>
      </c>
      <c r="H428" t="s">
        <v>3958</v>
      </c>
      <c r="I428" t="s">
        <v>253</v>
      </c>
    </row>
    <row r="429" spans="1:9" x14ac:dyDescent="0.35">
      <c r="A429" s="2" t="s">
        <v>4626</v>
      </c>
      <c r="B429" t="s">
        <v>727</v>
      </c>
      <c r="C429" s="8" t="str">
        <f t="shared" ca="1" si="6"/>
        <v>pmonroe7@outlook.com</v>
      </c>
      <c r="D429" t="s">
        <v>1729</v>
      </c>
      <c r="E429" t="s">
        <v>2730</v>
      </c>
      <c r="F429" t="s">
        <v>3342</v>
      </c>
      <c r="G429" t="s">
        <v>3731</v>
      </c>
      <c r="H429" t="s">
        <v>3772</v>
      </c>
      <c r="I429" t="s">
        <v>253</v>
      </c>
    </row>
    <row r="430" spans="1:9" x14ac:dyDescent="0.35">
      <c r="A430" s="2" t="s">
        <v>4627</v>
      </c>
      <c r="B430" t="s">
        <v>728</v>
      </c>
      <c r="C430" s="8" t="str">
        <f t="shared" ca="1" si="6"/>
        <v>tbrandt3@gmail.com</v>
      </c>
      <c r="D430" t="s">
        <v>1730</v>
      </c>
      <c r="E430" t="s">
        <v>2731</v>
      </c>
      <c r="F430" t="s">
        <v>3532</v>
      </c>
      <c r="G430" t="s">
        <v>3730</v>
      </c>
      <c r="H430" t="s">
        <v>3959</v>
      </c>
      <c r="I430" t="s">
        <v>254</v>
      </c>
    </row>
    <row r="431" spans="1:9" x14ac:dyDescent="0.35">
      <c r="A431" s="2" t="s">
        <v>4628</v>
      </c>
      <c r="B431" t="s">
        <v>729</v>
      </c>
      <c r="C431" s="8" t="str">
        <f t="shared" ca="1" si="6"/>
        <v>mmurphy6@aol.com</v>
      </c>
      <c r="D431" t="s">
        <v>1731</v>
      </c>
      <c r="E431" t="s">
        <v>2732</v>
      </c>
      <c r="F431" t="s">
        <v>3533</v>
      </c>
      <c r="G431" t="s">
        <v>3730</v>
      </c>
      <c r="H431" t="s">
        <v>3960</v>
      </c>
      <c r="I431" t="s">
        <v>254</v>
      </c>
    </row>
    <row r="432" spans="1:9" x14ac:dyDescent="0.35">
      <c r="A432" s="2" t="s">
        <v>4629</v>
      </c>
      <c r="B432" t="s">
        <v>730</v>
      </c>
      <c r="C432" s="8" t="str">
        <f t="shared" ca="1" si="6"/>
        <v>ltran5@gmail.com</v>
      </c>
      <c r="D432" t="s">
        <v>1732</v>
      </c>
      <c r="E432" t="s">
        <v>2733</v>
      </c>
      <c r="F432" t="s">
        <v>3534</v>
      </c>
      <c r="G432" t="s">
        <v>3730</v>
      </c>
      <c r="H432" t="s">
        <v>3961</v>
      </c>
      <c r="I432" t="s">
        <v>253</v>
      </c>
    </row>
    <row r="433" spans="1:9" x14ac:dyDescent="0.35">
      <c r="A433" s="2" t="s">
        <v>4630</v>
      </c>
      <c r="B433" t="s">
        <v>731</v>
      </c>
      <c r="C433" s="8" t="str">
        <f t="shared" ca="1" si="6"/>
        <v>dcochran6@hotmail.com</v>
      </c>
      <c r="D433" t="s">
        <v>1733</v>
      </c>
      <c r="E433" t="s">
        <v>2734</v>
      </c>
      <c r="F433" t="s">
        <v>3303</v>
      </c>
      <c r="G433" t="s">
        <v>3730</v>
      </c>
      <c r="H433" t="s">
        <v>3962</v>
      </c>
      <c r="I433" t="s">
        <v>253</v>
      </c>
    </row>
    <row r="434" spans="1:9" x14ac:dyDescent="0.35">
      <c r="A434" s="2" t="s">
        <v>4631</v>
      </c>
      <c r="B434" t="s">
        <v>732</v>
      </c>
      <c r="C434" s="8" t="str">
        <f t="shared" ca="1" si="6"/>
        <v>jwalsh8@yahoo.com</v>
      </c>
      <c r="D434" t="s">
        <v>1734</v>
      </c>
      <c r="E434" t="s">
        <v>2735</v>
      </c>
      <c r="F434" t="s">
        <v>97</v>
      </c>
      <c r="G434" t="s">
        <v>15</v>
      </c>
      <c r="H434">
        <v>95852</v>
      </c>
      <c r="I434" t="s">
        <v>254</v>
      </c>
    </row>
    <row r="435" spans="1:9" x14ac:dyDescent="0.35">
      <c r="A435" s="2" t="s">
        <v>4632</v>
      </c>
      <c r="B435" t="s">
        <v>733</v>
      </c>
      <c r="C435" s="8" t="str">
        <f t="shared" ca="1" si="6"/>
        <v>ddavies5@aol.com</v>
      </c>
      <c r="D435" t="s">
        <v>1735</v>
      </c>
      <c r="E435" t="s">
        <v>2736</v>
      </c>
      <c r="F435" t="s">
        <v>3535</v>
      </c>
      <c r="G435" t="s">
        <v>3730</v>
      </c>
      <c r="H435" t="s">
        <v>3963</v>
      </c>
      <c r="I435" t="s">
        <v>253</v>
      </c>
    </row>
    <row r="436" spans="1:9" x14ac:dyDescent="0.35">
      <c r="A436" s="2" t="s">
        <v>4633</v>
      </c>
      <c r="B436" t="s">
        <v>734</v>
      </c>
      <c r="C436" s="8" t="str">
        <f t="shared" ca="1" si="6"/>
        <v>nbradford9@outlook.com</v>
      </c>
      <c r="D436" t="s">
        <v>1736</v>
      </c>
      <c r="E436" t="s">
        <v>2737</v>
      </c>
      <c r="F436" t="s">
        <v>3536</v>
      </c>
      <c r="G436" t="s">
        <v>3730</v>
      </c>
      <c r="H436" t="s">
        <v>3964</v>
      </c>
      <c r="I436" t="s">
        <v>254</v>
      </c>
    </row>
    <row r="437" spans="1:9" x14ac:dyDescent="0.35">
      <c r="A437" s="2" t="s">
        <v>4634</v>
      </c>
      <c r="B437" t="s">
        <v>735</v>
      </c>
      <c r="C437" s="8" t="str">
        <f t="shared" ca="1" si="6"/>
        <v>spowell9@aol.com</v>
      </c>
      <c r="D437" t="s">
        <v>1737</v>
      </c>
      <c r="E437" t="s">
        <v>2738</v>
      </c>
      <c r="F437" t="s">
        <v>3319</v>
      </c>
      <c r="G437" t="s">
        <v>3730</v>
      </c>
      <c r="H437" t="s">
        <v>3749</v>
      </c>
      <c r="I437" t="s">
        <v>254</v>
      </c>
    </row>
    <row r="438" spans="1:9" x14ac:dyDescent="0.35">
      <c r="A438" s="2" t="s">
        <v>4635</v>
      </c>
      <c r="B438" t="s">
        <v>736</v>
      </c>
      <c r="C438" s="8" t="str">
        <f t="shared" ca="1" si="6"/>
        <v>aboone2@outlook.com</v>
      </c>
      <c r="D438" t="s">
        <v>1738</v>
      </c>
      <c r="E438" t="s">
        <v>2739</v>
      </c>
      <c r="F438" t="s">
        <v>3537</v>
      </c>
      <c r="G438" t="s">
        <v>3730</v>
      </c>
      <c r="H438" t="s">
        <v>3965</v>
      </c>
      <c r="I438" t="s">
        <v>253</v>
      </c>
    </row>
    <row r="439" spans="1:9" x14ac:dyDescent="0.35">
      <c r="A439" s="2" t="s">
        <v>4636</v>
      </c>
      <c r="B439" t="s">
        <v>737</v>
      </c>
      <c r="C439" s="8" t="str">
        <f t="shared" ca="1" si="6"/>
        <v>dthornton3@outlook.com</v>
      </c>
      <c r="D439" t="s">
        <v>1739</v>
      </c>
      <c r="E439" t="s">
        <v>2740</v>
      </c>
      <c r="F439" t="s">
        <v>177</v>
      </c>
      <c r="G439" t="s">
        <v>15</v>
      </c>
      <c r="H439">
        <v>34745</v>
      </c>
      <c r="I439" t="s">
        <v>254</v>
      </c>
    </row>
    <row r="440" spans="1:9" x14ac:dyDescent="0.35">
      <c r="A440" s="2" t="s">
        <v>4637</v>
      </c>
      <c r="B440" t="s">
        <v>738</v>
      </c>
      <c r="C440" s="8" t="str">
        <f t="shared" ca="1" si="6"/>
        <v>dspears6@icloud.com</v>
      </c>
      <c r="D440" t="s">
        <v>1740</v>
      </c>
      <c r="E440" t="s">
        <v>2741</v>
      </c>
      <c r="F440" t="s">
        <v>3538</v>
      </c>
      <c r="G440" t="s">
        <v>3731</v>
      </c>
      <c r="H440" t="s">
        <v>3966</v>
      </c>
      <c r="I440" t="s">
        <v>254</v>
      </c>
    </row>
    <row r="441" spans="1:9" x14ac:dyDescent="0.35">
      <c r="A441" s="2" t="s">
        <v>4638</v>
      </c>
      <c r="B441" t="s">
        <v>739</v>
      </c>
      <c r="C441" s="8" t="str">
        <f t="shared" ca="1" si="6"/>
        <v>mhiggins2@aol.com</v>
      </c>
      <c r="D441" t="s">
        <v>1741</v>
      </c>
      <c r="E441" t="s">
        <v>2742</v>
      </c>
      <c r="F441" t="s">
        <v>3539</v>
      </c>
      <c r="G441" t="s">
        <v>3731</v>
      </c>
      <c r="H441" t="s">
        <v>3967</v>
      </c>
      <c r="I441" t="s">
        <v>254</v>
      </c>
    </row>
    <row r="442" spans="1:9" x14ac:dyDescent="0.35">
      <c r="A442" s="2" t="s">
        <v>4639</v>
      </c>
      <c r="B442" t="s">
        <v>740</v>
      </c>
      <c r="C442" s="8" t="str">
        <f t="shared" ca="1" si="6"/>
        <v>lglass5@hotmail.com</v>
      </c>
      <c r="D442" t="s">
        <v>1742</v>
      </c>
      <c r="E442" t="s">
        <v>2743</v>
      </c>
      <c r="F442" t="s">
        <v>21</v>
      </c>
      <c r="G442" t="s">
        <v>15</v>
      </c>
      <c r="H442">
        <v>90189</v>
      </c>
      <c r="I442" t="s">
        <v>253</v>
      </c>
    </row>
    <row r="443" spans="1:9" x14ac:dyDescent="0.35">
      <c r="A443" s="2" t="s">
        <v>4640</v>
      </c>
      <c r="B443" t="s">
        <v>741</v>
      </c>
      <c r="C443" s="8" t="str">
        <f t="shared" ca="1" si="6"/>
        <v>nmurray3@gmail.com</v>
      </c>
      <c r="D443" t="s">
        <v>1743</v>
      </c>
      <c r="E443" t="s">
        <v>2744</v>
      </c>
      <c r="F443" t="s">
        <v>3540</v>
      </c>
      <c r="G443" t="s">
        <v>15</v>
      </c>
      <c r="H443">
        <v>32314</v>
      </c>
      <c r="I443" t="s">
        <v>253</v>
      </c>
    </row>
    <row r="444" spans="1:9" x14ac:dyDescent="0.35">
      <c r="A444" s="2" t="s">
        <v>4641</v>
      </c>
      <c r="B444" t="s">
        <v>742</v>
      </c>
      <c r="C444" s="8" t="str">
        <f t="shared" ca="1" si="6"/>
        <v>jvalenzuela6@outlook.com</v>
      </c>
      <c r="D444" t="s">
        <v>1744</v>
      </c>
      <c r="E444" t="s">
        <v>2745</v>
      </c>
      <c r="F444" t="s">
        <v>3491</v>
      </c>
      <c r="G444" t="s">
        <v>3731</v>
      </c>
      <c r="H444" t="s">
        <v>3918</v>
      </c>
      <c r="I444" t="s">
        <v>254</v>
      </c>
    </row>
    <row r="445" spans="1:9" x14ac:dyDescent="0.35">
      <c r="A445" s="2" t="s">
        <v>4642</v>
      </c>
      <c r="B445" t="s">
        <v>743</v>
      </c>
      <c r="C445" s="8" t="str">
        <f t="shared" ca="1" si="6"/>
        <v>rgibbs9@hotmail.com</v>
      </c>
      <c r="D445" t="s">
        <v>1745</v>
      </c>
      <c r="E445" t="s">
        <v>2746</v>
      </c>
      <c r="F445" t="s">
        <v>3425</v>
      </c>
      <c r="G445" t="s">
        <v>3730</v>
      </c>
      <c r="H445" t="s">
        <v>3915</v>
      </c>
      <c r="I445" t="s">
        <v>253</v>
      </c>
    </row>
    <row r="446" spans="1:9" x14ac:dyDescent="0.35">
      <c r="A446" s="2" t="s">
        <v>4643</v>
      </c>
      <c r="B446" t="s">
        <v>744</v>
      </c>
      <c r="C446" s="8" t="str">
        <f t="shared" ca="1" si="6"/>
        <v>mmays5@hotmail.com</v>
      </c>
      <c r="D446" t="s">
        <v>1746</v>
      </c>
      <c r="E446" t="s">
        <v>2747</v>
      </c>
      <c r="F446" t="s">
        <v>25</v>
      </c>
      <c r="G446" t="s">
        <v>15</v>
      </c>
      <c r="H446">
        <v>27710</v>
      </c>
      <c r="I446" t="s">
        <v>254</v>
      </c>
    </row>
    <row r="447" spans="1:9" x14ac:dyDescent="0.35">
      <c r="A447" s="2" t="s">
        <v>4644</v>
      </c>
      <c r="B447" t="s">
        <v>745</v>
      </c>
      <c r="C447" s="8" t="str">
        <f t="shared" ca="1" si="6"/>
        <v>hwashington9@aol.com</v>
      </c>
      <c r="D447" t="s">
        <v>1747</v>
      </c>
      <c r="E447" t="s">
        <v>2748</v>
      </c>
      <c r="F447" t="s">
        <v>3310</v>
      </c>
      <c r="G447" t="s">
        <v>15</v>
      </c>
      <c r="H447">
        <v>65105</v>
      </c>
      <c r="I447" t="s">
        <v>253</v>
      </c>
    </row>
    <row r="448" spans="1:9" x14ac:dyDescent="0.35">
      <c r="A448" s="2" t="s">
        <v>4645</v>
      </c>
      <c r="B448" t="s">
        <v>746</v>
      </c>
      <c r="C448" s="8" t="str">
        <f t="shared" ca="1" si="6"/>
        <v>jfoster3@outlook.com</v>
      </c>
      <c r="D448" t="s">
        <v>1748</v>
      </c>
      <c r="E448" t="s">
        <v>2749</v>
      </c>
      <c r="F448" t="s">
        <v>3541</v>
      </c>
      <c r="G448" t="s">
        <v>3730</v>
      </c>
      <c r="H448" t="s">
        <v>3968</v>
      </c>
      <c r="I448" t="s">
        <v>253</v>
      </c>
    </row>
    <row r="449" spans="1:9" x14ac:dyDescent="0.35">
      <c r="A449" s="2" t="s">
        <v>4646</v>
      </c>
      <c r="B449" t="s">
        <v>747</v>
      </c>
      <c r="C449" s="8" t="str">
        <f t="shared" ca="1" si="6"/>
        <v>vmoody1@outlook.com</v>
      </c>
      <c r="D449" t="s">
        <v>1749</v>
      </c>
      <c r="E449" t="s">
        <v>2750</v>
      </c>
      <c r="F449" t="s">
        <v>86</v>
      </c>
      <c r="G449" t="s">
        <v>15</v>
      </c>
      <c r="H449">
        <v>33436</v>
      </c>
      <c r="I449" t="s">
        <v>254</v>
      </c>
    </row>
    <row r="450" spans="1:9" x14ac:dyDescent="0.35">
      <c r="A450" s="2" t="s">
        <v>4647</v>
      </c>
      <c r="B450" t="s">
        <v>748</v>
      </c>
      <c r="C450" s="8" t="str">
        <f t="shared" ca="1" si="6"/>
        <v>bfields9@aol.com</v>
      </c>
      <c r="D450" t="s">
        <v>1750</v>
      </c>
      <c r="E450" t="s">
        <v>2751</v>
      </c>
      <c r="F450" t="s">
        <v>118</v>
      </c>
      <c r="G450" t="s">
        <v>15</v>
      </c>
      <c r="H450">
        <v>71115</v>
      </c>
      <c r="I450" t="s">
        <v>254</v>
      </c>
    </row>
    <row r="451" spans="1:9" x14ac:dyDescent="0.35">
      <c r="A451" s="2" t="s">
        <v>4648</v>
      </c>
      <c r="B451" t="s">
        <v>749</v>
      </c>
      <c r="C451" s="8" t="str">
        <f t="shared" ref="C451:C514" ca="1" si="7">LOWER(LEFT(B451,1) &amp; RIGHT(B451,LEN(B451)-SEARCH(" ",B451)) &amp; RANDBETWEEN(0,9) &amp; "@" &amp; CHOOSE(RANDBETWEEN(1,6), "gmail.com", "yahoo.com", "outlook.com", "icloud.com", "hotmail.com", "aol.com"))</f>
        <v>ekline4@icloud.com</v>
      </c>
      <c r="D451" t="s">
        <v>1751</v>
      </c>
      <c r="E451" t="s">
        <v>2752</v>
      </c>
      <c r="F451" t="s">
        <v>138</v>
      </c>
      <c r="G451" t="s">
        <v>15</v>
      </c>
      <c r="H451">
        <v>93907</v>
      </c>
      <c r="I451" t="s">
        <v>254</v>
      </c>
    </row>
    <row r="452" spans="1:9" x14ac:dyDescent="0.35">
      <c r="A452" s="2" t="s">
        <v>4649</v>
      </c>
      <c r="B452" t="s">
        <v>750</v>
      </c>
      <c r="C452" s="8" t="str">
        <f t="shared" ca="1" si="7"/>
        <v>ccaldwell5@gmail.com</v>
      </c>
      <c r="D452" t="s">
        <v>1752</v>
      </c>
      <c r="E452" t="s">
        <v>2753</v>
      </c>
      <c r="F452" t="s">
        <v>3542</v>
      </c>
      <c r="G452" t="s">
        <v>3730</v>
      </c>
      <c r="H452" t="s">
        <v>3969</v>
      </c>
      <c r="I452" t="s">
        <v>254</v>
      </c>
    </row>
    <row r="453" spans="1:9" x14ac:dyDescent="0.35">
      <c r="A453" s="2" t="s">
        <v>4650</v>
      </c>
      <c r="B453" t="s">
        <v>751</v>
      </c>
      <c r="C453" s="8" t="str">
        <f t="shared" ca="1" si="7"/>
        <v>lbarrett8@yahoo.com</v>
      </c>
      <c r="D453" t="s">
        <v>1753</v>
      </c>
      <c r="E453" t="s">
        <v>2754</v>
      </c>
      <c r="F453" t="s">
        <v>3543</v>
      </c>
      <c r="G453" t="s">
        <v>3730</v>
      </c>
      <c r="H453" t="s">
        <v>3970</v>
      </c>
      <c r="I453" t="s">
        <v>253</v>
      </c>
    </row>
    <row r="454" spans="1:9" x14ac:dyDescent="0.35">
      <c r="A454" s="2" t="s">
        <v>4651</v>
      </c>
      <c r="B454" t="s">
        <v>752</v>
      </c>
      <c r="C454" s="8" t="str">
        <f t="shared" ca="1" si="7"/>
        <v>kelliott7@icloud.com</v>
      </c>
      <c r="D454" t="s">
        <v>1754</v>
      </c>
      <c r="E454" t="s">
        <v>2755</v>
      </c>
      <c r="F454" t="s">
        <v>156</v>
      </c>
      <c r="G454" t="s">
        <v>15</v>
      </c>
      <c r="H454">
        <v>34985</v>
      </c>
      <c r="I454" t="s">
        <v>254</v>
      </c>
    </row>
    <row r="455" spans="1:9" x14ac:dyDescent="0.35">
      <c r="A455" s="2" t="s">
        <v>4652</v>
      </c>
      <c r="B455" t="s">
        <v>753</v>
      </c>
      <c r="C455" s="8" t="str">
        <f t="shared" ca="1" si="7"/>
        <v>dmurphy5@gmail.com</v>
      </c>
      <c r="D455" t="s">
        <v>1755</v>
      </c>
      <c r="E455" t="s">
        <v>2756</v>
      </c>
      <c r="F455" t="s">
        <v>53</v>
      </c>
      <c r="G455" t="s">
        <v>3731</v>
      </c>
      <c r="H455" t="s">
        <v>3744</v>
      </c>
      <c r="I455" t="s">
        <v>254</v>
      </c>
    </row>
    <row r="456" spans="1:9" x14ac:dyDescent="0.35">
      <c r="A456" s="2" t="s">
        <v>4653</v>
      </c>
      <c r="B456" t="s">
        <v>754</v>
      </c>
      <c r="C456" s="8" t="str">
        <f t="shared" ca="1" si="7"/>
        <v>kgeorge7@hotmail.com</v>
      </c>
      <c r="D456" t="s">
        <v>1756</v>
      </c>
      <c r="E456" t="s">
        <v>2757</v>
      </c>
      <c r="F456" t="s">
        <v>3412</v>
      </c>
      <c r="G456" t="s">
        <v>3730</v>
      </c>
      <c r="H456" t="s">
        <v>3971</v>
      </c>
      <c r="I456" t="s">
        <v>253</v>
      </c>
    </row>
    <row r="457" spans="1:9" x14ac:dyDescent="0.35">
      <c r="A457" s="2" t="s">
        <v>4654</v>
      </c>
      <c r="B457" t="s">
        <v>755</v>
      </c>
      <c r="C457" s="8" t="str">
        <f t="shared" ca="1" si="7"/>
        <v>mjimenez5@yahoo.com</v>
      </c>
      <c r="D457" t="s">
        <v>1757</v>
      </c>
      <c r="E457" t="s">
        <v>2758</v>
      </c>
      <c r="F457" t="s">
        <v>3544</v>
      </c>
      <c r="G457" t="s">
        <v>3731</v>
      </c>
      <c r="H457" t="s">
        <v>3972</v>
      </c>
      <c r="I457" t="s">
        <v>253</v>
      </c>
    </row>
    <row r="458" spans="1:9" x14ac:dyDescent="0.35">
      <c r="A458" s="2" t="s">
        <v>4655</v>
      </c>
      <c r="B458" t="s">
        <v>756</v>
      </c>
      <c r="C458" s="8" t="str">
        <f t="shared" ca="1" si="7"/>
        <v>nhubbard8@icloud.com</v>
      </c>
      <c r="D458" t="s">
        <v>1758</v>
      </c>
      <c r="E458" t="s">
        <v>2759</v>
      </c>
      <c r="F458" t="s">
        <v>239</v>
      </c>
      <c r="G458" t="s">
        <v>178</v>
      </c>
      <c r="H458" t="s">
        <v>240</v>
      </c>
      <c r="I458" t="s">
        <v>254</v>
      </c>
    </row>
    <row r="459" spans="1:9" x14ac:dyDescent="0.35">
      <c r="A459" s="2" t="s">
        <v>4656</v>
      </c>
      <c r="B459" t="s">
        <v>757</v>
      </c>
      <c r="C459" s="8" t="str">
        <f t="shared" ca="1" si="7"/>
        <v>icobb5@hotmail.com</v>
      </c>
      <c r="D459" t="s">
        <v>1759</v>
      </c>
      <c r="E459" t="s">
        <v>2760</v>
      </c>
      <c r="F459" t="s">
        <v>3545</v>
      </c>
      <c r="G459" t="s">
        <v>3731</v>
      </c>
      <c r="H459" t="s">
        <v>3973</v>
      </c>
      <c r="I459" t="s">
        <v>254</v>
      </c>
    </row>
    <row r="460" spans="1:9" x14ac:dyDescent="0.35">
      <c r="A460" s="2" t="s">
        <v>4657</v>
      </c>
      <c r="B460" t="s">
        <v>758</v>
      </c>
      <c r="C460" s="8" t="str">
        <f t="shared" ca="1" si="7"/>
        <v>kflynn1@outlook.com</v>
      </c>
      <c r="D460" t="s">
        <v>1760</v>
      </c>
      <c r="E460" t="s">
        <v>2761</v>
      </c>
      <c r="F460" t="s">
        <v>102</v>
      </c>
      <c r="G460" t="s">
        <v>15</v>
      </c>
      <c r="H460">
        <v>11210</v>
      </c>
      <c r="I460" t="s">
        <v>254</v>
      </c>
    </row>
    <row r="461" spans="1:9" x14ac:dyDescent="0.35">
      <c r="A461" s="2" t="s">
        <v>4658</v>
      </c>
      <c r="B461" t="s">
        <v>759</v>
      </c>
      <c r="C461" s="8" t="str">
        <f t="shared" ca="1" si="7"/>
        <v>xharrell7@yahoo.com</v>
      </c>
      <c r="D461" t="s">
        <v>1761</v>
      </c>
      <c r="E461" t="s">
        <v>2762</v>
      </c>
      <c r="F461" t="s">
        <v>122</v>
      </c>
      <c r="G461" t="s">
        <v>15</v>
      </c>
      <c r="H461">
        <v>90398</v>
      </c>
      <c r="I461" t="s">
        <v>254</v>
      </c>
    </row>
    <row r="462" spans="1:9" x14ac:dyDescent="0.35">
      <c r="A462" s="2" t="s">
        <v>4659</v>
      </c>
      <c r="B462" t="s">
        <v>760</v>
      </c>
      <c r="C462" s="8" t="str">
        <f t="shared" ca="1" si="7"/>
        <v>nfuentes3@icloud.com</v>
      </c>
      <c r="D462" t="s">
        <v>1762</v>
      </c>
      <c r="E462" t="s">
        <v>2763</v>
      </c>
      <c r="F462" t="s">
        <v>3546</v>
      </c>
      <c r="G462" t="s">
        <v>15</v>
      </c>
      <c r="H462">
        <v>29905</v>
      </c>
      <c r="I462" t="s">
        <v>253</v>
      </c>
    </row>
    <row r="463" spans="1:9" x14ac:dyDescent="0.35">
      <c r="A463" s="2" t="s">
        <v>4660</v>
      </c>
      <c r="B463" t="s">
        <v>761</v>
      </c>
      <c r="C463" s="8" t="str">
        <f t="shared" ca="1" si="7"/>
        <v>aweber6@hotmail.com</v>
      </c>
      <c r="D463" t="s">
        <v>1763</v>
      </c>
      <c r="E463" t="s">
        <v>2764</v>
      </c>
      <c r="F463" t="s">
        <v>3547</v>
      </c>
      <c r="G463" t="s">
        <v>3730</v>
      </c>
      <c r="H463" t="s">
        <v>3974</v>
      </c>
      <c r="I463" t="s">
        <v>253</v>
      </c>
    </row>
    <row r="464" spans="1:9" x14ac:dyDescent="0.35">
      <c r="A464" s="2" t="s">
        <v>4661</v>
      </c>
      <c r="B464" t="s">
        <v>762</v>
      </c>
      <c r="C464" s="8" t="str">
        <f t="shared" ca="1" si="7"/>
        <v>lwalton9@aol.com</v>
      </c>
      <c r="D464" t="s">
        <v>1764</v>
      </c>
      <c r="E464" t="s">
        <v>2765</v>
      </c>
      <c r="F464" t="s">
        <v>3548</v>
      </c>
      <c r="G464" t="s">
        <v>3730</v>
      </c>
      <c r="H464" t="s">
        <v>3975</v>
      </c>
      <c r="I464" t="s">
        <v>253</v>
      </c>
    </row>
    <row r="465" spans="1:9" x14ac:dyDescent="0.35">
      <c r="A465" s="2" t="s">
        <v>4662</v>
      </c>
      <c r="B465" t="s">
        <v>763</v>
      </c>
      <c r="C465" s="8" t="str">
        <f t="shared" ca="1" si="7"/>
        <v>lellis3@outlook.com</v>
      </c>
      <c r="D465" t="s">
        <v>1765</v>
      </c>
      <c r="E465" t="s">
        <v>2766</v>
      </c>
      <c r="F465" t="s">
        <v>3549</v>
      </c>
      <c r="G465" t="s">
        <v>3730</v>
      </c>
      <c r="H465" t="s">
        <v>3976</v>
      </c>
      <c r="I465" t="s">
        <v>254</v>
      </c>
    </row>
    <row r="466" spans="1:9" x14ac:dyDescent="0.35">
      <c r="A466" s="2" t="s">
        <v>4663</v>
      </c>
      <c r="B466" t="s">
        <v>764</v>
      </c>
      <c r="C466" s="8" t="str">
        <f t="shared" ca="1" si="7"/>
        <v>mlittle4@yahoo.com</v>
      </c>
      <c r="D466" t="s">
        <v>1766</v>
      </c>
      <c r="E466" t="s">
        <v>2767</v>
      </c>
      <c r="F466" t="s">
        <v>3317</v>
      </c>
      <c r="G466" t="s">
        <v>3732</v>
      </c>
      <c r="H466">
        <v>44269</v>
      </c>
      <c r="I466" t="s">
        <v>254</v>
      </c>
    </row>
    <row r="467" spans="1:9" x14ac:dyDescent="0.35">
      <c r="A467" s="2" t="s">
        <v>4664</v>
      </c>
      <c r="B467" t="s">
        <v>765</v>
      </c>
      <c r="C467" s="8" t="str">
        <f t="shared" ca="1" si="7"/>
        <v>nkane4@hotmail.com</v>
      </c>
      <c r="D467" t="s">
        <v>1767</v>
      </c>
      <c r="E467" t="s">
        <v>2768</v>
      </c>
      <c r="F467" t="s">
        <v>111</v>
      </c>
      <c r="G467" t="s">
        <v>15</v>
      </c>
      <c r="H467">
        <v>82007</v>
      </c>
      <c r="I467" t="s">
        <v>253</v>
      </c>
    </row>
    <row r="468" spans="1:9" x14ac:dyDescent="0.35">
      <c r="A468" s="2" t="s">
        <v>4665</v>
      </c>
      <c r="B468" t="s">
        <v>766</v>
      </c>
      <c r="C468" s="8" t="str">
        <f t="shared" ca="1" si="7"/>
        <v>vdorsey3@outlook.com</v>
      </c>
      <c r="D468" t="s">
        <v>1768</v>
      </c>
      <c r="E468" t="s">
        <v>2769</v>
      </c>
      <c r="F468" t="s">
        <v>3316</v>
      </c>
      <c r="G468" t="s">
        <v>3730</v>
      </c>
      <c r="H468" t="s">
        <v>3895</v>
      </c>
      <c r="I468" t="s">
        <v>253</v>
      </c>
    </row>
    <row r="469" spans="1:9" x14ac:dyDescent="0.35">
      <c r="A469" s="2" t="s">
        <v>4666</v>
      </c>
      <c r="B469" t="s">
        <v>767</v>
      </c>
      <c r="C469" s="8" t="str">
        <f t="shared" ca="1" si="7"/>
        <v>pburton8@aol.com</v>
      </c>
      <c r="D469" t="s">
        <v>1769</v>
      </c>
      <c r="E469" t="s">
        <v>2770</v>
      </c>
      <c r="F469" t="s">
        <v>97</v>
      </c>
      <c r="G469" t="s">
        <v>15</v>
      </c>
      <c r="H469">
        <v>94297</v>
      </c>
      <c r="I469" t="s">
        <v>254</v>
      </c>
    </row>
    <row r="470" spans="1:9" x14ac:dyDescent="0.35">
      <c r="A470" s="2" t="s">
        <v>4667</v>
      </c>
      <c r="B470" t="s">
        <v>768</v>
      </c>
      <c r="C470" s="8" t="str">
        <f t="shared" ca="1" si="7"/>
        <v>chorn7@icloud.com</v>
      </c>
      <c r="D470" t="s">
        <v>1770</v>
      </c>
      <c r="E470" t="s">
        <v>2771</v>
      </c>
      <c r="F470" t="s">
        <v>3550</v>
      </c>
      <c r="G470" t="s">
        <v>3730</v>
      </c>
      <c r="H470" t="s">
        <v>3977</v>
      </c>
      <c r="I470" t="s">
        <v>253</v>
      </c>
    </row>
    <row r="471" spans="1:9" x14ac:dyDescent="0.35">
      <c r="A471" s="2" t="s">
        <v>4668</v>
      </c>
      <c r="B471" t="s">
        <v>769</v>
      </c>
      <c r="C471" s="8" t="str">
        <f t="shared" ca="1" si="7"/>
        <v>ssnow6@hotmail.com</v>
      </c>
      <c r="D471" t="s">
        <v>1771</v>
      </c>
      <c r="E471" t="s">
        <v>2772</v>
      </c>
      <c r="F471" t="s">
        <v>3551</v>
      </c>
      <c r="G471" t="s">
        <v>3730</v>
      </c>
      <c r="H471" t="s">
        <v>3978</v>
      </c>
      <c r="I471" t="s">
        <v>253</v>
      </c>
    </row>
    <row r="472" spans="1:9" x14ac:dyDescent="0.35">
      <c r="A472" s="2" t="s">
        <v>4669</v>
      </c>
      <c r="B472" t="s">
        <v>770</v>
      </c>
      <c r="C472" s="8" t="str">
        <f t="shared" ca="1" si="7"/>
        <v>qwolf8@icloud.com</v>
      </c>
      <c r="D472" t="s">
        <v>1772</v>
      </c>
      <c r="E472" t="s">
        <v>2773</v>
      </c>
      <c r="F472" t="s">
        <v>3552</v>
      </c>
      <c r="G472" t="s">
        <v>3732</v>
      </c>
      <c r="H472">
        <v>60435</v>
      </c>
      <c r="I472" t="s">
        <v>253</v>
      </c>
    </row>
    <row r="473" spans="1:9" x14ac:dyDescent="0.35">
      <c r="A473" s="2" t="s">
        <v>4670</v>
      </c>
      <c r="B473" t="s">
        <v>771</v>
      </c>
      <c r="C473" s="8" t="str">
        <f t="shared" ca="1" si="7"/>
        <v>cvega7@aol.com</v>
      </c>
      <c r="D473" t="s">
        <v>1773</v>
      </c>
      <c r="E473" t="s">
        <v>2774</v>
      </c>
      <c r="F473" t="s">
        <v>3324</v>
      </c>
      <c r="G473" t="s">
        <v>3730</v>
      </c>
      <c r="H473" t="s">
        <v>3979</v>
      </c>
      <c r="I473" t="s">
        <v>253</v>
      </c>
    </row>
    <row r="474" spans="1:9" x14ac:dyDescent="0.35">
      <c r="A474" s="2" t="s">
        <v>4671</v>
      </c>
      <c r="B474" t="s">
        <v>772</v>
      </c>
      <c r="C474" s="8" t="str">
        <f t="shared" ca="1" si="7"/>
        <v>jchan8@yahoo.com</v>
      </c>
      <c r="D474" t="s">
        <v>1774</v>
      </c>
      <c r="E474" t="s">
        <v>2775</v>
      </c>
      <c r="F474" t="s">
        <v>3553</v>
      </c>
      <c r="G474" t="s">
        <v>3730</v>
      </c>
      <c r="H474" t="s">
        <v>3980</v>
      </c>
      <c r="I474" t="s">
        <v>254</v>
      </c>
    </row>
    <row r="475" spans="1:9" x14ac:dyDescent="0.35">
      <c r="A475" s="2" t="s">
        <v>4672</v>
      </c>
      <c r="B475" t="s">
        <v>773</v>
      </c>
      <c r="C475" s="8" t="str">
        <f t="shared" ca="1" si="7"/>
        <v>mfaulkner0@yahoo.com</v>
      </c>
      <c r="D475" t="s">
        <v>1775</v>
      </c>
      <c r="E475" t="s">
        <v>2776</v>
      </c>
      <c r="F475" t="s">
        <v>45</v>
      </c>
      <c r="G475" t="s">
        <v>15</v>
      </c>
      <c r="H475">
        <v>22217</v>
      </c>
      <c r="I475" t="s">
        <v>254</v>
      </c>
    </row>
    <row r="476" spans="1:9" x14ac:dyDescent="0.35">
      <c r="A476" s="2" t="s">
        <v>4673</v>
      </c>
      <c r="B476" t="s">
        <v>774</v>
      </c>
      <c r="C476" s="8" t="str">
        <f t="shared" ca="1" si="7"/>
        <v>kclarke0@gmail.com</v>
      </c>
      <c r="D476" t="s">
        <v>1776</v>
      </c>
      <c r="E476" t="s">
        <v>2777</v>
      </c>
      <c r="F476" t="s">
        <v>50</v>
      </c>
      <c r="G476" t="s">
        <v>15</v>
      </c>
      <c r="H476">
        <v>46857</v>
      </c>
      <c r="I476" t="s">
        <v>253</v>
      </c>
    </row>
    <row r="477" spans="1:9" x14ac:dyDescent="0.35">
      <c r="A477" s="2" t="s">
        <v>4674</v>
      </c>
      <c r="B477" t="s">
        <v>775</v>
      </c>
      <c r="C477" s="8" t="str">
        <f t="shared" ca="1" si="7"/>
        <v>dsheppard6@outlook.com</v>
      </c>
      <c r="D477" t="s">
        <v>1777</v>
      </c>
      <c r="E477" t="s">
        <v>2778</v>
      </c>
      <c r="F477" t="s">
        <v>182</v>
      </c>
      <c r="G477" t="s">
        <v>15</v>
      </c>
      <c r="H477">
        <v>56372</v>
      </c>
      <c r="I477" t="s">
        <v>254</v>
      </c>
    </row>
    <row r="478" spans="1:9" x14ac:dyDescent="0.35">
      <c r="A478" s="2" t="s">
        <v>4675</v>
      </c>
      <c r="B478" t="s">
        <v>776</v>
      </c>
      <c r="C478" s="8" t="str">
        <f t="shared" ca="1" si="7"/>
        <v>mandrade9@yahoo.com</v>
      </c>
      <c r="D478" t="s">
        <v>1778</v>
      </c>
      <c r="E478" t="s">
        <v>2779</v>
      </c>
      <c r="F478" t="s">
        <v>3554</v>
      </c>
      <c r="G478" t="s">
        <v>3730</v>
      </c>
      <c r="H478" t="s">
        <v>3981</v>
      </c>
      <c r="I478" t="s">
        <v>253</v>
      </c>
    </row>
    <row r="479" spans="1:9" x14ac:dyDescent="0.35">
      <c r="A479" s="2" t="s">
        <v>4676</v>
      </c>
      <c r="B479" t="s">
        <v>777</v>
      </c>
      <c r="C479" s="8" t="str">
        <f t="shared" ca="1" si="7"/>
        <v>zhenderson3@hotmail.com</v>
      </c>
      <c r="D479" t="s">
        <v>1779</v>
      </c>
      <c r="E479" t="s">
        <v>2780</v>
      </c>
      <c r="F479" t="s">
        <v>3470</v>
      </c>
      <c r="G479" t="s">
        <v>3730</v>
      </c>
      <c r="H479" t="s">
        <v>3896</v>
      </c>
      <c r="I479" t="s">
        <v>254</v>
      </c>
    </row>
    <row r="480" spans="1:9" x14ac:dyDescent="0.35">
      <c r="A480" s="2" t="s">
        <v>4677</v>
      </c>
      <c r="B480" t="s">
        <v>778</v>
      </c>
      <c r="C480" s="8" t="str">
        <f t="shared" ca="1" si="7"/>
        <v>ahenderson2@outlook.com</v>
      </c>
      <c r="D480" t="s">
        <v>1780</v>
      </c>
      <c r="E480" t="s">
        <v>2781</v>
      </c>
      <c r="F480" t="s">
        <v>3429</v>
      </c>
      <c r="G480" t="s">
        <v>3730</v>
      </c>
      <c r="H480" t="s">
        <v>3982</v>
      </c>
      <c r="I480" t="s">
        <v>253</v>
      </c>
    </row>
    <row r="481" spans="1:9" x14ac:dyDescent="0.35">
      <c r="A481" s="2" t="s">
        <v>4678</v>
      </c>
      <c r="B481" t="s">
        <v>779</v>
      </c>
      <c r="C481" s="8" t="str">
        <f t="shared" ca="1" si="7"/>
        <v>ckelly8@outlook.com</v>
      </c>
      <c r="D481" t="s">
        <v>1781</v>
      </c>
      <c r="E481" t="s">
        <v>2782</v>
      </c>
      <c r="F481" t="s">
        <v>3516</v>
      </c>
      <c r="G481" t="s">
        <v>3730</v>
      </c>
      <c r="H481" t="s">
        <v>3983</v>
      </c>
      <c r="I481" t="s">
        <v>253</v>
      </c>
    </row>
    <row r="482" spans="1:9" x14ac:dyDescent="0.35">
      <c r="A482" s="2" t="s">
        <v>4679</v>
      </c>
      <c r="B482" t="s">
        <v>780</v>
      </c>
      <c r="C482" s="8" t="str">
        <f t="shared" ca="1" si="7"/>
        <v>mcooke4@gmail.com</v>
      </c>
      <c r="D482" t="s">
        <v>1782</v>
      </c>
      <c r="E482" t="s">
        <v>2783</v>
      </c>
      <c r="F482" t="s">
        <v>3555</v>
      </c>
      <c r="G482" t="s">
        <v>3730</v>
      </c>
      <c r="H482" t="s">
        <v>3984</v>
      </c>
      <c r="I482" t="s">
        <v>254</v>
      </c>
    </row>
    <row r="483" spans="1:9" x14ac:dyDescent="0.35">
      <c r="A483" s="2" t="s">
        <v>4680</v>
      </c>
      <c r="B483" t="s">
        <v>781</v>
      </c>
      <c r="C483" s="8" t="str">
        <f t="shared" ca="1" si="7"/>
        <v>kproctor2@icloud.com</v>
      </c>
      <c r="D483" t="s">
        <v>1783</v>
      </c>
      <c r="E483" t="s">
        <v>2784</v>
      </c>
      <c r="F483" t="s">
        <v>3556</v>
      </c>
      <c r="G483" t="s">
        <v>3730</v>
      </c>
      <c r="H483" t="s">
        <v>3985</v>
      </c>
      <c r="I483" t="s">
        <v>254</v>
      </c>
    </row>
    <row r="484" spans="1:9" x14ac:dyDescent="0.35">
      <c r="A484" s="2" t="s">
        <v>4681</v>
      </c>
      <c r="B484" t="s">
        <v>782</v>
      </c>
      <c r="C484" s="8" t="str">
        <f t="shared" ca="1" si="7"/>
        <v>swalls7@hotmail.com</v>
      </c>
      <c r="D484" t="s">
        <v>1784</v>
      </c>
      <c r="E484" t="s">
        <v>2785</v>
      </c>
      <c r="F484" t="s">
        <v>3557</v>
      </c>
      <c r="G484" t="s">
        <v>3731</v>
      </c>
      <c r="H484" t="s">
        <v>3986</v>
      </c>
      <c r="I484" t="s">
        <v>253</v>
      </c>
    </row>
    <row r="485" spans="1:9" x14ac:dyDescent="0.35">
      <c r="A485" s="2" t="s">
        <v>4682</v>
      </c>
      <c r="B485" t="s">
        <v>783</v>
      </c>
      <c r="C485" s="8" t="str">
        <f t="shared" ca="1" si="7"/>
        <v>mgray9@outlook.com</v>
      </c>
      <c r="D485" t="s">
        <v>1785</v>
      </c>
      <c r="E485" t="s">
        <v>2786</v>
      </c>
      <c r="F485" t="s">
        <v>3558</v>
      </c>
      <c r="G485" t="s">
        <v>3731</v>
      </c>
      <c r="H485" t="s">
        <v>3987</v>
      </c>
      <c r="I485" t="s">
        <v>253</v>
      </c>
    </row>
    <row r="486" spans="1:9" x14ac:dyDescent="0.35">
      <c r="A486" s="2" t="s">
        <v>4683</v>
      </c>
      <c r="B486" t="s">
        <v>784</v>
      </c>
      <c r="C486" s="8" t="str">
        <f t="shared" ca="1" si="7"/>
        <v>aoconnor2@aol.com</v>
      </c>
      <c r="D486" t="s">
        <v>1786</v>
      </c>
      <c r="E486" t="s">
        <v>2787</v>
      </c>
      <c r="F486" t="s">
        <v>3399</v>
      </c>
      <c r="G486" t="s">
        <v>3732</v>
      </c>
      <c r="H486">
        <v>13599</v>
      </c>
      <c r="I486" t="s">
        <v>254</v>
      </c>
    </row>
    <row r="487" spans="1:9" x14ac:dyDescent="0.35">
      <c r="A487" s="2" t="s">
        <v>4684</v>
      </c>
      <c r="B487" t="s">
        <v>785</v>
      </c>
      <c r="C487" s="8" t="str">
        <f t="shared" ca="1" si="7"/>
        <v>iwright0@icloud.com</v>
      </c>
      <c r="D487" t="s">
        <v>1787</v>
      </c>
      <c r="E487" t="s">
        <v>2788</v>
      </c>
      <c r="F487" t="s">
        <v>3559</v>
      </c>
      <c r="G487" t="s">
        <v>3730</v>
      </c>
      <c r="H487" t="s">
        <v>3988</v>
      </c>
      <c r="I487" t="s">
        <v>253</v>
      </c>
    </row>
    <row r="488" spans="1:9" x14ac:dyDescent="0.35">
      <c r="A488" s="2" t="s">
        <v>4685</v>
      </c>
      <c r="B488" t="s">
        <v>786</v>
      </c>
      <c r="C488" s="8" t="str">
        <f t="shared" ca="1" si="7"/>
        <v>lcosta1@yahoo.com</v>
      </c>
      <c r="D488" t="s">
        <v>1788</v>
      </c>
      <c r="E488" t="s">
        <v>2789</v>
      </c>
      <c r="F488" t="s">
        <v>3308</v>
      </c>
      <c r="G488" t="s">
        <v>3730</v>
      </c>
      <c r="H488" t="s">
        <v>3989</v>
      </c>
      <c r="I488" t="s">
        <v>253</v>
      </c>
    </row>
    <row r="489" spans="1:9" x14ac:dyDescent="0.35">
      <c r="A489" s="2" t="s">
        <v>4686</v>
      </c>
      <c r="B489" t="s">
        <v>787</v>
      </c>
      <c r="C489" s="8" t="str">
        <f t="shared" ca="1" si="7"/>
        <v>cshepherd7@outlook.com</v>
      </c>
      <c r="D489" t="s">
        <v>1789</v>
      </c>
      <c r="E489" t="s">
        <v>2790</v>
      </c>
      <c r="F489" t="s">
        <v>3347</v>
      </c>
      <c r="G489" t="s">
        <v>3730</v>
      </c>
      <c r="H489" t="s">
        <v>3990</v>
      </c>
      <c r="I489" t="s">
        <v>254</v>
      </c>
    </row>
    <row r="490" spans="1:9" x14ac:dyDescent="0.35">
      <c r="A490" s="2" t="s">
        <v>4687</v>
      </c>
      <c r="B490" t="s">
        <v>788</v>
      </c>
      <c r="C490" s="8" t="str">
        <f t="shared" ca="1" si="7"/>
        <v>mglover1@icloud.com</v>
      </c>
      <c r="D490" t="s">
        <v>1790</v>
      </c>
      <c r="E490" t="s">
        <v>2791</v>
      </c>
      <c r="F490" t="s">
        <v>3560</v>
      </c>
      <c r="G490" t="s">
        <v>3731</v>
      </c>
      <c r="H490" t="s">
        <v>3991</v>
      </c>
      <c r="I490" t="s">
        <v>253</v>
      </c>
    </row>
    <row r="491" spans="1:9" x14ac:dyDescent="0.35">
      <c r="A491" s="2" t="s">
        <v>4688</v>
      </c>
      <c r="B491" t="s">
        <v>789</v>
      </c>
      <c r="C491" s="8" t="str">
        <f t="shared" ca="1" si="7"/>
        <v>gcruz9@aol.com</v>
      </c>
      <c r="D491" t="s">
        <v>1791</v>
      </c>
      <c r="E491" t="s">
        <v>2792</v>
      </c>
      <c r="F491" t="s">
        <v>3389</v>
      </c>
      <c r="G491" t="s">
        <v>3732</v>
      </c>
      <c r="H491">
        <v>81543</v>
      </c>
      <c r="I491" t="s">
        <v>254</v>
      </c>
    </row>
    <row r="492" spans="1:9" x14ac:dyDescent="0.35">
      <c r="A492" s="2" t="s">
        <v>4689</v>
      </c>
      <c r="B492" t="s">
        <v>790</v>
      </c>
      <c r="C492" s="8" t="str">
        <f t="shared" ca="1" si="7"/>
        <v>kware6@gmail.com</v>
      </c>
      <c r="D492" t="s">
        <v>1792</v>
      </c>
      <c r="E492" t="s">
        <v>2793</v>
      </c>
      <c r="F492" t="s">
        <v>3561</v>
      </c>
      <c r="G492" t="s">
        <v>3731</v>
      </c>
      <c r="H492" t="s">
        <v>3992</v>
      </c>
      <c r="I492" t="s">
        <v>254</v>
      </c>
    </row>
    <row r="493" spans="1:9" x14ac:dyDescent="0.35">
      <c r="A493" s="2" t="s">
        <v>4690</v>
      </c>
      <c r="B493" t="s">
        <v>791</v>
      </c>
      <c r="C493" s="8" t="str">
        <f t="shared" ca="1" si="7"/>
        <v>gstephenson9@hotmail.com</v>
      </c>
      <c r="D493" t="s">
        <v>1793</v>
      </c>
      <c r="E493" t="s">
        <v>2794</v>
      </c>
      <c r="F493" t="s">
        <v>16</v>
      </c>
      <c r="G493" t="s">
        <v>15</v>
      </c>
      <c r="H493">
        <v>21275</v>
      </c>
      <c r="I493" t="s">
        <v>254</v>
      </c>
    </row>
    <row r="494" spans="1:9" x14ac:dyDescent="0.35">
      <c r="A494" s="2" t="s">
        <v>4691</v>
      </c>
      <c r="B494" t="s">
        <v>792</v>
      </c>
      <c r="C494" s="8" t="str">
        <f t="shared" ca="1" si="7"/>
        <v>nmedina8@yahoo.com</v>
      </c>
      <c r="D494" t="s">
        <v>1794</v>
      </c>
      <c r="E494" t="s">
        <v>2795</v>
      </c>
      <c r="F494" t="s">
        <v>3562</v>
      </c>
      <c r="G494" t="s">
        <v>3730</v>
      </c>
      <c r="H494" t="s">
        <v>3993</v>
      </c>
      <c r="I494" t="s">
        <v>253</v>
      </c>
    </row>
    <row r="495" spans="1:9" x14ac:dyDescent="0.35">
      <c r="A495" s="2" t="s">
        <v>4692</v>
      </c>
      <c r="B495" t="s">
        <v>793</v>
      </c>
      <c r="C495" s="8" t="str">
        <f t="shared" ca="1" si="7"/>
        <v>lsimpson7@yahoo.com</v>
      </c>
      <c r="D495" t="s">
        <v>1795</v>
      </c>
      <c r="E495" t="s">
        <v>2796</v>
      </c>
      <c r="F495" t="s">
        <v>162</v>
      </c>
      <c r="G495" t="s">
        <v>22</v>
      </c>
      <c r="H495" t="s">
        <v>163</v>
      </c>
      <c r="I495" t="s">
        <v>254</v>
      </c>
    </row>
    <row r="496" spans="1:9" x14ac:dyDescent="0.35">
      <c r="A496" s="2" t="s">
        <v>4693</v>
      </c>
      <c r="B496" t="s">
        <v>794</v>
      </c>
      <c r="C496" s="8" t="str">
        <f t="shared" ca="1" si="7"/>
        <v>kknapp8@outlook.com</v>
      </c>
      <c r="D496" t="s">
        <v>1796</v>
      </c>
      <c r="E496" t="s">
        <v>2797</v>
      </c>
      <c r="F496" t="s">
        <v>231</v>
      </c>
      <c r="G496" t="s">
        <v>178</v>
      </c>
      <c r="H496" t="s">
        <v>232</v>
      </c>
      <c r="I496" t="s">
        <v>254</v>
      </c>
    </row>
    <row r="497" spans="1:9" x14ac:dyDescent="0.35">
      <c r="A497" s="2" t="s">
        <v>4694</v>
      </c>
      <c r="B497" t="s">
        <v>795</v>
      </c>
      <c r="C497" s="8" t="str">
        <f t="shared" ca="1" si="7"/>
        <v>lluna3@yahoo.com</v>
      </c>
      <c r="D497" t="s">
        <v>1797</v>
      </c>
      <c r="E497" t="s">
        <v>2798</v>
      </c>
      <c r="F497" t="s">
        <v>236</v>
      </c>
      <c r="G497" t="s">
        <v>178</v>
      </c>
      <c r="H497" t="s">
        <v>193</v>
      </c>
      <c r="I497" t="s">
        <v>253</v>
      </c>
    </row>
    <row r="498" spans="1:9" x14ac:dyDescent="0.35">
      <c r="A498" s="2" t="s">
        <v>4695</v>
      </c>
      <c r="B498" t="s">
        <v>796</v>
      </c>
      <c r="C498" s="8" t="str">
        <f t="shared" ca="1" si="7"/>
        <v>jescobar3@outlook.com</v>
      </c>
      <c r="D498" t="s">
        <v>1798</v>
      </c>
      <c r="E498" t="s">
        <v>2799</v>
      </c>
      <c r="F498" t="s">
        <v>3563</v>
      </c>
      <c r="G498" t="s">
        <v>3730</v>
      </c>
      <c r="H498" t="s">
        <v>3994</v>
      </c>
      <c r="I498" t="s">
        <v>254</v>
      </c>
    </row>
    <row r="499" spans="1:9" x14ac:dyDescent="0.35">
      <c r="A499" s="2" t="s">
        <v>4696</v>
      </c>
      <c r="B499" t="s">
        <v>797</v>
      </c>
      <c r="C499" s="8" t="str">
        <f t="shared" ca="1" si="7"/>
        <v>lwilkins9@outlook.com</v>
      </c>
      <c r="D499" t="s">
        <v>1799</v>
      </c>
      <c r="E499" t="s">
        <v>2800</v>
      </c>
      <c r="F499" t="s">
        <v>3564</v>
      </c>
      <c r="G499" t="s">
        <v>3731</v>
      </c>
      <c r="H499" t="s">
        <v>3995</v>
      </c>
      <c r="I499" t="s">
        <v>254</v>
      </c>
    </row>
    <row r="500" spans="1:9" x14ac:dyDescent="0.35">
      <c r="A500" s="2" t="s">
        <v>4697</v>
      </c>
      <c r="B500" t="s">
        <v>798</v>
      </c>
      <c r="C500" s="8" t="str">
        <f t="shared" ca="1" si="7"/>
        <v>sgray0@yahoo.com</v>
      </c>
      <c r="D500" t="s">
        <v>1800</v>
      </c>
      <c r="E500" t="s">
        <v>2801</v>
      </c>
      <c r="F500" t="s">
        <v>3565</v>
      </c>
      <c r="G500" t="s">
        <v>3731</v>
      </c>
      <c r="H500" t="s">
        <v>3760</v>
      </c>
      <c r="I500" t="s">
        <v>253</v>
      </c>
    </row>
    <row r="501" spans="1:9" x14ac:dyDescent="0.35">
      <c r="A501" s="2" t="s">
        <v>4698</v>
      </c>
      <c r="B501" t="s">
        <v>799</v>
      </c>
      <c r="C501" s="8" t="str">
        <f t="shared" ca="1" si="7"/>
        <v>cirwin2@gmail.com</v>
      </c>
      <c r="D501" t="s">
        <v>1801</v>
      </c>
      <c r="E501" t="s">
        <v>2802</v>
      </c>
      <c r="F501" t="s">
        <v>3566</v>
      </c>
      <c r="G501" t="s">
        <v>3730</v>
      </c>
      <c r="H501" t="s">
        <v>3996</v>
      </c>
      <c r="I501" t="s">
        <v>253</v>
      </c>
    </row>
    <row r="502" spans="1:9" x14ac:dyDescent="0.35">
      <c r="A502" s="2" t="s">
        <v>4699</v>
      </c>
      <c r="B502" t="s">
        <v>800</v>
      </c>
      <c r="C502" s="8" t="str">
        <f t="shared" ca="1" si="7"/>
        <v>bhayden5@yahoo.com</v>
      </c>
      <c r="D502" t="s">
        <v>1802</v>
      </c>
      <c r="E502" t="s">
        <v>2803</v>
      </c>
      <c r="F502" t="s">
        <v>3567</v>
      </c>
      <c r="G502" t="s">
        <v>3730</v>
      </c>
      <c r="H502" t="s">
        <v>3997</v>
      </c>
      <c r="I502" t="s">
        <v>254</v>
      </c>
    </row>
    <row r="503" spans="1:9" x14ac:dyDescent="0.35">
      <c r="A503" s="2" t="s">
        <v>4700</v>
      </c>
      <c r="B503" t="s">
        <v>801</v>
      </c>
      <c r="C503" s="8" t="str">
        <f t="shared" ca="1" si="7"/>
        <v>agalloway9@hotmail.com</v>
      </c>
      <c r="D503" t="s">
        <v>1803</v>
      </c>
      <c r="E503" t="s">
        <v>2804</v>
      </c>
      <c r="F503" t="s">
        <v>3568</v>
      </c>
      <c r="G503" t="s">
        <v>22</v>
      </c>
      <c r="H503" t="s">
        <v>140</v>
      </c>
      <c r="I503" t="s">
        <v>254</v>
      </c>
    </row>
    <row r="504" spans="1:9" x14ac:dyDescent="0.35">
      <c r="A504" s="2" t="s">
        <v>4701</v>
      </c>
      <c r="B504" t="s">
        <v>802</v>
      </c>
      <c r="C504" s="8" t="str">
        <f t="shared" ca="1" si="7"/>
        <v>talvarado2@hotmail.com</v>
      </c>
      <c r="D504" t="s">
        <v>1804</v>
      </c>
      <c r="E504" t="s">
        <v>2805</v>
      </c>
      <c r="F504" t="s">
        <v>80</v>
      </c>
      <c r="G504" t="s">
        <v>15</v>
      </c>
      <c r="H504">
        <v>98115</v>
      </c>
      <c r="I504" t="s">
        <v>254</v>
      </c>
    </row>
    <row r="505" spans="1:9" x14ac:dyDescent="0.35">
      <c r="A505" s="2" t="s">
        <v>4702</v>
      </c>
      <c r="B505" t="s">
        <v>803</v>
      </c>
      <c r="C505" s="8" t="str">
        <f t="shared" ca="1" si="7"/>
        <v>dtrujillo0@outlook.com</v>
      </c>
      <c r="D505" t="s">
        <v>1805</v>
      </c>
      <c r="E505" t="s">
        <v>2806</v>
      </c>
      <c r="F505" t="s">
        <v>3439</v>
      </c>
      <c r="G505" t="s">
        <v>3730</v>
      </c>
      <c r="H505" t="s">
        <v>3998</v>
      </c>
      <c r="I505" t="s">
        <v>254</v>
      </c>
    </row>
    <row r="506" spans="1:9" x14ac:dyDescent="0.35">
      <c r="A506" s="2" t="s">
        <v>4703</v>
      </c>
      <c r="B506" t="s">
        <v>804</v>
      </c>
      <c r="C506" s="8" t="str">
        <f t="shared" ca="1" si="7"/>
        <v>mstark2@aol.com</v>
      </c>
      <c r="D506" t="s">
        <v>1806</v>
      </c>
      <c r="E506" t="s">
        <v>2807</v>
      </c>
      <c r="F506" t="s">
        <v>3569</v>
      </c>
      <c r="G506" t="s">
        <v>3730</v>
      </c>
      <c r="H506" t="s">
        <v>3999</v>
      </c>
      <c r="I506" t="s">
        <v>253</v>
      </c>
    </row>
    <row r="507" spans="1:9" x14ac:dyDescent="0.35">
      <c r="A507" s="2" t="s">
        <v>4704</v>
      </c>
      <c r="B507" t="s">
        <v>805</v>
      </c>
      <c r="C507" s="8" t="str">
        <f t="shared" ca="1" si="7"/>
        <v>ycruz4@outlook.com</v>
      </c>
      <c r="D507" t="s">
        <v>1807</v>
      </c>
      <c r="E507" t="s">
        <v>2808</v>
      </c>
      <c r="F507" t="s">
        <v>3384</v>
      </c>
      <c r="G507" t="s">
        <v>3730</v>
      </c>
      <c r="H507" t="s">
        <v>4000</v>
      </c>
      <c r="I507" t="s">
        <v>254</v>
      </c>
    </row>
    <row r="508" spans="1:9" x14ac:dyDescent="0.35">
      <c r="A508" s="2" t="s">
        <v>4705</v>
      </c>
      <c r="B508" t="s">
        <v>806</v>
      </c>
      <c r="C508" s="8" t="str">
        <f t="shared" ca="1" si="7"/>
        <v>ggallagher8@icloud.com</v>
      </c>
      <c r="D508" t="s">
        <v>1808</v>
      </c>
      <c r="E508" t="s">
        <v>2809</v>
      </c>
      <c r="F508" t="s">
        <v>3570</v>
      </c>
      <c r="G508" t="s">
        <v>15</v>
      </c>
      <c r="H508">
        <v>91406</v>
      </c>
      <c r="I508" t="s">
        <v>253</v>
      </c>
    </row>
    <row r="509" spans="1:9" x14ac:dyDescent="0.35">
      <c r="A509" s="2" t="s">
        <v>4706</v>
      </c>
      <c r="B509" t="s">
        <v>807</v>
      </c>
      <c r="C509" s="8" t="str">
        <f t="shared" ca="1" si="7"/>
        <v>sjarvis3@yahoo.com</v>
      </c>
      <c r="D509" t="s">
        <v>1809</v>
      </c>
      <c r="E509" t="s">
        <v>2810</v>
      </c>
      <c r="F509" t="s">
        <v>3571</v>
      </c>
      <c r="G509" t="s">
        <v>3732</v>
      </c>
      <c r="H509">
        <v>20249</v>
      </c>
      <c r="I509" t="s">
        <v>253</v>
      </c>
    </row>
    <row r="510" spans="1:9" x14ac:dyDescent="0.35">
      <c r="A510" s="2" t="s">
        <v>4707</v>
      </c>
      <c r="B510" t="s">
        <v>808</v>
      </c>
      <c r="C510" s="8" t="str">
        <f t="shared" ca="1" si="7"/>
        <v>mhawkins5@outlook.com</v>
      </c>
      <c r="D510" t="s">
        <v>1810</v>
      </c>
      <c r="E510" t="s">
        <v>2811</v>
      </c>
      <c r="F510" t="s">
        <v>3419</v>
      </c>
      <c r="G510" t="s">
        <v>3730</v>
      </c>
      <c r="H510" t="s">
        <v>3844</v>
      </c>
      <c r="I510" t="s">
        <v>254</v>
      </c>
    </row>
    <row r="511" spans="1:9" x14ac:dyDescent="0.35">
      <c r="A511" s="2" t="s">
        <v>4708</v>
      </c>
      <c r="B511" t="s">
        <v>809</v>
      </c>
      <c r="C511" s="8" t="str">
        <f t="shared" ca="1" si="7"/>
        <v>mbradford9@outlook.com</v>
      </c>
      <c r="D511" t="s">
        <v>1811</v>
      </c>
      <c r="E511" t="s">
        <v>2812</v>
      </c>
      <c r="F511" t="s">
        <v>3350</v>
      </c>
      <c r="G511" t="s">
        <v>3730</v>
      </c>
      <c r="H511" t="s">
        <v>3779</v>
      </c>
      <c r="I511" t="s">
        <v>253</v>
      </c>
    </row>
    <row r="512" spans="1:9" x14ac:dyDescent="0.35">
      <c r="A512" s="2" t="s">
        <v>4709</v>
      </c>
      <c r="B512" t="s">
        <v>810</v>
      </c>
      <c r="C512" s="8" t="str">
        <f t="shared" ca="1" si="7"/>
        <v>mpetty3@hotmail.com</v>
      </c>
      <c r="D512" t="s">
        <v>1812</v>
      </c>
      <c r="E512" t="s">
        <v>2813</v>
      </c>
      <c r="F512" t="s">
        <v>3351</v>
      </c>
      <c r="G512" t="s">
        <v>3732</v>
      </c>
      <c r="H512">
        <v>21037</v>
      </c>
      <c r="I512" t="s">
        <v>253</v>
      </c>
    </row>
    <row r="513" spans="1:9" x14ac:dyDescent="0.35">
      <c r="A513" s="2" t="s">
        <v>4710</v>
      </c>
      <c r="B513" t="s">
        <v>811</v>
      </c>
      <c r="C513" s="8" t="str">
        <f t="shared" ca="1" si="7"/>
        <v>kreese1@outlook.com</v>
      </c>
      <c r="D513" t="s">
        <v>1813</v>
      </c>
      <c r="E513" t="s">
        <v>2814</v>
      </c>
      <c r="F513" t="s">
        <v>40</v>
      </c>
      <c r="G513" t="s">
        <v>15</v>
      </c>
      <c r="H513">
        <v>45208</v>
      </c>
      <c r="I513" t="s">
        <v>253</v>
      </c>
    </row>
    <row r="514" spans="1:9" x14ac:dyDescent="0.35">
      <c r="A514" s="2" t="s">
        <v>4711</v>
      </c>
      <c r="B514" t="s">
        <v>812</v>
      </c>
      <c r="C514" s="8" t="str">
        <f t="shared" ca="1" si="7"/>
        <v>jcastillo2@yahoo.com</v>
      </c>
      <c r="D514" t="s">
        <v>1814</v>
      </c>
      <c r="E514" t="s">
        <v>2815</v>
      </c>
      <c r="F514" t="s">
        <v>198</v>
      </c>
      <c r="G514" t="s">
        <v>178</v>
      </c>
      <c r="H514" t="s">
        <v>199</v>
      </c>
      <c r="I514" t="s">
        <v>254</v>
      </c>
    </row>
    <row r="515" spans="1:9" x14ac:dyDescent="0.35">
      <c r="A515" s="2" t="s">
        <v>4712</v>
      </c>
      <c r="B515" t="s">
        <v>813</v>
      </c>
      <c r="C515" s="8" t="str">
        <f t="shared" ref="C515:C578" ca="1" si="8">LOWER(LEFT(B515,1) &amp; RIGHT(B515,LEN(B515)-SEARCH(" ",B515)) &amp; RANDBETWEEN(0,9) &amp; "@" &amp; CHOOSE(RANDBETWEEN(1,6), "gmail.com", "yahoo.com", "outlook.com", "icloud.com", "hotmail.com", "aol.com"))</f>
        <v>lchambers0@aol.com</v>
      </c>
      <c r="D515" t="s">
        <v>1815</v>
      </c>
      <c r="E515" t="s">
        <v>2816</v>
      </c>
      <c r="F515" t="s">
        <v>88</v>
      </c>
      <c r="G515" t="s">
        <v>15</v>
      </c>
      <c r="H515">
        <v>14225</v>
      </c>
      <c r="I515" t="s">
        <v>254</v>
      </c>
    </row>
    <row r="516" spans="1:9" x14ac:dyDescent="0.35">
      <c r="A516" s="2" t="s">
        <v>4713</v>
      </c>
      <c r="B516" t="s">
        <v>814</v>
      </c>
      <c r="C516" s="8" t="str">
        <f t="shared" ca="1" si="8"/>
        <v>hpatton6@outlook.com</v>
      </c>
      <c r="D516" t="s">
        <v>1816</v>
      </c>
      <c r="E516" t="s">
        <v>2817</v>
      </c>
      <c r="F516" t="s">
        <v>3479</v>
      </c>
      <c r="G516" t="s">
        <v>3730</v>
      </c>
      <c r="H516" t="s">
        <v>3904</v>
      </c>
      <c r="I516" t="s">
        <v>253</v>
      </c>
    </row>
    <row r="517" spans="1:9" x14ac:dyDescent="0.35">
      <c r="A517" s="2" t="s">
        <v>4714</v>
      </c>
      <c r="B517" t="s">
        <v>815</v>
      </c>
      <c r="C517" s="8" t="str">
        <f t="shared" ca="1" si="8"/>
        <v>dduke1@icloud.com</v>
      </c>
      <c r="D517" t="s">
        <v>1817</v>
      </c>
      <c r="E517" t="s">
        <v>2818</v>
      </c>
      <c r="F517" t="s">
        <v>3572</v>
      </c>
      <c r="G517" t="s">
        <v>3730</v>
      </c>
      <c r="H517" t="s">
        <v>4001</v>
      </c>
      <c r="I517" t="s">
        <v>254</v>
      </c>
    </row>
    <row r="518" spans="1:9" x14ac:dyDescent="0.35">
      <c r="A518" s="2" t="s">
        <v>4715</v>
      </c>
      <c r="B518" t="s">
        <v>816</v>
      </c>
      <c r="C518" s="8" t="str">
        <f t="shared" ca="1" si="8"/>
        <v>kcordova0@outlook.com</v>
      </c>
      <c r="D518" t="s">
        <v>1818</v>
      </c>
      <c r="E518" t="s">
        <v>2819</v>
      </c>
      <c r="F518" t="s">
        <v>3407</v>
      </c>
      <c r="G518" t="s">
        <v>3730</v>
      </c>
      <c r="H518" t="s">
        <v>4002</v>
      </c>
      <c r="I518" t="s">
        <v>253</v>
      </c>
    </row>
    <row r="519" spans="1:9" x14ac:dyDescent="0.35">
      <c r="A519" s="2" t="s">
        <v>4716</v>
      </c>
      <c r="B519" t="s">
        <v>817</v>
      </c>
      <c r="C519" s="8" t="str">
        <f t="shared" ca="1" si="8"/>
        <v>cwilkins0@gmail.com</v>
      </c>
      <c r="D519" t="s">
        <v>1819</v>
      </c>
      <c r="E519" t="s">
        <v>2820</v>
      </c>
      <c r="F519" t="s">
        <v>3573</v>
      </c>
      <c r="G519" t="s">
        <v>3731</v>
      </c>
      <c r="H519" t="s">
        <v>4003</v>
      </c>
      <c r="I519" t="s">
        <v>254</v>
      </c>
    </row>
    <row r="520" spans="1:9" x14ac:dyDescent="0.35">
      <c r="A520" s="2" t="s">
        <v>4717</v>
      </c>
      <c r="B520" t="s">
        <v>818</v>
      </c>
      <c r="C520" s="8" t="str">
        <f t="shared" ca="1" si="8"/>
        <v>jturner7@icloud.com</v>
      </c>
      <c r="D520" t="s">
        <v>1820</v>
      </c>
      <c r="E520" t="s">
        <v>2821</v>
      </c>
      <c r="F520" t="s">
        <v>3574</v>
      </c>
      <c r="G520" t="s">
        <v>22</v>
      </c>
      <c r="H520" t="s">
        <v>4004</v>
      </c>
      <c r="I520" t="s">
        <v>254</v>
      </c>
    </row>
    <row r="521" spans="1:9" x14ac:dyDescent="0.35">
      <c r="A521" s="2" t="s">
        <v>4718</v>
      </c>
      <c r="B521" t="s">
        <v>819</v>
      </c>
      <c r="C521" s="8" t="str">
        <f t="shared" ca="1" si="8"/>
        <v>dmathis3@yahoo.com</v>
      </c>
      <c r="D521" t="s">
        <v>1821</v>
      </c>
      <c r="E521" t="s">
        <v>2822</v>
      </c>
      <c r="F521" t="s">
        <v>3575</v>
      </c>
      <c r="G521" t="s">
        <v>3730</v>
      </c>
      <c r="H521" t="s">
        <v>4005</v>
      </c>
      <c r="I521" t="s">
        <v>254</v>
      </c>
    </row>
    <row r="522" spans="1:9" x14ac:dyDescent="0.35">
      <c r="A522" s="2" t="s">
        <v>4719</v>
      </c>
      <c r="B522" t="s">
        <v>820</v>
      </c>
      <c r="C522" s="8" t="str">
        <f t="shared" ca="1" si="8"/>
        <v>rhorne4@icloud.com</v>
      </c>
      <c r="D522" t="s">
        <v>1822</v>
      </c>
      <c r="E522" t="s">
        <v>2823</v>
      </c>
      <c r="F522" t="s">
        <v>3576</v>
      </c>
      <c r="G522" t="s">
        <v>3730</v>
      </c>
      <c r="H522" t="s">
        <v>4006</v>
      </c>
      <c r="I522" t="s">
        <v>254</v>
      </c>
    </row>
    <row r="523" spans="1:9" x14ac:dyDescent="0.35">
      <c r="A523" s="2" t="s">
        <v>4720</v>
      </c>
      <c r="B523" t="s">
        <v>821</v>
      </c>
      <c r="C523" s="8" t="str">
        <f t="shared" ca="1" si="8"/>
        <v>kcunningham5@aol.com</v>
      </c>
      <c r="D523" t="s">
        <v>1823</v>
      </c>
      <c r="E523" t="s">
        <v>2824</v>
      </c>
      <c r="F523" t="s">
        <v>3403</v>
      </c>
      <c r="G523" t="s">
        <v>3731</v>
      </c>
      <c r="H523" t="s">
        <v>3827</v>
      </c>
      <c r="I523" t="s">
        <v>254</v>
      </c>
    </row>
    <row r="524" spans="1:9" x14ac:dyDescent="0.35">
      <c r="A524" s="2" t="s">
        <v>4721</v>
      </c>
      <c r="B524" t="s">
        <v>822</v>
      </c>
      <c r="C524" s="8" t="str">
        <f t="shared" ca="1" si="8"/>
        <v>rfarley5@outlook.com</v>
      </c>
      <c r="D524" t="s">
        <v>1824</v>
      </c>
      <c r="E524" t="s">
        <v>2825</v>
      </c>
      <c r="F524" t="s">
        <v>3577</v>
      </c>
      <c r="G524" t="s">
        <v>3731</v>
      </c>
      <c r="H524" t="s">
        <v>4007</v>
      </c>
      <c r="I524" t="s">
        <v>254</v>
      </c>
    </row>
    <row r="525" spans="1:9" x14ac:dyDescent="0.35">
      <c r="A525" s="2" t="s">
        <v>4722</v>
      </c>
      <c r="B525" t="s">
        <v>823</v>
      </c>
      <c r="C525" s="8" t="str">
        <f t="shared" ca="1" si="8"/>
        <v>lwatkins6@aol.com</v>
      </c>
      <c r="D525" t="s">
        <v>1825</v>
      </c>
      <c r="E525" t="s">
        <v>2826</v>
      </c>
      <c r="F525" t="s">
        <v>130</v>
      </c>
      <c r="G525" t="s">
        <v>15</v>
      </c>
      <c r="H525">
        <v>33499</v>
      </c>
      <c r="I525" t="s">
        <v>254</v>
      </c>
    </row>
    <row r="526" spans="1:9" x14ac:dyDescent="0.35">
      <c r="A526" s="2" t="s">
        <v>4723</v>
      </c>
      <c r="B526" t="s">
        <v>824</v>
      </c>
      <c r="C526" s="8" t="str">
        <f t="shared" ca="1" si="8"/>
        <v>igrant0@aol.com</v>
      </c>
      <c r="D526" t="s">
        <v>1826</v>
      </c>
      <c r="E526" t="s">
        <v>2827</v>
      </c>
      <c r="F526" t="s">
        <v>3578</v>
      </c>
      <c r="G526" t="s">
        <v>15</v>
      </c>
      <c r="H526">
        <v>34665</v>
      </c>
      <c r="I526" t="s">
        <v>254</v>
      </c>
    </row>
    <row r="527" spans="1:9" x14ac:dyDescent="0.35">
      <c r="A527" s="2" t="s">
        <v>4724</v>
      </c>
      <c r="B527" t="s">
        <v>825</v>
      </c>
      <c r="C527" s="8" t="str">
        <f t="shared" ca="1" si="8"/>
        <v>vmorgan8@gmail.com</v>
      </c>
      <c r="D527" t="s">
        <v>1827</v>
      </c>
      <c r="E527" t="s">
        <v>2828</v>
      </c>
      <c r="F527" t="s">
        <v>3579</v>
      </c>
      <c r="G527" t="s">
        <v>3731</v>
      </c>
      <c r="H527" t="s">
        <v>4008</v>
      </c>
      <c r="I527" t="s">
        <v>253</v>
      </c>
    </row>
    <row r="528" spans="1:9" x14ac:dyDescent="0.35">
      <c r="A528" s="2" t="s">
        <v>4725</v>
      </c>
      <c r="B528" t="s">
        <v>826</v>
      </c>
      <c r="C528" s="8" t="str">
        <f t="shared" ca="1" si="8"/>
        <v>dspencer7@yahoo.com</v>
      </c>
      <c r="D528" t="s">
        <v>1828</v>
      </c>
      <c r="E528" t="s">
        <v>2829</v>
      </c>
      <c r="F528" t="s">
        <v>3520</v>
      </c>
      <c r="G528" t="s">
        <v>3731</v>
      </c>
      <c r="H528" t="s">
        <v>3951</v>
      </c>
      <c r="I528" t="s">
        <v>253</v>
      </c>
    </row>
    <row r="529" spans="1:9" x14ac:dyDescent="0.35">
      <c r="A529" s="2" t="s">
        <v>4726</v>
      </c>
      <c r="B529" t="s">
        <v>827</v>
      </c>
      <c r="C529" s="8" t="str">
        <f t="shared" ca="1" si="8"/>
        <v>tnorris2@aol.com</v>
      </c>
      <c r="D529" t="s">
        <v>1829</v>
      </c>
      <c r="E529" t="s">
        <v>2830</v>
      </c>
      <c r="F529" t="s">
        <v>3399</v>
      </c>
      <c r="G529" t="s">
        <v>3732</v>
      </c>
      <c r="H529">
        <v>10823</v>
      </c>
      <c r="I529" t="s">
        <v>254</v>
      </c>
    </row>
    <row r="530" spans="1:9" x14ac:dyDescent="0.35">
      <c r="A530" s="2" t="s">
        <v>4727</v>
      </c>
      <c r="B530" t="s">
        <v>828</v>
      </c>
      <c r="C530" s="8" t="str">
        <f t="shared" ca="1" si="8"/>
        <v>xchaney0@gmail.com</v>
      </c>
      <c r="D530" t="s">
        <v>1830</v>
      </c>
      <c r="E530" t="s">
        <v>2831</v>
      </c>
      <c r="F530" t="s">
        <v>3340</v>
      </c>
      <c r="G530" t="s">
        <v>3730</v>
      </c>
      <c r="H530" t="s">
        <v>4009</v>
      </c>
      <c r="I530" t="s">
        <v>254</v>
      </c>
    </row>
    <row r="531" spans="1:9" x14ac:dyDescent="0.35">
      <c r="A531" s="2" t="s">
        <v>4728</v>
      </c>
      <c r="B531" t="s">
        <v>829</v>
      </c>
      <c r="C531" s="8" t="str">
        <f t="shared" ca="1" si="8"/>
        <v>lcohen6@hotmail.com</v>
      </c>
      <c r="D531" t="s">
        <v>1831</v>
      </c>
      <c r="E531" t="s">
        <v>2832</v>
      </c>
      <c r="F531" t="s">
        <v>3343</v>
      </c>
      <c r="G531" t="s">
        <v>3730</v>
      </c>
      <c r="H531" t="s">
        <v>3773</v>
      </c>
      <c r="I531" t="s">
        <v>254</v>
      </c>
    </row>
    <row r="532" spans="1:9" x14ac:dyDescent="0.35">
      <c r="A532" s="2" t="s">
        <v>4729</v>
      </c>
      <c r="B532" t="s">
        <v>830</v>
      </c>
      <c r="C532" s="8" t="str">
        <f t="shared" ca="1" si="8"/>
        <v>mboone7@gmail.com</v>
      </c>
      <c r="D532" t="s">
        <v>1832</v>
      </c>
      <c r="E532" t="s">
        <v>2833</v>
      </c>
      <c r="F532" t="s">
        <v>3580</v>
      </c>
      <c r="G532" t="s">
        <v>3730</v>
      </c>
      <c r="H532" t="s">
        <v>4010</v>
      </c>
      <c r="I532" t="s">
        <v>254</v>
      </c>
    </row>
    <row r="533" spans="1:9" x14ac:dyDescent="0.35">
      <c r="A533" s="2" t="s">
        <v>4730</v>
      </c>
      <c r="B533" t="s">
        <v>831</v>
      </c>
      <c r="C533" s="8" t="str">
        <f t="shared" ca="1" si="8"/>
        <v>mscott8@yahoo.com</v>
      </c>
      <c r="D533" t="s">
        <v>1833</v>
      </c>
      <c r="E533" t="s">
        <v>2834</v>
      </c>
      <c r="F533" t="s">
        <v>105</v>
      </c>
      <c r="G533" t="s">
        <v>15</v>
      </c>
      <c r="H533">
        <v>35290</v>
      </c>
      <c r="I533" t="s">
        <v>254</v>
      </c>
    </row>
    <row r="534" spans="1:9" x14ac:dyDescent="0.35">
      <c r="A534" s="2" t="s">
        <v>4731</v>
      </c>
      <c r="B534" t="s">
        <v>832</v>
      </c>
      <c r="C534" s="8" t="str">
        <f t="shared" ca="1" si="8"/>
        <v>mstanton6@outlook.com</v>
      </c>
      <c r="D534" t="s">
        <v>1834</v>
      </c>
      <c r="E534" t="s">
        <v>2835</v>
      </c>
      <c r="F534" t="s">
        <v>3581</v>
      </c>
      <c r="G534" t="s">
        <v>3731</v>
      </c>
      <c r="H534" t="s">
        <v>4011</v>
      </c>
      <c r="I534" t="s">
        <v>253</v>
      </c>
    </row>
    <row r="535" spans="1:9" x14ac:dyDescent="0.35">
      <c r="A535" s="2" t="s">
        <v>4732</v>
      </c>
      <c r="B535" t="s">
        <v>833</v>
      </c>
      <c r="C535" s="8" t="str">
        <f t="shared" ca="1" si="8"/>
        <v>smason1@hotmail.com</v>
      </c>
      <c r="D535" t="s">
        <v>1835</v>
      </c>
      <c r="E535" t="s">
        <v>2836</v>
      </c>
      <c r="F535" t="s">
        <v>3582</v>
      </c>
      <c r="G535" t="s">
        <v>3730</v>
      </c>
      <c r="H535" t="s">
        <v>4012</v>
      </c>
      <c r="I535" t="s">
        <v>254</v>
      </c>
    </row>
    <row r="536" spans="1:9" x14ac:dyDescent="0.35">
      <c r="A536" s="2" t="s">
        <v>4733</v>
      </c>
      <c r="B536" t="s">
        <v>834</v>
      </c>
      <c r="C536" s="8" t="str">
        <f t="shared" ca="1" si="8"/>
        <v>mpeck3@yahoo.com</v>
      </c>
      <c r="D536" t="s">
        <v>1836</v>
      </c>
      <c r="E536" t="s">
        <v>2837</v>
      </c>
      <c r="F536" t="s">
        <v>3583</v>
      </c>
      <c r="G536" t="s">
        <v>3730</v>
      </c>
      <c r="H536" t="s">
        <v>4013</v>
      </c>
      <c r="I536" t="s">
        <v>253</v>
      </c>
    </row>
    <row r="537" spans="1:9" x14ac:dyDescent="0.35">
      <c r="A537" s="2" t="s">
        <v>4734</v>
      </c>
      <c r="B537" t="s">
        <v>835</v>
      </c>
      <c r="C537" s="8" t="str">
        <f t="shared" ca="1" si="8"/>
        <v>smccullough6@gmail.com</v>
      </c>
      <c r="D537" t="s">
        <v>1837</v>
      </c>
      <c r="E537" t="s">
        <v>2838</v>
      </c>
      <c r="F537" t="s">
        <v>89</v>
      </c>
      <c r="G537" t="s">
        <v>15</v>
      </c>
      <c r="H537">
        <v>78732</v>
      </c>
      <c r="I537" t="s">
        <v>254</v>
      </c>
    </row>
    <row r="538" spans="1:9" x14ac:dyDescent="0.35">
      <c r="A538" s="2" t="s">
        <v>4735</v>
      </c>
      <c r="B538" t="s">
        <v>836</v>
      </c>
      <c r="C538" s="8" t="str">
        <f t="shared" ca="1" si="8"/>
        <v>nbooth5@aol.com</v>
      </c>
      <c r="D538" t="s">
        <v>1838</v>
      </c>
      <c r="E538" t="s">
        <v>2839</v>
      </c>
      <c r="F538" t="s">
        <v>147</v>
      </c>
      <c r="G538" t="s">
        <v>15</v>
      </c>
      <c r="H538">
        <v>95973</v>
      </c>
      <c r="I538" t="s">
        <v>254</v>
      </c>
    </row>
    <row r="539" spans="1:9" x14ac:dyDescent="0.35">
      <c r="A539" s="2" t="s">
        <v>4736</v>
      </c>
      <c r="B539" t="s">
        <v>837</v>
      </c>
      <c r="C539" s="8" t="str">
        <f t="shared" ca="1" si="8"/>
        <v>rheath1@aol.com</v>
      </c>
      <c r="D539" t="s">
        <v>1839</v>
      </c>
      <c r="E539" t="s">
        <v>2840</v>
      </c>
      <c r="F539" t="s">
        <v>3584</v>
      </c>
      <c r="G539" t="s">
        <v>178</v>
      </c>
      <c r="H539" t="s">
        <v>4014</v>
      </c>
      <c r="I539" t="s">
        <v>253</v>
      </c>
    </row>
    <row r="540" spans="1:9" x14ac:dyDescent="0.35">
      <c r="A540" s="2" t="s">
        <v>4737</v>
      </c>
      <c r="B540" t="s">
        <v>838</v>
      </c>
      <c r="C540" s="8" t="str">
        <f t="shared" ca="1" si="8"/>
        <v>ahartman9@yahoo.com</v>
      </c>
      <c r="D540" t="s">
        <v>1840</v>
      </c>
      <c r="E540" t="s">
        <v>2841</v>
      </c>
      <c r="F540" t="s">
        <v>44</v>
      </c>
      <c r="G540" t="s">
        <v>15</v>
      </c>
      <c r="H540">
        <v>92105</v>
      </c>
      <c r="I540" t="s">
        <v>253</v>
      </c>
    </row>
    <row r="541" spans="1:9" x14ac:dyDescent="0.35">
      <c r="A541" s="2" t="s">
        <v>4738</v>
      </c>
      <c r="B541" t="s">
        <v>839</v>
      </c>
      <c r="C541" s="8" t="str">
        <f t="shared" ca="1" si="8"/>
        <v>hmeza6@aol.com</v>
      </c>
      <c r="D541" t="s">
        <v>1841</v>
      </c>
      <c r="E541" t="s">
        <v>2842</v>
      </c>
      <c r="F541" t="s">
        <v>3326</v>
      </c>
      <c r="G541" t="s">
        <v>3730</v>
      </c>
      <c r="H541" t="s">
        <v>3756</v>
      </c>
      <c r="I541" t="s">
        <v>254</v>
      </c>
    </row>
    <row r="542" spans="1:9" x14ac:dyDescent="0.35">
      <c r="A542" s="2" t="s">
        <v>4739</v>
      </c>
      <c r="B542" t="s">
        <v>840</v>
      </c>
      <c r="C542" s="8" t="str">
        <f t="shared" ca="1" si="8"/>
        <v>tgarrett5@outlook.com</v>
      </c>
      <c r="D542" t="s">
        <v>1842</v>
      </c>
      <c r="E542" t="s">
        <v>2843</v>
      </c>
      <c r="F542" t="s">
        <v>3329</v>
      </c>
      <c r="G542" t="s">
        <v>3731</v>
      </c>
      <c r="H542" t="s">
        <v>3761</v>
      </c>
      <c r="I542" t="s">
        <v>253</v>
      </c>
    </row>
    <row r="543" spans="1:9" x14ac:dyDescent="0.35">
      <c r="A543" s="2" t="s">
        <v>4740</v>
      </c>
      <c r="B543" t="s">
        <v>841</v>
      </c>
      <c r="C543" s="8" t="str">
        <f t="shared" ca="1" si="8"/>
        <v>mhughes1@gmail.com</v>
      </c>
      <c r="D543" t="s">
        <v>1843</v>
      </c>
      <c r="E543" t="s">
        <v>2844</v>
      </c>
      <c r="F543" t="s">
        <v>3380</v>
      </c>
      <c r="G543" t="s">
        <v>3730</v>
      </c>
      <c r="H543" t="s">
        <v>4015</v>
      </c>
      <c r="I543" t="s">
        <v>253</v>
      </c>
    </row>
    <row r="544" spans="1:9" x14ac:dyDescent="0.35">
      <c r="A544" s="2" t="s">
        <v>4741</v>
      </c>
      <c r="B544" t="s">
        <v>842</v>
      </c>
      <c r="C544" s="8" t="str">
        <f t="shared" ca="1" si="8"/>
        <v>tgraham3@yahoo.com</v>
      </c>
      <c r="D544" t="s">
        <v>1844</v>
      </c>
      <c r="E544" t="s">
        <v>2845</v>
      </c>
      <c r="F544" t="s">
        <v>3304</v>
      </c>
      <c r="G544" t="s">
        <v>3730</v>
      </c>
      <c r="H544" t="s">
        <v>4016</v>
      </c>
      <c r="I544" t="s">
        <v>254</v>
      </c>
    </row>
    <row r="545" spans="1:9" x14ac:dyDescent="0.35">
      <c r="A545" s="2" t="s">
        <v>4742</v>
      </c>
      <c r="B545" t="s">
        <v>843</v>
      </c>
      <c r="C545" s="8" t="str">
        <f t="shared" ca="1" si="8"/>
        <v>cmedina9@aol.com</v>
      </c>
      <c r="D545" t="s">
        <v>1845</v>
      </c>
      <c r="E545" t="s">
        <v>2846</v>
      </c>
      <c r="F545" t="s">
        <v>3534</v>
      </c>
      <c r="G545" t="s">
        <v>3730</v>
      </c>
      <c r="H545" t="s">
        <v>3961</v>
      </c>
      <c r="I545" t="s">
        <v>254</v>
      </c>
    </row>
    <row r="546" spans="1:9" x14ac:dyDescent="0.35">
      <c r="A546" s="2" t="s">
        <v>4743</v>
      </c>
      <c r="B546" t="s">
        <v>844</v>
      </c>
      <c r="C546" s="8" t="str">
        <f t="shared" ca="1" si="8"/>
        <v>jshah7@yahoo.com</v>
      </c>
      <c r="D546" t="s">
        <v>1846</v>
      </c>
      <c r="E546" t="s">
        <v>2847</v>
      </c>
      <c r="F546" t="s">
        <v>3529</v>
      </c>
      <c r="G546" t="s">
        <v>178</v>
      </c>
      <c r="H546" t="s">
        <v>218</v>
      </c>
      <c r="I546" t="s">
        <v>254</v>
      </c>
    </row>
    <row r="547" spans="1:9" x14ac:dyDescent="0.35">
      <c r="A547" s="2" t="s">
        <v>4744</v>
      </c>
      <c r="B547" t="s">
        <v>845</v>
      </c>
      <c r="C547" s="8" t="str">
        <f t="shared" ca="1" si="8"/>
        <v>elivingston4@outlook.com</v>
      </c>
      <c r="D547" t="s">
        <v>1847</v>
      </c>
      <c r="E547" t="s">
        <v>2848</v>
      </c>
      <c r="F547" t="s">
        <v>3585</v>
      </c>
      <c r="G547" t="s">
        <v>178</v>
      </c>
      <c r="H547" t="s">
        <v>190</v>
      </c>
      <c r="I547" t="s">
        <v>254</v>
      </c>
    </row>
    <row r="548" spans="1:9" x14ac:dyDescent="0.35">
      <c r="A548" s="2" t="s">
        <v>4745</v>
      </c>
      <c r="B548" t="s">
        <v>846</v>
      </c>
      <c r="C548" s="8" t="str">
        <f t="shared" ca="1" si="8"/>
        <v>jholden6@hotmail.com</v>
      </c>
      <c r="D548" t="s">
        <v>1848</v>
      </c>
      <c r="E548" t="s">
        <v>2849</v>
      </c>
      <c r="F548" t="s">
        <v>87</v>
      </c>
      <c r="G548" t="s">
        <v>15</v>
      </c>
      <c r="H548">
        <v>91505</v>
      </c>
      <c r="I548" t="s">
        <v>254</v>
      </c>
    </row>
    <row r="549" spans="1:9" x14ac:dyDescent="0.35">
      <c r="A549" s="2" t="s">
        <v>4746</v>
      </c>
      <c r="B549" t="s">
        <v>847</v>
      </c>
      <c r="C549" s="8" t="str">
        <f t="shared" ca="1" si="8"/>
        <v>agould3@aol.com</v>
      </c>
      <c r="D549" t="s">
        <v>1849</v>
      </c>
      <c r="E549" t="s">
        <v>2850</v>
      </c>
      <c r="F549" t="s">
        <v>3586</v>
      </c>
      <c r="G549" t="s">
        <v>3731</v>
      </c>
      <c r="H549" t="s">
        <v>4017</v>
      </c>
      <c r="I549" t="s">
        <v>253</v>
      </c>
    </row>
    <row r="550" spans="1:9" x14ac:dyDescent="0.35">
      <c r="A550" s="2" t="s">
        <v>4747</v>
      </c>
      <c r="B550" t="s">
        <v>848</v>
      </c>
      <c r="C550" s="8" t="str">
        <f t="shared" ca="1" si="8"/>
        <v>ydaniel1@gmail.com</v>
      </c>
      <c r="D550" t="s">
        <v>1850</v>
      </c>
      <c r="E550" t="s">
        <v>2851</v>
      </c>
      <c r="F550" t="s">
        <v>203</v>
      </c>
      <c r="G550" t="s">
        <v>178</v>
      </c>
      <c r="H550" t="s">
        <v>204</v>
      </c>
      <c r="I550" t="s">
        <v>253</v>
      </c>
    </row>
    <row r="551" spans="1:9" x14ac:dyDescent="0.35">
      <c r="A551" s="2" t="s">
        <v>4748</v>
      </c>
      <c r="B551" t="s">
        <v>849</v>
      </c>
      <c r="C551" s="8" t="str">
        <f t="shared" ca="1" si="8"/>
        <v>irobbins7@gmail.com</v>
      </c>
      <c r="D551" t="s">
        <v>1851</v>
      </c>
      <c r="E551" t="s">
        <v>2852</v>
      </c>
      <c r="F551" t="s">
        <v>3389</v>
      </c>
      <c r="G551" t="s">
        <v>3732</v>
      </c>
      <c r="H551">
        <v>81543</v>
      </c>
      <c r="I551" t="s">
        <v>253</v>
      </c>
    </row>
    <row r="552" spans="1:9" x14ac:dyDescent="0.35">
      <c r="A552" s="2" t="s">
        <v>4749</v>
      </c>
      <c r="B552" t="s">
        <v>850</v>
      </c>
      <c r="C552" s="8" t="str">
        <f t="shared" ca="1" si="8"/>
        <v>kkirby2@outlook.com</v>
      </c>
      <c r="D552" t="s">
        <v>1852</v>
      </c>
      <c r="E552" t="s">
        <v>2853</v>
      </c>
      <c r="F552" t="s">
        <v>237</v>
      </c>
      <c r="G552" t="s">
        <v>178</v>
      </c>
      <c r="H552" t="s">
        <v>238</v>
      </c>
      <c r="I552" t="s">
        <v>253</v>
      </c>
    </row>
    <row r="553" spans="1:9" x14ac:dyDescent="0.35">
      <c r="A553" s="2" t="s">
        <v>4750</v>
      </c>
      <c r="B553" t="s">
        <v>851</v>
      </c>
      <c r="C553" s="8" t="str">
        <f t="shared" ca="1" si="8"/>
        <v>ghaley2@gmail.com</v>
      </c>
      <c r="D553" t="s">
        <v>1853</v>
      </c>
      <c r="E553" t="s">
        <v>2854</v>
      </c>
      <c r="F553" t="s">
        <v>3587</v>
      </c>
      <c r="G553" t="s">
        <v>3731</v>
      </c>
      <c r="H553" t="s">
        <v>4018</v>
      </c>
      <c r="I553" t="s">
        <v>254</v>
      </c>
    </row>
    <row r="554" spans="1:9" x14ac:dyDescent="0.35">
      <c r="A554" s="2" t="s">
        <v>4751</v>
      </c>
      <c r="B554" t="s">
        <v>852</v>
      </c>
      <c r="C554" s="8" t="str">
        <f t="shared" ca="1" si="8"/>
        <v>mmathews3@hotmail.com</v>
      </c>
      <c r="D554" t="s">
        <v>1854</v>
      </c>
      <c r="E554" t="s">
        <v>2855</v>
      </c>
      <c r="F554" t="s">
        <v>60</v>
      </c>
      <c r="G554" t="s">
        <v>15</v>
      </c>
      <c r="H554">
        <v>80945</v>
      </c>
      <c r="I554" t="s">
        <v>253</v>
      </c>
    </row>
    <row r="555" spans="1:9" x14ac:dyDescent="0.35">
      <c r="A555" s="2" t="s">
        <v>4752</v>
      </c>
      <c r="B555" t="s">
        <v>853</v>
      </c>
      <c r="C555" s="8" t="str">
        <f t="shared" ca="1" si="8"/>
        <v>jwalters1@yahoo.com</v>
      </c>
      <c r="D555" t="s">
        <v>1855</v>
      </c>
      <c r="E555" t="s">
        <v>2856</v>
      </c>
      <c r="F555" t="s">
        <v>39</v>
      </c>
      <c r="G555" t="s">
        <v>15</v>
      </c>
      <c r="H555">
        <v>88574</v>
      </c>
      <c r="I555" t="s">
        <v>254</v>
      </c>
    </row>
    <row r="556" spans="1:9" x14ac:dyDescent="0.35">
      <c r="A556" s="2" t="s">
        <v>4753</v>
      </c>
      <c r="B556" t="s">
        <v>854</v>
      </c>
      <c r="C556" s="8" t="str">
        <f t="shared" ca="1" si="8"/>
        <v>corozco8@yahoo.com</v>
      </c>
      <c r="D556" t="s">
        <v>1856</v>
      </c>
      <c r="E556" t="s">
        <v>2857</v>
      </c>
      <c r="F556" t="s">
        <v>3365</v>
      </c>
      <c r="G556" t="s">
        <v>3731</v>
      </c>
      <c r="H556" t="s">
        <v>3793</v>
      </c>
      <c r="I556" t="s">
        <v>253</v>
      </c>
    </row>
    <row r="557" spans="1:9" x14ac:dyDescent="0.35">
      <c r="A557" s="2" t="s">
        <v>4754</v>
      </c>
      <c r="B557" t="s">
        <v>855</v>
      </c>
      <c r="C557" s="8" t="str">
        <f t="shared" ca="1" si="8"/>
        <v>nfarley6@aol.com</v>
      </c>
      <c r="D557" t="s">
        <v>1857</v>
      </c>
      <c r="E557" t="s">
        <v>2858</v>
      </c>
      <c r="F557" t="s">
        <v>3588</v>
      </c>
      <c r="G557" t="s">
        <v>3732</v>
      </c>
      <c r="H557">
        <v>47139</v>
      </c>
      <c r="I557" t="s">
        <v>254</v>
      </c>
    </row>
    <row r="558" spans="1:9" x14ac:dyDescent="0.35">
      <c r="A558" s="2" t="s">
        <v>4755</v>
      </c>
      <c r="B558" t="s">
        <v>856</v>
      </c>
      <c r="C558" s="8" t="str">
        <f t="shared" ca="1" si="8"/>
        <v>kgarner6@hotmail.com</v>
      </c>
      <c r="D558" t="s">
        <v>1858</v>
      </c>
      <c r="E558" t="s">
        <v>2859</v>
      </c>
      <c r="F558" t="s">
        <v>3589</v>
      </c>
      <c r="G558" t="s">
        <v>3731</v>
      </c>
      <c r="H558" t="s">
        <v>4019</v>
      </c>
      <c r="I558" t="s">
        <v>253</v>
      </c>
    </row>
    <row r="559" spans="1:9" x14ac:dyDescent="0.35">
      <c r="A559" s="2" t="s">
        <v>4756</v>
      </c>
      <c r="B559" t="s">
        <v>857</v>
      </c>
      <c r="C559" s="8" t="str">
        <f t="shared" ca="1" si="8"/>
        <v>jwebb0@icloud.com</v>
      </c>
      <c r="D559" t="s">
        <v>1859</v>
      </c>
      <c r="E559" t="s">
        <v>2860</v>
      </c>
      <c r="F559" t="s">
        <v>123</v>
      </c>
      <c r="G559" t="s">
        <v>15</v>
      </c>
      <c r="H559">
        <v>85067</v>
      </c>
      <c r="I559" t="s">
        <v>254</v>
      </c>
    </row>
    <row r="560" spans="1:9" x14ac:dyDescent="0.35">
      <c r="A560" s="2" t="s">
        <v>4757</v>
      </c>
      <c r="B560" t="s">
        <v>858</v>
      </c>
      <c r="C560" s="8" t="str">
        <f t="shared" ca="1" si="8"/>
        <v>rwaters1@outlook.com</v>
      </c>
      <c r="D560" t="s">
        <v>1860</v>
      </c>
      <c r="E560" t="s">
        <v>2861</v>
      </c>
      <c r="F560" t="s">
        <v>65</v>
      </c>
      <c r="G560" t="s">
        <v>15</v>
      </c>
      <c r="H560">
        <v>30351</v>
      </c>
      <c r="I560" t="s">
        <v>253</v>
      </c>
    </row>
    <row r="561" spans="1:9" x14ac:dyDescent="0.35">
      <c r="A561" s="2" t="s">
        <v>4758</v>
      </c>
      <c r="B561" t="s">
        <v>859</v>
      </c>
      <c r="C561" s="8" t="str">
        <f t="shared" ca="1" si="8"/>
        <v>showard8@aol.com</v>
      </c>
      <c r="D561" t="s">
        <v>1861</v>
      </c>
      <c r="E561" t="s">
        <v>2862</v>
      </c>
      <c r="F561" t="s">
        <v>49</v>
      </c>
      <c r="G561" t="s">
        <v>15</v>
      </c>
      <c r="H561">
        <v>37410</v>
      </c>
      <c r="I561" t="s">
        <v>253</v>
      </c>
    </row>
    <row r="562" spans="1:9" x14ac:dyDescent="0.35">
      <c r="A562" s="2" t="s">
        <v>4759</v>
      </c>
      <c r="B562" t="s">
        <v>860</v>
      </c>
      <c r="C562" s="8" t="str">
        <f t="shared" ca="1" si="8"/>
        <v>dreyes9@gmail.com</v>
      </c>
      <c r="D562" t="s">
        <v>1862</v>
      </c>
      <c r="E562" t="s">
        <v>2863</v>
      </c>
      <c r="F562" t="s">
        <v>3450</v>
      </c>
      <c r="G562" t="s">
        <v>3730</v>
      </c>
      <c r="H562" t="s">
        <v>3876</v>
      </c>
      <c r="I562" t="s">
        <v>253</v>
      </c>
    </row>
    <row r="563" spans="1:9" x14ac:dyDescent="0.35">
      <c r="A563" s="2" t="s">
        <v>4760</v>
      </c>
      <c r="B563" t="s">
        <v>861</v>
      </c>
      <c r="C563" s="8" t="str">
        <f t="shared" ca="1" si="8"/>
        <v>twang5@icloud.com</v>
      </c>
      <c r="D563" t="s">
        <v>1863</v>
      </c>
      <c r="E563" t="s">
        <v>2864</v>
      </c>
      <c r="F563" t="s">
        <v>72</v>
      </c>
      <c r="G563" t="s">
        <v>15</v>
      </c>
      <c r="H563">
        <v>33233</v>
      </c>
      <c r="I563" t="s">
        <v>253</v>
      </c>
    </row>
    <row r="564" spans="1:9" x14ac:dyDescent="0.35">
      <c r="A564" s="2" t="s">
        <v>4761</v>
      </c>
      <c r="B564" t="s">
        <v>862</v>
      </c>
      <c r="C564" s="8" t="str">
        <f t="shared" ca="1" si="8"/>
        <v>rmunoz0@icloud.com</v>
      </c>
      <c r="D564" t="s">
        <v>1864</v>
      </c>
      <c r="E564" t="s">
        <v>2865</v>
      </c>
      <c r="F564" t="s">
        <v>99</v>
      </c>
      <c r="G564" t="s">
        <v>15</v>
      </c>
      <c r="H564">
        <v>98442</v>
      </c>
      <c r="I564" t="s">
        <v>254</v>
      </c>
    </row>
    <row r="565" spans="1:9" x14ac:dyDescent="0.35">
      <c r="A565" s="2" t="s">
        <v>4762</v>
      </c>
      <c r="B565" t="s">
        <v>863</v>
      </c>
      <c r="C565" s="8" t="str">
        <f t="shared" ca="1" si="8"/>
        <v>lhicks8@outlook.com</v>
      </c>
      <c r="D565" t="s">
        <v>1865</v>
      </c>
      <c r="E565" t="s">
        <v>2866</v>
      </c>
      <c r="F565" t="s">
        <v>3319</v>
      </c>
      <c r="G565" t="s">
        <v>3730</v>
      </c>
      <c r="H565" t="s">
        <v>3749</v>
      </c>
      <c r="I565" t="s">
        <v>254</v>
      </c>
    </row>
    <row r="566" spans="1:9" x14ac:dyDescent="0.35">
      <c r="A566" s="2" t="s">
        <v>4763</v>
      </c>
      <c r="B566" t="s">
        <v>864</v>
      </c>
      <c r="C566" s="8" t="str">
        <f t="shared" ca="1" si="8"/>
        <v>ncollins4@icloud.com</v>
      </c>
      <c r="D566" t="s">
        <v>1866</v>
      </c>
      <c r="E566" t="s">
        <v>2867</v>
      </c>
      <c r="F566" t="s">
        <v>3303</v>
      </c>
      <c r="G566" t="s">
        <v>3730</v>
      </c>
      <c r="H566" t="s">
        <v>3734</v>
      </c>
      <c r="I566" t="s">
        <v>254</v>
      </c>
    </row>
    <row r="567" spans="1:9" x14ac:dyDescent="0.35">
      <c r="A567" s="2" t="s">
        <v>4764</v>
      </c>
      <c r="B567" t="s">
        <v>865</v>
      </c>
      <c r="C567" s="8" t="str">
        <f t="shared" ca="1" si="8"/>
        <v>elindsey5@hotmail.com</v>
      </c>
      <c r="D567" t="s">
        <v>1867</v>
      </c>
      <c r="E567" t="s">
        <v>2868</v>
      </c>
      <c r="F567" t="s">
        <v>3399</v>
      </c>
      <c r="G567" t="s">
        <v>3732</v>
      </c>
      <c r="H567">
        <v>10179</v>
      </c>
      <c r="I567" t="s">
        <v>254</v>
      </c>
    </row>
    <row r="568" spans="1:9" x14ac:dyDescent="0.35">
      <c r="A568" s="2" t="s">
        <v>4765</v>
      </c>
      <c r="B568" t="s">
        <v>866</v>
      </c>
      <c r="C568" s="8" t="str">
        <f t="shared" ca="1" si="8"/>
        <v>ncarroll2@aol.com</v>
      </c>
      <c r="D568" t="s">
        <v>1868</v>
      </c>
      <c r="E568" t="s">
        <v>2869</v>
      </c>
      <c r="F568" t="s">
        <v>3590</v>
      </c>
      <c r="G568" t="s">
        <v>3731</v>
      </c>
      <c r="H568" t="s">
        <v>4020</v>
      </c>
      <c r="I568" t="s">
        <v>253</v>
      </c>
    </row>
    <row r="569" spans="1:9" x14ac:dyDescent="0.35">
      <c r="A569" s="2" t="s">
        <v>4766</v>
      </c>
      <c r="B569" t="s">
        <v>867</v>
      </c>
      <c r="C569" s="8" t="str">
        <f t="shared" ca="1" si="8"/>
        <v>mlogan2@hotmail.com</v>
      </c>
      <c r="D569" t="s">
        <v>1869</v>
      </c>
      <c r="E569" t="s">
        <v>2870</v>
      </c>
      <c r="F569" t="s">
        <v>3591</v>
      </c>
      <c r="G569" t="s">
        <v>3730</v>
      </c>
      <c r="H569" t="s">
        <v>4021</v>
      </c>
      <c r="I569" t="s">
        <v>254</v>
      </c>
    </row>
    <row r="570" spans="1:9" x14ac:dyDescent="0.35">
      <c r="A570" s="2" t="s">
        <v>4767</v>
      </c>
      <c r="B570" t="s">
        <v>868</v>
      </c>
      <c r="C570" s="8" t="str">
        <f t="shared" ca="1" si="8"/>
        <v>afranklin4@icloud.com</v>
      </c>
      <c r="D570" t="s">
        <v>1870</v>
      </c>
      <c r="E570" t="s">
        <v>2871</v>
      </c>
      <c r="F570" t="s">
        <v>3592</v>
      </c>
      <c r="G570" t="s">
        <v>3732</v>
      </c>
      <c r="H570">
        <v>45141</v>
      </c>
      <c r="I570" t="s">
        <v>253</v>
      </c>
    </row>
    <row r="571" spans="1:9" x14ac:dyDescent="0.35">
      <c r="A571" s="2" t="s">
        <v>4768</v>
      </c>
      <c r="B571" t="s">
        <v>869</v>
      </c>
      <c r="C571" s="8" t="str">
        <f t="shared" ca="1" si="8"/>
        <v>ggarza8@aol.com</v>
      </c>
      <c r="D571" t="s">
        <v>1871</v>
      </c>
      <c r="E571" t="s">
        <v>2872</v>
      </c>
      <c r="F571" t="s">
        <v>143</v>
      </c>
      <c r="G571" t="s">
        <v>15</v>
      </c>
      <c r="H571">
        <v>11854</v>
      </c>
      <c r="I571" t="s">
        <v>254</v>
      </c>
    </row>
    <row r="572" spans="1:9" x14ac:dyDescent="0.35">
      <c r="A572" s="2" t="s">
        <v>4769</v>
      </c>
      <c r="B572" t="s">
        <v>870</v>
      </c>
      <c r="C572" s="8" t="str">
        <f t="shared" ca="1" si="8"/>
        <v>dcastro8@outlook.com</v>
      </c>
      <c r="D572" t="s">
        <v>1872</v>
      </c>
      <c r="E572" t="s">
        <v>2873</v>
      </c>
      <c r="F572" t="s">
        <v>47</v>
      </c>
      <c r="G572" t="s">
        <v>15</v>
      </c>
      <c r="H572">
        <v>30089</v>
      </c>
      <c r="I572" t="s">
        <v>254</v>
      </c>
    </row>
    <row r="573" spans="1:9" x14ac:dyDescent="0.35">
      <c r="A573" s="2" t="s">
        <v>4770</v>
      </c>
      <c r="B573" t="s">
        <v>871</v>
      </c>
      <c r="C573" s="8" t="str">
        <f t="shared" ca="1" si="8"/>
        <v>klucero9@icloud.com</v>
      </c>
      <c r="D573" t="s">
        <v>1873</v>
      </c>
      <c r="E573" t="s">
        <v>2874</v>
      </c>
      <c r="F573" t="s">
        <v>3347</v>
      </c>
      <c r="G573" t="s">
        <v>3730</v>
      </c>
      <c r="H573" t="s">
        <v>4022</v>
      </c>
      <c r="I573" t="s">
        <v>254</v>
      </c>
    </row>
    <row r="574" spans="1:9" x14ac:dyDescent="0.35">
      <c r="A574" s="2" t="s">
        <v>4771</v>
      </c>
      <c r="B574" t="s">
        <v>872</v>
      </c>
      <c r="C574" s="8" t="str">
        <f t="shared" ca="1" si="8"/>
        <v>rhuff9@outlook.com</v>
      </c>
      <c r="D574" t="s">
        <v>1874</v>
      </c>
      <c r="E574" t="s">
        <v>2875</v>
      </c>
      <c r="F574" t="s">
        <v>3593</v>
      </c>
      <c r="G574" t="s">
        <v>3730</v>
      </c>
      <c r="H574" t="s">
        <v>4023</v>
      </c>
      <c r="I574" t="s">
        <v>253</v>
      </c>
    </row>
    <row r="575" spans="1:9" x14ac:dyDescent="0.35">
      <c r="A575" s="2" t="s">
        <v>4772</v>
      </c>
      <c r="B575" t="s">
        <v>873</v>
      </c>
      <c r="C575" s="8" t="str">
        <f t="shared" ca="1" si="8"/>
        <v>sowens7@aol.com</v>
      </c>
      <c r="D575" t="s">
        <v>1875</v>
      </c>
      <c r="E575" t="s">
        <v>2876</v>
      </c>
      <c r="F575" t="s">
        <v>35</v>
      </c>
      <c r="G575" t="s">
        <v>15</v>
      </c>
      <c r="H575">
        <v>53263</v>
      </c>
      <c r="I575" t="s">
        <v>254</v>
      </c>
    </row>
    <row r="576" spans="1:9" x14ac:dyDescent="0.35">
      <c r="A576" s="2" t="s">
        <v>4773</v>
      </c>
      <c r="B576" t="s">
        <v>874</v>
      </c>
      <c r="C576" s="8" t="str">
        <f t="shared" ca="1" si="8"/>
        <v>aharmon6@hotmail.com</v>
      </c>
      <c r="D576" t="s">
        <v>1876</v>
      </c>
      <c r="E576" t="s">
        <v>2877</v>
      </c>
      <c r="F576" t="s">
        <v>82</v>
      </c>
      <c r="G576" t="s">
        <v>15</v>
      </c>
      <c r="H576">
        <v>89135</v>
      </c>
      <c r="I576" t="s">
        <v>253</v>
      </c>
    </row>
    <row r="577" spans="1:9" x14ac:dyDescent="0.35">
      <c r="A577" s="2" t="s">
        <v>4774</v>
      </c>
      <c r="B577" t="s">
        <v>875</v>
      </c>
      <c r="C577" s="8" t="str">
        <f t="shared" ca="1" si="8"/>
        <v>kvilla6@icloud.com</v>
      </c>
      <c r="D577" t="s">
        <v>1877</v>
      </c>
      <c r="E577" t="s">
        <v>2878</v>
      </c>
      <c r="F577" t="s">
        <v>3594</v>
      </c>
      <c r="G577" t="s">
        <v>3731</v>
      </c>
      <c r="H577" t="s">
        <v>4024</v>
      </c>
      <c r="I577" t="s">
        <v>254</v>
      </c>
    </row>
    <row r="578" spans="1:9" x14ac:dyDescent="0.35">
      <c r="A578" s="2" t="s">
        <v>4775</v>
      </c>
      <c r="B578" t="s">
        <v>876</v>
      </c>
      <c r="C578" s="8" t="str">
        <f t="shared" ca="1" si="8"/>
        <v>zfrye9@hotmail.com</v>
      </c>
      <c r="D578" t="s">
        <v>1878</v>
      </c>
      <c r="E578" t="s">
        <v>2879</v>
      </c>
      <c r="F578" t="s">
        <v>3435</v>
      </c>
      <c r="G578" t="s">
        <v>3730</v>
      </c>
      <c r="H578" t="s">
        <v>4025</v>
      </c>
      <c r="I578" t="s">
        <v>254</v>
      </c>
    </row>
    <row r="579" spans="1:9" x14ac:dyDescent="0.35">
      <c r="A579" s="2" t="s">
        <v>4776</v>
      </c>
      <c r="B579" t="s">
        <v>877</v>
      </c>
      <c r="C579" s="8" t="str">
        <f t="shared" ref="C579:C642" ca="1" si="9">LOWER(LEFT(B579,1) &amp; RIGHT(B579,LEN(B579)-SEARCH(" ",B579)) &amp; RANDBETWEEN(0,9) &amp; "@" &amp; CHOOSE(RANDBETWEEN(1,6), "gmail.com", "yahoo.com", "outlook.com", "icloud.com", "hotmail.com", "aol.com"))</f>
        <v>lgross6@outlook.com</v>
      </c>
      <c r="D579" t="s">
        <v>1879</v>
      </c>
      <c r="E579" t="s">
        <v>2880</v>
      </c>
      <c r="F579" t="s">
        <v>39</v>
      </c>
      <c r="G579" t="s">
        <v>15</v>
      </c>
      <c r="H579">
        <v>79999</v>
      </c>
      <c r="I579" t="s">
        <v>254</v>
      </c>
    </row>
    <row r="580" spans="1:9" x14ac:dyDescent="0.35">
      <c r="A580" s="2" t="s">
        <v>4777</v>
      </c>
      <c r="B580" t="s">
        <v>878</v>
      </c>
      <c r="C580" s="8" t="str">
        <f t="shared" ca="1" si="9"/>
        <v>wwall4@gmail.com</v>
      </c>
      <c r="D580" t="s">
        <v>1880</v>
      </c>
      <c r="E580" t="s">
        <v>2881</v>
      </c>
      <c r="F580" t="s">
        <v>3595</v>
      </c>
      <c r="G580" t="s">
        <v>15</v>
      </c>
      <c r="H580">
        <v>27150</v>
      </c>
      <c r="I580" t="s">
        <v>254</v>
      </c>
    </row>
    <row r="581" spans="1:9" x14ac:dyDescent="0.35">
      <c r="A581" s="2" t="s">
        <v>4778</v>
      </c>
      <c r="B581" t="s">
        <v>879</v>
      </c>
      <c r="C581" s="8" t="str">
        <f t="shared" ca="1" si="9"/>
        <v>amorrison7@aol.com</v>
      </c>
      <c r="D581" t="s">
        <v>1881</v>
      </c>
      <c r="E581" t="s">
        <v>2882</v>
      </c>
      <c r="F581" t="s">
        <v>3449</v>
      </c>
      <c r="G581" t="s">
        <v>3730</v>
      </c>
      <c r="H581" t="s">
        <v>4026</v>
      </c>
      <c r="I581" t="s">
        <v>254</v>
      </c>
    </row>
    <row r="582" spans="1:9" x14ac:dyDescent="0.35">
      <c r="A582" s="2" t="s">
        <v>4779</v>
      </c>
      <c r="B582" t="s">
        <v>880</v>
      </c>
      <c r="C582" s="8" t="str">
        <f t="shared" ca="1" si="9"/>
        <v>mzimmerman7@hotmail.com</v>
      </c>
      <c r="D582" t="s">
        <v>1882</v>
      </c>
      <c r="E582" t="s">
        <v>2883</v>
      </c>
      <c r="F582" t="s">
        <v>3596</v>
      </c>
      <c r="G582" t="s">
        <v>3731</v>
      </c>
      <c r="H582" t="s">
        <v>4027</v>
      </c>
      <c r="I582" t="s">
        <v>253</v>
      </c>
    </row>
    <row r="583" spans="1:9" x14ac:dyDescent="0.35">
      <c r="A583" s="2" t="s">
        <v>4780</v>
      </c>
      <c r="B583" t="s">
        <v>881</v>
      </c>
      <c r="C583" s="8" t="str">
        <f t="shared" ca="1" si="9"/>
        <v>vburgess9@aol.com</v>
      </c>
      <c r="D583" t="s">
        <v>1883</v>
      </c>
      <c r="E583" t="s">
        <v>2884</v>
      </c>
      <c r="F583" t="s">
        <v>3597</v>
      </c>
      <c r="G583" t="s">
        <v>15</v>
      </c>
      <c r="H583">
        <v>23459</v>
      </c>
      <c r="I583" t="s">
        <v>253</v>
      </c>
    </row>
    <row r="584" spans="1:9" x14ac:dyDescent="0.35">
      <c r="A584" s="2" t="s">
        <v>4781</v>
      </c>
      <c r="B584" t="s">
        <v>882</v>
      </c>
      <c r="C584" s="8" t="str">
        <f t="shared" ca="1" si="9"/>
        <v>acase3@outlook.com</v>
      </c>
      <c r="D584" t="s">
        <v>1884</v>
      </c>
      <c r="E584" t="s">
        <v>2885</v>
      </c>
      <c r="F584" t="s">
        <v>31</v>
      </c>
      <c r="G584" t="s">
        <v>15</v>
      </c>
      <c r="H584">
        <v>43240</v>
      </c>
      <c r="I584" t="s">
        <v>254</v>
      </c>
    </row>
    <row r="585" spans="1:9" x14ac:dyDescent="0.35">
      <c r="A585" s="2" t="s">
        <v>4782</v>
      </c>
      <c r="B585" t="s">
        <v>883</v>
      </c>
      <c r="C585" s="8" t="str">
        <f t="shared" ca="1" si="9"/>
        <v>elevy1@aol.com</v>
      </c>
      <c r="D585" t="s">
        <v>1885</v>
      </c>
      <c r="E585" t="s">
        <v>2886</v>
      </c>
      <c r="F585" t="s">
        <v>3598</v>
      </c>
      <c r="G585" t="s">
        <v>3732</v>
      </c>
      <c r="H585">
        <v>70190</v>
      </c>
      <c r="I585" t="s">
        <v>253</v>
      </c>
    </row>
    <row r="586" spans="1:9" x14ac:dyDescent="0.35">
      <c r="A586" s="2" t="s">
        <v>4783</v>
      </c>
      <c r="B586" t="s">
        <v>884</v>
      </c>
      <c r="C586" s="8" t="str">
        <f t="shared" ca="1" si="9"/>
        <v>mmclaughlin6@hotmail.com</v>
      </c>
      <c r="D586" t="s">
        <v>1886</v>
      </c>
      <c r="E586" t="s">
        <v>2887</v>
      </c>
      <c r="F586" t="s">
        <v>71</v>
      </c>
      <c r="G586" t="s">
        <v>15</v>
      </c>
      <c r="H586">
        <v>98682</v>
      </c>
      <c r="I586" t="s">
        <v>254</v>
      </c>
    </row>
    <row r="587" spans="1:9" x14ac:dyDescent="0.35">
      <c r="A587" s="2" t="s">
        <v>4784</v>
      </c>
      <c r="B587" t="s">
        <v>885</v>
      </c>
      <c r="C587" s="8" t="str">
        <f t="shared" ca="1" si="9"/>
        <v>dblack5@outlook.com</v>
      </c>
      <c r="D587" t="s">
        <v>1887</v>
      </c>
      <c r="E587" t="s">
        <v>2888</v>
      </c>
      <c r="F587" t="s">
        <v>3599</v>
      </c>
      <c r="G587" t="s">
        <v>3730</v>
      </c>
      <c r="H587" t="s">
        <v>4028</v>
      </c>
      <c r="I587" t="s">
        <v>253</v>
      </c>
    </row>
    <row r="588" spans="1:9" x14ac:dyDescent="0.35">
      <c r="A588" s="2" t="s">
        <v>4785</v>
      </c>
      <c r="B588" t="s">
        <v>886</v>
      </c>
      <c r="C588" s="8" t="str">
        <f t="shared" ca="1" si="9"/>
        <v>cbeard3@aol.com</v>
      </c>
      <c r="D588" t="s">
        <v>1888</v>
      </c>
      <c r="E588" t="s">
        <v>2889</v>
      </c>
      <c r="F588" t="s">
        <v>3600</v>
      </c>
      <c r="G588" t="s">
        <v>15</v>
      </c>
      <c r="H588">
        <v>77346</v>
      </c>
      <c r="I588" t="s">
        <v>254</v>
      </c>
    </row>
    <row r="589" spans="1:9" x14ac:dyDescent="0.35">
      <c r="A589" s="2" t="s">
        <v>4786</v>
      </c>
      <c r="B589" t="s">
        <v>887</v>
      </c>
      <c r="C589" s="8" t="str">
        <f t="shared" ca="1" si="9"/>
        <v>mstewart6@yahoo.com</v>
      </c>
      <c r="D589" t="s">
        <v>1889</v>
      </c>
      <c r="E589" t="s">
        <v>2890</v>
      </c>
      <c r="F589" t="s">
        <v>3563</v>
      </c>
      <c r="G589" t="s">
        <v>3730</v>
      </c>
      <c r="H589" t="s">
        <v>4029</v>
      </c>
      <c r="I589" t="s">
        <v>253</v>
      </c>
    </row>
    <row r="590" spans="1:9" x14ac:dyDescent="0.35">
      <c r="A590" s="2" t="s">
        <v>4787</v>
      </c>
      <c r="B590" t="s">
        <v>888</v>
      </c>
      <c r="C590" s="8" t="str">
        <f t="shared" ca="1" si="9"/>
        <v>mmccormick3@gmail.com</v>
      </c>
      <c r="D590" t="s">
        <v>1890</v>
      </c>
      <c r="E590" t="s">
        <v>2891</v>
      </c>
      <c r="F590" t="s">
        <v>33</v>
      </c>
      <c r="G590" t="s">
        <v>15</v>
      </c>
      <c r="H590">
        <v>80217</v>
      </c>
      <c r="I590" t="s">
        <v>253</v>
      </c>
    </row>
    <row r="591" spans="1:9" x14ac:dyDescent="0.35">
      <c r="A591" s="2" t="s">
        <v>4788</v>
      </c>
      <c r="B591" t="s">
        <v>889</v>
      </c>
      <c r="C591" s="8" t="str">
        <f t="shared" ca="1" si="9"/>
        <v>ali3@icloud.com</v>
      </c>
      <c r="D591" t="s">
        <v>1891</v>
      </c>
      <c r="E591" t="s">
        <v>2892</v>
      </c>
      <c r="F591" t="s">
        <v>3389</v>
      </c>
      <c r="G591" t="s">
        <v>3732</v>
      </c>
      <c r="H591">
        <v>81543</v>
      </c>
      <c r="I591" t="s">
        <v>254</v>
      </c>
    </row>
    <row r="592" spans="1:9" x14ac:dyDescent="0.35">
      <c r="A592" s="2" t="s">
        <v>4789</v>
      </c>
      <c r="B592" t="s">
        <v>890</v>
      </c>
      <c r="C592" s="8" t="str">
        <f t="shared" ca="1" si="9"/>
        <v>cburke8@gmail.com</v>
      </c>
      <c r="D592" t="s">
        <v>1892</v>
      </c>
      <c r="E592" t="s">
        <v>2893</v>
      </c>
      <c r="F592" t="s">
        <v>3550</v>
      </c>
      <c r="G592" t="s">
        <v>3730</v>
      </c>
      <c r="H592" t="s">
        <v>4030</v>
      </c>
      <c r="I592" t="s">
        <v>253</v>
      </c>
    </row>
    <row r="593" spans="1:9" x14ac:dyDescent="0.35">
      <c r="A593" s="2" t="s">
        <v>4790</v>
      </c>
      <c r="B593" t="s">
        <v>891</v>
      </c>
      <c r="C593" s="8" t="str">
        <f t="shared" ca="1" si="9"/>
        <v>zramsey6@gmail.com</v>
      </c>
      <c r="D593" t="s">
        <v>1893</v>
      </c>
      <c r="E593" t="s">
        <v>2894</v>
      </c>
      <c r="F593" t="s">
        <v>149</v>
      </c>
      <c r="G593" t="s">
        <v>15</v>
      </c>
      <c r="H593">
        <v>2208</v>
      </c>
      <c r="I593" t="s">
        <v>253</v>
      </c>
    </row>
    <row r="594" spans="1:9" x14ac:dyDescent="0.35">
      <c r="A594" s="2" t="s">
        <v>4791</v>
      </c>
      <c r="B594" t="s">
        <v>892</v>
      </c>
      <c r="C594" s="8" t="str">
        <f t="shared" ca="1" si="9"/>
        <v>gshaw2@outlook.com</v>
      </c>
      <c r="D594" t="s">
        <v>1894</v>
      </c>
      <c r="E594" t="s">
        <v>2895</v>
      </c>
      <c r="F594" t="s">
        <v>69</v>
      </c>
      <c r="G594" t="s">
        <v>15</v>
      </c>
      <c r="H594">
        <v>11355</v>
      </c>
      <c r="I594" t="s">
        <v>254</v>
      </c>
    </row>
    <row r="595" spans="1:9" x14ac:dyDescent="0.35">
      <c r="A595" s="2" t="s">
        <v>4792</v>
      </c>
      <c r="B595" t="s">
        <v>893</v>
      </c>
      <c r="C595" s="8" t="str">
        <f t="shared" ca="1" si="9"/>
        <v>nlowery2@icloud.com</v>
      </c>
      <c r="D595" t="s">
        <v>1895</v>
      </c>
      <c r="E595" t="s">
        <v>2896</v>
      </c>
      <c r="F595" t="s">
        <v>3492</v>
      </c>
      <c r="G595" t="s">
        <v>3730</v>
      </c>
      <c r="H595" t="s">
        <v>4031</v>
      </c>
      <c r="I595" t="s">
        <v>253</v>
      </c>
    </row>
    <row r="596" spans="1:9" x14ac:dyDescent="0.35">
      <c r="A596" s="2" t="s">
        <v>4793</v>
      </c>
      <c r="B596" t="s">
        <v>894</v>
      </c>
      <c r="C596" s="8" t="str">
        <f t="shared" ca="1" si="9"/>
        <v>rrosario5@hotmail.com</v>
      </c>
      <c r="D596" t="s">
        <v>1896</v>
      </c>
      <c r="E596" t="s">
        <v>2897</v>
      </c>
      <c r="F596" t="s">
        <v>3456</v>
      </c>
      <c r="G596" t="s">
        <v>3730</v>
      </c>
      <c r="H596" t="s">
        <v>3883</v>
      </c>
      <c r="I596" t="s">
        <v>254</v>
      </c>
    </row>
    <row r="597" spans="1:9" x14ac:dyDescent="0.35">
      <c r="A597" s="2" t="s">
        <v>4794</v>
      </c>
      <c r="B597" t="s">
        <v>895</v>
      </c>
      <c r="C597" s="8" t="str">
        <f t="shared" ca="1" si="9"/>
        <v>otran6@hotmail.com</v>
      </c>
      <c r="D597" t="s">
        <v>1897</v>
      </c>
      <c r="E597" t="s">
        <v>2898</v>
      </c>
      <c r="F597" t="s">
        <v>174</v>
      </c>
      <c r="G597" t="s">
        <v>22</v>
      </c>
      <c r="H597" t="s">
        <v>175</v>
      </c>
      <c r="I597" t="s">
        <v>254</v>
      </c>
    </row>
    <row r="598" spans="1:9" x14ac:dyDescent="0.35">
      <c r="A598" s="2" t="s">
        <v>4795</v>
      </c>
      <c r="B598" t="s">
        <v>896</v>
      </c>
      <c r="C598" s="8" t="str">
        <f t="shared" ca="1" si="9"/>
        <v>lramirez6@aol.com</v>
      </c>
      <c r="D598" t="s">
        <v>1898</v>
      </c>
      <c r="E598" t="s">
        <v>2899</v>
      </c>
      <c r="F598" t="s">
        <v>3601</v>
      </c>
      <c r="G598" t="s">
        <v>3731</v>
      </c>
      <c r="H598" t="s">
        <v>4032</v>
      </c>
      <c r="I598" t="s">
        <v>254</v>
      </c>
    </row>
    <row r="599" spans="1:9" x14ac:dyDescent="0.35">
      <c r="A599" s="2" t="s">
        <v>4796</v>
      </c>
      <c r="B599" t="s">
        <v>897</v>
      </c>
      <c r="C599" s="8" t="str">
        <f t="shared" ca="1" si="9"/>
        <v>hshaffer4@gmail.com</v>
      </c>
      <c r="D599" t="s">
        <v>1899</v>
      </c>
      <c r="E599" t="s">
        <v>2900</v>
      </c>
      <c r="F599" t="s">
        <v>3602</v>
      </c>
      <c r="G599" t="s">
        <v>3730</v>
      </c>
      <c r="H599" t="s">
        <v>4033</v>
      </c>
      <c r="I599" t="s">
        <v>253</v>
      </c>
    </row>
    <row r="600" spans="1:9" x14ac:dyDescent="0.35">
      <c r="A600" s="2" t="s">
        <v>4797</v>
      </c>
      <c r="B600" t="s">
        <v>898</v>
      </c>
      <c r="C600" s="8" t="str">
        <f t="shared" ca="1" si="9"/>
        <v>jduffy5@outlook.com</v>
      </c>
      <c r="D600" t="s">
        <v>1900</v>
      </c>
      <c r="E600" t="s">
        <v>2901</v>
      </c>
      <c r="F600" t="s">
        <v>31</v>
      </c>
      <c r="G600" t="s">
        <v>15</v>
      </c>
      <c r="H600">
        <v>43240</v>
      </c>
      <c r="I600" t="s">
        <v>253</v>
      </c>
    </row>
    <row r="601" spans="1:9" x14ac:dyDescent="0.35">
      <c r="A601" s="2" t="s">
        <v>4798</v>
      </c>
      <c r="B601" t="s">
        <v>899</v>
      </c>
      <c r="C601" s="8" t="str">
        <f t="shared" ca="1" si="9"/>
        <v>kzuniga8@icloud.com</v>
      </c>
      <c r="D601" t="s">
        <v>1901</v>
      </c>
      <c r="E601" t="s">
        <v>2902</v>
      </c>
      <c r="F601" t="s">
        <v>3603</v>
      </c>
      <c r="G601" t="s">
        <v>3730</v>
      </c>
      <c r="H601" t="s">
        <v>4034</v>
      </c>
      <c r="I601" t="s">
        <v>253</v>
      </c>
    </row>
    <row r="602" spans="1:9" x14ac:dyDescent="0.35">
      <c r="A602" s="2" t="s">
        <v>4799</v>
      </c>
      <c r="B602" t="s">
        <v>900</v>
      </c>
      <c r="C602" s="8" t="str">
        <f t="shared" ca="1" si="9"/>
        <v>bsnow9@gmail.com</v>
      </c>
      <c r="D602" t="s">
        <v>1902</v>
      </c>
      <c r="E602" t="s">
        <v>2903</v>
      </c>
      <c r="F602" t="s">
        <v>131</v>
      </c>
      <c r="G602" t="s">
        <v>15</v>
      </c>
      <c r="H602">
        <v>31704</v>
      </c>
      <c r="I602" t="s">
        <v>254</v>
      </c>
    </row>
    <row r="603" spans="1:9" x14ac:dyDescent="0.35">
      <c r="A603" s="2" t="s">
        <v>4800</v>
      </c>
      <c r="B603" t="s">
        <v>901</v>
      </c>
      <c r="C603" s="8" t="str">
        <f t="shared" ca="1" si="9"/>
        <v>jlamb1@hotmail.com</v>
      </c>
      <c r="D603" t="s">
        <v>1903</v>
      </c>
      <c r="E603" t="s">
        <v>2904</v>
      </c>
      <c r="F603" t="s">
        <v>17</v>
      </c>
      <c r="G603" t="s">
        <v>15</v>
      </c>
      <c r="H603">
        <v>32255</v>
      </c>
      <c r="I603" t="s">
        <v>253</v>
      </c>
    </row>
    <row r="604" spans="1:9" x14ac:dyDescent="0.35">
      <c r="A604" s="2" t="s">
        <v>4801</v>
      </c>
      <c r="B604" t="s">
        <v>902</v>
      </c>
      <c r="C604" s="8" t="str">
        <f t="shared" ca="1" si="9"/>
        <v>bkoch0@aol.com</v>
      </c>
      <c r="D604" t="s">
        <v>1904</v>
      </c>
      <c r="E604" t="s">
        <v>2905</v>
      </c>
      <c r="F604" t="s">
        <v>39</v>
      </c>
      <c r="G604" t="s">
        <v>15</v>
      </c>
      <c r="H604">
        <v>88525</v>
      </c>
      <c r="I604" t="s">
        <v>253</v>
      </c>
    </row>
    <row r="605" spans="1:9" x14ac:dyDescent="0.35">
      <c r="A605" s="2" t="s">
        <v>4802</v>
      </c>
      <c r="B605" t="s">
        <v>903</v>
      </c>
      <c r="C605" s="8" t="str">
        <f t="shared" ca="1" si="9"/>
        <v>nconrad7@hotmail.com</v>
      </c>
      <c r="D605" t="s">
        <v>1905</v>
      </c>
      <c r="E605" t="s">
        <v>2906</v>
      </c>
      <c r="F605" t="s">
        <v>53</v>
      </c>
      <c r="G605" t="s">
        <v>3731</v>
      </c>
      <c r="H605" t="s">
        <v>3744</v>
      </c>
      <c r="I605" t="s">
        <v>254</v>
      </c>
    </row>
    <row r="606" spans="1:9" x14ac:dyDescent="0.35">
      <c r="A606" s="2" t="s">
        <v>4803</v>
      </c>
      <c r="B606" t="s">
        <v>904</v>
      </c>
      <c r="C606" s="8" t="str">
        <f t="shared" ca="1" si="9"/>
        <v>oburgess3@icloud.com</v>
      </c>
      <c r="D606" t="s">
        <v>1906</v>
      </c>
      <c r="E606" t="s">
        <v>2907</v>
      </c>
      <c r="F606" t="s">
        <v>3604</v>
      </c>
      <c r="G606" t="s">
        <v>15</v>
      </c>
      <c r="H606">
        <v>93094</v>
      </c>
      <c r="I606" t="s">
        <v>254</v>
      </c>
    </row>
    <row r="607" spans="1:9" x14ac:dyDescent="0.35">
      <c r="A607" s="2" t="s">
        <v>4804</v>
      </c>
      <c r="B607" t="s">
        <v>905</v>
      </c>
      <c r="C607" s="8" t="str">
        <f t="shared" ca="1" si="9"/>
        <v>vmorse9@hotmail.com</v>
      </c>
      <c r="D607" t="s">
        <v>1907</v>
      </c>
      <c r="E607" t="s">
        <v>2908</v>
      </c>
      <c r="F607" t="s">
        <v>249</v>
      </c>
      <c r="G607" t="s">
        <v>15</v>
      </c>
      <c r="H607">
        <v>72905</v>
      </c>
      <c r="I607" t="s">
        <v>253</v>
      </c>
    </row>
    <row r="608" spans="1:9" x14ac:dyDescent="0.35">
      <c r="A608" s="2" t="s">
        <v>4805</v>
      </c>
      <c r="B608" t="s">
        <v>906</v>
      </c>
      <c r="C608" s="8" t="str">
        <f t="shared" ca="1" si="9"/>
        <v>slara0@aol.com</v>
      </c>
      <c r="D608" t="s">
        <v>1908</v>
      </c>
      <c r="E608" t="s">
        <v>2909</v>
      </c>
      <c r="F608" t="s">
        <v>3521</v>
      </c>
      <c r="G608" t="s">
        <v>3730</v>
      </c>
      <c r="H608" t="s">
        <v>4035</v>
      </c>
      <c r="I608" t="s">
        <v>254</v>
      </c>
    </row>
    <row r="609" spans="1:9" x14ac:dyDescent="0.35">
      <c r="A609" s="2" t="s">
        <v>4806</v>
      </c>
      <c r="B609" t="s">
        <v>907</v>
      </c>
      <c r="C609" s="8" t="str">
        <f t="shared" ca="1" si="9"/>
        <v>libarra2@gmail.com</v>
      </c>
      <c r="D609" t="s">
        <v>1909</v>
      </c>
      <c r="E609" t="s">
        <v>2910</v>
      </c>
      <c r="F609" t="s">
        <v>24</v>
      </c>
      <c r="G609" t="s">
        <v>15</v>
      </c>
      <c r="H609">
        <v>93715</v>
      </c>
      <c r="I609" t="s">
        <v>253</v>
      </c>
    </row>
    <row r="610" spans="1:9" x14ac:dyDescent="0.35">
      <c r="A610" s="2" t="s">
        <v>4807</v>
      </c>
      <c r="B610" t="s">
        <v>908</v>
      </c>
      <c r="C610" s="8" t="str">
        <f t="shared" ca="1" si="9"/>
        <v>lwest6@hotmail.com</v>
      </c>
      <c r="D610" t="s">
        <v>1910</v>
      </c>
      <c r="E610" t="s">
        <v>2911</v>
      </c>
      <c r="F610" t="s">
        <v>3358</v>
      </c>
      <c r="G610" t="s">
        <v>3730</v>
      </c>
      <c r="H610">
        <v>76600</v>
      </c>
      <c r="I610" t="s">
        <v>254</v>
      </c>
    </row>
    <row r="611" spans="1:9" x14ac:dyDescent="0.35">
      <c r="A611" s="2" t="s">
        <v>4808</v>
      </c>
      <c r="B611" t="s">
        <v>909</v>
      </c>
      <c r="C611" s="8" t="str">
        <f t="shared" ca="1" si="9"/>
        <v>ehamilton4@outlook.com</v>
      </c>
      <c r="D611" t="s">
        <v>1911</v>
      </c>
      <c r="E611" t="s">
        <v>2912</v>
      </c>
      <c r="F611" t="s">
        <v>3605</v>
      </c>
      <c r="G611" t="s">
        <v>178</v>
      </c>
      <c r="H611" t="s">
        <v>208</v>
      </c>
      <c r="I611" t="s">
        <v>253</v>
      </c>
    </row>
    <row r="612" spans="1:9" x14ac:dyDescent="0.35">
      <c r="A612" s="2" t="s">
        <v>4809</v>
      </c>
      <c r="B612" t="s">
        <v>910</v>
      </c>
      <c r="C612" s="8" t="str">
        <f t="shared" ca="1" si="9"/>
        <v>mtucker6@gmail.com</v>
      </c>
      <c r="D612" t="s">
        <v>1912</v>
      </c>
      <c r="E612" t="s">
        <v>2913</v>
      </c>
      <c r="F612" t="s">
        <v>62</v>
      </c>
      <c r="G612" t="s">
        <v>15</v>
      </c>
      <c r="H612">
        <v>32830</v>
      </c>
      <c r="I612" t="s">
        <v>254</v>
      </c>
    </row>
    <row r="613" spans="1:9" x14ac:dyDescent="0.35">
      <c r="A613" s="2" t="s">
        <v>4810</v>
      </c>
      <c r="B613" t="s">
        <v>911</v>
      </c>
      <c r="C613" s="8" t="str">
        <f t="shared" ca="1" si="9"/>
        <v>aperkins5@gmail.com</v>
      </c>
      <c r="D613" t="s">
        <v>1913</v>
      </c>
      <c r="E613" t="s">
        <v>2914</v>
      </c>
      <c r="F613" t="s">
        <v>3606</v>
      </c>
      <c r="G613" t="s">
        <v>22</v>
      </c>
      <c r="H613" t="s">
        <v>4036</v>
      </c>
      <c r="I613" t="s">
        <v>254</v>
      </c>
    </row>
    <row r="614" spans="1:9" x14ac:dyDescent="0.35">
      <c r="A614" s="2" t="s">
        <v>4811</v>
      </c>
      <c r="B614" t="s">
        <v>912</v>
      </c>
      <c r="C614" s="8" t="str">
        <f t="shared" ca="1" si="9"/>
        <v>krasmussen1@hotmail.com</v>
      </c>
      <c r="D614" t="s">
        <v>1914</v>
      </c>
      <c r="E614" t="s">
        <v>2915</v>
      </c>
      <c r="F614" t="s">
        <v>48</v>
      </c>
      <c r="G614" t="s">
        <v>15</v>
      </c>
      <c r="H614">
        <v>77095</v>
      </c>
      <c r="I614" t="s">
        <v>254</v>
      </c>
    </row>
    <row r="615" spans="1:9" x14ac:dyDescent="0.35">
      <c r="A615" s="2" t="s">
        <v>4812</v>
      </c>
      <c r="B615" t="s">
        <v>913</v>
      </c>
      <c r="C615" s="8" t="str">
        <f t="shared" ca="1" si="9"/>
        <v>lsuarez2@aol.com</v>
      </c>
      <c r="D615" t="s">
        <v>1915</v>
      </c>
      <c r="E615" t="s">
        <v>2916</v>
      </c>
      <c r="F615" t="s">
        <v>241</v>
      </c>
      <c r="G615" t="s">
        <v>178</v>
      </c>
      <c r="H615" t="s">
        <v>221</v>
      </c>
      <c r="I615" t="s">
        <v>254</v>
      </c>
    </row>
    <row r="616" spans="1:9" x14ac:dyDescent="0.35">
      <c r="A616" s="2" t="s">
        <v>4813</v>
      </c>
      <c r="B616" t="s">
        <v>914</v>
      </c>
      <c r="C616" s="8" t="str">
        <f t="shared" ca="1" si="9"/>
        <v>kshah7@aol.com</v>
      </c>
      <c r="D616" t="s">
        <v>1916</v>
      </c>
      <c r="E616" t="s">
        <v>2917</v>
      </c>
      <c r="F616" t="s">
        <v>59</v>
      </c>
      <c r="G616" t="s">
        <v>15</v>
      </c>
      <c r="H616">
        <v>73129</v>
      </c>
      <c r="I616" t="s">
        <v>254</v>
      </c>
    </row>
    <row r="617" spans="1:9" x14ac:dyDescent="0.35">
      <c r="A617" s="2" t="s">
        <v>4814</v>
      </c>
      <c r="B617" t="s">
        <v>915</v>
      </c>
      <c r="C617" s="8" t="str">
        <f t="shared" ca="1" si="9"/>
        <v>hcarter3@icloud.com</v>
      </c>
      <c r="D617" t="s">
        <v>1917</v>
      </c>
      <c r="E617" t="s">
        <v>2918</v>
      </c>
      <c r="F617" t="s">
        <v>81</v>
      </c>
      <c r="G617" t="s">
        <v>15</v>
      </c>
      <c r="H617">
        <v>76178</v>
      </c>
      <c r="I617" t="s">
        <v>253</v>
      </c>
    </row>
    <row r="618" spans="1:9" x14ac:dyDescent="0.35">
      <c r="A618" s="2" t="s">
        <v>4815</v>
      </c>
      <c r="B618" t="s">
        <v>916</v>
      </c>
      <c r="C618" s="8" t="str">
        <f t="shared" ca="1" si="9"/>
        <v>jschwartz8@outlook.com</v>
      </c>
      <c r="D618" t="s">
        <v>1918</v>
      </c>
      <c r="E618" t="s">
        <v>2919</v>
      </c>
      <c r="F618" t="s">
        <v>3607</v>
      </c>
      <c r="G618" t="s">
        <v>3731</v>
      </c>
      <c r="H618" t="s">
        <v>4037</v>
      </c>
      <c r="I618" t="s">
        <v>254</v>
      </c>
    </row>
    <row r="619" spans="1:9" x14ac:dyDescent="0.35">
      <c r="A619" s="2" t="s">
        <v>4816</v>
      </c>
      <c r="B619" t="s">
        <v>917</v>
      </c>
      <c r="C619" s="8" t="str">
        <f t="shared" ca="1" si="9"/>
        <v>rroberson9@yahoo.com</v>
      </c>
      <c r="D619" t="s">
        <v>1919</v>
      </c>
      <c r="E619" t="s">
        <v>2920</v>
      </c>
      <c r="F619" t="s">
        <v>3608</v>
      </c>
      <c r="G619" t="s">
        <v>3732</v>
      </c>
      <c r="H619">
        <v>4288</v>
      </c>
      <c r="I619" t="s">
        <v>254</v>
      </c>
    </row>
    <row r="620" spans="1:9" x14ac:dyDescent="0.35">
      <c r="A620" s="2" t="s">
        <v>4817</v>
      </c>
      <c r="B620" t="s">
        <v>918</v>
      </c>
      <c r="C620" s="8" t="str">
        <f t="shared" ca="1" si="9"/>
        <v>iarnold0@hotmail.com</v>
      </c>
      <c r="D620" t="s">
        <v>1920</v>
      </c>
      <c r="E620" t="s">
        <v>2921</v>
      </c>
      <c r="F620" t="s">
        <v>3609</v>
      </c>
      <c r="G620" t="s">
        <v>3732</v>
      </c>
      <c r="H620">
        <v>42349</v>
      </c>
      <c r="I620" t="s">
        <v>253</v>
      </c>
    </row>
    <row r="621" spans="1:9" x14ac:dyDescent="0.35">
      <c r="A621" s="2" t="s">
        <v>4818</v>
      </c>
      <c r="B621" t="s">
        <v>919</v>
      </c>
      <c r="C621" s="8" t="str">
        <f t="shared" ca="1" si="9"/>
        <v>jestes9@outlook.com</v>
      </c>
      <c r="D621" t="s">
        <v>1921</v>
      </c>
      <c r="E621" t="s">
        <v>2922</v>
      </c>
      <c r="F621" t="s">
        <v>125</v>
      </c>
      <c r="G621" t="s">
        <v>15</v>
      </c>
      <c r="H621">
        <v>36109</v>
      </c>
      <c r="I621" t="s">
        <v>253</v>
      </c>
    </row>
    <row r="622" spans="1:9" x14ac:dyDescent="0.35">
      <c r="A622" s="2" t="s">
        <v>4819</v>
      </c>
      <c r="B622" t="s">
        <v>920</v>
      </c>
      <c r="C622" s="8" t="str">
        <f t="shared" ca="1" si="9"/>
        <v>ghuerta0@gmail.com</v>
      </c>
      <c r="D622" t="s">
        <v>1922</v>
      </c>
      <c r="E622" t="s">
        <v>2923</v>
      </c>
      <c r="F622" t="s">
        <v>3610</v>
      </c>
      <c r="G622" t="s">
        <v>3730</v>
      </c>
      <c r="H622" t="s">
        <v>4038</v>
      </c>
      <c r="I622" t="s">
        <v>254</v>
      </c>
    </row>
    <row r="623" spans="1:9" x14ac:dyDescent="0.35">
      <c r="A623" s="2" t="s">
        <v>4820</v>
      </c>
      <c r="B623" t="s">
        <v>921</v>
      </c>
      <c r="C623" s="8" t="str">
        <f t="shared" ca="1" si="9"/>
        <v>nmontgomery2@yahoo.com</v>
      </c>
      <c r="D623" t="s">
        <v>1923</v>
      </c>
      <c r="E623" t="s">
        <v>2924</v>
      </c>
      <c r="F623" t="s">
        <v>3611</v>
      </c>
      <c r="G623" t="s">
        <v>15</v>
      </c>
      <c r="H623">
        <v>93591</v>
      </c>
      <c r="I623" t="s">
        <v>254</v>
      </c>
    </row>
    <row r="624" spans="1:9" x14ac:dyDescent="0.35">
      <c r="A624" s="2" t="s">
        <v>4821</v>
      </c>
      <c r="B624" t="s">
        <v>922</v>
      </c>
      <c r="C624" s="8" t="str">
        <f t="shared" ca="1" si="9"/>
        <v>fboyle2@outlook.com</v>
      </c>
      <c r="D624" t="s">
        <v>1924</v>
      </c>
      <c r="E624" t="s">
        <v>2925</v>
      </c>
      <c r="F624" t="s">
        <v>108</v>
      </c>
      <c r="G624" t="s">
        <v>15</v>
      </c>
      <c r="H624">
        <v>94121</v>
      </c>
      <c r="I624" t="s">
        <v>254</v>
      </c>
    </row>
    <row r="625" spans="1:9" x14ac:dyDescent="0.35">
      <c r="A625" s="2" t="s">
        <v>4822</v>
      </c>
      <c r="B625" t="s">
        <v>923</v>
      </c>
      <c r="C625" s="8" t="str">
        <f t="shared" ca="1" si="9"/>
        <v>fbullock0@gmail.com</v>
      </c>
      <c r="D625" t="s">
        <v>1925</v>
      </c>
      <c r="E625" t="s">
        <v>2926</v>
      </c>
      <c r="F625" t="s">
        <v>3612</v>
      </c>
      <c r="G625" t="s">
        <v>3731</v>
      </c>
      <c r="H625" t="s">
        <v>4039</v>
      </c>
      <c r="I625" t="s">
        <v>254</v>
      </c>
    </row>
    <row r="626" spans="1:9" x14ac:dyDescent="0.35">
      <c r="A626" s="2" t="s">
        <v>4823</v>
      </c>
      <c r="B626" t="s">
        <v>924</v>
      </c>
      <c r="C626" s="8" t="str">
        <f t="shared" ca="1" si="9"/>
        <v>acook8@icloud.com</v>
      </c>
      <c r="D626" t="s">
        <v>1926</v>
      </c>
      <c r="E626" t="s">
        <v>2927</v>
      </c>
      <c r="F626" t="s">
        <v>3613</v>
      </c>
      <c r="G626" t="s">
        <v>3731</v>
      </c>
      <c r="H626" t="s">
        <v>4040</v>
      </c>
      <c r="I626" t="s">
        <v>253</v>
      </c>
    </row>
    <row r="627" spans="1:9" x14ac:dyDescent="0.35">
      <c r="A627" s="2" t="s">
        <v>4824</v>
      </c>
      <c r="B627" t="s">
        <v>925</v>
      </c>
      <c r="C627" s="8" t="str">
        <f t="shared" ca="1" si="9"/>
        <v>dhernandez6@hotmail.com</v>
      </c>
      <c r="D627" t="s">
        <v>1927</v>
      </c>
      <c r="E627" t="s">
        <v>2928</v>
      </c>
      <c r="F627" t="s">
        <v>3475</v>
      </c>
      <c r="G627" t="s">
        <v>3730</v>
      </c>
      <c r="H627" t="s">
        <v>3901</v>
      </c>
      <c r="I627" t="s">
        <v>254</v>
      </c>
    </row>
    <row r="628" spans="1:9" x14ac:dyDescent="0.35">
      <c r="A628" s="2" t="s">
        <v>4825</v>
      </c>
      <c r="B628" t="s">
        <v>926</v>
      </c>
      <c r="C628" s="8" t="str">
        <f t="shared" ca="1" si="9"/>
        <v>aelliott0@gmail.com</v>
      </c>
      <c r="D628" t="s">
        <v>1928</v>
      </c>
      <c r="E628" t="s">
        <v>2929</v>
      </c>
      <c r="F628" t="s">
        <v>3569</v>
      </c>
      <c r="G628" t="s">
        <v>3730</v>
      </c>
      <c r="H628" t="s">
        <v>4041</v>
      </c>
      <c r="I628" t="s">
        <v>254</v>
      </c>
    </row>
    <row r="629" spans="1:9" x14ac:dyDescent="0.35">
      <c r="A629" s="2" t="s">
        <v>4826</v>
      </c>
      <c r="B629" t="s">
        <v>927</v>
      </c>
      <c r="C629" s="8" t="str">
        <f t="shared" ca="1" si="9"/>
        <v>jpayne5@hotmail.com</v>
      </c>
      <c r="D629" t="s">
        <v>1929</v>
      </c>
      <c r="E629" t="s">
        <v>2930</v>
      </c>
      <c r="F629" t="s">
        <v>3614</v>
      </c>
      <c r="G629" t="s">
        <v>178</v>
      </c>
      <c r="H629" t="s">
        <v>4042</v>
      </c>
      <c r="I629" t="s">
        <v>253</v>
      </c>
    </row>
    <row r="630" spans="1:9" x14ac:dyDescent="0.35">
      <c r="A630" s="2" t="s">
        <v>4827</v>
      </c>
      <c r="B630" t="s">
        <v>928</v>
      </c>
      <c r="C630" s="8" t="str">
        <f t="shared" ca="1" si="9"/>
        <v>tstark7@outlook.com</v>
      </c>
      <c r="D630" t="s">
        <v>1930</v>
      </c>
      <c r="E630" t="s">
        <v>2931</v>
      </c>
      <c r="F630" t="s">
        <v>3425</v>
      </c>
      <c r="G630" t="s">
        <v>3730</v>
      </c>
      <c r="H630" t="s">
        <v>3915</v>
      </c>
      <c r="I630" t="s">
        <v>253</v>
      </c>
    </row>
    <row r="631" spans="1:9" x14ac:dyDescent="0.35">
      <c r="A631" s="2" t="s">
        <v>4828</v>
      </c>
      <c r="B631" t="s">
        <v>929</v>
      </c>
      <c r="C631" s="8" t="str">
        <f t="shared" ca="1" si="9"/>
        <v>jbrewer2@yahoo.com</v>
      </c>
      <c r="D631" t="s">
        <v>1931</v>
      </c>
      <c r="E631" t="s">
        <v>2932</v>
      </c>
      <c r="F631" t="s">
        <v>3615</v>
      </c>
      <c r="G631" t="s">
        <v>3732</v>
      </c>
      <c r="H631">
        <v>9123</v>
      </c>
      <c r="I631" t="s">
        <v>254</v>
      </c>
    </row>
    <row r="632" spans="1:9" x14ac:dyDescent="0.35">
      <c r="A632" s="2" t="s">
        <v>4829</v>
      </c>
      <c r="B632" t="s">
        <v>930</v>
      </c>
      <c r="C632" s="8" t="str">
        <f t="shared" ca="1" si="9"/>
        <v>acarlson0@icloud.com</v>
      </c>
      <c r="D632" t="s">
        <v>1932</v>
      </c>
      <c r="E632" t="s">
        <v>2933</v>
      </c>
      <c r="F632" t="s">
        <v>41</v>
      </c>
      <c r="G632" t="s">
        <v>15</v>
      </c>
      <c r="H632">
        <v>75287</v>
      </c>
      <c r="I632" t="s">
        <v>254</v>
      </c>
    </row>
    <row r="633" spans="1:9" x14ac:dyDescent="0.35">
      <c r="A633" s="2" t="s">
        <v>4830</v>
      </c>
      <c r="B633" t="s">
        <v>931</v>
      </c>
      <c r="C633" s="8" t="str">
        <f t="shared" ca="1" si="9"/>
        <v>sibarra9@aol.com</v>
      </c>
      <c r="D633" t="s">
        <v>1933</v>
      </c>
      <c r="E633" t="s">
        <v>2934</v>
      </c>
      <c r="F633" t="s">
        <v>3616</v>
      </c>
      <c r="G633" t="s">
        <v>3730</v>
      </c>
      <c r="H633" t="s">
        <v>4043</v>
      </c>
      <c r="I633" t="s">
        <v>253</v>
      </c>
    </row>
    <row r="634" spans="1:9" x14ac:dyDescent="0.35">
      <c r="A634" s="2" t="s">
        <v>4831</v>
      </c>
      <c r="B634" t="s">
        <v>932</v>
      </c>
      <c r="C634" s="8" t="str">
        <f t="shared" ca="1" si="9"/>
        <v>mhansen2@aol.com</v>
      </c>
      <c r="D634" t="s">
        <v>1934</v>
      </c>
      <c r="E634" t="s">
        <v>2935</v>
      </c>
      <c r="F634" t="s">
        <v>38</v>
      </c>
      <c r="G634" t="s">
        <v>15</v>
      </c>
      <c r="H634">
        <v>29424</v>
      </c>
      <c r="I634" t="s">
        <v>254</v>
      </c>
    </row>
    <row r="635" spans="1:9" x14ac:dyDescent="0.35">
      <c r="A635" s="2" t="s">
        <v>4832</v>
      </c>
      <c r="B635" t="s">
        <v>933</v>
      </c>
      <c r="C635" s="8" t="str">
        <f t="shared" ca="1" si="9"/>
        <v>aschroeder2@icloud.com</v>
      </c>
      <c r="D635" t="s">
        <v>1935</v>
      </c>
      <c r="E635" t="s">
        <v>2936</v>
      </c>
      <c r="F635" t="s">
        <v>116</v>
      </c>
      <c r="G635" t="s">
        <v>15</v>
      </c>
      <c r="H635">
        <v>50981</v>
      </c>
      <c r="I635" t="s">
        <v>254</v>
      </c>
    </row>
    <row r="636" spans="1:9" x14ac:dyDescent="0.35">
      <c r="A636" s="2" t="s">
        <v>4833</v>
      </c>
      <c r="B636" t="s">
        <v>934</v>
      </c>
      <c r="C636" s="8" t="str">
        <f t="shared" ca="1" si="9"/>
        <v>bward9@gmail.com</v>
      </c>
      <c r="D636" t="s">
        <v>1936</v>
      </c>
      <c r="E636" t="s">
        <v>2937</v>
      </c>
      <c r="F636" t="s">
        <v>3497</v>
      </c>
      <c r="G636" t="s">
        <v>3731</v>
      </c>
      <c r="H636" t="s">
        <v>3926</v>
      </c>
      <c r="I636" t="s">
        <v>254</v>
      </c>
    </row>
    <row r="637" spans="1:9" x14ac:dyDescent="0.35">
      <c r="A637" s="2" t="s">
        <v>4834</v>
      </c>
      <c r="B637" t="s">
        <v>935</v>
      </c>
      <c r="C637" s="8" t="str">
        <f t="shared" ca="1" si="9"/>
        <v>yrangel7@outlook.com</v>
      </c>
      <c r="D637" t="s">
        <v>1937</v>
      </c>
      <c r="E637" t="s">
        <v>2938</v>
      </c>
      <c r="F637" t="s">
        <v>3617</v>
      </c>
      <c r="G637" t="s">
        <v>3731</v>
      </c>
      <c r="H637" t="s">
        <v>4044</v>
      </c>
      <c r="I637" t="s">
        <v>253</v>
      </c>
    </row>
    <row r="638" spans="1:9" x14ac:dyDescent="0.35">
      <c r="A638" s="2" t="s">
        <v>4835</v>
      </c>
      <c r="B638" t="s">
        <v>936</v>
      </c>
      <c r="C638" s="8" t="str">
        <f t="shared" ca="1" si="9"/>
        <v>sshea2@hotmail.com</v>
      </c>
      <c r="D638" t="s">
        <v>1938</v>
      </c>
      <c r="E638" t="s">
        <v>2939</v>
      </c>
      <c r="F638" t="s">
        <v>89</v>
      </c>
      <c r="G638" t="s">
        <v>15</v>
      </c>
      <c r="H638">
        <v>78703</v>
      </c>
      <c r="I638" t="s">
        <v>253</v>
      </c>
    </row>
    <row r="639" spans="1:9" x14ac:dyDescent="0.35">
      <c r="A639" s="2" t="s">
        <v>4836</v>
      </c>
      <c r="B639" t="s">
        <v>937</v>
      </c>
      <c r="C639" s="8" t="str">
        <f t="shared" ca="1" si="9"/>
        <v>mbuckley3@gmail.com</v>
      </c>
      <c r="D639" t="s">
        <v>1939</v>
      </c>
      <c r="E639" t="s">
        <v>2940</v>
      </c>
      <c r="F639" t="s">
        <v>3618</v>
      </c>
      <c r="G639" t="s">
        <v>3730</v>
      </c>
      <c r="H639" t="s">
        <v>4045</v>
      </c>
      <c r="I639" t="s">
        <v>253</v>
      </c>
    </row>
    <row r="640" spans="1:9" x14ac:dyDescent="0.35">
      <c r="A640" s="2" t="s">
        <v>4837</v>
      </c>
      <c r="B640" t="s">
        <v>938</v>
      </c>
      <c r="C640" s="8" t="str">
        <f t="shared" ca="1" si="9"/>
        <v>lfitzpatrick5@yahoo.com</v>
      </c>
      <c r="D640" t="s">
        <v>1940</v>
      </c>
      <c r="E640" t="s">
        <v>2941</v>
      </c>
      <c r="F640" t="s">
        <v>3395</v>
      </c>
      <c r="G640" t="s">
        <v>3731</v>
      </c>
      <c r="H640" t="s">
        <v>3821</v>
      </c>
      <c r="I640" t="s">
        <v>253</v>
      </c>
    </row>
    <row r="641" spans="1:9" x14ac:dyDescent="0.35">
      <c r="A641" s="2" t="s">
        <v>4838</v>
      </c>
      <c r="B641" t="s">
        <v>939</v>
      </c>
      <c r="C641" s="8" t="str">
        <f t="shared" ca="1" si="9"/>
        <v>pbarrera0@gmail.com</v>
      </c>
      <c r="D641" t="s">
        <v>1941</v>
      </c>
      <c r="E641" t="s">
        <v>2942</v>
      </c>
      <c r="F641" t="s">
        <v>3451</v>
      </c>
      <c r="G641" t="s">
        <v>3730</v>
      </c>
      <c r="H641" t="s">
        <v>3930</v>
      </c>
      <c r="I641" t="s">
        <v>253</v>
      </c>
    </row>
    <row r="642" spans="1:9" x14ac:dyDescent="0.35">
      <c r="A642" s="2" t="s">
        <v>4839</v>
      </c>
      <c r="B642" t="s">
        <v>940</v>
      </c>
      <c r="C642" s="8" t="str">
        <f t="shared" ca="1" si="9"/>
        <v>ccook9@icloud.com</v>
      </c>
      <c r="D642" t="s">
        <v>1942</v>
      </c>
      <c r="E642" t="s">
        <v>2943</v>
      </c>
      <c r="F642" t="s">
        <v>3619</v>
      </c>
      <c r="G642" t="s">
        <v>3730</v>
      </c>
      <c r="H642" t="s">
        <v>4046</v>
      </c>
      <c r="I642" t="s">
        <v>254</v>
      </c>
    </row>
    <row r="643" spans="1:9" x14ac:dyDescent="0.35">
      <c r="A643" s="2" t="s">
        <v>4840</v>
      </c>
      <c r="B643" t="s">
        <v>941</v>
      </c>
      <c r="C643" s="8" t="str">
        <f t="shared" ref="C643:C706" ca="1" si="10">LOWER(LEFT(B643,1) &amp; RIGHT(B643,LEN(B643)-SEARCH(" ",B643)) &amp; RANDBETWEEN(0,9) &amp; "@" &amp; CHOOSE(RANDBETWEEN(1,6), "gmail.com", "yahoo.com", "outlook.com", "icloud.com", "hotmail.com", "aol.com"))</f>
        <v>ckrause0@gmail.com</v>
      </c>
      <c r="D643" t="s">
        <v>1943</v>
      </c>
      <c r="E643" t="s">
        <v>2944</v>
      </c>
      <c r="F643" t="s">
        <v>120</v>
      </c>
      <c r="G643" t="s">
        <v>22</v>
      </c>
      <c r="H643" t="s">
        <v>155</v>
      </c>
      <c r="I643" t="s">
        <v>253</v>
      </c>
    </row>
    <row r="644" spans="1:9" x14ac:dyDescent="0.35">
      <c r="A644" s="2" t="s">
        <v>4841</v>
      </c>
      <c r="B644" t="s">
        <v>942</v>
      </c>
      <c r="C644" s="8" t="str">
        <f t="shared" ca="1" si="10"/>
        <v>fduran0@outlook.com</v>
      </c>
      <c r="D644" t="s">
        <v>1944</v>
      </c>
      <c r="E644" t="s">
        <v>2945</v>
      </c>
      <c r="F644" t="s">
        <v>3620</v>
      </c>
      <c r="G644" t="s">
        <v>3730</v>
      </c>
      <c r="H644" t="s">
        <v>4047</v>
      </c>
      <c r="I644" t="s">
        <v>253</v>
      </c>
    </row>
    <row r="645" spans="1:9" x14ac:dyDescent="0.35">
      <c r="A645" s="2" t="s">
        <v>4842</v>
      </c>
      <c r="B645" t="s">
        <v>943</v>
      </c>
      <c r="C645" s="8" t="str">
        <f t="shared" ca="1" si="10"/>
        <v>imclaughlin7@outlook.com</v>
      </c>
      <c r="D645" t="s">
        <v>1945</v>
      </c>
      <c r="E645" t="s">
        <v>2946</v>
      </c>
      <c r="F645" t="s">
        <v>21</v>
      </c>
      <c r="G645" t="s">
        <v>15</v>
      </c>
      <c r="H645">
        <v>90065</v>
      </c>
      <c r="I645" t="s">
        <v>253</v>
      </c>
    </row>
    <row r="646" spans="1:9" x14ac:dyDescent="0.35">
      <c r="A646" s="2" t="s">
        <v>4843</v>
      </c>
      <c r="B646" t="s">
        <v>944</v>
      </c>
      <c r="C646" s="8" t="str">
        <f t="shared" ca="1" si="10"/>
        <v>jblanchard4@hotmail.com</v>
      </c>
      <c r="D646" t="s">
        <v>1946</v>
      </c>
      <c r="E646" t="s">
        <v>2947</v>
      </c>
      <c r="F646" t="s">
        <v>3425</v>
      </c>
      <c r="G646" t="s">
        <v>3730</v>
      </c>
      <c r="H646" t="s">
        <v>4048</v>
      </c>
      <c r="I646" t="s">
        <v>254</v>
      </c>
    </row>
    <row r="647" spans="1:9" x14ac:dyDescent="0.35">
      <c r="A647" s="2" t="s">
        <v>4844</v>
      </c>
      <c r="B647" t="s">
        <v>945</v>
      </c>
      <c r="C647" s="8" t="str">
        <f t="shared" ca="1" si="10"/>
        <v>kluna6@hotmail.com</v>
      </c>
      <c r="D647" t="s">
        <v>1947</v>
      </c>
      <c r="E647" t="s">
        <v>2948</v>
      </c>
      <c r="F647" t="s">
        <v>120</v>
      </c>
      <c r="G647" t="s">
        <v>22</v>
      </c>
      <c r="H647" t="s">
        <v>155</v>
      </c>
      <c r="I647" t="s">
        <v>253</v>
      </c>
    </row>
    <row r="648" spans="1:9" x14ac:dyDescent="0.35">
      <c r="A648" s="2" t="s">
        <v>4845</v>
      </c>
      <c r="B648" t="s">
        <v>946</v>
      </c>
      <c r="C648" s="8" t="str">
        <f t="shared" ca="1" si="10"/>
        <v>ccraig4@icloud.com</v>
      </c>
      <c r="D648" t="s">
        <v>1948</v>
      </c>
      <c r="E648" t="s">
        <v>2949</v>
      </c>
      <c r="F648" t="s">
        <v>3621</v>
      </c>
      <c r="G648" t="s">
        <v>3731</v>
      </c>
      <c r="H648" t="s">
        <v>4049</v>
      </c>
      <c r="I648" t="s">
        <v>253</v>
      </c>
    </row>
    <row r="649" spans="1:9" x14ac:dyDescent="0.35">
      <c r="A649" s="2" t="s">
        <v>4846</v>
      </c>
      <c r="B649" t="s">
        <v>947</v>
      </c>
      <c r="C649" s="8" t="str">
        <f t="shared" ca="1" si="10"/>
        <v>brojas3@icloud.com</v>
      </c>
      <c r="D649" t="s">
        <v>1949</v>
      </c>
      <c r="E649" t="s">
        <v>2950</v>
      </c>
      <c r="F649" t="s">
        <v>3622</v>
      </c>
      <c r="G649" t="s">
        <v>3730</v>
      </c>
      <c r="H649" t="s">
        <v>4050</v>
      </c>
      <c r="I649" t="s">
        <v>253</v>
      </c>
    </row>
    <row r="650" spans="1:9" x14ac:dyDescent="0.35">
      <c r="A650" s="2" t="s">
        <v>4847</v>
      </c>
      <c r="B650" t="s">
        <v>948</v>
      </c>
      <c r="C650" s="8" t="str">
        <f t="shared" ca="1" si="10"/>
        <v>awaller1@yahoo.com</v>
      </c>
      <c r="D650" t="s">
        <v>1950</v>
      </c>
      <c r="E650" t="s">
        <v>2951</v>
      </c>
      <c r="F650" t="s">
        <v>24</v>
      </c>
      <c r="G650" t="s">
        <v>15</v>
      </c>
      <c r="H650">
        <v>93704</v>
      </c>
      <c r="I650" t="s">
        <v>254</v>
      </c>
    </row>
    <row r="651" spans="1:9" x14ac:dyDescent="0.35">
      <c r="A651" s="2" t="s">
        <v>4848</v>
      </c>
      <c r="B651" t="s">
        <v>949</v>
      </c>
      <c r="C651" s="8" t="str">
        <f t="shared" ca="1" si="10"/>
        <v>dedwards5@aol.com</v>
      </c>
      <c r="D651" t="s">
        <v>1951</v>
      </c>
      <c r="E651" t="s">
        <v>2952</v>
      </c>
      <c r="F651" t="s">
        <v>225</v>
      </c>
      <c r="G651" t="s">
        <v>178</v>
      </c>
      <c r="H651" t="s">
        <v>226</v>
      </c>
      <c r="I651" t="s">
        <v>254</v>
      </c>
    </row>
    <row r="652" spans="1:9" x14ac:dyDescent="0.35">
      <c r="A652" s="2" t="s">
        <v>4849</v>
      </c>
      <c r="B652" t="s">
        <v>950</v>
      </c>
      <c r="C652" s="8" t="str">
        <f t="shared" ca="1" si="10"/>
        <v>jlozano5@aol.com</v>
      </c>
      <c r="D652" t="s">
        <v>1952</v>
      </c>
      <c r="E652" t="s">
        <v>2953</v>
      </c>
      <c r="F652" t="s">
        <v>3425</v>
      </c>
      <c r="G652" t="s">
        <v>3730</v>
      </c>
      <c r="H652" t="s">
        <v>3850</v>
      </c>
      <c r="I652" t="s">
        <v>253</v>
      </c>
    </row>
    <row r="653" spans="1:9" x14ac:dyDescent="0.35">
      <c r="A653" s="2" t="s">
        <v>4850</v>
      </c>
      <c r="B653" t="s">
        <v>951</v>
      </c>
      <c r="C653" s="8" t="str">
        <f t="shared" ca="1" si="10"/>
        <v>ndavis3@yahoo.com</v>
      </c>
      <c r="D653" t="s">
        <v>1953</v>
      </c>
      <c r="E653" t="s">
        <v>2954</v>
      </c>
      <c r="F653" t="s">
        <v>127</v>
      </c>
      <c r="G653" t="s">
        <v>15</v>
      </c>
      <c r="H653">
        <v>67210</v>
      </c>
      <c r="I653" t="s">
        <v>254</v>
      </c>
    </row>
    <row r="654" spans="1:9" x14ac:dyDescent="0.35">
      <c r="A654" s="2" t="s">
        <v>4851</v>
      </c>
      <c r="B654" t="s">
        <v>952</v>
      </c>
      <c r="C654" s="8" t="str">
        <f t="shared" ca="1" si="10"/>
        <v>hharrell1@hotmail.com</v>
      </c>
      <c r="D654" t="s">
        <v>1954</v>
      </c>
      <c r="E654" t="s">
        <v>2955</v>
      </c>
      <c r="F654" t="s">
        <v>36</v>
      </c>
      <c r="G654" t="s">
        <v>15</v>
      </c>
      <c r="H654">
        <v>19141</v>
      </c>
      <c r="I654" t="s">
        <v>254</v>
      </c>
    </row>
    <row r="655" spans="1:9" x14ac:dyDescent="0.35">
      <c r="A655" s="2" t="s">
        <v>4852</v>
      </c>
      <c r="B655" t="s">
        <v>953</v>
      </c>
      <c r="C655" s="8" t="str">
        <f t="shared" ca="1" si="10"/>
        <v>nvincent0@yahoo.com</v>
      </c>
      <c r="D655" t="s">
        <v>1955</v>
      </c>
      <c r="E655" t="s">
        <v>2956</v>
      </c>
      <c r="F655" t="s">
        <v>3623</v>
      </c>
      <c r="G655" t="s">
        <v>3731</v>
      </c>
      <c r="H655" t="s">
        <v>4051</v>
      </c>
      <c r="I655" t="s">
        <v>254</v>
      </c>
    </row>
    <row r="656" spans="1:9" x14ac:dyDescent="0.35">
      <c r="A656" s="2" t="s">
        <v>4853</v>
      </c>
      <c r="B656" t="s">
        <v>954</v>
      </c>
      <c r="C656" s="8" t="str">
        <f t="shared" ca="1" si="10"/>
        <v>evargas5@aol.com</v>
      </c>
      <c r="D656" t="s">
        <v>1956</v>
      </c>
      <c r="E656" t="s">
        <v>2957</v>
      </c>
      <c r="F656" t="s">
        <v>3346</v>
      </c>
      <c r="G656" t="s">
        <v>3730</v>
      </c>
      <c r="H656" t="s">
        <v>3775</v>
      </c>
      <c r="I656" t="s">
        <v>254</v>
      </c>
    </row>
    <row r="657" spans="1:9" x14ac:dyDescent="0.35">
      <c r="A657" s="2" t="s">
        <v>4854</v>
      </c>
      <c r="B657" t="s">
        <v>955</v>
      </c>
      <c r="C657" s="8" t="str">
        <f t="shared" ca="1" si="10"/>
        <v>rsavage9@icloud.com</v>
      </c>
      <c r="D657" t="s">
        <v>1957</v>
      </c>
      <c r="E657" t="s">
        <v>2958</v>
      </c>
      <c r="F657" t="s">
        <v>105</v>
      </c>
      <c r="G657" t="s">
        <v>15</v>
      </c>
      <c r="H657">
        <v>35236</v>
      </c>
      <c r="I657" t="s">
        <v>253</v>
      </c>
    </row>
    <row r="658" spans="1:9" x14ac:dyDescent="0.35">
      <c r="A658" s="2" t="s">
        <v>4855</v>
      </c>
      <c r="B658" t="s">
        <v>956</v>
      </c>
      <c r="C658" s="8" t="str">
        <f t="shared" ca="1" si="10"/>
        <v>swest5@outlook.com</v>
      </c>
      <c r="D658" t="s">
        <v>1958</v>
      </c>
      <c r="E658" t="s">
        <v>2959</v>
      </c>
      <c r="F658" t="s">
        <v>3624</v>
      </c>
      <c r="G658" t="s">
        <v>3731</v>
      </c>
      <c r="H658" t="s">
        <v>4052</v>
      </c>
      <c r="I658" t="s">
        <v>254</v>
      </c>
    </row>
    <row r="659" spans="1:9" x14ac:dyDescent="0.35">
      <c r="A659" s="2" t="s">
        <v>4856</v>
      </c>
      <c r="B659" t="s">
        <v>957</v>
      </c>
      <c r="C659" s="8" t="str">
        <f t="shared" ca="1" si="10"/>
        <v>adiaz0@yahoo.com</v>
      </c>
      <c r="D659" t="s">
        <v>1959</v>
      </c>
      <c r="E659" t="s">
        <v>2960</v>
      </c>
      <c r="F659" t="s">
        <v>3625</v>
      </c>
      <c r="G659" t="s">
        <v>3730</v>
      </c>
      <c r="H659" t="s">
        <v>4053</v>
      </c>
      <c r="I659" t="s">
        <v>253</v>
      </c>
    </row>
    <row r="660" spans="1:9" x14ac:dyDescent="0.35">
      <c r="A660" s="2" t="s">
        <v>4857</v>
      </c>
      <c r="B660" t="s">
        <v>958</v>
      </c>
      <c r="C660" s="8" t="str">
        <f t="shared" ca="1" si="10"/>
        <v>mcochran7@outlook.com</v>
      </c>
      <c r="D660" t="s">
        <v>1960</v>
      </c>
      <c r="E660" t="s">
        <v>2961</v>
      </c>
      <c r="F660" t="s">
        <v>3626</v>
      </c>
      <c r="G660" t="s">
        <v>15</v>
      </c>
      <c r="H660">
        <v>47134</v>
      </c>
      <c r="I660" t="s">
        <v>253</v>
      </c>
    </row>
    <row r="661" spans="1:9" x14ac:dyDescent="0.35">
      <c r="A661" s="2" t="s">
        <v>4858</v>
      </c>
      <c r="B661" t="s">
        <v>959</v>
      </c>
      <c r="C661" s="8" t="str">
        <f t="shared" ca="1" si="10"/>
        <v>mhansen0@yahoo.com</v>
      </c>
      <c r="D661" t="s">
        <v>1961</v>
      </c>
      <c r="E661" t="s">
        <v>2962</v>
      </c>
      <c r="F661" t="s">
        <v>105</v>
      </c>
      <c r="G661" t="s">
        <v>15</v>
      </c>
      <c r="H661">
        <v>35244</v>
      </c>
      <c r="I661" t="s">
        <v>253</v>
      </c>
    </row>
    <row r="662" spans="1:9" x14ac:dyDescent="0.35">
      <c r="A662" s="2" t="s">
        <v>4859</v>
      </c>
      <c r="B662" t="s">
        <v>960</v>
      </c>
      <c r="C662" s="8" t="str">
        <f t="shared" ca="1" si="10"/>
        <v>jpetersen0@hotmail.com</v>
      </c>
      <c r="D662" t="s">
        <v>1962</v>
      </c>
      <c r="E662" t="s">
        <v>2963</v>
      </c>
      <c r="F662" t="s">
        <v>3434</v>
      </c>
      <c r="G662" t="s">
        <v>3730</v>
      </c>
      <c r="H662" t="s">
        <v>4054</v>
      </c>
      <c r="I662" t="s">
        <v>254</v>
      </c>
    </row>
    <row r="663" spans="1:9" x14ac:dyDescent="0.35">
      <c r="A663" s="2" t="s">
        <v>4860</v>
      </c>
      <c r="B663" t="s">
        <v>961</v>
      </c>
      <c r="C663" s="8" t="str">
        <f t="shared" ca="1" si="10"/>
        <v>rhumphrey2@aol.com</v>
      </c>
      <c r="D663" t="s">
        <v>1963</v>
      </c>
      <c r="E663" t="s">
        <v>2964</v>
      </c>
      <c r="F663" t="s">
        <v>3482</v>
      </c>
      <c r="G663" t="s">
        <v>15</v>
      </c>
      <c r="H663">
        <v>92835</v>
      </c>
      <c r="I663" t="s">
        <v>253</v>
      </c>
    </row>
    <row r="664" spans="1:9" x14ac:dyDescent="0.35">
      <c r="A664" s="2" t="s">
        <v>4861</v>
      </c>
      <c r="B664" t="s">
        <v>962</v>
      </c>
      <c r="C664" s="8" t="str">
        <f t="shared" ca="1" si="10"/>
        <v>kblackburn6@yahoo.com</v>
      </c>
      <c r="D664" t="s">
        <v>1964</v>
      </c>
      <c r="E664" t="s">
        <v>2965</v>
      </c>
      <c r="F664" t="s">
        <v>3425</v>
      </c>
      <c r="G664" t="s">
        <v>3730</v>
      </c>
      <c r="H664" t="s">
        <v>4055</v>
      </c>
      <c r="I664" t="s">
        <v>254</v>
      </c>
    </row>
    <row r="665" spans="1:9" x14ac:dyDescent="0.35">
      <c r="A665" s="2" t="s">
        <v>4862</v>
      </c>
      <c r="B665" t="s">
        <v>963</v>
      </c>
      <c r="C665" s="8" t="str">
        <f t="shared" ca="1" si="10"/>
        <v>cwilliams6@outlook.com</v>
      </c>
      <c r="D665" t="s">
        <v>1965</v>
      </c>
      <c r="E665" t="s">
        <v>2966</v>
      </c>
      <c r="F665" t="s">
        <v>127</v>
      </c>
      <c r="G665" t="s">
        <v>15</v>
      </c>
      <c r="H665">
        <v>67236</v>
      </c>
      <c r="I665" t="s">
        <v>254</v>
      </c>
    </row>
    <row r="666" spans="1:9" x14ac:dyDescent="0.35">
      <c r="A666" s="2" t="s">
        <v>4863</v>
      </c>
      <c r="B666" t="s">
        <v>964</v>
      </c>
      <c r="C666" s="8" t="str">
        <f t="shared" ca="1" si="10"/>
        <v>elozano7@hotmail.com</v>
      </c>
      <c r="D666" t="s">
        <v>1966</v>
      </c>
      <c r="E666" t="s">
        <v>2967</v>
      </c>
      <c r="F666" t="s">
        <v>3627</v>
      </c>
      <c r="G666" t="s">
        <v>3730</v>
      </c>
      <c r="H666" t="s">
        <v>4056</v>
      </c>
      <c r="I666" t="s">
        <v>254</v>
      </c>
    </row>
    <row r="667" spans="1:9" x14ac:dyDescent="0.35">
      <c r="A667" s="2" t="s">
        <v>4864</v>
      </c>
      <c r="B667" t="s">
        <v>965</v>
      </c>
      <c r="C667" s="8" t="str">
        <f t="shared" ca="1" si="10"/>
        <v>atrevino6@hotmail.com</v>
      </c>
      <c r="D667" t="s">
        <v>1967</v>
      </c>
      <c r="E667" t="s">
        <v>2968</v>
      </c>
      <c r="F667" t="s">
        <v>3347</v>
      </c>
      <c r="G667" t="s">
        <v>3730</v>
      </c>
      <c r="H667" t="s">
        <v>4022</v>
      </c>
      <c r="I667" t="s">
        <v>253</v>
      </c>
    </row>
    <row r="668" spans="1:9" x14ac:dyDescent="0.35">
      <c r="A668" s="2" t="s">
        <v>4865</v>
      </c>
      <c r="B668" t="s">
        <v>966</v>
      </c>
      <c r="C668" s="8" t="str">
        <f t="shared" ca="1" si="10"/>
        <v>jgates2@hotmail.com</v>
      </c>
      <c r="D668" t="s">
        <v>1968</v>
      </c>
      <c r="E668" t="s">
        <v>2969</v>
      </c>
      <c r="F668" t="s">
        <v>43</v>
      </c>
      <c r="G668" t="s">
        <v>15</v>
      </c>
      <c r="H668">
        <v>10009</v>
      </c>
      <c r="I668" t="s">
        <v>254</v>
      </c>
    </row>
    <row r="669" spans="1:9" x14ac:dyDescent="0.35">
      <c r="A669" s="2" t="s">
        <v>4866</v>
      </c>
      <c r="B669" t="s">
        <v>967</v>
      </c>
      <c r="C669" s="8" t="str">
        <f t="shared" ca="1" si="10"/>
        <v>lgonzales1@hotmail.com</v>
      </c>
      <c r="D669" t="s">
        <v>1969</v>
      </c>
      <c r="E669" t="s">
        <v>2970</v>
      </c>
      <c r="F669" t="s">
        <v>3303</v>
      </c>
      <c r="G669" t="s">
        <v>3730</v>
      </c>
      <c r="H669" t="s">
        <v>3809</v>
      </c>
      <c r="I669" t="s">
        <v>254</v>
      </c>
    </row>
    <row r="670" spans="1:9" x14ac:dyDescent="0.35">
      <c r="A670" s="2" t="s">
        <v>4867</v>
      </c>
      <c r="B670" t="s">
        <v>968</v>
      </c>
      <c r="C670" s="8" t="str">
        <f t="shared" ca="1" si="10"/>
        <v>ldavila8@yahoo.com</v>
      </c>
      <c r="D670" t="s">
        <v>1970</v>
      </c>
      <c r="E670" t="s">
        <v>2971</v>
      </c>
      <c r="F670" t="s">
        <v>3343</v>
      </c>
      <c r="G670" t="s">
        <v>3730</v>
      </c>
      <c r="H670" t="s">
        <v>4057</v>
      </c>
      <c r="I670" t="s">
        <v>253</v>
      </c>
    </row>
    <row r="671" spans="1:9" x14ac:dyDescent="0.35">
      <c r="A671" s="2" t="s">
        <v>4868</v>
      </c>
      <c r="B671" t="s">
        <v>969</v>
      </c>
      <c r="C671" s="8" t="str">
        <f t="shared" ca="1" si="10"/>
        <v>dharvey0@icloud.com</v>
      </c>
      <c r="D671" t="s">
        <v>1971</v>
      </c>
      <c r="E671" t="s">
        <v>2972</v>
      </c>
      <c r="F671" t="s">
        <v>3347</v>
      </c>
      <c r="G671" t="s">
        <v>3730</v>
      </c>
      <c r="H671" t="s">
        <v>4058</v>
      </c>
      <c r="I671" t="s">
        <v>254</v>
      </c>
    </row>
    <row r="672" spans="1:9" x14ac:dyDescent="0.35">
      <c r="A672" s="2" t="s">
        <v>4869</v>
      </c>
      <c r="B672" t="s">
        <v>970</v>
      </c>
      <c r="C672" s="8" t="str">
        <f t="shared" ca="1" si="10"/>
        <v>ahuber5@hotmail.com</v>
      </c>
      <c r="D672" t="s">
        <v>1972</v>
      </c>
      <c r="E672" t="s">
        <v>2973</v>
      </c>
      <c r="F672" t="s">
        <v>101</v>
      </c>
      <c r="G672" t="s">
        <v>15</v>
      </c>
      <c r="H672">
        <v>33615</v>
      </c>
      <c r="I672" t="s">
        <v>253</v>
      </c>
    </row>
    <row r="673" spans="1:9" x14ac:dyDescent="0.35">
      <c r="A673" s="2" t="s">
        <v>4870</v>
      </c>
      <c r="B673" t="s">
        <v>971</v>
      </c>
      <c r="C673" s="8" t="str">
        <f t="shared" ca="1" si="10"/>
        <v>zdoyle9@icloud.com</v>
      </c>
      <c r="D673" t="s">
        <v>1973</v>
      </c>
      <c r="E673" t="s">
        <v>2974</v>
      </c>
      <c r="F673" t="s">
        <v>239</v>
      </c>
      <c r="G673" t="s">
        <v>178</v>
      </c>
      <c r="H673" t="s">
        <v>240</v>
      </c>
      <c r="I673" t="s">
        <v>254</v>
      </c>
    </row>
    <row r="674" spans="1:9" x14ac:dyDescent="0.35">
      <c r="A674" s="2" t="s">
        <v>4871</v>
      </c>
      <c r="B674" t="s">
        <v>972</v>
      </c>
      <c r="C674" s="8" t="str">
        <f t="shared" ca="1" si="10"/>
        <v>lhubbard2@hotmail.com</v>
      </c>
      <c r="D674" t="s">
        <v>1974</v>
      </c>
      <c r="E674" t="s">
        <v>2975</v>
      </c>
      <c r="F674" t="s">
        <v>3628</v>
      </c>
      <c r="G674" t="s">
        <v>3731</v>
      </c>
      <c r="H674" t="s">
        <v>4059</v>
      </c>
      <c r="I674" t="s">
        <v>253</v>
      </c>
    </row>
    <row r="675" spans="1:9" x14ac:dyDescent="0.35">
      <c r="A675" s="2" t="s">
        <v>4872</v>
      </c>
      <c r="B675" t="s">
        <v>973</v>
      </c>
      <c r="C675" s="8" t="str">
        <f t="shared" ca="1" si="10"/>
        <v>rnewton4@icloud.com</v>
      </c>
      <c r="D675" t="s">
        <v>1975</v>
      </c>
      <c r="E675" t="s">
        <v>2976</v>
      </c>
      <c r="F675" t="s">
        <v>30</v>
      </c>
      <c r="G675" t="s">
        <v>15</v>
      </c>
      <c r="H675">
        <v>23285</v>
      </c>
      <c r="I675" t="s">
        <v>253</v>
      </c>
    </row>
    <row r="676" spans="1:9" x14ac:dyDescent="0.35">
      <c r="A676" s="2" t="s">
        <v>4873</v>
      </c>
      <c r="B676" t="s">
        <v>974</v>
      </c>
      <c r="C676" s="8" t="str">
        <f t="shared" ca="1" si="10"/>
        <v>rcowan6@yahoo.com</v>
      </c>
      <c r="D676" t="s">
        <v>1976</v>
      </c>
      <c r="E676" t="s">
        <v>2977</v>
      </c>
      <c r="F676" t="s">
        <v>210</v>
      </c>
      <c r="G676" t="s">
        <v>15</v>
      </c>
      <c r="H676">
        <v>92619</v>
      </c>
      <c r="I676" t="s">
        <v>253</v>
      </c>
    </row>
    <row r="677" spans="1:9" x14ac:dyDescent="0.35">
      <c r="A677" s="2" t="s">
        <v>4874</v>
      </c>
      <c r="B677" t="s">
        <v>975</v>
      </c>
      <c r="C677" s="8" t="str">
        <f t="shared" ca="1" si="10"/>
        <v>mcamacho3@gmail.com</v>
      </c>
      <c r="D677" t="s">
        <v>1977</v>
      </c>
      <c r="E677" t="s">
        <v>2978</v>
      </c>
      <c r="F677" t="s">
        <v>3566</v>
      </c>
      <c r="G677" t="s">
        <v>3730</v>
      </c>
      <c r="H677" t="s">
        <v>4060</v>
      </c>
      <c r="I677" t="s">
        <v>253</v>
      </c>
    </row>
    <row r="678" spans="1:9" x14ac:dyDescent="0.35">
      <c r="A678" s="2" t="s">
        <v>4875</v>
      </c>
      <c r="B678" t="s">
        <v>976</v>
      </c>
      <c r="C678" s="8" t="str">
        <f t="shared" ca="1" si="10"/>
        <v>ahill1@outlook.com</v>
      </c>
      <c r="D678" t="s">
        <v>1978</v>
      </c>
      <c r="E678" t="s">
        <v>2979</v>
      </c>
      <c r="F678" t="s">
        <v>3553</v>
      </c>
      <c r="G678" t="s">
        <v>3730</v>
      </c>
      <c r="H678" t="s">
        <v>4061</v>
      </c>
      <c r="I678" t="s">
        <v>254</v>
      </c>
    </row>
    <row r="679" spans="1:9" x14ac:dyDescent="0.35">
      <c r="A679" s="2" t="s">
        <v>4876</v>
      </c>
      <c r="B679" t="s">
        <v>977</v>
      </c>
      <c r="C679" s="8" t="str">
        <f t="shared" ca="1" si="10"/>
        <v>gzhang7@icloud.com</v>
      </c>
      <c r="D679" t="s">
        <v>1979</v>
      </c>
      <c r="E679" t="s">
        <v>2980</v>
      </c>
      <c r="F679" t="s">
        <v>3513</v>
      </c>
      <c r="G679" t="s">
        <v>3730</v>
      </c>
      <c r="H679" t="s">
        <v>4062</v>
      </c>
      <c r="I679" t="s">
        <v>254</v>
      </c>
    </row>
    <row r="680" spans="1:9" x14ac:dyDescent="0.35">
      <c r="A680" s="2" t="s">
        <v>4877</v>
      </c>
      <c r="B680" t="s">
        <v>978</v>
      </c>
      <c r="C680" s="8" t="str">
        <f t="shared" ca="1" si="10"/>
        <v>sgraham9@hotmail.com</v>
      </c>
      <c r="D680" t="s">
        <v>1980</v>
      </c>
      <c r="E680" t="s">
        <v>2981</v>
      </c>
      <c r="F680" t="s">
        <v>149</v>
      </c>
      <c r="G680" t="s">
        <v>15</v>
      </c>
      <c r="H680">
        <v>2298</v>
      </c>
      <c r="I680" t="s">
        <v>253</v>
      </c>
    </row>
    <row r="681" spans="1:9" x14ac:dyDescent="0.35">
      <c r="A681" s="2" t="s">
        <v>4878</v>
      </c>
      <c r="B681" t="s">
        <v>979</v>
      </c>
      <c r="C681" s="8" t="str">
        <f t="shared" ca="1" si="10"/>
        <v>mhayden4@yahoo.com</v>
      </c>
      <c r="D681" t="s">
        <v>1981</v>
      </c>
      <c r="E681" t="s">
        <v>2982</v>
      </c>
      <c r="F681" t="s">
        <v>3629</v>
      </c>
      <c r="G681" t="s">
        <v>3730</v>
      </c>
      <c r="H681" t="s">
        <v>4063</v>
      </c>
      <c r="I681" t="s">
        <v>254</v>
      </c>
    </row>
    <row r="682" spans="1:9" x14ac:dyDescent="0.35">
      <c r="A682" s="2" t="s">
        <v>4879</v>
      </c>
      <c r="B682" t="s">
        <v>980</v>
      </c>
      <c r="C682" s="8" t="str">
        <f t="shared" ca="1" si="10"/>
        <v>cblankenship7@gmail.com</v>
      </c>
      <c r="D682" t="s">
        <v>1982</v>
      </c>
      <c r="E682" t="s">
        <v>2983</v>
      </c>
      <c r="F682" t="s">
        <v>3630</v>
      </c>
      <c r="G682" t="s">
        <v>3730</v>
      </c>
      <c r="H682" t="s">
        <v>4064</v>
      </c>
      <c r="I682" t="s">
        <v>254</v>
      </c>
    </row>
    <row r="683" spans="1:9" x14ac:dyDescent="0.35">
      <c r="A683" s="2" t="s">
        <v>4880</v>
      </c>
      <c r="B683" t="s">
        <v>981</v>
      </c>
      <c r="C683" s="8" t="str">
        <f t="shared" ca="1" si="10"/>
        <v>kbyrd9@outlook.com</v>
      </c>
      <c r="D683" t="s">
        <v>1983</v>
      </c>
      <c r="E683" t="s">
        <v>2984</v>
      </c>
      <c r="F683" t="s">
        <v>85</v>
      </c>
      <c r="G683" t="s">
        <v>15</v>
      </c>
      <c r="H683">
        <v>64125</v>
      </c>
      <c r="I683" t="s">
        <v>253</v>
      </c>
    </row>
    <row r="684" spans="1:9" x14ac:dyDescent="0.35">
      <c r="A684" s="2" t="s">
        <v>4881</v>
      </c>
      <c r="B684" t="s">
        <v>982</v>
      </c>
      <c r="C684" s="8" t="str">
        <f t="shared" ca="1" si="10"/>
        <v>bwolf4@hotmail.com</v>
      </c>
      <c r="D684" t="s">
        <v>1984</v>
      </c>
      <c r="E684" t="s">
        <v>2985</v>
      </c>
      <c r="F684" t="s">
        <v>35</v>
      </c>
      <c r="G684" t="s">
        <v>15</v>
      </c>
      <c r="H684">
        <v>53234</v>
      </c>
      <c r="I684" t="s">
        <v>253</v>
      </c>
    </row>
    <row r="685" spans="1:9" x14ac:dyDescent="0.35">
      <c r="A685" s="2" t="s">
        <v>4882</v>
      </c>
      <c r="B685" t="s">
        <v>983</v>
      </c>
      <c r="C685" s="8" t="str">
        <f t="shared" ca="1" si="10"/>
        <v>dho3@yahoo.com</v>
      </c>
      <c r="D685" t="s">
        <v>1985</v>
      </c>
      <c r="E685" t="s">
        <v>2986</v>
      </c>
      <c r="F685" t="s">
        <v>3425</v>
      </c>
      <c r="G685" t="s">
        <v>3730</v>
      </c>
      <c r="H685" t="s">
        <v>4055</v>
      </c>
      <c r="I685" t="s">
        <v>254</v>
      </c>
    </row>
    <row r="686" spans="1:9" x14ac:dyDescent="0.35">
      <c r="A686" s="2" t="s">
        <v>4883</v>
      </c>
      <c r="B686" t="s">
        <v>984</v>
      </c>
      <c r="C686" s="8" t="str">
        <f t="shared" ca="1" si="10"/>
        <v>smedina7@yahoo.com</v>
      </c>
      <c r="D686" t="s">
        <v>1986</v>
      </c>
      <c r="E686" t="s">
        <v>2987</v>
      </c>
      <c r="F686" t="s">
        <v>159</v>
      </c>
      <c r="G686" t="s">
        <v>15</v>
      </c>
      <c r="H686">
        <v>92415</v>
      </c>
      <c r="I686" t="s">
        <v>254</v>
      </c>
    </row>
    <row r="687" spans="1:9" x14ac:dyDescent="0.35">
      <c r="A687" s="2" t="s">
        <v>4884</v>
      </c>
      <c r="B687" t="s">
        <v>985</v>
      </c>
      <c r="C687" s="8" t="str">
        <f t="shared" ca="1" si="10"/>
        <v>bskinner2@aol.com</v>
      </c>
      <c r="D687" t="s">
        <v>1987</v>
      </c>
      <c r="E687" t="s">
        <v>2988</v>
      </c>
      <c r="F687" t="s">
        <v>156</v>
      </c>
      <c r="G687" t="s">
        <v>15</v>
      </c>
      <c r="H687">
        <v>34985</v>
      </c>
      <c r="I687" t="s">
        <v>253</v>
      </c>
    </row>
    <row r="688" spans="1:9" x14ac:dyDescent="0.35">
      <c r="A688" s="2" t="s">
        <v>4885</v>
      </c>
      <c r="B688" t="s">
        <v>986</v>
      </c>
      <c r="C688" s="8" t="str">
        <f t="shared" ca="1" si="10"/>
        <v>lellis5@yahoo.com</v>
      </c>
      <c r="D688" t="s">
        <v>1988</v>
      </c>
      <c r="E688" t="s">
        <v>2989</v>
      </c>
      <c r="F688" t="s">
        <v>3560</v>
      </c>
      <c r="G688" t="s">
        <v>3731</v>
      </c>
      <c r="H688" t="s">
        <v>3991</v>
      </c>
      <c r="I688" t="s">
        <v>253</v>
      </c>
    </row>
    <row r="689" spans="1:9" x14ac:dyDescent="0.35">
      <c r="A689" s="2" t="s">
        <v>4886</v>
      </c>
      <c r="B689" t="s">
        <v>987</v>
      </c>
      <c r="C689" s="8" t="str">
        <f t="shared" ca="1" si="10"/>
        <v>dkidd8@yahoo.com</v>
      </c>
      <c r="D689" t="s">
        <v>1989</v>
      </c>
      <c r="E689" t="s">
        <v>2990</v>
      </c>
      <c r="F689" t="s">
        <v>3631</v>
      </c>
      <c r="G689" t="s">
        <v>22</v>
      </c>
      <c r="H689" t="s">
        <v>4065</v>
      </c>
      <c r="I689" t="s">
        <v>254</v>
      </c>
    </row>
    <row r="690" spans="1:9" x14ac:dyDescent="0.35">
      <c r="A690" s="2" t="s">
        <v>4887</v>
      </c>
      <c r="B690" t="s">
        <v>988</v>
      </c>
      <c r="C690" s="8" t="str">
        <f t="shared" ca="1" si="10"/>
        <v>kmoss5@hotmail.com</v>
      </c>
      <c r="D690" t="s">
        <v>1990</v>
      </c>
      <c r="E690" t="s">
        <v>2991</v>
      </c>
      <c r="F690" t="s">
        <v>3559</v>
      </c>
      <c r="G690" t="s">
        <v>3730</v>
      </c>
      <c r="H690" t="s">
        <v>3988</v>
      </c>
      <c r="I690" t="s">
        <v>254</v>
      </c>
    </row>
    <row r="691" spans="1:9" x14ac:dyDescent="0.35">
      <c r="A691" s="2" t="s">
        <v>4888</v>
      </c>
      <c r="B691" t="s">
        <v>989</v>
      </c>
      <c r="C691" s="8" t="str">
        <f t="shared" ca="1" si="10"/>
        <v>aoliver1@icloud.com</v>
      </c>
      <c r="D691" t="s">
        <v>1991</v>
      </c>
      <c r="E691" t="s">
        <v>2992</v>
      </c>
      <c r="F691" t="s">
        <v>3380</v>
      </c>
      <c r="G691" t="s">
        <v>3730</v>
      </c>
      <c r="H691" t="s">
        <v>4015</v>
      </c>
      <c r="I691" t="s">
        <v>254</v>
      </c>
    </row>
    <row r="692" spans="1:9" x14ac:dyDescent="0.35">
      <c r="A692" s="2" t="s">
        <v>4889</v>
      </c>
      <c r="B692" t="s">
        <v>990</v>
      </c>
      <c r="C692" s="8" t="str">
        <f t="shared" ca="1" si="10"/>
        <v>tpark6@aol.com</v>
      </c>
      <c r="D692" t="s">
        <v>1992</v>
      </c>
      <c r="E692" t="s">
        <v>2993</v>
      </c>
      <c r="F692" t="s">
        <v>158</v>
      </c>
      <c r="G692" t="s">
        <v>15</v>
      </c>
      <c r="H692">
        <v>33355</v>
      </c>
      <c r="I692" t="s">
        <v>254</v>
      </c>
    </row>
    <row r="693" spans="1:9" x14ac:dyDescent="0.35">
      <c r="A693" s="2" t="s">
        <v>4890</v>
      </c>
      <c r="B693" t="s">
        <v>991</v>
      </c>
      <c r="C693" s="8" t="str">
        <f t="shared" ca="1" si="10"/>
        <v>msherman7@yahoo.com</v>
      </c>
      <c r="D693" t="s">
        <v>1993</v>
      </c>
      <c r="E693" t="s">
        <v>2994</v>
      </c>
      <c r="F693" t="s">
        <v>3632</v>
      </c>
      <c r="G693" t="s">
        <v>3730</v>
      </c>
      <c r="H693" t="s">
        <v>4066</v>
      </c>
      <c r="I693" t="s">
        <v>253</v>
      </c>
    </row>
    <row r="694" spans="1:9" x14ac:dyDescent="0.35">
      <c r="A694" s="2" t="s">
        <v>4891</v>
      </c>
      <c r="B694" t="s">
        <v>992</v>
      </c>
      <c r="C694" s="8" t="str">
        <f t="shared" ca="1" si="10"/>
        <v>jkemp3@hotmail.com</v>
      </c>
      <c r="D694" t="s">
        <v>1994</v>
      </c>
      <c r="E694" t="s">
        <v>2995</v>
      </c>
      <c r="F694" t="s">
        <v>3633</v>
      </c>
      <c r="G694" t="s">
        <v>3730</v>
      </c>
      <c r="H694" t="s">
        <v>4067</v>
      </c>
      <c r="I694" t="s">
        <v>254</v>
      </c>
    </row>
    <row r="695" spans="1:9" x14ac:dyDescent="0.35">
      <c r="A695" s="2" t="s">
        <v>4892</v>
      </c>
      <c r="B695" t="s">
        <v>993</v>
      </c>
      <c r="C695" s="8" t="str">
        <f t="shared" ca="1" si="10"/>
        <v>rirwin0@gmail.com</v>
      </c>
      <c r="D695" t="s">
        <v>1995</v>
      </c>
      <c r="E695" t="s">
        <v>2996</v>
      </c>
      <c r="F695" t="s">
        <v>3407</v>
      </c>
      <c r="G695" t="s">
        <v>3730</v>
      </c>
      <c r="H695" t="s">
        <v>4068</v>
      </c>
      <c r="I695" t="s">
        <v>253</v>
      </c>
    </row>
    <row r="696" spans="1:9" x14ac:dyDescent="0.35">
      <c r="A696" s="2" t="s">
        <v>4893</v>
      </c>
      <c r="B696" t="s">
        <v>994</v>
      </c>
      <c r="C696" s="8" t="str">
        <f t="shared" ca="1" si="10"/>
        <v>abutler0@outlook.com</v>
      </c>
      <c r="D696" t="s">
        <v>1996</v>
      </c>
      <c r="E696" t="s">
        <v>2997</v>
      </c>
      <c r="F696" t="s">
        <v>3361</v>
      </c>
      <c r="G696" t="s">
        <v>3730</v>
      </c>
      <c r="H696" t="s">
        <v>4069</v>
      </c>
      <c r="I696" t="s">
        <v>254</v>
      </c>
    </row>
    <row r="697" spans="1:9" x14ac:dyDescent="0.35">
      <c r="A697" s="2" t="s">
        <v>4894</v>
      </c>
      <c r="B697" t="s">
        <v>995</v>
      </c>
      <c r="C697" s="8" t="str">
        <f t="shared" ca="1" si="10"/>
        <v>wcarson9@yahoo.com</v>
      </c>
      <c r="D697" t="s">
        <v>1997</v>
      </c>
      <c r="E697" t="s">
        <v>2998</v>
      </c>
      <c r="F697" t="s">
        <v>3634</v>
      </c>
      <c r="G697" t="s">
        <v>3731</v>
      </c>
      <c r="H697" t="s">
        <v>4070</v>
      </c>
      <c r="I697" t="s">
        <v>253</v>
      </c>
    </row>
    <row r="698" spans="1:9" x14ac:dyDescent="0.35">
      <c r="A698" s="2" t="s">
        <v>4895</v>
      </c>
      <c r="B698" t="s">
        <v>996</v>
      </c>
      <c r="C698" s="8" t="str">
        <f t="shared" ca="1" si="10"/>
        <v>pvilla5@yahoo.com</v>
      </c>
      <c r="D698" t="s">
        <v>1998</v>
      </c>
      <c r="E698" t="s">
        <v>2999</v>
      </c>
      <c r="F698" t="s">
        <v>42</v>
      </c>
      <c r="G698" t="s">
        <v>15</v>
      </c>
      <c r="H698">
        <v>60604</v>
      </c>
      <c r="I698" t="s">
        <v>254</v>
      </c>
    </row>
    <row r="699" spans="1:9" x14ac:dyDescent="0.35">
      <c r="A699" s="2" t="s">
        <v>4896</v>
      </c>
      <c r="B699" t="s">
        <v>997</v>
      </c>
      <c r="C699" s="8" t="str">
        <f t="shared" ca="1" si="10"/>
        <v>dsanchez6@aol.com</v>
      </c>
      <c r="D699" t="s">
        <v>1999</v>
      </c>
      <c r="E699" t="s">
        <v>3000</v>
      </c>
      <c r="F699" t="s">
        <v>3479</v>
      </c>
      <c r="G699" t="s">
        <v>3730</v>
      </c>
      <c r="H699" t="s">
        <v>4071</v>
      </c>
      <c r="I699" t="s">
        <v>254</v>
      </c>
    </row>
    <row r="700" spans="1:9" x14ac:dyDescent="0.35">
      <c r="A700" s="2" t="s">
        <v>4897</v>
      </c>
      <c r="B700" t="s">
        <v>998</v>
      </c>
      <c r="C700" s="8" t="str">
        <f t="shared" ca="1" si="10"/>
        <v>scolon1@gmail.com</v>
      </c>
      <c r="D700" t="s">
        <v>2000</v>
      </c>
      <c r="E700" t="s">
        <v>3001</v>
      </c>
      <c r="F700" t="s">
        <v>3635</v>
      </c>
      <c r="G700" t="s">
        <v>3730</v>
      </c>
      <c r="H700" t="s">
        <v>4072</v>
      </c>
      <c r="I700" t="s">
        <v>254</v>
      </c>
    </row>
    <row r="701" spans="1:9" x14ac:dyDescent="0.35">
      <c r="A701" s="2" t="s">
        <v>4898</v>
      </c>
      <c r="B701" t="s">
        <v>999</v>
      </c>
      <c r="C701" s="8" t="str">
        <f t="shared" ca="1" si="10"/>
        <v>nmatthews3@icloud.com</v>
      </c>
      <c r="D701" t="s">
        <v>2001</v>
      </c>
      <c r="E701" t="s">
        <v>3002</v>
      </c>
      <c r="F701" t="s">
        <v>3399</v>
      </c>
      <c r="G701" t="s">
        <v>3732</v>
      </c>
      <c r="H701">
        <v>12103</v>
      </c>
      <c r="I701" t="s">
        <v>253</v>
      </c>
    </row>
    <row r="702" spans="1:9" x14ac:dyDescent="0.35">
      <c r="A702" s="2" t="s">
        <v>4899</v>
      </c>
      <c r="B702" t="s">
        <v>1000</v>
      </c>
      <c r="C702" s="8" t="str">
        <f t="shared" ca="1" si="10"/>
        <v>klewis2@outlook.com</v>
      </c>
      <c r="D702" t="s">
        <v>2002</v>
      </c>
      <c r="E702" t="s">
        <v>3003</v>
      </c>
      <c r="F702" t="s">
        <v>33</v>
      </c>
      <c r="G702" t="s">
        <v>15</v>
      </c>
      <c r="H702">
        <v>80241</v>
      </c>
      <c r="I702" t="s">
        <v>254</v>
      </c>
    </row>
    <row r="703" spans="1:9" x14ac:dyDescent="0.35">
      <c r="A703" s="2" t="s">
        <v>4900</v>
      </c>
      <c r="B703" t="s">
        <v>1001</v>
      </c>
      <c r="C703" s="8" t="str">
        <f t="shared" ca="1" si="10"/>
        <v>dbradley9@aol.com</v>
      </c>
      <c r="D703" t="s">
        <v>2003</v>
      </c>
      <c r="E703" t="s">
        <v>3004</v>
      </c>
      <c r="F703" t="s">
        <v>43</v>
      </c>
      <c r="G703" t="s">
        <v>15</v>
      </c>
      <c r="H703">
        <v>10105</v>
      </c>
      <c r="I703" t="s">
        <v>253</v>
      </c>
    </row>
    <row r="704" spans="1:9" x14ac:dyDescent="0.35">
      <c r="A704" s="2" t="s">
        <v>4901</v>
      </c>
      <c r="B704" t="s">
        <v>1002</v>
      </c>
      <c r="C704" s="8" t="str">
        <f t="shared" ca="1" si="10"/>
        <v>lherman2@yahoo.com</v>
      </c>
      <c r="D704" t="s">
        <v>2004</v>
      </c>
      <c r="E704" t="s">
        <v>3005</v>
      </c>
      <c r="F704" t="s">
        <v>3636</v>
      </c>
      <c r="G704" t="s">
        <v>178</v>
      </c>
      <c r="H704" t="s">
        <v>4073</v>
      </c>
      <c r="I704" t="s">
        <v>253</v>
      </c>
    </row>
    <row r="705" spans="1:9" x14ac:dyDescent="0.35">
      <c r="A705" s="2" t="s">
        <v>4902</v>
      </c>
      <c r="B705" t="s">
        <v>1003</v>
      </c>
      <c r="C705" s="8" t="str">
        <f t="shared" ca="1" si="10"/>
        <v>mvega2@outlook.com</v>
      </c>
      <c r="D705" t="s">
        <v>2005</v>
      </c>
      <c r="E705" t="s">
        <v>3006</v>
      </c>
      <c r="F705" t="s">
        <v>245</v>
      </c>
      <c r="G705" t="s">
        <v>178</v>
      </c>
      <c r="H705" t="s">
        <v>218</v>
      </c>
      <c r="I705" t="s">
        <v>253</v>
      </c>
    </row>
    <row r="706" spans="1:9" x14ac:dyDescent="0.35">
      <c r="A706" s="2" t="s">
        <v>4903</v>
      </c>
      <c r="B706" t="s">
        <v>1004</v>
      </c>
      <c r="C706" s="8" t="str">
        <f t="shared" ca="1" si="10"/>
        <v>awagner3@outlook.com</v>
      </c>
      <c r="D706" t="s">
        <v>2006</v>
      </c>
      <c r="E706" t="s">
        <v>3007</v>
      </c>
      <c r="F706" t="s">
        <v>132</v>
      </c>
      <c r="G706" t="s">
        <v>15</v>
      </c>
      <c r="H706">
        <v>7112</v>
      </c>
      <c r="I706" t="s">
        <v>253</v>
      </c>
    </row>
    <row r="707" spans="1:9" x14ac:dyDescent="0.35">
      <c r="A707" s="2" t="s">
        <v>4904</v>
      </c>
      <c r="B707" t="s">
        <v>1005</v>
      </c>
      <c r="C707" s="8" t="str">
        <f t="shared" ref="C707:C770" ca="1" si="11">LOWER(LEFT(B707,1) &amp; RIGHT(B707,LEN(B707)-SEARCH(" ",B707)) &amp; RANDBETWEEN(0,9) &amp; "@" &amp; CHOOSE(RANDBETWEEN(1,6), "gmail.com", "yahoo.com", "outlook.com", "icloud.com", "hotmail.com", "aol.com"))</f>
        <v>bware5@yahoo.com</v>
      </c>
      <c r="D707" t="s">
        <v>2007</v>
      </c>
      <c r="E707" t="s">
        <v>3008</v>
      </c>
      <c r="F707" t="s">
        <v>164</v>
      </c>
      <c r="G707" t="s">
        <v>15</v>
      </c>
      <c r="H707">
        <v>92825</v>
      </c>
      <c r="I707" t="s">
        <v>254</v>
      </c>
    </row>
    <row r="708" spans="1:9" x14ac:dyDescent="0.35">
      <c r="A708" s="2" t="s">
        <v>4905</v>
      </c>
      <c r="B708" t="s">
        <v>1006</v>
      </c>
      <c r="C708" s="8" t="str">
        <f t="shared" ca="1" si="11"/>
        <v>cjarvis4@gmail.com</v>
      </c>
      <c r="D708" t="s">
        <v>2008</v>
      </c>
      <c r="E708" t="s">
        <v>3009</v>
      </c>
      <c r="F708" t="s">
        <v>43</v>
      </c>
      <c r="G708" t="s">
        <v>15</v>
      </c>
      <c r="H708">
        <v>10004</v>
      </c>
      <c r="I708" t="s">
        <v>254</v>
      </c>
    </row>
    <row r="709" spans="1:9" x14ac:dyDescent="0.35">
      <c r="A709" s="2" t="s">
        <v>4906</v>
      </c>
      <c r="B709" t="s">
        <v>1007</v>
      </c>
      <c r="C709" s="8" t="str">
        <f t="shared" ca="1" si="11"/>
        <v>awiley9@yahoo.com</v>
      </c>
      <c r="D709" t="s">
        <v>2009</v>
      </c>
      <c r="E709" t="s">
        <v>3010</v>
      </c>
      <c r="F709" t="s">
        <v>3556</v>
      </c>
      <c r="G709" t="s">
        <v>3730</v>
      </c>
      <c r="H709" t="s">
        <v>3985</v>
      </c>
      <c r="I709" t="s">
        <v>254</v>
      </c>
    </row>
    <row r="710" spans="1:9" x14ac:dyDescent="0.35">
      <c r="A710" s="2" t="s">
        <v>4907</v>
      </c>
      <c r="B710" t="s">
        <v>1008</v>
      </c>
      <c r="C710" s="8" t="str">
        <f t="shared" ca="1" si="11"/>
        <v>afowler4@yahoo.com</v>
      </c>
      <c r="D710" t="s">
        <v>2010</v>
      </c>
      <c r="E710" t="s">
        <v>3011</v>
      </c>
      <c r="F710" t="s">
        <v>3314</v>
      </c>
      <c r="G710" t="s">
        <v>3730</v>
      </c>
      <c r="H710" t="s">
        <v>4074</v>
      </c>
      <c r="I710" t="s">
        <v>253</v>
      </c>
    </row>
    <row r="711" spans="1:9" x14ac:dyDescent="0.35">
      <c r="A711" s="2" t="s">
        <v>4908</v>
      </c>
      <c r="B711" t="s">
        <v>1009</v>
      </c>
      <c r="C711" s="8" t="str">
        <f t="shared" ca="1" si="11"/>
        <v>tlang9@hotmail.com</v>
      </c>
      <c r="D711" t="s">
        <v>2011</v>
      </c>
      <c r="E711" t="s">
        <v>3012</v>
      </c>
      <c r="F711" t="s">
        <v>3378</v>
      </c>
      <c r="G711" t="s">
        <v>3731</v>
      </c>
      <c r="H711" t="s">
        <v>3804</v>
      </c>
      <c r="I711" t="s">
        <v>253</v>
      </c>
    </row>
    <row r="712" spans="1:9" x14ac:dyDescent="0.35">
      <c r="A712" s="2" t="s">
        <v>4909</v>
      </c>
      <c r="B712" t="s">
        <v>1010</v>
      </c>
      <c r="C712" s="8" t="str">
        <f t="shared" ca="1" si="11"/>
        <v>cdaugherty8@aol.com</v>
      </c>
      <c r="D712" t="s">
        <v>2012</v>
      </c>
      <c r="E712" t="s">
        <v>3013</v>
      </c>
      <c r="F712" t="s">
        <v>3637</v>
      </c>
      <c r="G712" t="s">
        <v>3731</v>
      </c>
      <c r="H712" t="s">
        <v>4075</v>
      </c>
      <c r="I712" t="s">
        <v>254</v>
      </c>
    </row>
    <row r="713" spans="1:9" x14ac:dyDescent="0.35">
      <c r="A713" s="2" t="s">
        <v>4910</v>
      </c>
      <c r="B713" t="s">
        <v>1011</v>
      </c>
      <c r="C713" s="8" t="str">
        <f t="shared" ca="1" si="11"/>
        <v>tharvey3@outlook.com</v>
      </c>
      <c r="D713" t="s">
        <v>2013</v>
      </c>
      <c r="E713" t="s">
        <v>3014</v>
      </c>
      <c r="F713" t="s">
        <v>3553</v>
      </c>
      <c r="G713" t="s">
        <v>3730</v>
      </c>
      <c r="H713" t="s">
        <v>4076</v>
      </c>
      <c r="I713" t="s">
        <v>254</v>
      </c>
    </row>
    <row r="714" spans="1:9" x14ac:dyDescent="0.35">
      <c r="A714" s="2" t="s">
        <v>4911</v>
      </c>
      <c r="B714" t="s">
        <v>1012</v>
      </c>
      <c r="C714" s="8" t="str">
        <f t="shared" ca="1" si="11"/>
        <v>vdawson1@icloud.com</v>
      </c>
      <c r="D714" t="s">
        <v>2014</v>
      </c>
      <c r="E714" t="s">
        <v>3015</v>
      </c>
      <c r="F714" t="s">
        <v>80</v>
      </c>
      <c r="G714" t="s">
        <v>15</v>
      </c>
      <c r="H714">
        <v>98185</v>
      </c>
      <c r="I714" t="s">
        <v>254</v>
      </c>
    </row>
    <row r="715" spans="1:9" x14ac:dyDescent="0.35">
      <c r="A715" s="2" t="s">
        <v>4912</v>
      </c>
      <c r="B715" t="s">
        <v>1013</v>
      </c>
      <c r="C715" s="8" t="str">
        <f t="shared" ca="1" si="11"/>
        <v>tbuchanan0@outlook.com</v>
      </c>
      <c r="D715" t="s">
        <v>2015</v>
      </c>
      <c r="E715" t="s">
        <v>3016</v>
      </c>
      <c r="F715" t="s">
        <v>105</v>
      </c>
      <c r="G715" t="s">
        <v>15</v>
      </c>
      <c r="H715">
        <v>35290</v>
      </c>
      <c r="I715" t="s">
        <v>254</v>
      </c>
    </row>
    <row r="716" spans="1:9" x14ac:dyDescent="0.35">
      <c r="A716" s="2" t="s">
        <v>4913</v>
      </c>
      <c r="B716" t="s">
        <v>1014</v>
      </c>
      <c r="C716" s="8" t="str">
        <f t="shared" ca="1" si="11"/>
        <v>idowns0@aol.com</v>
      </c>
      <c r="D716" t="s">
        <v>2016</v>
      </c>
      <c r="E716" t="s">
        <v>3017</v>
      </c>
      <c r="F716" t="s">
        <v>3638</v>
      </c>
      <c r="G716" t="s">
        <v>3730</v>
      </c>
      <c r="H716" t="s">
        <v>4077</v>
      </c>
      <c r="I716" t="s">
        <v>253</v>
      </c>
    </row>
    <row r="717" spans="1:9" x14ac:dyDescent="0.35">
      <c r="A717" s="2" t="s">
        <v>4914</v>
      </c>
      <c r="B717" t="s">
        <v>1015</v>
      </c>
      <c r="C717" s="8" t="str">
        <f t="shared" ca="1" si="11"/>
        <v>kclements3@aol.com</v>
      </c>
      <c r="D717" t="s">
        <v>2017</v>
      </c>
      <c r="E717" t="s">
        <v>3018</v>
      </c>
      <c r="F717" t="s">
        <v>3639</v>
      </c>
      <c r="G717" t="s">
        <v>3731</v>
      </c>
      <c r="H717" t="s">
        <v>4078</v>
      </c>
      <c r="I717" t="s">
        <v>254</v>
      </c>
    </row>
    <row r="718" spans="1:9" x14ac:dyDescent="0.35">
      <c r="A718" s="2" t="s">
        <v>4915</v>
      </c>
      <c r="B718" t="s">
        <v>1016</v>
      </c>
      <c r="C718" s="8" t="str">
        <f t="shared" ca="1" si="11"/>
        <v>cstone8@gmail.com</v>
      </c>
      <c r="D718" t="s">
        <v>2018</v>
      </c>
      <c r="E718" t="s">
        <v>3019</v>
      </c>
      <c r="F718" t="s">
        <v>33</v>
      </c>
      <c r="G718" t="s">
        <v>15</v>
      </c>
      <c r="H718">
        <v>80204</v>
      </c>
      <c r="I718" t="s">
        <v>254</v>
      </c>
    </row>
    <row r="719" spans="1:9" x14ac:dyDescent="0.35">
      <c r="A719" s="2" t="s">
        <v>4916</v>
      </c>
      <c r="B719" t="s">
        <v>1017</v>
      </c>
      <c r="C719" s="8" t="str">
        <f t="shared" ca="1" si="11"/>
        <v>mhamilton0@icloud.com</v>
      </c>
      <c r="D719" t="s">
        <v>2019</v>
      </c>
      <c r="E719" t="s">
        <v>3020</v>
      </c>
      <c r="F719" t="s">
        <v>3452</v>
      </c>
      <c r="G719" t="s">
        <v>3730</v>
      </c>
      <c r="H719" t="s">
        <v>3878</v>
      </c>
      <c r="I719" t="s">
        <v>254</v>
      </c>
    </row>
    <row r="720" spans="1:9" x14ac:dyDescent="0.35">
      <c r="A720" s="2" t="s">
        <v>4917</v>
      </c>
      <c r="B720" t="s">
        <v>1018</v>
      </c>
      <c r="C720" s="8" t="str">
        <f t="shared" ca="1" si="11"/>
        <v>lwhitney4@gmail.com</v>
      </c>
      <c r="D720" t="s">
        <v>2020</v>
      </c>
      <c r="E720" t="s">
        <v>3021</v>
      </c>
      <c r="F720" t="s">
        <v>106</v>
      </c>
      <c r="G720" t="s">
        <v>15</v>
      </c>
      <c r="H720">
        <v>32123</v>
      </c>
      <c r="I720" t="s">
        <v>254</v>
      </c>
    </row>
    <row r="721" spans="1:9" x14ac:dyDescent="0.35">
      <c r="A721" s="2" t="s">
        <v>4918</v>
      </c>
      <c r="B721" t="s">
        <v>1019</v>
      </c>
      <c r="C721" s="8" t="str">
        <f t="shared" ca="1" si="11"/>
        <v>achristensen8@outlook.com</v>
      </c>
      <c r="D721" t="s">
        <v>2021</v>
      </c>
      <c r="E721" t="s">
        <v>3022</v>
      </c>
      <c r="F721" t="s">
        <v>3621</v>
      </c>
      <c r="G721" t="s">
        <v>3731</v>
      </c>
      <c r="H721" t="s">
        <v>4049</v>
      </c>
      <c r="I721" t="s">
        <v>253</v>
      </c>
    </row>
    <row r="722" spans="1:9" x14ac:dyDescent="0.35">
      <c r="A722" s="2" t="s">
        <v>4919</v>
      </c>
      <c r="B722" t="s">
        <v>1020</v>
      </c>
      <c r="C722" s="8" t="str">
        <f t="shared" ca="1" si="11"/>
        <v>apark0@aol.com</v>
      </c>
      <c r="D722" t="s">
        <v>2022</v>
      </c>
      <c r="E722" t="s">
        <v>3023</v>
      </c>
      <c r="F722" t="s">
        <v>3640</v>
      </c>
      <c r="G722" t="s">
        <v>3730</v>
      </c>
      <c r="H722" t="s">
        <v>4079</v>
      </c>
      <c r="I722" t="s">
        <v>253</v>
      </c>
    </row>
    <row r="723" spans="1:9" x14ac:dyDescent="0.35">
      <c r="A723" s="2" t="s">
        <v>4920</v>
      </c>
      <c r="B723" t="s">
        <v>1021</v>
      </c>
      <c r="C723" s="8" t="str">
        <f t="shared" ca="1" si="11"/>
        <v>jwoodard8@outlook.com</v>
      </c>
      <c r="D723" t="s">
        <v>2023</v>
      </c>
      <c r="E723" t="s">
        <v>3024</v>
      </c>
      <c r="F723" t="s">
        <v>3641</v>
      </c>
      <c r="G723" t="s">
        <v>22</v>
      </c>
      <c r="H723" t="s">
        <v>4080</v>
      </c>
      <c r="I723" t="s">
        <v>253</v>
      </c>
    </row>
    <row r="724" spans="1:9" x14ac:dyDescent="0.35">
      <c r="A724" s="2" t="s">
        <v>4921</v>
      </c>
      <c r="B724" t="s">
        <v>1022</v>
      </c>
      <c r="C724" s="8" t="str">
        <f t="shared" ca="1" si="11"/>
        <v>qpatton6@hotmail.com</v>
      </c>
      <c r="D724" t="s">
        <v>2024</v>
      </c>
      <c r="E724" t="s">
        <v>3025</v>
      </c>
      <c r="F724" t="s">
        <v>83</v>
      </c>
      <c r="G724" t="s">
        <v>15</v>
      </c>
      <c r="H724">
        <v>15266</v>
      </c>
      <c r="I724" t="s">
        <v>254</v>
      </c>
    </row>
    <row r="725" spans="1:9" x14ac:dyDescent="0.35">
      <c r="A725" s="2" t="s">
        <v>4922</v>
      </c>
      <c r="B725" t="s">
        <v>1023</v>
      </c>
      <c r="C725" s="8" t="str">
        <f t="shared" ca="1" si="11"/>
        <v>kavery3@icloud.com</v>
      </c>
      <c r="D725" t="s">
        <v>2025</v>
      </c>
      <c r="E725" t="s">
        <v>3026</v>
      </c>
      <c r="F725" t="s">
        <v>3642</v>
      </c>
      <c r="G725" t="s">
        <v>3731</v>
      </c>
      <c r="H725" t="s">
        <v>4081</v>
      </c>
      <c r="I725" t="s">
        <v>254</v>
      </c>
    </row>
    <row r="726" spans="1:9" x14ac:dyDescent="0.35">
      <c r="A726" s="2" t="s">
        <v>4923</v>
      </c>
      <c r="B726" t="s">
        <v>1024</v>
      </c>
      <c r="C726" s="8" t="str">
        <f t="shared" ca="1" si="11"/>
        <v>jblair7@hotmail.com</v>
      </c>
      <c r="D726" t="s">
        <v>2026</v>
      </c>
      <c r="E726" t="s">
        <v>3027</v>
      </c>
      <c r="F726" t="s">
        <v>55</v>
      </c>
      <c r="G726" t="s">
        <v>15</v>
      </c>
      <c r="H726">
        <v>96805</v>
      </c>
      <c r="I726" t="s">
        <v>253</v>
      </c>
    </row>
    <row r="727" spans="1:9" x14ac:dyDescent="0.35">
      <c r="A727" s="2" t="s">
        <v>4924</v>
      </c>
      <c r="B727" t="s">
        <v>1025</v>
      </c>
      <c r="C727" s="8" t="str">
        <f t="shared" ca="1" si="11"/>
        <v>emoreno3@gmail.com</v>
      </c>
      <c r="D727" t="s">
        <v>2027</v>
      </c>
      <c r="E727" t="s">
        <v>3028</v>
      </c>
      <c r="F727" t="s">
        <v>3308</v>
      </c>
      <c r="G727" t="s">
        <v>3730</v>
      </c>
      <c r="H727" t="s">
        <v>4082</v>
      </c>
      <c r="I727" t="s">
        <v>254</v>
      </c>
    </row>
    <row r="728" spans="1:9" x14ac:dyDescent="0.35">
      <c r="A728" s="2" t="s">
        <v>4925</v>
      </c>
      <c r="B728" t="s">
        <v>1026</v>
      </c>
      <c r="C728" s="8" t="str">
        <f t="shared" ca="1" si="11"/>
        <v>cduran7@hotmail.com</v>
      </c>
      <c r="D728" t="s">
        <v>2028</v>
      </c>
      <c r="E728" t="s">
        <v>3029</v>
      </c>
      <c r="F728" t="s">
        <v>3643</v>
      </c>
      <c r="G728" t="s">
        <v>178</v>
      </c>
      <c r="H728" t="s">
        <v>197</v>
      </c>
      <c r="I728" t="s">
        <v>254</v>
      </c>
    </row>
    <row r="729" spans="1:9" x14ac:dyDescent="0.35">
      <c r="A729" s="2" t="s">
        <v>4926</v>
      </c>
      <c r="B729" t="s">
        <v>1027</v>
      </c>
      <c r="C729" s="8" t="str">
        <f t="shared" ca="1" si="11"/>
        <v>rgilmore0@icloud.com</v>
      </c>
      <c r="D729" t="s">
        <v>2029</v>
      </c>
      <c r="E729" t="s">
        <v>3030</v>
      </c>
      <c r="F729" t="s">
        <v>3644</v>
      </c>
      <c r="G729" t="s">
        <v>3731</v>
      </c>
      <c r="H729" t="s">
        <v>4083</v>
      </c>
      <c r="I729" t="s">
        <v>253</v>
      </c>
    </row>
    <row r="730" spans="1:9" x14ac:dyDescent="0.35">
      <c r="A730" s="2" t="s">
        <v>4927</v>
      </c>
      <c r="B730" t="s">
        <v>1028</v>
      </c>
      <c r="C730" s="8" t="str">
        <f t="shared" ca="1" si="11"/>
        <v>lriley8@icloud.com</v>
      </c>
      <c r="D730" t="s">
        <v>2030</v>
      </c>
      <c r="E730" t="s">
        <v>3031</v>
      </c>
      <c r="F730" t="s">
        <v>73</v>
      </c>
      <c r="G730" t="s">
        <v>15</v>
      </c>
      <c r="H730">
        <v>10459</v>
      </c>
      <c r="I730" t="s">
        <v>253</v>
      </c>
    </row>
    <row r="731" spans="1:9" x14ac:dyDescent="0.35">
      <c r="A731" s="2" t="s">
        <v>4928</v>
      </c>
      <c r="B731" t="s">
        <v>1029</v>
      </c>
      <c r="C731" s="8" t="str">
        <f t="shared" ca="1" si="11"/>
        <v>rhorne7@hotmail.com</v>
      </c>
      <c r="D731" t="s">
        <v>2031</v>
      </c>
      <c r="E731" t="s">
        <v>3032</v>
      </c>
      <c r="F731" t="s">
        <v>3408</v>
      </c>
      <c r="G731" t="s">
        <v>3730</v>
      </c>
      <c r="H731" t="s">
        <v>4084</v>
      </c>
      <c r="I731" t="s">
        <v>254</v>
      </c>
    </row>
    <row r="732" spans="1:9" x14ac:dyDescent="0.35">
      <c r="A732" s="2" t="s">
        <v>4929</v>
      </c>
      <c r="B732" t="s">
        <v>1030</v>
      </c>
      <c r="C732" s="8" t="str">
        <f t="shared" ca="1" si="11"/>
        <v>bbarron5@outlook.com</v>
      </c>
      <c r="D732" t="s">
        <v>2032</v>
      </c>
      <c r="E732" t="s">
        <v>3033</v>
      </c>
      <c r="F732" t="s">
        <v>152</v>
      </c>
      <c r="G732" t="s">
        <v>15</v>
      </c>
      <c r="H732">
        <v>44105</v>
      </c>
      <c r="I732" t="s">
        <v>254</v>
      </c>
    </row>
    <row r="733" spans="1:9" x14ac:dyDescent="0.35">
      <c r="A733" s="2" t="s">
        <v>4930</v>
      </c>
      <c r="B733" t="s">
        <v>1031</v>
      </c>
      <c r="C733" s="8" t="str">
        <f t="shared" ca="1" si="11"/>
        <v>mnolan1@aol.com</v>
      </c>
      <c r="D733" t="s">
        <v>2033</v>
      </c>
      <c r="E733" t="s">
        <v>3034</v>
      </c>
      <c r="F733" t="s">
        <v>3526</v>
      </c>
      <c r="G733" t="s">
        <v>3730</v>
      </c>
      <c r="H733" t="s">
        <v>4085</v>
      </c>
      <c r="I733" t="s">
        <v>253</v>
      </c>
    </row>
    <row r="734" spans="1:9" x14ac:dyDescent="0.35">
      <c r="A734" s="2" t="s">
        <v>4931</v>
      </c>
      <c r="B734" t="s">
        <v>1032</v>
      </c>
      <c r="C734" s="8" t="str">
        <f t="shared" ca="1" si="11"/>
        <v>egalloway3@outlook.com</v>
      </c>
      <c r="D734" t="s">
        <v>2034</v>
      </c>
      <c r="E734" t="s">
        <v>3035</v>
      </c>
      <c r="F734" t="s">
        <v>3645</v>
      </c>
      <c r="G734" t="s">
        <v>3730</v>
      </c>
      <c r="H734" t="s">
        <v>4086</v>
      </c>
      <c r="I734" t="s">
        <v>254</v>
      </c>
    </row>
    <row r="735" spans="1:9" x14ac:dyDescent="0.35">
      <c r="A735" s="2" t="s">
        <v>4932</v>
      </c>
      <c r="B735" t="s">
        <v>1033</v>
      </c>
      <c r="C735" s="8" t="str">
        <f t="shared" ca="1" si="11"/>
        <v>cbecker9@hotmail.com</v>
      </c>
      <c r="D735" t="s">
        <v>2035</v>
      </c>
      <c r="E735" t="s">
        <v>3036</v>
      </c>
      <c r="F735" t="s">
        <v>3522</v>
      </c>
      <c r="G735" t="s">
        <v>3730</v>
      </c>
      <c r="H735" t="s">
        <v>4087</v>
      </c>
      <c r="I735" t="s">
        <v>253</v>
      </c>
    </row>
    <row r="736" spans="1:9" x14ac:dyDescent="0.35">
      <c r="A736" s="2" t="s">
        <v>4933</v>
      </c>
      <c r="B736" t="s">
        <v>1034</v>
      </c>
      <c r="C736" s="8" t="str">
        <f t="shared" ca="1" si="11"/>
        <v>vgould5@yahoo.com</v>
      </c>
      <c r="D736" t="s">
        <v>2036</v>
      </c>
      <c r="E736" t="s">
        <v>3037</v>
      </c>
      <c r="F736" t="s">
        <v>3640</v>
      </c>
      <c r="G736" t="s">
        <v>3730</v>
      </c>
      <c r="H736" t="s">
        <v>4079</v>
      </c>
      <c r="I736" t="s">
        <v>254</v>
      </c>
    </row>
    <row r="737" spans="1:9" x14ac:dyDescent="0.35">
      <c r="A737" s="2" t="s">
        <v>4934</v>
      </c>
      <c r="B737" t="s">
        <v>1035</v>
      </c>
      <c r="C737" s="8" t="str">
        <f t="shared" ca="1" si="11"/>
        <v>dchang5@yahoo.com</v>
      </c>
      <c r="D737" t="s">
        <v>2037</v>
      </c>
      <c r="E737" t="s">
        <v>3038</v>
      </c>
      <c r="F737" t="s">
        <v>205</v>
      </c>
      <c r="G737" t="s">
        <v>178</v>
      </c>
      <c r="H737" t="s">
        <v>188</v>
      </c>
      <c r="I737" t="s">
        <v>254</v>
      </c>
    </row>
    <row r="738" spans="1:9" x14ac:dyDescent="0.35">
      <c r="A738" s="2" t="s">
        <v>4935</v>
      </c>
      <c r="B738" t="s">
        <v>1036</v>
      </c>
      <c r="C738" s="8" t="str">
        <f t="shared" ca="1" si="11"/>
        <v>wdrake6@icloud.com</v>
      </c>
      <c r="D738" t="s">
        <v>2038</v>
      </c>
      <c r="E738" t="s">
        <v>3039</v>
      </c>
      <c r="F738" t="s">
        <v>3385</v>
      </c>
      <c r="G738" t="s">
        <v>3730</v>
      </c>
      <c r="H738" t="s">
        <v>4088</v>
      </c>
      <c r="I738" t="s">
        <v>253</v>
      </c>
    </row>
    <row r="739" spans="1:9" x14ac:dyDescent="0.35">
      <c r="A739" s="2" t="s">
        <v>4936</v>
      </c>
      <c r="B739" t="s">
        <v>1037</v>
      </c>
      <c r="C739" s="8" t="str">
        <f t="shared" ca="1" si="11"/>
        <v>bkaiser0@hotmail.com</v>
      </c>
      <c r="D739" t="s">
        <v>2039</v>
      </c>
      <c r="E739" t="s">
        <v>3040</v>
      </c>
      <c r="F739" t="s">
        <v>125</v>
      </c>
      <c r="G739" t="s">
        <v>15</v>
      </c>
      <c r="H739">
        <v>36195</v>
      </c>
      <c r="I739" t="s">
        <v>254</v>
      </c>
    </row>
    <row r="740" spans="1:9" x14ac:dyDescent="0.35">
      <c r="A740" s="2" t="s">
        <v>4937</v>
      </c>
      <c r="B740" t="s">
        <v>1038</v>
      </c>
      <c r="C740" s="8" t="str">
        <f t="shared" ca="1" si="11"/>
        <v>abeasley8@hotmail.com</v>
      </c>
      <c r="D740" t="s">
        <v>2040</v>
      </c>
      <c r="E740" t="s">
        <v>3041</v>
      </c>
      <c r="F740" t="s">
        <v>3347</v>
      </c>
      <c r="G740" t="s">
        <v>3730</v>
      </c>
      <c r="H740" t="s">
        <v>4089</v>
      </c>
      <c r="I740" t="s">
        <v>254</v>
      </c>
    </row>
    <row r="741" spans="1:9" x14ac:dyDescent="0.35">
      <c r="A741" s="2" t="s">
        <v>4938</v>
      </c>
      <c r="B741" t="s">
        <v>1039</v>
      </c>
      <c r="C741" s="8" t="str">
        <f t="shared" ca="1" si="11"/>
        <v>sduran5@yahoo.com</v>
      </c>
      <c r="D741" t="s">
        <v>2041</v>
      </c>
      <c r="E741" t="s">
        <v>3042</v>
      </c>
      <c r="F741" t="s">
        <v>136</v>
      </c>
      <c r="G741" t="s">
        <v>15</v>
      </c>
      <c r="H741">
        <v>80126</v>
      </c>
      <c r="I741" t="s">
        <v>253</v>
      </c>
    </row>
    <row r="742" spans="1:9" x14ac:dyDescent="0.35">
      <c r="A742" s="2" t="s">
        <v>4939</v>
      </c>
      <c r="B742" t="s">
        <v>1040</v>
      </c>
      <c r="C742" s="8" t="str">
        <f t="shared" ca="1" si="11"/>
        <v>adrake9@aol.com</v>
      </c>
      <c r="D742" t="s">
        <v>2042</v>
      </c>
      <c r="E742" t="s">
        <v>3043</v>
      </c>
      <c r="F742" t="s">
        <v>3481</v>
      </c>
      <c r="G742" t="s">
        <v>3730</v>
      </c>
      <c r="H742" t="s">
        <v>4090</v>
      </c>
      <c r="I742" t="s">
        <v>254</v>
      </c>
    </row>
    <row r="743" spans="1:9" x14ac:dyDescent="0.35">
      <c r="A743" s="2" t="s">
        <v>4940</v>
      </c>
      <c r="B743" t="s">
        <v>1041</v>
      </c>
      <c r="C743" s="8" t="str">
        <f t="shared" ca="1" si="11"/>
        <v>dpotter3@outlook.com</v>
      </c>
      <c r="D743" t="s">
        <v>2043</v>
      </c>
      <c r="E743" t="s">
        <v>3044</v>
      </c>
      <c r="F743" t="s">
        <v>113</v>
      </c>
      <c r="G743" t="s">
        <v>3730</v>
      </c>
      <c r="H743" t="s">
        <v>4091</v>
      </c>
      <c r="I743" t="s">
        <v>254</v>
      </c>
    </row>
    <row r="744" spans="1:9" x14ac:dyDescent="0.35">
      <c r="A744" s="2" t="s">
        <v>4941</v>
      </c>
      <c r="B744" t="s">
        <v>1042</v>
      </c>
      <c r="C744" s="8" t="str">
        <f t="shared" ca="1" si="11"/>
        <v>hmelton9@aol.com</v>
      </c>
      <c r="D744" t="s">
        <v>2044</v>
      </c>
      <c r="E744" t="s">
        <v>3045</v>
      </c>
      <c r="F744" t="s">
        <v>3304</v>
      </c>
      <c r="G744" t="s">
        <v>3730</v>
      </c>
      <c r="H744">
        <v>33100</v>
      </c>
      <c r="I744" t="s">
        <v>254</v>
      </c>
    </row>
    <row r="745" spans="1:9" x14ac:dyDescent="0.35">
      <c r="A745" s="2" t="s">
        <v>4942</v>
      </c>
      <c r="B745" t="s">
        <v>1043</v>
      </c>
      <c r="C745" s="8" t="str">
        <f t="shared" ca="1" si="11"/>
        <v>jespinoza4@aol.com</v>
      </c>
      <c r="D745" t="s">
        <v>2045</v>
      </c>
      <c r="E745" t="s">
        <v>3046</v>
      </c>
      <c r="F745" t="s">
        <v>3646</v>
      </c>
      <c r="G745" t="s">
        <v>3730</v>
      </c>
      <c r="H745" t="s">
        <v>4092</v>
      </c>
      <c r="I745" t="s">
        <v>254</v>
      </c>
    </row>
    <row r="746" spans="1:9" x14ac:dyDescent="0.35">
      <c r="A746" s="2" t="s">
        <v>4943</v>
      </c>
      <c r="B746" t="s">
        <v>1044</v>
      </c>
      <c r="C746" s="8" t="str">
        <f t="shared" ca="1" si="11"/>
        <v>evang1@hotmail.com</v>
      </c>
      <c r="D746" t="s">
        <v>2046</v>
      </c>
      <c r="E746" t="s">
        <v>3047</v>
      </c>
      <c r="F746" t="s">
        <v>3541</v>
      </c>
      <c r="G746" t="s">
        <v>3730</v>
      </c>
      <c r="H746" t="s">
        <v>4093</v>
      </c>
      <c r="I746" t="s">
        <v>253</v>
      </c>
    </row>
    <row r="747" spans="1:9" x14ac:dyDescent="0.35">
      <c r="A747" s="2" t="s">
        <v>4944</v>
      </c>
      <c r="B747" t="s">
        <v>1045</v>
      </c>
      <c r="C747" s="8" t="str">
        <f t="shared" ca="1" si="11"/>
        <v>lmann1@hotmail.com</v>
      </c>
      <c r="D747" t="s">
        <v>2047</v>
      </c>
      <c r="E747" t="s">
        <v>3048</v>
      </c>
      <c r="F747" t="s">
        <v>250</v>
      </c>
      <c r="G747" t="s">
        <v>15</v>
      </c>
      <c r="H747">
        <v>55590</v>
      </c>
      <c r="I747" t="s">
        <v>254</v>
      </c>
    </row>
    <row r="748" spans="1:9" x14ac:dyDescent="0.35">
      <c r="A748" s="2" t="s">
        <v>4945</v>
      </c>
      <c r="B748" t="s">
        <v>1046</v>
      </c>
      <c r="C748" s="8" t="str">
        <f t="shared" ca="1" si="11"/>
        <v>jzavala2@aol.com</v>
      </c>
      <c r="D748" t="s">
        <v>2048</v>
      </c>
      <c r="E748" t="s">
        <v>3049</v>
      </c>
      <c r="F748" t="s">
        <v>3525</v>
      </c>
      <c r="G748" t="s">
        <v>3730</v>
      </c>
      <c r="H748" t="s">
        <v>3954</v>
      </c>
      <c r="I748" t="s">
        <v>254</v>
      </c>
    </row>
    <row r="749" spans="1:9" x14ac:dyDescent="0.35">
      <c r="A749" s="2" t="s">
        <v>4946</v>
      </c>
      <c r="B749" t="s">
        <v>1047</v>
      </c>
      <c r="C749" s="8" t="str">
        <f t="shared" ca="1" si="11"/>
        <v>jberger5@hotmail.com</v>
      </c>
      <c r="D749" t="s">
        <v>2049</v>
      </c>
      <c r="E749" t="s">
        <v>3050</v>
      </c>
      <c r="F749" t="s">
        <v>3647</v>
      </c>
      <c r="G749" t="s">
        <v>3731</v>
      </c>
      <c r="H749" t="s">
        <v>4094</v>
      </c>
      <c r="I749" t="s">
        <v>253</v>
      </c>
    </row>
    <row r="750" spans="1:9" x14ac:dyDescent="0.35">
      <c r="A750" s="2" t="s">
        <v>4947</v>
      </c>
      <c r="B750" t="s">
        <v>1048</v>
      </c>
      <c r="C750" s="8" t="str">
        <f t="shared" ca="1" si="11"/>
        <v>dsharp9@icloud.com</v>
      </c>
      <c r="D750" t="s">
        <v>2050</v>
      </c>
      <c r="E750" t="s">
        <v>3051</v>
      </c>
      <c r="F750" t="s">
        <v>91</v>
      </c>
      <c r="G750" t="s">
        <v>15</v>
      </c>
      <c r="H750">
        <v>78215</v>
      </c>
      <c r="I750" t="s">
        <v>254</v>
      </c>
    </row>
    <row r="751" spans="1:9" x14ac:dyDescent="0.35">
      <c r="A751" s="2" t="s">
        <v>4948</v>
      </c>
      <c r="B751" t="s">
        <v>1049</v>
      </c>
      <c r="C751" s="8" t="str">
        <f t="shared" ca="1" si="11"/>
        <v>kdickerson7@outlook.com</v>
      </c>
      <c r="D751" t="s">
        <v>2051</v>
      </c>
      <c r="E751" t="s">
        <v>3052</v>
      </c>
      <c r="F751" t="s">
        <v>3363</v>
      </c>
      <c r="G751" t="s">
        <v>3731</v>
      </c>
      <c r="H751" t="s">
        <v>3791</v>
      </c>
      <c r="I751" t="s">
        <v>253</v>
      </c>
    </row>
    <row r="752" spans="1:9" x14ac:dyDescent="0.35">
      <c r="A752" s="2" t="s">
        <v>4949</v>
      </c>
      <c r="B752" t="s">
        <v>1050</v>
      </c>
      <c r="C752" s="8" t="str">
        <f t="shared" ca="1" si="11"/>
        <v>dtapia2@hotmail.com</v>
      </c>
      <c r="D752" t="s">
        <v>2052</v>
      </c>
      <c r="E752" t="s">
        <v>3053</v>
      </c>
      <c r="F752" t="s">
        <v>3648</v>
      </c>
      <c r="G752" t="s">
        <v>3731</v>
      </c>
      <c r="H752" t="s">
        <v>4095</v>
      </c>
      <c r="I752" t="s">
        <v>253</v>
      </c>
    </row>
    <row r="753" spans="1:9" x14ac:dyDescent="0.35">
      <c r="A753" s="2" t="s">
        <v>4950</v>
      </c>
      <c r="B753" t="s">
        <v>1051</v>
      </c>
      <c r="C753" s="8" t="str">
        <f t="shared" ca="1" si="11"/>
        <v>jblevins7@yahoo.com</v>
      </c>
      <c r="D753" t="s">
        <v>2053</v>
      </c>
      <c r="E753" t="s">
        <v>3054</v>
      </c>
      <c r="F753" t="s">
        <v>3382</v>
      </c>
      <c r="G753" t="s">
        <v>3730</v>
      </c>
      <c r="H753" t="s">
        <v>4096</v>
      </c>
      <c r="I753" t="s">
        <v>254</v>
      </c>
    </row>
    <row r="754" spans="1:9" x14ac:dyDescent="0.35">
      <c r="A754" s="2" t="s">
        <v>4951</v>
      </c>
      <c r="B754" t="s">
        <v>1052</v>
      </c>
      <c r="C754" s="8" t="str">
        <f t="shared" ca="1" si="11"/>
        <v>phatfield3@icloud.com</v>
      </c>
      <c r="D754" t="s">
        <v>2054</v>
      </c>
      <c r="E754" t="s">
        <v>3055</v>
      </c>
      <c r="F754" t="s">
        <v>3507</v>
      </c>
      <c r="G754" t="s">
        <v>3730</v>
      </c>
      <c r="H754" t="s">
        <v>3937</v>
      </c>
      <c r="I754" t="s">
        <v>253</v>
      </c>
    </row>
    <row r="755" spans="1:9" x14ac:dyDescent="0.35">
      <c r="A755" s="2" t="s">
        <v>4952</v>
      </c>
      <c r="B755" t="s">
        <v>1053</v>
      </c>
      <c r="C755" s="8" t="str">
        <f t="shared" ca="1" si="11"/>
        <v>hjenkins3@aol.com</v>
      </c>
      <c r="D755" t="s">
        <v>2055</v>
      </c>
      <c r="E755" t="s">
        <v>3056</v>
      </c>
      <c r="F755" t="s">
        <v>3649</v>
      </c>
      <c r="G755" t="s">
        <v>15</v>
      </c>
      <c r="H755">
        <v>47405</v>
      </c>
      <c r="I755" t="s">
        <v>254</v>
      </c>
    </row>
    <row r="756" spans="1:9" x14ac:dyDescent="0.35">
      <c r="A756" s="2" t="s">
        <v>4953</v>
      </c>
      <c r="B756" t="s">
        <v>1054</v>
      </c>
      <c r="C756" s="8" t="str">
        <f t="shared" ca="1" si="11"/>
        <v>lrosales1@icloud.com</v>
      </c>
      <c r="D756" t="s">
        <v>2056</v>
      </c>
      <c r="E756" t="s">
        <v>3057</v>
      </c>
      <c r="F756" t="s">
        <v>3513</v>
      </c>
      <c r="G756" t="s">
        <v>3730</v>
      </c>
      <c r="H756" t="s">
        <v>4097</v>
      </c>
      <c r="I756" t="s">
        <v>254</v>
      </c>
    </row>
    <row r="757" spans="1:9" x14ac:dyDescent="0.35">
      <c r="A757" s="2" t="s">
        <v>4954</v>
      </c>
      <c r="B757" t="s">
        <v>1055</v>
      </c>
      <c r="C757" s="8" t="str">
        <f t="shared" ca="1" si="11"/>
        <v>tdalton3@gmail.com</v>
      </c>
      <c r="D757" t="s">
        <v>2057</v>
      </c>
      <c r="E757" t="s">
        <v>3058</v>
      </c>
      <c r="F757" t="s">
        <v>3554</v>
      </c>
      <c r="G757" t="s">
        <v>3730</v>
      </c>
      <c r="H757" t="s">
        <v>3981</v>
      </c>
      <c r="I757" t="s">
        <v>254</v>
      </c>
    </row>
    <row r="758" spans="1:9" x14ac:dyDescent="0.35">
      <c r="A758" s="2" t="s">
        <v>4955</v>
      </c>
      <c r="B758" t="s">
        <v>1056</v>
      </c>
      <c r="C758" s="8" t="str">
        <f t="shared" ca="1" si="11"/>
        <v>blevy1@yahoo.com</v>
      </c>
      <c r="D758" t="s">
        <v>2058</v>
      </c>
      <c r="E758" t="s">
        <v>3059</v>
      </c>
      <c r="F758" t="s">
        <v>3650</v>
      </c>
      <c r="G758" t="s">
        <v>15</v>
      </c>
      <c r="H758">
        <v>1905</v>
      </c>
      <c r="I758" t="s">
        <v>253</v>
      </c>
    </row>
    <row r="759" spans="1:9" x14ac:dyDescent="0.35">
      <c r="A759" s="2" t="s">
        <v>4956</v>
      </c>
      <c r="B759" t="s">
        <v>1057</v>
      </c>
      <c r="C759" s="8" t="str">
        <f t="shared" ca="1" si="11"/>
        <v>vburns5@hotmail.com</v>
      </c>
      <c r="D759" t="s">
        <v>2059</v>
      </c>
      <c r="E759" t="s">
        <v>3060</v>
      </c>
      <c r="F759" t="s">
        <v>3334</v>
      </c>
      <c r="G759" t="s">
        <v>3730</v>
      </c>
      <c r="H759" t="s">
        <v>3766</v>
      </c>
      <c r="I759" t="s">
        <v>253</v>
      </c>
    </row>
    <row r="760" spans="1:9" x14ac:dyDescent="0.35">
      <c r="A760" s="2" t="s">
        <v>4957</v>
      </c>
      <c r="B760" t="s">
        <v>1058</v>
      </c>
      <c r="C760" s="8" t="str">
        <f t="shared" ca="1" si="11"/>
        <v>khunter9@outlook.com</v>
      </c>
      <c r="D760" t="s">
        <v>2060</v>
      </c>
      <c r="E760" t="s">
        <v>3061</v>
      </c>
      <c r="F760" t="s">
        <v>3651</v>
      </c>
      <c r="G760" t="s">
        <v>3730</v>
      </c>
      <c r="H760" t="s">
        <v>4098</v>
      </c>
      <c r="I760" t="s">
        <v>254</v>
      </c>
    </row>
    <row r="761" spans="1:9" x14ac:dyDescent="0.35">
      <c r="A761" s="2" t="s">
        <v>4958</v>
      </c>
      <c r="B761" t="s">
        <v>1059</v>
      </c>
      <c r="C761" s="8" t="str">
        <f t="shared" ca="1" si="11"/>
        <v>larias4@outlook.com</v>
      </c>
      <c r="D761" t="s">
        <v>2061</v>
      </c>
      <c r="E761" t="s">
        <v>3062</v>
      </c>
      <c r="F761" t="s">
        <v>3304</v>
      </c>
      <c r="G761" t="s">
        <v>3730</v>
      </c>
      <c r="H761" t="s">
        <v>4099</v>
      </c>
      <c r="I761" t="s">
        <v>253</v>
      </c>
    </row>
    <row r="762" spans="1:9" x14ac:dyDescent="0.35">
      <c r="A762" s="2" t="s">
        <v>4959</v>
      </c>
      <c r="B762" t="s">
        <v>1060</v>
      </c>
      <c r="C762" s="8" t="str">
        <f t="shared" ca="1" si="11"/>
        <v>hchaney3@aol.com</v>
      </c>
      <c r="D762" t="s">
        <v>2062</v>
      </c>
      <c r="E762" t="s">
        <v>3063</v>
      </c>
      <c r="F762" t="s">
        <v>131</v>
      </c>
      <c r="G762" t="s">
        <v>15</v>
      </c>
      <c r="H762">
        <v>12210</v>
      </c>
      <c r="I762" t="s">
        <v>254</v>
      </c>
    </row>
    <row r="763" spans="1:9" x14ac:dyDescent="0.35">
      <c r="A763" s="2" t="s">
        <v>4960</v>
      </c>
      <c r="B763" t="s">
        <v>1061</v>
      </c>
      <c r="C763" s="8" t="str">
        <f t="shared" ca="1" si="11"/>
        <v>bpreston8@hotmail.com</v>
      </c>
      <c r="D763" t="s">
        <v>2063</v>
      </c>
      <c r="E763" t="s">
        <v>3064</v>
      </c>
      <c r="F763" t="s">
        <v>3652</v>
      </c>
      <c r="G763" t="s">
        <v>178</v>
      </c>
      <c r="H763" t="s">
        <v>190</v>
      </c>
      <c r="I763" t="s">
        <v>253</v>
      </c>
    </row>
    <row r="764" spans="1:9" x14ac:dyDescent="0.35">
      <c r="A764" s="2" t="s">
        <v>4961</v>
      </c>
      <c r="B764" t="s">
        <v>1062</v>
      </c>
      <c r="C764" s="8" t="str">
        <f t="shared" ca="1" si="11"/>
        <v>tpetersen1@hotmail.com</v>
      </c>
      <c r="D764" t="s">
        <v>2064</v>
      </c>
      <c r="E764" t="s">
        <v>3065</v>
      </c>
      <c r="F764" t="s">
        <v>3653</v>
      </c>
      <c r="G764" t="s">
        <v>3732</v>
      </c>
      <c r="H764">
        <v>49082</v>
      </c>
      <c r="I764" t="s">
        <v>254</v>
      </c>
    </row>
    <row r="765" spans="1:9" x14ac:dyDescent="0.35">
      <c r="A765" s="2" t="s">
        <v>4962</v>
      </c>
      <c r="B765" t="s">
        <v>1063</v>
      </c>
      <c r="C765" s="8" t="str">
        <f t="shared" ca="1" si="11"/>
        <v>kchristensen1@outlook.com</v>
      </c>
      <c r="D765" t="s">
        <v>2065</v>
      </c>
      <c r="E765" t="s">
        <v>3066</v>
      </c>
      <c r="F765" t="s">
        <v>3654</v>
      </c>
      <c r="G765" t="s">
        <v>3730</v>
      </c>
      <c r="H765" t="s">
        <v>4100</v>
      </c>
      <c r="I765" t="s">
        <v>254</v>
      </c>
    </row>
    <row r="766" spans="1:9" x14ac:dyDescent="0.35">
      <c r="A766" s="2" t="s">
        <v>4963</v>
      </c>
      <c r="B766" t="s">
        <v>1064</v>
      </c>
      <c r="C766" s="8" t="str">
        <f t="shared" ca="1" si="11"/>
        <v>vwang5@yahoo.com</v>
      </c>
      <c r="D766" t="s">
        <v>2066</v>
      </c>
      <c r="E766" t="s">
        <v>3067</v>
      </c>
      <c r="F766" t="s">
        <v>37</v>
      </c>
      <c r="G766" t="s">
        <v>15</v>
      </c>
      <c r="H766">
        <v>20337</v>
      </c>
      <c r="I766" t="s">
        <v>253</v>
      </c>
    </row>
    <row r="767" spans="1:9" x14ac:dyDescent="0.35">
      <c r="A767" s="2" t="s">
        <v>4964</v>
      </c>
      <c r="B767" t="s">
        <v>1065</v>
      </c>
      <c r="C767" s="8" t="str">
        <f t="shared" ca="1" si="11"/>
        <v>jguerra2@hotmail.com</v>
      </c>
      <c r="D767" t="s">
        <v>2067</v>
      </c>
      <c r="E767" t="s">
        <v>3068</v>
      </c>
      <c r="F767" t="s">
        <v>120</v>
      </c>
      <c r="G767" t="s">
        <v>15</v>
      </c>
      <c r="H767">
        <v>40745</v>
      </c>
      <c r="I767" t="s">
        <v>253</v>
      </c>
    </row>
    <row r="768" spans="1:9" x14ac:dyDescent="0.35">
      <c r="A768" s="2" t="s">
        <v>4965</v>
      </c>
      <c r="B768" t="s">
        <v>1066</v>
      </c>
      <c r="C768" s="8" t="str">
        <f t="shared" ca="1" si="11"/>
        <v>rrandall2@gmail.com</v>
      </c>
      <c r="D768" t="s">
        <v>2068</v>
      </c>
      <c r="E768" t="s">
        <v>3069</v>
      </c>
      <c r="F768" t="s">
        <v>124</v>
      </c>
      <c r="G768" t="s">
        <v>15</v>
      </c>
      <c r="H768">
        <v>52405</v>
      </c>
      <c r="I768" t="s">
        <v>254</v>
      </c>
    </row>
    <row r="769" spans="1:9" x14ac:dyDescent="0.35">
      <c r="A769" s="2" t="s">
        <v>4966</v>
      </c>
      <c r="B769" t="s">
        <v>1067</v>
      </c>
      <c r="C769" s="8" t="str">
        <f t="shared" ca="1" si="11"/>
        <v>dmcclain3@gmail.com</v>
      </c>
      <c r="D769" t="s">
        <v>2069</v>
      </c>
      <c r="E769" t="s">
        <v>3070</v>
      </c>
      <c r="F769" t="s">
        <v>168</v>
      </c>
      <c r="G769" t="s">
        <v>178</v>
      </c>
      <c r="H769" t="s">
        <v>218</v>
      </c>
      <c r="I769" t="s">
        <v>254</v>
      </c>
    </row>
    <row r="770" spans="1:9" x14ac:dyDescent="0.35">
      <c r="A770" s="2" t="s">
        <v>4967</v>
      </c>
      <c r="B770" t="s">
        <v>1068</v>
      </c>
      <c r="C770" s="8" t="str">
        <f t="shared" ca="1" si="11"/>
        <v>mpotts7@hotmail.com</v>
      </c>
      <c r="D770" t="s">
        <v>2070</v>
      </c>
      <c r="E770" t="s">
        <v>3071</v>
      </c>
      <c r="F770" t="s">
        <v>3499</v>
      </c>
      <c r="G770" t="s">
        <v>3730</v>
      </c>
      <c r="H770" t="s">
        <v>3945</v>
      </c>
      <c r="I770" t="s">
        <v>253</v>
      </c>
    </row>
    <row r="771" spans="1:9" x14ac:dyDescent="0.35">
      <c r="A771" s="2" t="s">
        <v>4968</v>
      </c>
      <c r="B771" t="s">
        <v>1069</v>
      </c>
      <c r="C771" s="8" t="str">
        <f t="shared" ref="C771:C834" ca="1" si="12">LOWER(LEFT(B771,1) &amp; RIGHT(B771,LEN(B771)-SEARCH(" ",B771)) &amp; RANDBETWEEN(0,9) &amp; "@" &amp; CHOOSE(RANDBETWEEN(1,6), "gmail.com", "yahoo.com", "outlook.com", "icloud.com", "hotmail.com", "aol.com"))</f>
        <v>bcallahan7@outlook.com</v>
      </c>
      <c r="D771" t="s">
        <v>2071</v>
      </c>
      <c r="E771" t="s">
        <v>3072</v>
      </c>
      <c r="F771" t="s">
        <v>3655</v>
      </c>
      <c r="G771" t="s">
        <v>3731</v>
      </c>
      <c r="H771" t="s">
        <v>4101</v>
      </c>
      <c r="I771" t="s">
        <v>254</v>
      </c>
    </row>
    <row r="772" spans="1:9" x14ac:dyDescent="0.35">
      <c r="A772" s="2" t="s">
        <v>4969</v>
      </c>
      <c r="B772" t="s">
        <v>1070</v>
      </c>
      <c r="C772" s="8" t="str">
        <f t="shared" ca="1" si="12"/>
        <v>jmcdowell2@yahoo.com</v>
      </c>
      <c r="D772" t="s">
        <v>2072</v>
      </c>
      <c r="E772" t="s">
        <v>3073</v>
      </c>
      <c r="F772" t="s">
        <v>70</v>
      </c>
      <c r="G772" t="s">
        <v>15</v>
      </c>
      <c r="H772">
        <v>74103</v>
      </c>
      <c r="I772" t="s">
        <v>254</v>
      </c>
    </row>
    <row r="773" spans="1:9" x14ac:dyDescent="0.35">
      <c r="A773" s="2" t="s">
        <v>4970</v>
      </c>
      <c r="B773" t="s">
        <v>1071</v>
      </c>
      <c r="C773" s="8" t="str">
        <f t="shared" ca="1" si="12"/>
        <v>kguerra1@aol.com</v>
      </c>
      <c r="D773" t="s">
        <v>2073</v>
      </c>
      <c r="E773" t="s">
        <v>3074</v>
      </c>
      <c r="F773" t="s">
        <v>3317</v>
      </c>
      <c r="G773" t="s">
        <v>3732</v>
      </c>
      <c r="H773">
        <v>44143</v>
      </c>
      <c r="I773" t="s">
        <v>254</v>
      </c>
    </row>
    <row r="774" spans="1:9" x14ac:dyDescent="0.35">
      <c r="A774" s="2" t="s">
        <v>4971</v>
      </c>
      <c r="B774" t="s">
        <v>1072</v>
      </c>
      <c r="C774" s="8" t="str">
        <f t="shared" ca="1" si="12"/>
        <v>kodom1@aol.com</v>
      </c>
      <c r="D774" t="s">
        <v>2074</v>
      </c>
      <c r="E774" t="s">
        <v>3075</v>
      </c>
      <c r="F774" t="s">
        <v>3389</v>
      </c>
      <c r="G774" t="s">
        <v>3732</v>
      </c>
      <c r="H774">
        <v>80337</v>
      </c>
      <c r="I774" t="s">
        <v>254</v>
      </c>
    </row>
    <row r="775" spans="1:9" x14ac:dyDescent="0.35">
      <c r="A775" s="2" t="s">
        <v>4972</v>
      </c>
      <c r="B775" t="s">
        <v>1073</v>
      </c>
      <c r="C775" s="8" t="str">
        <f t="shared" ca="1" si="12"/>
        <v>mmckenzie8@outlook.com</v>
      </c>
      <c r="D775" t="s">
        <v>2075</v>
      </c>
      <c r="E775" t="s">
        <v>3076</v>
      </c>
      <c r="F775" t="s">
        <v>3656</v>
      </c>
      <c r="G775" t="s">
        <v>3730</v>
      </c>
      <c r="H775" t="s">
        <v>4102</v>
      </c>
      <c r="I775" t="s">
        <v>254</v>
      </c>
    </row>
    <row r="776" spans="1:9" x14ac:dyDescent="0.35">
      <c r="A776" s="2" t="s">
        <v>4973</v>
      </c>
      <c r="B776" t="s">
        <v>1074</v>
      </c>
      <c r="C776" s="8" t="str">
        <f t="shared" ca="1" si="12"/>
        <v>jatkins4@icloud.com</v>
      </c>
      <c r="D776" t="s">
        <v>2076</v>
      </c>
      <c r="E776" t="s">
        <v>3077</v>
      </c>
      <c r="F776" t="s">
        <v>220</v>
      </c>
      <c r="G776" t="s">
        <v>178</v>
      </c>
      <c r="H776" t="s">
        <v>206</v>
      </c>
      <c r="I776" t="s">
        <v>253</v>
      </c>
    </row>
    <row r="777" spans="1:9" x14ac:dyDescent="0.35">
      <c r="A777" s="2" t="s">
        <v>4974</v>
      </c>
      <c r="B777" t="s">
        <v>1075</v>
      </c>
      <c r="C777" s="8" t="str">
        <f t="shared" ca="1" si="12"/>
        <v>pdaugherty8@aol.com</v>
      </c>
      <c r="D777" t="s">
        <v>2077</v>
      </c>
      <c r="E777" t="s">
        <v>3078</v>
      </c>
      <c r="F777" t="s">
        <v>3657</v>
      </c>
      <c r="G777" t="s">
        <v>3731</v>
      </c>
      <c r="H777" t="s">
        <v>4103</v>
      </c>
      <c r="I777" t="s">
        <v>253</v>
      </c>
    </row>
    <row r="778" spans="1:9" x14ac:dyDescent="0.35">
      <c r="A778" s="2" t="s">
        <v>4975</v>
      </c>
      <c r="B778" t="s">
        <v>1076</v>
      </c>
      <c r="C778" s="8" t="str">
        <f t="shared" ca="1" si="12"/>
        <v>jrollins7@aol.com</v>
      </c>
      <c r="D778" t="s">
        <v>2078</v>
      </c>
      <c r="E778" t="s">
        <v>3079</v>
      </c>
      <c r="F778" t="s">
        <v>3658</v>
      </c>
      <c r="G778" t="s">
        <v>3731</v>
      </c>
      <c r="H778" t="s">
        <v>3972</v>
      </c>
      <c r="I778" t="s">
        <v>254</v>
      </c>
    </row>
    <row r="779" spans="1:9" x14ac:dyDescent="0.35">
      <c r="A779" s="2" t="s">
        <v>4976</v>
      </c>
      <c r="B779" t="s">
        <v>1077</v>
      </c>
      <c r="C779" s="8" t="str">
        <f t="shared" ca="1" si="12"/>
        <v>wlloyd5@gmail.com</v>
      </c>
      <c r="D779" t="s">
        <v>2079</v>
      </c>
      <c r="E779" t="s">
        <v>3080</v>
      </c>
      <c r="F779" t="s">
        <v>3659</v>
      </c>
      <c r="G779" t="s">
        <v>3730</v>
      </c>
      <c r="H779" t="s">
        <v>4104</v>
      </c>
      <c r="I779" t="s">
        <v>254</v>
      </c>
    </row>
    <row r="780" spans="1:9" x14ac:dyDescent="0.35">
      <c r="A780" s="2" t="s">
        <v>4977</v>
      </c>
      <c r="B780" t="s">
        <v>1078</v>
      </c>
      <c r="C780" s="8" t="str">
        <f t="shared" ca="1" si="12"/>
        <v>brichardson9@aol.com</v>
      </c>
      <c r="D780" t="s">
        <v>2080</v>
      </c>
      <c r="E780" t="s">
        <v>3081</v>
      </c>
      <c r="F780" t="s">
        <v>115</v>
      </c>
      <c r="G780" t="s">
        <v>15</v>
      </c>
      <c r="H780">
        <v>19805</v>
      </c>
      <c r="I780" t="s">
        <v>253</v>
      </c>
    </row>
    <row r="781" spans="1:9" x14ac:dyDescent="0.35">
      <c r="A781" s="2" t="s">
        <v>4978</v>
      </c>
      <c r="B781" t="s">
        <v>1079</v>
      </c>
      <c r="C781" s="8" t="str">
        <f t="shared" ca="1" si="12"/>
        <v>rdavidson4@icloud.com</v>
      </c>
      <c r="D781" t="s">
        <v>2081</v>
      </c>
      <c r="E781" t="s">
        <v>3082</v>
      </c>
      <c r="F781" t="s">
        <v>154</v>
      </c>
      <c r="G781" t="s">
        <v>15</v>
      </c>
      <c r="H781">
        <v>21747</v>
      </c>
      <c r="I781" t="s">
        <v>253</v>
      </c>
    </row>
    <row r="782" spans="1:9" x14ac:dyDescent="0.35">
      <c r="A782" s="2" t="s">
        <v>4979</v>
      </c>
      <c r="B782" t="s">
        <v>1080</v>
      </c>
      <c r="C782" s="8" t="str">
        <f t="shared" ca="1" si="12"/>
        <v>rmonroe1@icloud.com</v>
      </c>
      <c r="D782" t="s">
        <v>2082</v>
      </c>
      <c r="E782" t="s">
        <v>3083</v>
      </c>
      <c r="F782" t="s">
        <v>29</v>
      </c>
      <c r="G782" t="s">
        <v>15</v>
      </c>
      <c r="H782">
        <v>64082</v>
      </c>
      <c r="I782" t="s">
        <v>254</v>
      </c>
    </row>
    <row r="783" spans="1:9" x14ac:dyDescent="0.35">
      <c r="A783" s="2" t="s">
        <v>4980</v>
      </c>
      <c r="B783" t="s">
        <v>1081</v>
      </c>
      <c r="C783" s="8" t="str">
        <f t="shared" ca="1" si="12"/>
        <v>mparsons3@hotmail.com</v>
      </c>
      <c r="D783" t="s">
        <v>2083</v>
      </c>
      <c r="E783" t="s">
        <v>3084</v>
      </c>
      <c r="F783" t="s">
        <v>3472</v>
      </c>
      <c r="G783" t="s">
        <v>3730</v>
      </c>
      <c r="H783" t="s">
        <v>3899</v>
      </c>
      <c r="I783" t="s">
        <v>254</v>
      </c>
    </row>
    <row r="784" spans="1:9" x14ac:dyDescent="0.35">
      <c r="A784" s="2" t="s">
        <v>4981</v>
      </c>
      <c r="B784" t="s">
        <v>1082</v>
      </c>
      <c r="C784" s="8" t="str">
        <f t="shared" ca="1" si="12"/>
        <v>ahooper5@icloud.com</v>
      </c>
      <c r="D784" t="s">
        <v>2084</v>
      </c>
      <c r="E784" t="s">
        <v>3085</v>
      </c>
      <c r="F784" t="s">
        <v>3351</v>
      </c>
      <c r="G784" t="s">
        <v>3732</v>
      </c>
      <c r="H784">
        <v>22453</v>
      </c>
      <c r="I784" t="s">
        <v>254</v>
      </c>
    </row>
    <row r="785" spans="1:9" x14ac:dyDescent="0.35">
      <c r="A785" s="2" t="s">
        <v>4982</v>
      </c>
      <c r="B785" t="s">
        <v>1083</v>
      </c>
      <c r="C785" s="8" t="str">
        <f t="shared" ca="1" si="12"/>
        <v>tdaniels5@gmail.com</v>
      </c>
      <c r="D785" t="s">
        <v>2085</v>
      </c>
      <c r="E785" t="s">
        <v>3086</v>
      </c>
      <c r="F785" t="s">
        <v>3379</v>
      </c>
      <c r="G785" t="s">
        <v>3730</v>
      </c>
      <c r="H785" t="s">
        <v>4105</v>
      </c>
      <c r="I785" t="s">
        <v>253</v>
      </c>
    </row>
    <row r="786" spans="1:9" x14ac:dyDescent="0.35">
      <c r="A786" s="2" t="s">
        <v>4983</v>
      </c>
      <c r="B786" t="s">
        <v>1084</v>
      </c>
      <c r="C786" s="8" t="str">
        <f t="shared" ca="1" si="12"/>
        <v>agutierrez1@gmail.com</v>
      </c>
      <c r="D786" t="s">
        <v>2086</v>
      </c>
      <c r="E786" t="s">
        <v>3087</v>
      </c>
      <c r="F786" t="s">
        <v>3347</v>
      </c>
      <c r="G786" t="s">
        <v>3730</v>
      </c>
      <c r="H786" t="s">
        <v>4106</v>
      </c>
      <c r="I786" t="s">
        <v>254</v>
      </c>
    </row>
    <row r="787" spans="1:9" x14ac:dyDescent="0.35">
      <c r="A787" s="2" t="s">
        <v>4984</v>
      </c>
      <c r="B787" t="s">
        <v>1085</v>
      </c>
      <c r="C787" s="8" t="str">
        <f t="shared" ca="1" si="12"/>
        <v>mbaker8@hotmail.com</v>
      </c>
      <c r="D787" t="s">
        <v>2087</v>
      </c>
      <c r="E787" t="s">
        <v>3088</v>
      </c>
      <c r="F787" t="s">
        <v>3660</v>
      </c>
      <c r="G787" t="s">
        <v>3730</v>
      </c>
      <c r="H787" t="s">
        <v>4107</v>
      </c>
      <c r="I787" t="s">
        <v>254</v>
      </c>
    </row>
    <row r="788" spans="1:9" x14ac:dyDescent="0.35">
      <c r="A788" s="2" t="s">
        <v>4985</v>
      </c>
      <c r="B788" t="s">
        <v>1086</v>
      </c>
      <c r="C788" s="8" t="str">
        <f t="shared" ca="1" si="12"/>
        <v>amooney7@icloud.com</v>
      </c>
      <c r="D788" t="s">
        <v>2088</v>
      </c>
      <c r="E788" t="s">
        <v>3089</v>
      </c>
      <c r="F788" t="s">
        <v>3660</v>
      </c>
      <c r="G788" t="s">
        <v>3730</v>
      </c>
      <c r="H788" t="s">
        <v>4107</v>
      </c>
      <c r="I788" t="s">
        <v>253</v>
      </c>
    </row>
    <row r="789" spans="1:9" x14ac:dyDescent="0.35">
      <c r="A789" s="2" t="s">
        <v>4986</v>
      </c>
      <c r="B789" t="s">
        <v>1087</v>
      </c>
      <c r="C789" s="8" t="str">
        <f t="shared" ca="1" si="12"/>
        <v>ltran5@hotmail.com</v>
      </c>
      <c r="D789" t="s">
        <v>2089</v>
      </c>
      <c r="E789" t="s">
        <v>3090</v>
      </c>
      <c r="F789" t="s">
        <v>3369</v>
      </c>
      <c r="G789" t="s">
        <v>3730</v>
      </c>
      <c r="H789" t="s">
        <v>4108</v>
      </c>
      <c r="I789" t="s">
        <v>253</v>
      </c>
    </row>
    <row r="790" spans="1:9" x14ac:dyDescent="0.35">
      <c r="A790" s="2" t="s">
        <v>4987</v>
      </c>
      <c r="B790" t="s">
        <v>1088</v>
      </c>
      <c r="C790" s="8" t="str">
        <f t="shared" ca="1" si="12"/>
        <v>gingram3@gmail.com</v>
      </c>
      <c r="D790" t="s">
        <v>2090</v>
      </c>
      <c r="E790" t="s">
        <v>3091</v>
      </c>
      <c r="F790" t="s">
        <v>3383</v>
      </c>
      <c r="G790" t="s">
        <v>3730</v>
      </c>
      <c r="H790" t="s">
        <v>4109</v>
      </c>
      <c r="I790" t="s">
        <v>253</v>
      </c>
    </row>
    <row r="791" spans="1:9" x14ac:dyDescent="0.35">
      <c r="A791" s="2" t="s">
        <v>4988</v>
      </c>
      <c r="B791" t="s">
        <v>1089</v>
      </c>
      <c r="C791" s="8" t="str">
        <f t="shared" ca="1" si="12"/>
        <v>echandler2@yahoo.com</v>
      </c>
      <c r="D791" t="s">
        <v>2091</v>
      </c>
      <c r="E791" t="s">
        <v>3092</v>
      </c>
      <c r="F791" t="s">
        <v>3531</v>
      </c>
      <c r="G791" t="s">
        <v>3731</v>
      </c>
      <c r="H791" t="s">
        <v>3958</v>
      </c>
      <c r="I791" t="s">
        <v>254</v>
      </c>
    </row>
    <row r="792" spans="1:9" x14ac:dyDescent="0.35">
      <c r="A792" s="2" t="s">
        <v>4989</v>
      </c>
      <c r="B792" t="s">
        <v>1090</v>
      </c>
      <c r="C792" s="8" t="str">
        <f t="shared" ca="1" si="12"/>
        <v>xbrown2@hotmail.com</v>
      </c>
      <c r="D792" t="s">
        <v>2092</v>
      </c>
      <c r="E792" t="s">
        <v>3093</v>
      </c>
      <c r="F792" t="s">
        <v>3661</v>
      </c>
      <c r="G792" t="s">
        <v>3730</v>
      </c>
      <c r="H792" t="s">
        <v>4110</v>
      </c>
      <c r="I792" t="s">
        <v>254</v>
      </c>
    </row>
    <row r="793" spans="1:9" x14ac:dyDescent="0.35">
      <c r="A793" s="2" t="s">
        <v>4990</v>
      </c>
      <c r="B793" t="s">
        <v>1091</v>
      </c>
      <c r="C793" s="8" t="str">
        <f t="shared" ca="1" si="12"/>
        <v>akennedy2@icloud.com</v>
      </c>
      <c r="D793" t="s">
        <v>2093</v>
      </c>
      <c r="E793" t="s">
        <v>3094</v>
      </c>
      <c r="F793" t="s">
        <v>3347</v>
      </c>
      <c r="G793" t="s">
        <v>3730</v>
      </c>
      <c r="H793" t="s">
        <v>4111</v>
      </c>
      <c r="I793" t="s">
        <v>253</v>
      </c>
    </row>
    <row r="794" spans="1:9" x14ac:dyDescent="0.35">
      <c r="A794" s="2" t="s">
        <v>4991</v>
      </c>
      <c r="B794" t="s">
        <v>1092</v>
      </c>
      <c r="C794" s="8" t="str">
        <f t="shared" ca="1" si="12"/>
        <v>srichardson5@gmail.com</v>
      </c>
      <c r="D794" t="s">
        <v>2094</v>
      </c>
      <c r="E794" t="s">
        <v>3095</v>
      </c>
      <c r="F794" t="s">
        <v>3662</v>
      </c>
      <c r="G794" t="s">
        <v>3730</v>
      </c>
      <c r="H794" t="s">
        <v>4112</v>
      </c>
      <c r="I794" t="s">
        <v>253</v>
      </c>
    </row>
    <row r="795" spans="1:9" x14ac:dyDescent="0.35">
      <c r="A795" s="2" t="s">
        <v>4992</v>
      </c>
      <c r="B795" t="s">
        <v>1093</v>
      </c>
      <c r="C795" s="8" t="str">
        <f t="shared" ca="1" si="12"/>
        <v>jfarley7@gmail.com</v>
      </c>
      <c r="D795" t="s">
        <v>2095</v>
      </c>
      <c r="E795" t="s">
        <v>3096</v>
      </c>
      <c r="F795" t="s">
        <v>3454</v>
      </c>
      <c r="G795" t="s">
        <v>3730</v>
      </c>
      <c r="H795" t="s">
        <v>4113</v>
      </c>
      <c r="I795" t="s">
        <v>254</v>
      </c>
    </row>
    <row r="796" spans="1:9" x14ac:dyDescent="0.35">
      <c r="A796" s="2" t="s">
        <v>4993</v>
      </c>
      <c r="B796" t="s">
        <v>1094</v>
      </c>
      <c r="C796" s="8" t="str">
        <f t="shared" ca="1" si="12"/>
        <v>jbaker8@outlook.com</v>
      </c>
      <c r="D796" t="s">
        <v>2096</v>
      </c>
      <c r="E796" t="s">
        <v>3097</v>
      </c>
      <c r="F796" t="s">
        <v>3379</v>
      </c>
      <c r="G796" t="s">
        <v>3730</v>
      </c>
      <c r="H796" t="s">
        <v>4105</v>
      </c>
      <c r="I796" t="s">
        <v>254</v>
      </c>
    </row>
    <row r="797" spans="1:9" x14ac:dyDescent="0.35">
      <c r="A797" s="2" t="s">
        <v>4994</v>
      </c>
      <c r="B797" t="s">
        <v>1095</v>
      </c>
      <c r="C797" s="8" t="str">
        <f t="shared" ca="1" si="12"/>
        <v>erose8@hotmail.com</v>
      </c>
      <c r="D797" t="s">
        <v>2097</v>
      </c>
      <c r="E797" t="s">
        <v>3098</v>
      </c>
      <c r="F797" t="s">
        <v>3338</v>
      </c>
      <c r="G797" t="s">
        <v>3732</v>
      </c>
      <c r="H797">
        <v>40591</v>
      </c>
      <c r="I797" t="s">
        <v>254</v>
      </c>
    </row>
    <row r="798" spans="1:9" x14ac:dyDescent="0.35">
      <c r="A798" s="2" t="s">
        <v>4995</v>
      </c>
      <c r="B798" t="s">
        <v>1096</v>
      </c>
      <c r="C798" s="8" t="str">
        <f t="shared" ca="1" si="12"/>
        <v>cmcdonald8@gmail.com</v>
      </c>
      <c r="D798" t="s">
        <v>2098</v>
      </c>
      <c r="E798" t="s">
        <v>3099</v>
      </c>
      <c r="F798" t="s">
        <v>3391</v>
      </c>
      <c r="G798" t="s">
        <v>3730</v>
      </c>
      <c r="H798" t="s">
        <v>3928</v>
      </c>
      <c r="I798" t="s">
        <v>254</v>
      </c>
    </row>
    <row r="799" spans="1:9" x14ac:dyDescent="0.35">
      <c r="A799" s="2" t="s">
        <v>4996</v>
      </c>
      <c r="B799" t="s">
        <v>1097</v>
      </c>
      <c r="C799" s="8" t="str">
        <f t="shared" ca="1" si="12"/>
        <v>lrowe5@gmail.com</v>
      </c>
      <c r="D799" t="s">
        <v>2099</v>
      </c>
      <c r="E799" t="s">
        <v>3100</v>
      </c>
      <c r="F799" t="s">
        <v>96</v>
      </c>
      <c r="G799" t="s">
        <v>15</v>
      </c>
      <c r="H799">
        <v>37215</v>
      </c>
      <c r="I799" t="s">
        <v>254</v>
      </c>
    </row>
    <row r="800" spans="1:9" x14ac:dyDescent="0.35">
      <c r="A800" s="2" t="s">
        <v>4997</v>
      </c>
      <c r="B800" t="s">
        <v>1098</v>
      </c>
      <c r="C800" s="8" t="str">
        <f t="shared" ca="1" si="12"/>
        <v>tcoffey2@gmail.com</v>
      </c>
      <c r="D800" t="s">
        <v>2100</v>
      </c>
      <c r="E800" t="s">
        <v>3101</v>
      </c>
      <c r="F800" t="s">
        <v>3663</v>
      </c>
      <c r="G800" t="s">
        <v>3730</v>
      </c>
      <c r="H800" t="s">
        <v>4114</v>
      </c>
      <c r="I800" t="s">
        <v>253</v>
      </c>
    </row>
    <row r="801" spans="1:9" x14ac:dyDescent="0.35">
      <c r="A801" s="2" t="s">
        <v>4998</v>
      </c>
      <c r="B801" t="s">
        <v>1099</v>
      </c>
      <c r="C801" s="8" t="str">
        <f t="shared" ca="1" si="12"/>
        <v>grose3@yahoo.com</v>
      </c>
      <c r="D801" t="s">
        <v>2101</v>
      </c>
      <c r="E801" t="s">
        <v>3102</v>
      </c>
      <c r="F801" t="s">
        <v>3324</v>
      </c>
      <c r="G801" t="s">
        <v>3730</v>
      </c>
      <c r="H801" t="s">
        <v>3754</v>
      </c>
      <c r="I801" t="s">
        <v>253</v>
      </c>
    </row>
    <row r="802" spans="1:9" x14ac:dyDescent="0.35">
      <c r="A802" s="2" t="s">
        <v>4999</v>
      </c>
      <c r="B802" t="s">
        <v>1100</v>
      </c>
      <c r="C802" s="8" t="str">
        <f t="shared" ca="1" si="12"/>
        <v>libarra7@hotmail.com</v>
      </c>
      <c r="D802" t="s">
        <v>2102</v>
      </c>
      <c r="E802" t="s">
        <v>3103</v>
      </c>
      <c r="F802" t="s">
        <v>3664</v>
      </c>
      <c r="G802" t="s">
        <v>3730</v>
      </c>
      <c r="H802" t="s">
        <v>4115</v>
      </c>
      <c r="I802" t="s">
        <v>254</v>
      </c>
    </row>
    <row r="803" spans="1:9" x14ac:dyDescent="0.35">
      <c r="A803" s="2" t="s">
        <v>5000</v>
      </c>
      <c r="B803" t="s">
        <v>1101</v>
      </c>
      <c r="C803" s="8" t="str">
        <f t="shared" ca="1" si="12"/>
        <v>cbarrett4@outlook.com</v>
      </c>
      <c r="D803" t="s">
        <v>2103</v>
      </c>
      <c r="E803" t="s">
        <v>3104</v>
      </c>
      <c r="F803" t="s">
        <v>3339</v>
      </c>
      <c r="G803" t="s">
        <v>3730</v>
      </c>
      <c r="H803" t="s">
        <v>3769</v>
      </c>
      <c r="I803" t="s">
        <v>253</v>
      </c>
    </row>
    <row r="804" spans="1:9" x14ac:dyDescent="0.35">
      <c r="A804" s="2" t="s">
        <v>5001</v>
      </c>
      <c r="B804" t="s">
        <v>1102</v>
      </c>
      <c r="C804" s="8" t="str">
        <f t="shared" ca="1" si="12"/>
        <v>ssheppard2@aol.com</v>
      </c>
      <c r="D804" t="s">
        <v>2104</v>
      </c>
      <c r="E804" t="s">
        <v>3105</v>
      </c>
      <c r="F804" t="s">
        <v>102</v>
      </c>
      <c r="G804" t="s">
        <v>15</v>
      </c>
      <c r="H804">
        <v>11210</v>
      </c>
      <c r="I804" t="s">
        <v>254</v>
      </c>
    </row>
    <row r="805" spans="1:9" x14ac:dyDescent="0.35">
      <c r="A805" s="2" t="s">
        <v>5002</v>
      </c>
      <c r="B805" t="s">
        <v>1103</v>
      </c>
      <c r="C805" s="8" t="str">
        <f t="shared" ca="1" si="12"/>
        <v>lrussell1@yahoo.com</v>
      </c>
      <c r="D805" t="s">
        <v>2105</v>
      </c>
      <c r="E805" t="s">
        <v>3106</v>
      </c>
      <c r="F805" t="s">
        <v>3485</v>
      </c>
      <c r="G805" t="s">
        <v>3731</v>
      </c>
      <c r="H805" t="s">
        <v>3909</v>
      </c>
      <c r="I805" t="s">
        <v>254</v>
      </c>
    </row>
    <row r="806" spans="1:9" x14ac:dyDescent="0.35">
      <c r="A806" s="2" t="s">
        <v>5003</v>
      </c>
      <c r="B806" t="s">
        <v>1104</v>
      </c>
      <c r="C806" s="8" t="str">
        <f t="shared" ca="1" si="12"/>
        <v>hreeves8@yahoo.com</v>
      </c>
      <c r="D806" t="s">
        <v>2106</v>
      </c>
      <c r="E806" t="s">
        <v>3107</v>
      </c>
      <c r="F806" t="s">
        <v>3665</v>
      </c>
      <c r="G806" t="s">
        <v>3731</v>
      </c>
      <c r="H806" t="s">
        <v>4116</v>
      </c>
      <c r="I806" t="s">
        <v>254</v>
      </c>
    </row>
    <row r="807" spans="1:9" x14ac:dyDescent="0.35">
      <c r="A807" s="2" t="s">
        <v>5004</v>
      </c>
      <c r="B807" t="s">
        <v>1105</v>
      </c>
      <c r="C807" s="8" t="str">
        <f t="shared" ca="1" si="12"/>
        <v>egibbs8@gmail.com</v>
      </c>
      <c r="D807" t="s">
        <v>2107</v>
      </c>
      <c r="E807" t="s">
        <v>3108</v>
      </c>
      <c r="F807" t="s">
        <v>3401</v>
      </c>
      <c r="G807" t="s">
        <v>3730</v>
      </c>
      <c r="H807" t="s">
        <v>3825</v>
      </c>
      <c r="I807" t="s">
        <v>254</v>
      </c>
    </row>
    <row r="808" spans="1:9" x14ac:dyDescent="0.35">
      <c r="A808" s="2" t="s">
        <v>5005</v>
      </c>
      <c r="B808" t="s">
        <v>1106</v>
      </c>
      <c r="C808" s="8" t="str">
        <f t="shared" ca="1" si="12"/>
        <v>pbray3@outlook.com</v>
      </c>
      <c r="D808" t="s">
        <v>2108</v>
      </c>
      <c r="E808" t="s">
        <v>3109</v>
      </c>
      <c r="F808" t="s">
        <v>3666</v>
      </c>
      <c r="G808" t="s">
        <v>3731</v>
      </c>
      <c r="H808" t="s">
        <v>4117</v>
      </c>
      <c r="I808" t="s">
        <v>253</v>
      </c>
    </row>
    <row r="809" spans="1:9" x14ac:dyDescent="0.35">
      <c r="A809" s="2" t="s">
        <v>5006</v>
      </c>
      <c r="B809" t="s">
        <v>1107</v>
      </c>
      <c r="C809" s="8" t="str">
        <f t="shared" ca="1" si="12"/>
        <v>aross4@icloud.com</v>
      </c>
      <c r="D809" t="s">
        <v>2109</v>
      </c>
      <c r="E809" t="s">
        <v>3110</v>
      </c>
      <c r="F809" t="s">
        <v>222</v>
      </c>
      <c r="G809" t="s">
        <v>178</v>
      </c>
      <c r="H809" t="s">
        <v>223</v>
      </c>
      <c r="I809" t="s">
        <v>254</v>
      </c>
    </row>
    <row r="810" spans="1:9" x14ac:dyDescent="0.35">
      <c r="A810" s="2" t="s">
        <v>5007</v>
      </c>
      <c r="B810" t="s">
        <v>1108</v>
      </c>
      <c r="C810" s="8" t="str">
        <f t="shared" ca="1" si="12"/>
        <v>ghorne7@hotmail.com</v>
      </c>
      <c r="D810" t="s">
        <v>2110</v>
      </c>
      <c r="E810" t="s">
        <v>3111</v>
      </c>
      <c r="F810" t="s">
        <v>105</v>
      </c>
      <c r="G810" t="s">
        <v>15</v>
      </c>
      <c r="H810">
        <v>35215</v>
      </c>
      <c r="I810" t="s">
        <v>253</v>
      </c>
    </row>
    <row r="811" spans="1:9" x14ac:dyDescent="0.35">
      <c r="A811" s="2" t="s">
        <v>5008</v>
      </c>
      <c r="B811" t="s">
        <v>1109</v>
      </c>
      <c r="C811" s="8" t="str">
        <f t="shared" ca="1" si="12"/>
        <v>cchambers9@gmail.com</v>
      </c>
      <c r="D811" t="s">
        <v>2111</v>
      </c>
      <c r="E811" t="s">
        <v>3112</v>
      </c>
      <c r="F811" t="s">
        <v>3456</v>
      </c>
      <c r="G811" t="s">
        <v>3730</v>
      </c>
      <c r="H811" t="s">
        <v>4118</v>
      </c>
      <c r="I811" t="s">
        <v>253</v>
      </c>
    </row>
    <row r="812" spans="1:9" x14ac:dyDescent="0.35">
      <c r="A812" s="2" t="s">
        <v>5009</v>
      </c>
      <c r="B812" t="s">
        <v>1110</v>
      </c>
      <c r="C812" s="8" t="str">
        <f t="shared" ca="1" si="12"/>
        <v>ksaunders3@icloud.com</v>
      </c>
      <c r="D812" t="s">
        <v>2112</v>
      </c>
      <c r="E812" t="s">
        <v>3113</v>
      </c>
      <c r="F812" t="s">
        <v>169</v>
      </c>
      <c r="G812" t="s">
        <v>15</v>
      </c>
      <c r="H812">
        <v>95210</v>
      </c>
      <c r="I812" t="s">
        <v>254</v>
      </c>
    </row>
    <row r="813" spans="1:9" x14ac:dyDescent="0.35">
      <c r="A813" s="2" t="s">
        <v>5010</v>
      </c>
      <c r="B813" t="s">
        <v>1111</v>
      </c>
      <c r="C813" s="8" t="str">
        <f t="shared" ca="1" si="12"/>
        <v>mcook0@gmail.com</v>
      </c>
      <c r="D813" t="s">
        <v>2113</v>
      </c>
      <c r="E813" t="s">
        <v>3114</v>
      </c>
      <c r="F813" t="s">
        <v>3667</v>
      </c>
      <c r="G813" t="s">
        <v>3731</v>
      </c>
      <c r="H813" t="s">
        <v>4119</v>
      </c>
      <c r="I813" t="s">
        <v>253</v>
      </c>
    </row>
    <row r="814" spans="1:9" x14ac:dyDescent="0.35">
      <c r="A814" s="2" t="s">
        <v>5011</v>
      </c>
      <c r="B814" t="s">
        <v>1112</v>
      </c>
      <c r="C814" s="8" t="str">
        <f t="shared" ca="1" si="12"/>
        <v>schapman9@icloud.com</v>
      </c>
      <c r="D814" t="s">
        <v>2114</v>
      </c>
      <c r="E814" t="s">
        <v>3115</v>
      </c>
      <c r="F814" t="s">
        <v>3408</v>
      </c>
      <c r="G814" t="s">
        <v>3730</v>
      </c>
      <c r="H814" t="s">
        <v>3833</v>
      </c>
      <c r="I814" t="s">
        <v>253</v>
      </c>
    </row>
    <row r="815" spans="1:9" x14ac:dyDescent="0.35">
      <c r="A815" s="2" t="s">
        <v>5012</v>
      </c>
      <c r="B815" t="s">
        <v>1113</v>
      </c>
      <c r="C815" s="8" t="str">
        <f t="shared" ca="1" si="12"/>
        <v>cstokes6@icloud.com</v>
      </c>
      <c r="D815" t="s">
        <v>2115</v>
      </c>
      <c r="E815" t="s">
        <v>3116</v>
      </c>
      <c r="F815" t="s">
        <v>57</v>
      </c>
      <c r="G815" t="s">
        <v>15</v>
      </c>
      <c r="H815">
        <v>44310</v>
      </c>
      <c r="I815" t="s">
        <v>253</v>
      </c>
    </row>
    <row r="816" spans="1:9" x14ac:dyDescent="0.35">
      <c r="A816" s="2" t="s">
        <v>5013</v>
      </c>
      <c r="B816" t="s">
        <v>1114</v>
      </c>
      <c r="C816" s="8" t="str">
        <f t="shared" ca="1" si="12"/>
        <v>aponce7@gmail.com</v>
      </c>
      <c r="D816" t="s">
        <v>2116</v>
      </c>
      <c r="E816" t="s">
        <v>3117</v>
      </c>
      <c r="F816" t="s">
        <v>153</v>
      </c>
      <c r="G816" t="s">
        <v>15</v>
      </c>
      <c r="H816">
        <v>43656</v>
      </c>
      <c r="I816" t="s">
        <v>254</v>
      </c>
    </row>
    <row r="817" spans="1:9" x14ac:dyDescent="0.35">
      <c r="A817" s="2" t="s">
        <v>5014</v>
      </c>
      <c r="B817" t="s">
        <v>1115</v>
      </c>
      <c r="C817" s="8" t="str">
        <f t="shared" ca="1" si="12"/>
        <v>cbruce2@outlook.com</v>
      </c>
      <c r="D817" t="s">
        <v>2117</v>
      </c>
      <c r="E817" t="s">
        <v>3118</v>
      </c>
      <c r="F817" t="s">
        <v>54</v>
      </c>
      <c r="G817" t="s">
        <v>15</v>
      </c>
      <c r="H817">
        <v>99599</v>
      </c>
      <c r="I817" t="s">
        <v>254</v>
      </c>
    </row>
    <row r="818" spans="1:9" x14ac:dyDescent="0.35">
      <c r="A818" s="2" t="s">
        <v>5015</v>
      </c>
      <c r="B818" t="s">
        <v>1116</v>
      </c>
      <c r="C818" s="8" t="str">
        <f t="shared" ca="1" si="12"/>
        <v>jdyer0@yahoo.com</v>
      </c>
      <c r="D818" t="s">
        <v>2118</v>
      </c>
      <c r="E818" t="s">
        <v>3119</v>
      </c>
      <c r="F818" t="s">
        <v>3668</v>
      </c>
      <c r="G818" t="s">
        <v>3730</v>
      </c>
      <c r="H818" t="s">
        <v>4120</v>
      </c>
      <c r="I818" t="s">
        <v>254</v>
      </c>
    </row>
    <row r="819" spans="1:9" x14ac:dyDescent="0.35">
      <c r="A819" s="2" t="s">
        <v>5016</v>
      </c>
      <c r="B819" t="s">
        <v>1117</v>
      </c>
      <c r="C819" s="8" t="str">
        <f t="shared" ca="1" si="12"/>
        <v>gsellers3@icloud.com</v>
      </c>
      <c r="D819" t="s">
        <v>2119</v>
      </c>
      <c r="E819" t="s">
        <v>3120</v>
      </c>
      <c r="F819" t="s">
        <v>3669</v>
      </c>
      <c r="G819" t="s">
        <v>3731</v>
      </c>
      <c r="H819" t="s">
        <v>4121</v>
      </c>
      <c r="I819" t="s">
        <v>254</v>
      </c>
    </row>
    <row r="820" spans="1:9" x14ac:dyDescent="0.35">
      <c r="A820" s="2" t="s">
        <v>5017</v>
      </c>
      <c r="B820" t="s">
        <v>1118</v>
      </c>
      <c r="C820" s="8" t="str">
        <f t="shared" ca="1" si="12"/>
        <v>jshah4@gmail.com</v>
      </c>
      <c r="D820" t="s">
        <v>2120</v>
      </c>
      <c r="E820" t="s">
        <v>3121</v>
      </c>
      <c r="F820" t="s">
        <v>89</v>
      </c>
      <c r="G820" t="s">
        <v>15</v>
      </c>
      <c r="H820">
        <v>78732</v>
      </c>
      <c r="I820" t="s">
        <v>254</v>
      </c>
    </row>
    <row r="821" spans="1:9" x14ac:dyDescent="0.35">
      <c r="A821" s="2" t="s">
        <v>5018</v>
      </c>
      <c r="B821" t="s">
        <v>1119</v>
      </c>
      <c r="C821" s="8" t="str">
        <f t="shared" ca="1" si="12"/>
        <v>mfuentes6@gmail.com</v>
      </c>
      <c r="D821" t="s">
        <v>2121</v>
      </c>
      <c r="E821" t="s">
        <v>3122</v>
      </c>
      <c r="F821" t="s">
        <v>3670</v>
      </c>
      <c r="G821" t="s">
        <v>15</v>
      </c>
      <c r="H821">
        <v>30130</v>
      </c>
      <c r="I821" t="s">
        <v>253</v>
      </c>
    </row>
    <row r="822" spans="1:9" x14ac:dyDescent="0.35">
      <c r="A822" s="2" t="s">
        <v>5019</v>
      </c>
      <c r="B822" t="s">
        <v>1120</v>
      </c>
      <c r="C822" s="8" t="str">
        <f t="shared" ca="1" si="12"/>
        <v>gwalker8@yahoo.com</v>
      </c>
      <c r="D822" t="s">
        <v>2122</v>
      </c>
      <c r="E822" t="s">
        <v>3123</v>
      </c>
      <c r="F822" t="s">
        <v>3412</v>
      </c>
      <c r="G822" t="s">
        <v>3730</v>
      </c>
      <c r="H822" t="s">
        <v>4122</v>
      </c>
      <c r="I822" t="s">
        <v>253</v>
      </c>
    </row>
    <row r="823" spans="1:9" x14ac:dyDescent="0.35">
      <c r="A823" s="2" t="s">
        <v>5020</v>
      </c>
      <c r="B823" t="s">
        <v>1121</v>
      </c>
      <c r="C823" s="8" t="str">
        <f t="shared" ca="1" si="12"/>
        <v>mmosley4@yahoo.com</v>
      </c>
      <c r="D823" t="s">
        <v>2123</v>
      </c>
      <c r="E823" t="s">
        <v>3124</v>
      </c>
      <c r="F823" t="s">
        <v>179</v>
      </c>
      <c r="G823" t="s">
        <v>15</v>
      </c>
      <c r="H823">
        <v>33811</v>
      </c>
      <c r="I823" t="s">
        <v>254</v>
      </c>
    </row>
    <row r="824" spans="1:9" x14ac:dyDescent="0.35">
      <c r="A824" s="2" t="s">
        <v>5021</v>
      </c>
      <c r="B824" t="s">
        <v>1122</v>
      </c>
      <c r="C824" s="8" t="str">
        <f t="shared" ca="1" si="12"/>
        <v>kvasquez0@gmail.com</v>
      </c>
      <c r="D824" t="s">
        <v>2124</v>
      </c>
      <c r="E824" t="s">
        <v>3125</v>
      </c>
      <c r="F824" t="s">
        <v>3671</v>
      </c>
      <c r="G824" t="s">
        <v>3730</v>
      </c>
      <c r="H824" t="s">
        <v>4123</v>
      </c>
      <c r="I824" t="s">
        <v>254</v>
      </c>
    </row>
    <row r="825" spans="1:9" x14ac:dyDescent="0.35">
      <c r="A825" s="2" t="s">
        <v>5022</v>
      </c>
      <c r="B825" t="s">
        <v>1123</v>
      </c>
      <c r="C825" s="8" t="str">
        <f t="shared" ca="1" si="12"/>
        <v>hbolton2@outlook.com</v>
      </c>
      <c r="D825" t="s">
        <v>2125</v>
      </c>
      <c r="E825" t="s">
        <v>3126</v>
      </c>
      <c r="F825" t="s">
        <v>3672</v>
      </c>
      <c r="G825" t="s">
        <v>3730</v>
      </c>
      <c r="H825" t="s">
        <v>4124</v>
      </c>
      <c r="I825" t="s">
        <v>253</v>
      </c>
    </row>
    <row r="826" spans="1:9" x14ac:dyDescent="0.35">
      <c r="A826" s="2" t="s">
        <v>5023</v>
      </c>
      <c r="B826" t="s">
        <v>1124</v>
      </c>
      <c r="C826" s="8" t="str">
        <f t="shared" ca="1" si="12"/>
        <v>pmueller2@outlook.com</v>
      </c>
      <c r="D826" t="s">
        <v>2126</v>
      </c>
      <c r="E826" t="s">
        <v>3127</v>
      </c>
      <c r="F826" t="s">
        <v>3389</v>
      </c>
      <c r="G826" t="s">
        <v>3732</v>
      </c>
      <c r="H826">
        <v>80995</v>
      </c>
      <c r="I826" t="s">
        <v>253</v>
      </c>
    </row>
    <row r="827" spans="1:9" x14ac:dyDescent="0.35">
      <c r="A827" s="2" t="s">
        <v>5024</v>
      </c>
      <c r="B827" t="s">
        <v>1125</v>
      </c>
      <c r="C827" s="8" t="str">
        <f t="shared" ca="1" si="12"/>
        <v>dwalter8@yahoo.com</v>
      </c>
      <c r="D827" t="s">
        <v>2127</v>
      </c>
      <c r="E827" t="s">
        <v>3128</v>
      </c>
      <c r="F827" t="s">
        <v>3627</v>
      </c>
      <c r="G827" t="s">
        <v>3730</v>
      </c>
      <c r="H827" t="s">
        <v>4056</v>
      </c>
      <c r="I827" t="s">
        <v>253</v>
      </c>
    </row>
    <row r="828" spans="1:9" x14ac:dyDescent="0.35">
      <c r="A828" s="2" t="s">
        <v>5025</v>
      </c>
      <c r="B828" t="s">
        <v>1126</v>
      </c>
      <c r="C828" s="8" t="str">
        <f t="shared" ca="1" si="12"/>
        <v>osutton2@icloud.com</v>
      </c>
      <c r="D828" t="s">
        <v>2128</v>
      </c>
      <c r="E828" t="s">
        <v>3129</v>
      </c>
      <c r="F828" t="s">
        <v>42</v>
      </c>
      <c r="G828" t="s">
        <v>15</v>
      </c>
      <c r="H828">
        <v>60609</v>
      </c>
      <c r="I828" t="s">
        <v>253</v>
      </c>
    </row>
    <row r="829" spans="1:9" x14ac:dyDescent="0.35">
      <c r="A829" s="2" t="s">
        <v>5026</v>
      </c>
      <c r="B829" t="s">
        <v>1127</v>
      </c>
      <c r="C829" s="8" t="str">
        <f t="shared" ca="1" si="12"/>
        <v>jbeltran5@yahoo.com</v>
      </c>
      <c r="D829" t="s">
        <v>2129</v>
      </c>
      <c r="E829" t="s">
        <v>3130</v>
      </c>
      <c r="F829" t="s">
        <v>39</v>
      </c>
      <c r="G829" t="s">
        <v>15</v>
      </c>
      <c r="H829">
        <v>88530</v>
      </c>
      <c r="I829" t="s">
        <v>254</v>
      </c>
    </row>
    <row r="830" spans="1:9" x14ac:dyDescent="0.35">
      <c r="A830" s="2" t="s">
        <v>5027</v>
      </c>
      <c r="B830" t="s">
        <v>1128</v>
      </c>
      <c r="C830" s="8" t="str">
        <f t="shared" ca="1" si="12"/>
        <v>csullivan5@icloud.com</v>
      </c>
      <c r="D830" t="s">
        <v>2130</v>
      </c>
      <c r="E830" t="s">
        <v>3131</v>
      </c>
      <c r="F830" t="s">
        <v>37</v>
      </c>
      <c r="G830" t="s">
        <v>15</v>
      </c>
      <c r="H830">
        <v>20470</v>
      </c>
      <c r="I830" t="s">
        <v>253</v>
      </c>
    </row>
    <row r="831" spans="1:9" x14ac:dyDescent="0.35">
      <c r="A831" s="2" t="s">
        <v>5028</v>
      </c>
      <c r="B831" t="s">
        <v>1129</v>
      </c>
      <c r="C831" s="8" t="str">
        <f t="shared" ca="1" si="12"/>
        <v>bmeza1@icloud.com</v>
      </c>
      <c r="D831" t="s">
        <v>2131</v>
      </c>
      <c r="E831" t="s">
        <v>3132</v>
      </c>
      <c r="F831" t="s">
        <v>3673</v>
      </c>
      <c r="G831" t="s">
        <v>3731</v>
      </c>
      <c r="H831" t="s">
        <v>4125</v>
      </c>
      <c r="I831" t="s">
        <v>254</v>
      </c>
    </row>
    <row r="832" spans="1:9" x14ac:dyDescent="0.35">
      <c r="A832" s="2" t="s">
        <v>5029</v>
      </c>
      <c r="B832" t="s">
        <v>1130</v>
      </c>
      <c r="C832" s="8" t="str">
        <f t="shared" ca="1" si="12"/>
        <v>afitzgerald4@outlook.com</v>
      </c>
      <c r="D832" t="s">
        <v>2132</v>
      </c>
      <c r="E832" t="s">
        <v>3133</v>
      </c>
      <c r="F832" t="s">
        <v>3490</v>
      </c>
      <c r="G832" t="s">
        <v>3730</v>
      </c>
      <c r="H832" t="s">
        <v>4126</v>
      </c>
      <c r="I832" t="s">
        <v>254</v>
      </c>
    </row>
    <row r="833" spans="1:9" x14ac:dyDescent="0.35">
      <c r="A833" s="2" t="s">
        <v>5030</v>
      </c>
      <c r="B833" t="s">
        <v>1131</v>
      </c>
      <c r="C833" s="8" t="str">
        <f t="shared" ca="1" si="12"/>
        <v>rreed8@icloud.com</v>
      </c>
      <c r="D833" t="s">
        <v>2133</v>
      </c>
      <c r="E833" t="s">
        <v>3134</v>
      </c>
      <c r="F833" t="s">
        <v>3674</v>
      </c>
      <c r="G833" t="s">
        <v>15</v>
      </c>
      <c r="H833">
        <v>72199</v>
      </c>
      <c r="I833" t="s">
        <v>253</v>
      </c>
    </row>
    <row r="834" spans="1:9" x14ac:dyDescent="0.35">
      <c r="A834" s="2" t="s">
        <v>5031</v>
      </c>
      <c r="B834" t="s">
        <v>1132</v>
      </c>
      <c r="C834" s="8" t="str">
        <f t="shared" ca="1" si="12"/>
        <v>rpetersen4@icloud.com</v>
      </c>
      <c r="D834" t="s">
        <v>2134</v>
      </c>
      <c r="E834" t="s">
        <v>3135</v>
      </c>
      <c r="F834" t="s">
        <v>3435</v>
      </c>
      <c r="G834" t="s">
        <v>3730</v>
      </c>
      <c r="H834" t="s">
        <v>4127</v>
      </c>
      <c r="I834" t="s">
        <v>254</v>
      </c>
    </row>
    <row r="835" spans="1:9" x14ac:dyDescent="0.35">
      <c r="A835" s="2" t="s">
        <v>5032</v>
      </c>
      <c r="B835" t="s">
        <v>1133</v>
      </c>
      <c r="C835" s="8" t="str">
        <f t="shared" ref="C835:C898" ca="1" si="13">LOWER(LEFT(B835,1) &amp; RIGHT(B835,LEN(B835)-SEARCH(" ",B835)) &amp; RANDBETWEEN(0,9) &amp; "@" &amp; CHOOSE(RANDBETWEEN(1,6), "gmail.com", "yahoo.com", "outlook.com", "icloud.com", "hotmail.com", "aol.com"))</f>
        <v>jgordon6@hotmail.com</v>
      </c>
      <c r="D835" t="s">
        <v>2135</v>
      </c>
      <c r="E835" t="s">
        <v>3136</v>
      </c>
      <c r="F835" t="s">
        <v>32</v>
      </c>
      <c r="G835" t="s">
        <v>15</v>
      </c>
      <c r="H835">
        <v>48232</v>
      </c>
      <c r="I835" t="s">
        <v>253</v>
      </c>
    </row>
    <row r="836" spans="1:9" x14ac:dyDescent="0.35">
      <c r="A836" s="2" t="s">
        <v>5033</v>
      </c>
      <c r="B836" t="s">
        <v>1134</v>
      </c>
      <c r="C836" s="8" t="str">
        <f t="shared" ca="1" si="13"/>
        <v>dmartin4@gmail.com</v>
      </c>
      <c r="D836" t="s">
        <v>2136</v>
      </c>
      <c r="E836" t="s">
        <v>3137</v>
      </c>
      <c r="F836" t="s">
        <v>3675</v>
      </c>
      <c r="G836" t="s">
        <v>3731</v>
      </c>
      <c r="H836" t="s">
        <v>4128</v>
      </c>
      <c r="I836" t="s">
        <v>254</v>
      </c>
    </row>
    <row r="837" spans="1:9" x14ac:dyDescent="0.35">
      <c r="A837" s="2" t="s">
        <v>5034</v>
      </c>
      <c r="B837" t="s">
        <v>1135</v>
      </c>
      <c r="C837" s="8" t="str">
        <f t="shared" ca="1" si="13"/>
        <v>nsandoval3@icloud.com</v>
      </c>
      <c r="D837" t="s">
        <v>2137</v>
      </c>
      <c r="E837" t="s">
        <v>3138</v>
      </c>
      <c r="F837" t="s">
        <v>3304</v>
      </c>
      <c r="G837" t="s">
        <v>3730</v>
      </c>
      <c r="H837" t="s">
        <v>4099</v>
      </c>
      <c r="I837" t="s">
        <v>253</v>
      </c>
    </row>
    <row r="838" spans="1:9" x14ac:dyDescent="0.35">
      <c r="A838" s="2" t="s">
        <v>5035</v>
      </c>
      <c r="B838" t="s">
        <v>1136</v>
      </c>
      <c r="C838" s="8" t="str">
        <f t="shared" ca="1" si="13"/>
        <v>estevens9@gmail.com</v>
      </c>
      <c r="D838" t="s">
        <v>2138</v>
      </c>
      <c r="E838" t="s">
        <v>3139</v>
      </c>
      <c r="F838" t="s">
        <v>142</v>
      </c>
      <c r="G838" t="s">
        <v>15</v>
      </c>
      <c r="H838">
        <v>84120</v>
      </c>
      <c r="I838" t="s">
        <v>254</v>
      </c>
    </row>
    <row r="839" spans="1:9" x14ac:dyDescent="0.35">
      <c r="A839" s="2" t="s">
        <v>5036</v>
      </c>
      <c r="B839" t="s">
        <v>1137</v>
      </c>
      <c r="C839" s="8" t="str">
        <f t="shared" ca="1" si="13"/>
        <v>ifaulkner6@yahoo.com</v>
      </c>
      <c r="D839" t="s">
        <v>2139</v>
      </c>
      <c r="E839" t="s">
        <v>3140</v>
      </c>
      <c r="F839" t="s">
        <v>3676</v>
      </c>
      <c r="G839" t="s">
        <v>3732</v>
      </c>
      <c r="H839">
        <v>52080</v>
      </c>
      <c r="I839" t="s">
        <v>253</v>
      </c>
    </row>
    <row r="840" spans="1:9" x14ac:dyDescent="0.35">
      <c r="A840" s="2" t="s">
        <v>5037</v>
      </c>
      <c r="B840" t="s">
        <v>1138</v>
      </c>
      <c r="C840" s="8" t="str">
        <f t="shared" ca="1" si="13"/>
        <v>hbonilla4@gmail.com</v>
      </c>
      <c r="D840" t="s">
        <v>2140</v>
      </c>
      <c r="E840" t="s">
        <v>3141</v>
      </c>
      <c r="F840" t="s">
        <v>166</v>
      </c>
      <c r="G840" t="s">
        <v>22</v>
      </c>
      <c r="H840" t="s">
        <v>167</v>
      </c>
      <c r="I840" t="s">
        <v>254</v>
      </c>
    </row>
    <row r="841" spans="1:9" x14ac:dyDescent="0.35">
      <c r="A841" s="2" t="s">
        <v>5038</v>
      </c>
      <c r="B841" t="s">
        <v>1139</v>
      </c>
      <c r="C841" s="8" t="str">
        <f t="shared" ca="1" si="13"/>
        <v>ikrueger6@yahoo.com</v>
      </c>
      <c r="D841" t="s">
        <v>2141</v>
      </c>
      <c r="E841" t="s">
        <v>3142</v>
      </c>
      <c r="F841" t="s">
        <v>180</v>
      </c>
      <c r="G841" t="s">
        <v>178</v>
      </c>
      <c r="H841" t="s">
        <v>181</v>
      </c>
      <c r="I841" t="s">
        <v>254</v>
      </c>
    </row>
    <row r="842" spans="1:9" x14ac:dyDescent="0.35">
      <c r="A842" s="2" t="s">
        <v>5039</v>
      </c>
      <c r="B842" t="s">
        <v>1140</v>
      </c>
      <c r="C842" s="8" t="str">
        <f t="shared" ca="1" si="13"/>
        <v>mdodson1@yahoo.com</v>
      </c>
      <c r="D842" t="s">
        <v>2142</v>
      </c>
      <c r="E842" t="s">
        <v>3143</v>
      </c>
      <c r="F842" t="s">
        <v>80</v>
      </c>
      <c r="G842" t="s">
        <v>15</v>
      </c>
      <c r="H842">
        <v>98109</v>
      </c>
      <c r="I842" t="s">
        <v>253</v>
      </c>
    </row>
    <row r="843" spans="1:9" x14ac:dyDescent="0.35">
      <c r="A843" s="2" t="s">
        <v>5040</v>
      </c>
      <c r="B843" t="s">
        <v>1141</v>
      </c>
      <c r="C843" s="8" t="str">
        <f t="shared" ca="1" si="13"/>
        <v>erichmond4@outlook.com</v>
      </c>
      <c r="D843" t="s">
        <v>2143</v>
      </c>
      <c r="E843" t="s">
        <v>3144</v>
      </c>
      <c r="F843" t="s">
        <v>3677</v>
      </c>
      <c r="G843" t="s">
        <v>3730</v>
      </c>
      <c r="H843" t="s">
        <v>4129</v>
      </c>
      <c r="I843" t="s">
        <v>254</v>
      </c>
    </row>
    <row r="844" spans="1:9" x14ac:dyDescent="0.35">
      <c r="A844" s="2" t="s">
        <v>5041</v>
      </c>
      <c r="B844" t="s">
        <v>1142</v>
      </c>
      <c r="C844" s="8" t="str">
        <f t="shared" ca="1" si="13"/>
        <v>vstanton6@hotmail.com</v>
      </c>
      <c r="D844" t="s">
        <v>2144</v>
      </c>
      <c r="E844" t="s">
        <v>3145</v>
      </c>
      <c r="F844" t="s">
        <v>3398</v>
      </c>
      <c r="G844" t="s">
        <v>3730</v>
      </c>
      <c r="H844" t="s">
        <v>4130</v>
      </c>
      <c r="I844" t="s">
        <v>253</v>
      </c>
    </row>
    <row r="845" spans="1:9" x14ac:dyDescent="0.35">
      <c r="A845" s="2" t="s">
        <v>5042</v>
      </c>
      <c r="B845" t="s">
        <v>1143</v>
      </c>
      <c r="C845" s="8" t="str">
        <f t="shared" ca="1" si="13"/>
        <v>dlove8@outlook.com</v>
      </c>
      <c r="D845" t="s">
        <v>2145</v>
      </c>
      <c r="E845" t="s">
        <v>3146</v>
      </c>
      <c r="F845" t="s">
        <v>3654</v>
      </c>
      <c r="G845" t="s">
        <v>3730</v>
      </c>
      <c r="H845" t="s">
        <v>4131</v>
      </c>
      <c r="I845" t="s">
        <v>253</v>
      </c>
    </row>
    <row r="846" spans="1:9" x14ac:dyDescent="0.35">
      <c r="A846" s="2" t="s">
        <v>5043</v>
      </c>
      <c r="B846" t="s">
        <v>1144</v>
      </c>
      <c r="C846" s="8" t="str">
        <f t="shared" ca="1" si="13"/>
        <v>lgarcia7@gmail.com</v>
      </c>
      <c r="D846" t="s">
        <v>2146</v>
      </c>
      <c r="E846" t="s">
        <v>3147</v>
      </c>
      <c r="F846" t="s">
        <v>3678</v>
      </c>
      <c r="G846" t="s">
        <v>3730</v>
      </c>
      <c r="H846" t="s">
        <v>4132</v>
      </c>
      <c r="I846" t="s">
        <v>253</v>
      </c>
    </row>
    <row r="847" spans="1:9" x14ac:dyDescent="0.35">
      <c r="A847" s="2" t="s">
        <v>5044</v>
      </c>
      <c r="B847" t="s">
        <v>1145</v>
      </c>
      <c r="C847" s="8" t="str">
        <f t="shared" ca="1" si="13"/>
        <v>dlewis5@hotmail.com</v>
      </c>
      <c r="D847" t="s">
        <v>2147</v>
      </c>
      <c r="E847" t="s">
        <v>3148</v>
      </c>
      <c r="F847" t="s">
        <v>247</v>
      </c>
      <c r="G847" t="s">
        <v>178</v>
      </c>
      <c r="H847" t="s">
        <v>212</v>
      </c>
      <c r="I847" t="s">
        <v>254</v>
      </c>
    </row>
    <row r="848" spans="1:9" x14ac:dyDescent="0.35">
      <c r="A848" s="2" t="s">
        <v>5045</v>
      </c>
      <c r="B848" t="s">
        <v>1146</v>
      </c>
      <c r="C848" s="8" t="str">
        <f t="shared" ca="1" si="13"/>
        <v>psalas2@hotmail.com</v>
      </c>
      <c r="D848" t="s">
        <v>2148</v>
      </c>
      <c r="E848" t="s">
        <v>3149</v>
      </c>
      <c r="F848" t="s">
        <v>3541</v>
      </c>
      <c r="G848" t="s">
        <v>3730</v>
      </c>
      <c r="H848" t="s">
        <v>4133</v>
      </c>
      <c r="I848" t="s">
        <v>253</v>
      </c>
    </row>
    <row r="849" spans="1:9" x14ac:dyDescent="0.35">
      <c r="A849" s="2" t="s">
        <v>5046</v>
      </c>
      <c r="B849" t="s">
        <v>1147</v>
      </c>
      <c r="C849" s="8" t="str">
        <f t="shared" ca="1" si="13"/>
        <v>acervantes7@yahoo.com</v>
      </c>
      <c r="D849" t="s">
        <v>2149</v>
      </c>
      <c r="E849" t="s">
        <v>3150</v>
      </c>
      <c r="F849" t="s">
        <v>3412</v>
      </c>
      <c r="G849" t="s">
        <v>3730</v>
      </c>
      <c r="H849" t="s">
        <v>4134</v>
      </c>
      <c r="I849" t="s">
        <v>253</v>
      </c>
    </row>
    <row r="850" spans="1:9" x14ac:dyDescent="0.35">
      <c r="A850" s="2" t="s">
        <v>5047</v>
      </c>
      <c r="B850" t="s">
        <v>1148</v>
      </c>
      <c r="C850" s="8" t="str">
        <f t="shared" ca="1" si="13"/>
        <v>jtrevino2@icloud.com</v>
      </c>
      <c r="D850" t="s">
        <v>2150</v>
      </c>
      <c r="E850" t="s">
        <v>3151</v>
      </c>
      <c r="F850" t="s">
        <v>247</v>
      </c>
      <c r="G850" t="s">
        <v>178</v>
      </c>
      <c r="H850" t="s">
        <v>212</v>
      </c>
      <c r="I850" t="s">
        <v>254</v>
      </c>
    </row>
    <row r="851" spans="1:9" x14ac:dyDescent="0.35">
      <c r="A851" s="2" t="s">
        <v>5048</v>
      </c>
      <c r="B851" t="s">
        <v>1149</v>
      </c>
      <c r="C851" s="8" t="str">
        <f t="shared" ca="1" si="13"/>
        <v>ccherry3@outlook.com</v>
      </c>
      <c r="D851" t="s">
        <v>2151</v>
      </c>
      <c r="E851" t="s">
        <v>3152</v>
      </c>
      <c r="F851" t="s">
        <v>3679</v>
      </c>
      <c r="G851" t="s">
        <v>3730</v>
      </c>
      <c r="H851" t="s">
        <v>4135</v>
      </c>
      <c r="I851" t="s">
        <v>253</v>
      </c>
    </row>
    <row r="852" spans="1:9" x14ac:dyDescent="0.35">
      <c r="A852" s="2" t="s">
        <v>5049</v>
      </c>
      <c r="B852" t="s">
        <v>1150</v>
      </c>
      <c r="C852" s="8" t="str">
        <f t="shared" ca="1" si="13"/>
        <v>hkaiser0@outlook.com</v>
      </c>
      <c r="D852" t="s">
        <v>2152</v>
      </c>
      <c r="E852" t="s">
        <v>3153</v>
      </c>
      <c r="F852" t="s">
        <v>19</v>
      </c>
      <c r="G852" t="s">
        <v>15</v>
      </c>
      <c r="H852">
        <v>92648</v>
      </c>
      <c r="I852" t="s">
        <v>253</v>
      </c>
    </row>
    <row r="853" spans="1:9" x14ac:dyDescent="0.35">
      <c r="A853" s="2" t="s">
        <v>5050</v>
      </c>
      <c r="B853" t="s">
        <v>1151</v>
      </c>
      <c r="C853" s="8" t="str">
        <f t="shared" ca="1" si="13"/>
        <v>krobinson6@icloud.com</v>
      </c>
      <c r="D853" t="s">
        <v>2153</v>
      </c>
      <c r="E853" t="s">
        <v>3154</v>
      </c>
      <c r="F853" t="s">
        <v>3680</v>
      </c>
      <c r="G853" t="s">
        <v>3730</v>
      </c>
      <c r="H853" t="s">
        <v>4136</v>
      </c>
      <c r="I853" t="s">
        <v>253</v>
      </c>
    </row>
    <row r="854" spans="1:9" x14ac:dyDescent="0.35">
      <c r="A854" s="2" t="s">
        <v>5051</v>
      </c>
      <c r="B854" t="s">
        <v>1152</v>
      </c>
      <c r="C854" s="8" t="str">
        <f t="shared" ca="1" si="13"/>
        <v>lgeorge0@gmail.com</v>
      </c>
      <c r="D854" t="s">
        <v>2154</v>
      </c>
      <c r="E854" t="s">
        <v>3155</v>
      </c>
      <c r="F854" t="s">
        <v>142</v>
      </c>
      <c r="G854" t="s">
        <v>15</v>
      </c>
      <c r="H854">
        <v>84125</v>
      </c>
      <c r="I854" t="s">
        <v>253</v>
      </c>
    </row>
    <row r="855" spans="1:9" x14ac:dyDescent="0.35">
      <c r="A855" s="2" t="s">
        <v>5052</v>
      </c>
      <c r="B855" t="s">
        <v>1153</v>
      </c>
      <c r="C855" s="8" t="str">
        <f t="shared" ca="1" si="13"/>
        <v>soconnor7@aol.com</v>
      </c>
      <c r="D855" t="s">
        <v>2155</v>
      </c>
      <c r="E855" t="s">
        <v>3156</v>
      </c>
      <c r="F855" t="s">
        <v>37</v>
      </c>
      <c r="G855" t="s">
        <v>15</v>
      </c>
      <c r="H855">
        <v>20546</v>
      </c>
      <c r="I855" t="s">
        <v>254</v>
      </c>
    </row>
    <row r="856" spans="1:9" x14ac:dyDescent="0.35">
      <c r="A856" s="2" t="s">
        <v>5053</v>
      </c>
      <c r="B856" t="s">
        <v>1154</v>
      </c>
      <c r="C856" s="8" t="str">
        <f t="shared" ca="1" si="13"/>
        <v>tolsen5@aol.com</v>
      </c>
      <c r="D856" t="s">
        <v>2156</v>
      </c>
      <c r="E856" t="s">
        <v>3157</v>
      </c>
      <c r="F856" t="s">
        <v>42</v>
      </c>
      <c r="G856" t="s">
        <v>15</v>
      </c>
      <c r="H856">
        <v>60609</v>
      </c>
      <c r="I856" t="s">
        <v>253</v>
      </c>
    </row>
    <row r="857" spans="1:9" x14ac:dyDescent="0.35">
      <c r="A857" s="2" t="s">
        <v>5054</v>
      </c>
      <c r="B857" t="s">
        <v>1155</v>
      </c>
      <c r="C857" s="8" t="str">
        <f t="shared" ca="1" si="13"/>
        <v>moneill2@aol.com</v>
      </c>
      <c r="D857" t="s">
        <v>2157</v>
      </c>
      <c r="E857" t="s">
        <v>3158</v>
      </c>
      <c r="F857" t="s">
        <v>69</v>
      </c>
      <c r="G857" t="s">
        <v>15</v>
      </c>
      <c r="H857">
        <v>11355</v>
      </c>
      <c r="I857" t="s">
        <v>254</v>
      </c>
    </row>
    <row r="858" spans="1:9" x14ac:dyDescent="0.35">
      <c r="A858" s="2" t="s">
        <v>5055</v>
      </c>
      <c r="B858" t="s">
        <v>1156</v>
      </c>
      <c r="C858" s="8" t="str">
        <f t="shared" ca="1" si="13"/>
        <v>jmccann7@outlook.com</v>
      </c>
      <c r="D858" t="s">
        <v>2158</v>
      </c>
      <c r="E858" t="s">
        <v>3159</v>
      </c>
      <c r="F858" t="s">
        <v>3681</v>
      </c>
      <c r="G858" t="s">
        <v>3730</v>
      </c>
      <c r="H858" t="s">
        <v>4137</v>
      </c>
      <c r="I858" t="s">
        <v>253</v>
      </c>
    </row>
    <row r="859" spans="1:9" x14ac:dyDescent="0.35">
      <c r="A859" s="2" t="s">
        <v>5056</v>
      </c>
      <c r="B859" t="s">
        <v>1157</v>
      </c>
      <c r="C859" s="8" t="str">
        <f t="shared" ca="1" si="13"/>
        <v>tpope6@hotmail.com</v>
      </c>
      <c r="D859" t="s">
        <v>2159</v>
      </c>
      <c r="E859" t="s">
        <v>3160</v>
      </c>
      <c r="F859" t="s">
        <v>36</v>
      </c>
      <c r="G859" t="s">
        <v>15</v>
      </c>
      <c r="H859">
        <v>19178</v>
      </c>
      <c r="I859" t="s">
        <v>254</v>
      </c>
    </row>
    <row r="860" spans="1:9" x14ac:dyDescent="0.35">
      <c r="A860" s="2" t="s">
        <v>5057</v>
      </c>
      <c r="B860" t="s">
        <v>1158</v>
      </c>
      <c r="C860" s="8" t="str">
        <f t="shared" ca="1" si="13"/>
        <v>abarr8@icloud.com</v>
      </c>
      <c r="D860" t="s">
        <v>2160</v>
      </c>
      <c r="E860" t="s">
        <v>3161</v>
      </c>
      <c r="F860" t="s">
        <v>3682</v>
      </c>
      <c r="G860" t="s">
        <v>3730</v>
      </c>
      <c r="H860" t="s">
        <v>4138</v>
      </c>
      <c r="I860" t="s">
        <v>254</v>
      </c>
    </row>
    <row r="861" spans="1:9" x14ac:dyDescent="0.35">
      <c r="A861" s="2" t="s">
        <v>5058</v>
      </c>
      <c r="B861" t="s">
        <v>1159</v>
      </c>
      <c r="C861" s="8" t="str">
        <f t="shared" ca="1" si="13"/>
        <v>ebrady0@yahoo.com</v>
      </c>
      <c r="D861" t="s">
        <v>2161</v>
      </c>
      <c r="E861" t="s">
        <v>3162</v>
      </c>
      <c r="F861" t="s">
        <v>103</v>
      </c>
      <c r="G861" t="s">
        <v>15</v>
      </c>
      <c r="H861">
        <v>94913</v>
      </c>
      <c r="I861" t="s">
        <v>254</v>
      </c>
    </row>
    <row r="862" spans="1:9" x14ac:dyDescent="0.35">
      <c r="A862" s="2" t="s">
        <v>5059</v>
      </c>
      <c r="B862" t="s">
        <v>1160</v>
      </c>
      <c r="C862" s="8" t="str">
        <f t="shared" ca="1" si="13"/>
        <v>jrojas5@gmail.com</v>
      </c>
      <c r="D862" t="s">
        <v>2162</v>
      </c>
      <c r="E862" t="s">
        <v>3163</v>
      </c>
      <c r="F862" t="s">
        <v>145</v>
      </c>
      <c r="G862" t="s">
        <v>22</v>
      </c>
      <c r="H862" t="s">
        <v>146</v>
      </c>
      <c r="I862" t="s">
        <v>254</v>
      </c>
    </row>
    <row r="863" spans="1:9" x14ac:dyDescent="0.35">
      <c r="A863" s="2" t="s">
        <v>5060</v>
      </c>
      <c r="B863" t="s">
        <v>1161</v>
      </c>
      <c r="C863" s="8" t="str">
        <f t="shared" ca="1" si="13"/>
        <v>pmelendez6@hotmail.com</v>
      </c>
      <c r="D863" t="s">
        <v>2163</v>
      </c>
      <c r="E863" t="s">
        <v>3164</v>
      </c>
      <c r="F863" t="s">
        <v>3582</v>
      </c>
      <c r="G863" t="s">
        <v>3730</v>
      </c>
      <c r="H863" t="s">
        <v>4139</v>
      </c>
      <c r="I863" t="s">
        <v>253</v>
      </c>
    </row>
    <row r="864" spans="1:9" x14ac:dyDescent="0.35">
      <c r="A864" s="2" t="s">
        <v>5061</v>
      </c>
      <c r="B864" t="s">
        <v>1162</v>
      </c>
      <c r="C864" s="8" t="str">
        <f t="shared" ca="1" si="13"/>
        <v>ccampos5@hotmail.com</v>
      </c>
      <c r="D864" t="s">
        <v>2164</v>
      </c>
      <c r="E864" t="s">
        <v>3165</v>
      </c>
      <c r="F864" t="s">
        <v>3522</v>
      </c>
      <c r="G864" t="s">
        <v>3730</v>
      </c>
      <c r="H864" t="s">
        <v>3953</v>
      </c>
      <c r="I864" t="s">
        <v>253</v>
      </c>
    </row>
    <row r="865" spans="1:9" x14ac:dyDescent="0.35">
      <c r="A865" s="2" t="s">
        <v>5062</v>
      </c>
      <c r="B865" t="s">
        <v>1163</v>
      </c>
      <c r="C865" s="8" t="str">
        <f t="shared" ca="1" si="13"/>
        <v>rhuff9@icloud.com</v>
      </c>
      <c r="D865" t="s">
        <v>2165</v>
      </c>
      <c r="E865" t="s">
        <v>3166</v>
      </c>
      <c r="F865" t="s">
        <v>3683</v>
      </c>
      <c r="G865" t="s">
        <v>22</v>
      </c>
      <c r="H865" t="s">
        <v>4140</v>
      </c>
      <c r="I865" t="s">
        <v>253</v>
      </c>
    </row>
    <row r="866" spans="1:9" x14ac:dyDescent="0.35">
      <c r="A866" s="2" t="s">
        <v>5063</v>
      </c>
      <c r="B866" t="s">
        <v>1164</v>
      </c>
      <c r="C866" s="8" t="str">
        <f t="shared" ca="1" si="13"/>
        <v>cwoodard3@icloud.com</v>
      </c>
      <c r="D866" t="s">
        <v>2166</v>
      </c>
      <c r="E866" t="s">
        <v>3167</v>
      </c>
      <c r="F866" t="s">
        <v>3684</v>
      </c>
      <c r="G866" t="s">
        <v>3730</v>
      </c>
      <c r="H866" t="s">
        <v>4141</v>
      </c>
      <c r="I866" t="s">
        <v>254</v>
      </c>
    </row>
    <row r="867" spans="1:9" x14ac:dyDescent="0.35">
      <c r="A867" s="2" t="s">
        <v>5064</v>
      </c>
      <c r="B867" t="s">
        <v>1165</v>
      </c>
      <c r="C867" s="8" t="str">
        <f t="shared" ca="1" si="13"/>
        <v>ichavez9@outlook.com</v>
      </c>
      <c r="D867" t="s">
        <v>2167</v>
      </c>
      <c r="E867" t="s">
        <v>3168</v>
      </c>
      <c r="F867" t="s">
        <v>3446</v>
      </c>
      <c r="G867" t="s">
        <v>3731</v>
      </c>
      <c r="H867" t="s">
        <v>3870</v>
      </c>
      <c r="I867" t="s">
        <v>253</v>
      </c>
    </row>
    <row r="868" spans="1:9" x14ac:dyDescent="0.35">
      <c r="A868" s="2" t="s">
        <v>5065</v>
      </c>
      <c r="B868" t="s">
        <v>1166</v>
      </c>
      <c r="C868" s="8" t="str">
        <f t="shared" ca="1" si="13"/>
        <v>dstuart2@hotmail.com</v>
      </c>
      <c r="D868" t="s">
        <v>2168</v>
      </c>
      <c r="E868" t="s">
        <v>3169</v>
      </c>
      <c r="F868" t="s">
        <v>3534</v>
      </c>
      <c r="G868" t="s">
        <v>3730</v>
      </c>
      <c r="H868" t="s">
        <v>4142</v>
      </c>
      <c r="I868" t="s">
        <v>254</v>
      </c>
    </row>
    <row r="869" spans="1:9" x14ac:dyDescent="0.35">
      <c r="A869" s="2" t="s">
        <v>5066</v>
      </c>
      <c r="B869" t="s">
        <v>1167</v>
      </c>
      <c r="C869" s="8" t="str">
        <f t="shared" ca="1" si="13"/>
        <v>krocha3@icloud.com</v>
      </c>
      <c r="D869" t="s">
        <v>2169</v>
      </c>
      <c r="E869" t="s">
        <v>3170</v>
      </c>
      <c r="F869" t="s">
        <v>3685</v>
      </c>
      <c r="G869" t="s">
        <v>3730</v>
      </c>
      <c r="H869" t="s">
        <v>4143</v>
      </c>
      <c r="I869" t="s">
        <v>253</v>
      </c>
    </row>
    <row r="870" spans="1:9" x14ac:dyDescent="0.35">
      <c r="A870" s="2" t="s">
        <v>5067</v>
      </c>
      <c r="B870" t="s">
        <v>1168</v>
      </c>
      <c r="C870" s="8" t="str">
        <f t="shared" ca="1" si="13"/>
        <v>rfinley7@icloud.com</v>
      </c>
      <c r="D870" t="s">
        <v>2170</v>
      </c>
      <c r="E870" t="s">
        <v>3171</v>
      </c>
      <c r="F870" t="s">
        <v>3496</v>
      </c>
      <c r="G870" t="s">
        <v>3730</v>
      </c>
      <c r="H870" t="s">
        <v>4144</v>
      </c>
      <c r="I870" t="s">
        <v>253</v>
      </c>
    </row>
    <row r="871" spans="1:9" x14ac:dyDescent="0.35">
      <c r="A871" s="2" t="s">
        <v>5068</v>
      </c>
      <c r="B871" t="s">
        <v>1169</v>
      </c>
      <c r="C871" s="8" t="str">
        <f t="shared" ca="1" si="13"/>
        <v>gweeks6@aol.com</v>
      </c>
      <c r="D871" t="s">
        <v>2171</v>
      </c>
      <c r="E871" t="s">
        <v>3172</v>
      </c>
      <c r="F871" t="s">
        <v>3686</v>
      </c>
      <c r="G871" t="s">
        <v>3730</v>
      </c>
      <c r="H871" t="s">
        <v>4145</v>
      </c>
      <c r="I871" t="s">
        <v>253</v>
      </c>
    </row>
    <row r="872" spans="1:9" x14ac:dyDescent="0.35">
      <c r="A872" s="2" t="s">
        <v>5069</v>
      </c>
      <c r="B872" t="s">
        <v>1170</v>
      </c>
      <c r="C872" s="8" t="str">
        <f t="shared" ca="1" si="13"/>
        <v>mmontgomery7@yahoo.com</v>
      </c>
      <c r="D872" t="s">
        <v>2172</v>
      </c>
      <c r="E872" t="s">
        <v>3173</v>
      </c>
      <c r="F872" t="s">
        <v>90</v>
      </c>
      <c r="G872" t="s">
        <v>15</v>
      </c>
      <c r="H872">
        <v>6854</v>
      </c>
      <c r="I872" t="s">
        <v>253</v>
      </c>
    </row>
    <row r="873" spans="1:9" x14ac:dyDescent="0.35">
      <c r="A873" s="2" t="s">
        <v>5070</v>
      </c>
      <c r="B873" t="s">
        <v>1171</v>
      </c>
      <c r="C873" s="8" t="str">
        <f t="shared" ca="1" si="13"/>
        <v>ecantu6@icloud.com</v>
      </c>
      <c r="D873" t="s">
        <v>2173</v>
      </c>
      <c r="E873" t="s">
        <v>3174</v>
      </c>
      <c r="F873" t="s">
        <v>33</v>
      </c>
      <c r="G873" t="s">
        <v>15</v>
      </c>
      <c r="H873">
        <v>80217</v>
      </c>
      <c r="I873" t="s">
        <v>253</v>
      </c>
    </row>
    <row r="874" spans="1:9" x14ac:dyDescent="0.35">
      <c r="A874" s="2" t="s">
        <v>5071</v>
      </c>
      <c r="B874" t="s">
        <v>1172</v>
      </c>
      <c r="C874" s="8" t="str">
        <f t="shared" ca="1" si="13"/>
        <v>csexton7@hotmail.com</v>
      </c>
      <c r="D874" t="s">
        <v>2174</v>
      </c>
      <c r="E874" t="s">
        <v>3175</v>
      </c>
      <c r="F874" t="s">
        <v>3687</v>
      </c>
      <c r="G874" t="s">
        <v>3731</v>
      </c>
      <c r="H874" t="s">
        <v>3758</v>
      </c>
      <c r="I874" t="s">
        <v>254</v>
      </c>
    </row>
    <row r="875" spans="1:9" x14ac:dyDescent="0.35">
      <c r="A875" s="2" t="s">
        <v>5072</v>
      </c>
      <c r="B875" t="s">
        <v>1173</v>
      </c>
      <c r="C875" s="8" t="str">
        <f t="shared" ca="1" si="13"/>
        <v>zhays3@aol.com</v>
      </c>
      <c r="D875" t="s">
        <v>2175</v>
      </c>
      <c r="E875" t="s">
        <v>3176</v>
      </c>
      <c r="F875" t="s">
        <v>3688</v>
      </c>
      <c r="G875" t="s">
        <v>3730</v>
      </c>
      <c r="H875" t="s">
        <v>4146</v>
      </c>
      <c r="I875" t="s">
        <v>253</v>
      </c>
    </row>
    <row r="876" spans="1:9" x14ac:dyDescent="0.35">
      <c r="A876" s="2" t="s">
        <v>5073</v>
      </c>
      <c r="B876" t="s">
        <v>1174</v>
      </c>
      <c r="C876" s="8" t="str">
        <f t="shared" ca="1" si="13"/>
        <v>yfox8@icloud.com</v>
      </c>
      <c r="D876" t="s">
        <v>2176</v>
      </c>
      <c r="E876" t="s">
        <v>3177</v>
      </c>
      <c r="F876" t="s">
        <v>101</v>
      </c>
      <c r="G876" t="s">
        <v>15</v>
      </c>
      <c r="H876">
        <v>33615</v>
      </c>
      <c r="I876" t="s">
        <v>254</v>
      </c>
    </row>
    <row r="877" spans="1:9" x14ac:dyDescent="0.35">
      <c r="A877" s="2" t="s">
        <v>5074</v>
      </c>
      <c r="B877" t="s">
        <v>1175</v>
      </c>
      <c r="C877" s="8" t="str">
        <f t="shared" ca="1" si="13"/>
        <v>rgray9@aol.com</v>
      </c>
      <c r="D877" t="s">
        <v>2177</v>
      </c>
      <c r="E877" t="s">
        <v>3178</v>
      </c>
      <c r="F877" t="s">
        <v>3689</v>
      </c>
      <c r="G877" t="s">
        <v>3731</v>
      </c>
      <c r="H877" t="s">
        <v>4147</v>
      </c>
      <c r="I877" t="s">
        <v>254</v>
      </c>
    </row>
    <row r="878" spans="1:9" x14ac:dyDescent="0.35">
      <c r="A878" s="2" t="s">
        <v>5075</v>
      </c>
      <c r="B878" t="s">
        <v>1176</v>
      </c>
      <c r="C878" s="8" t="str">
        <f t="shared" ca="1" si="13"/>
        <v>jproctor0@gmail.com</v>
      </c>
      <c r="D878" t="s">
        <v>2178</v>
      </c>
      <c r="E878" t="s">
        <v>3179</v>
      </c>
      <c r="F878" t="s">
        <v>102</v>
      </c>
      <c r="G878" t="s">
        <v>15</v>
      </c>
      <c r="H878">
        <v>11254</v>
      </c>
      <c r="I878" t="s">
        <v>253</v>
      </c>
    </row>
    <row r="879" spans="1:9" x14ac:dyDescent="0.35">
      <c r="A879" s="2" t="s">
        <v>5076</v>
      </c>
      <c r="B879" t="s">
        <v>1177</v>
      </c>
      <c r="C879" s="8" t="str">
        <f t="shared" ca="1" si="13"/>
        <v>zjarvis4@yahoo.com</v>
      </c>
      <c r="D879" t="s">
        <v>2179</v>
      </c>
      <c r="E879" t="s">
        <v>3180</v>
      </c>
      <c r="F879" t="s">
        <v>42</v>
      </c>
      <c r="G879" t="s">
        <v>15</v>
      </c>
      <c r="H879">
        <v>60652</v>
      </c>
      <c r="I879" t="s">
        <v>254</v>
      </c>
    </row>
    <row r="880" spans="1:9" x14ac:dyDescent="0.35">
      <c r="A880" s="2" t="s">
        <v>5077</v>
      </c>
      <c r="B880" t="s">
        <v>1178</v>
      </c>
      <c r="C880" s="8" t="str">
        <f t="shared" ca="1" si="13"/>
        <v>jtrujillo9@hotmail.com</v>
      </c>
      <c r="D880" t="s">
        <v>2180</v>
      </c>
      <c r="E880" t="s">
        <v>3181</v>
      </c>
      <c r="F880" t="s">
        <v>3690</v>
      </c>
      <c r="G880" t="s">
        <v>3730</v>
      </c>
      <c r="H880" t="s">
        <v>4148</v>
      </c>
      <c r="I880" t="s">
        <v>253</v>
      </c>
    </row>
    <row r="881" spans="1:9" x14ac:dyDescent="0.35">
      <c r="A881" s="2" t="s">
        <v>5078</v>
      </c>
      <c r="B881" t="s">
        <v>1179</v>
      </c>
      <c r="C881" s="8" t="str">
        <f t="shared" ca="1" si="13"/>
        <v>seaton3@icloud.com</v>
      </c>
      <c r="D881" t="s">
        <v>2181</v>
      </c>
      <c r="E881" t="s">
        <v>3182</v>
      </c>
      <c r="F881" t="s">
        <v>3503</v>
      </c>
      <c r="G881" t="s">
        <v>3730</v>
      </c>
      <c r="H881" t="s">
        <v>3933</v>
      </c>
      <c r="I881" t="s">
        <v>254</v>
      </c>
    </row>
    <row r="882" spans="1:9" x14ac:dyDescent="0.35">
      <c r="A882" s="2" t="s">
        <v>5079</v>
      </c>
      <c r="B882" t="s">
        <v>1180</v>
      </c>
      <c r="C882" s="8" t="str">
        <f t="shared" ca="1" si="13"/>
        <v>zritter4@hotmail.com</v>
      </c>
      <c r="D882" t="s">
        <v>2182</v>
      </c>
      <c r="E882" t="s">
        <v>3183</v>
      </c>
      <c r="F882" t="s">
        <v>157</v>
      </c>
      <c r="G882" t="s">
        <v>15</v>
      </c>
      <c r="H882">
        <v>41905</v>
      </c>
      <c r="I882" t="s">
        <v>254</v>
      </c>
    </row>
    <row r="883" spans="1:9" x14ac:dyDescent="0.35">
      <c r="A883" s="2" t="s">
        <v>5080</v>
      </c>
      <c r="B883" t="s">
        <v>1181</v>
      </c>
      <c r="C883" s="8" t="str">
        <f t="shared" ca="1" si="13"/>
        <v>smoran5@aol.com</v>
      </c>
      <c r="D883" t="s">
        <v>2183</v>
      </c>
      <c r="E883" t="s">
        <v>3184</v>
      </c>
      <c r="F883" t="s">
        <v>3691</v>
      </c>
      <c r="G883" t="s">
        <v>3731</v>
      </c>
      <c r="H883" t="s">
        <v>4149</v>
      </c>
      <c r="I883" t="s">
        <v>253</v>
      </c>
    </row>
    <row r="884" spans="1:9" x14ac:dyDescent="0.35">
      <c r="A884" s="2" t="s">
        <v>5081</v>
      </c>
      <c r="B884" t="s">
        <v>1182</v>
      </c>
      <c r="C884" s="8" t="str">
        <f t="shared" ca="1" si="13"/>
        <v>ykidd2@hotmail.com</v>
      </c>
      <c r="D884" t="s">
        <v>2184</v>
      </c>
      <c r="E884" t="s">
        <v>3185</v>
      </c>
      <c r="F884" t="s">
        <v>160</v>
      </c>
      <c r="G884" t="s">
        <v>15</v>
      </c>
      <c r="H884">
        <v>11044</v>
      </c>
      <c r="I884" t="s">
        <v>254</v>
      </c>
    </row>
    <row r="885" spans="1:9" x14ac:dyDescent="0.35">
      <c r="A885" s="2" t="s">
        <v>5082</v>
      </c>
      <c r="B885" t="s">
        <v>1183</v>
      </c>
      <c r="C885" s="8" t="str">
        <f t="shared" ca="1" si="13"/>
        <v>lball6@icloud.com</v>
      </c>
      <c r="D885" t="s">
        <v>2185</v>
      </c>
      <c r="E885" t="s">
        <v>3186</v>
      </c>
      <c r="F885" t="s">
        <v>3316</v>
      </c>
      <c r="G885" t="s">
        <v>3730</v>
      </c>
      <c r="H885" t="s">
        <v>4150</v>
      </c>
      <c r="I885" t="s">
        <v>253</v>
      </c>
    </row>
    <row r="886" spans="1:9" x14ac:dyDescent="0.35">
      <c r="A886" s="2" t="s">
        <v>5083</v>
      </c>
      <c r="B886" t="s">
        <v>1184</v>
      </c>
      <c r="C886" s="8" t="str">
        <f t="shared" ca="1" si="13"/>
        <v>nhood0@hotmail.com</v>
      </c>
      <c r="D886" t="s">
        <v>2186</v>
      </c>
      <c r="E886" t="s">
        <v>3187</v>
      </c>
      <c r="F886" t="s">
        <v>18</v>
      </c>
      <c r="G886" t="s">
        <v>15</v>
      </c>
      <c r="H886">
        <v>38188</v>
      </c>
      <c r="I886" t="s">
        <v>253</v>
      </c>
    </row>
    <row r="887" spans="1:9" x14ac:dyDescent="0.35">
      <c r="A887" s="2" t="s">
        <v>5084</v>
      </c>
      <c r="B887" t="s">
        <v>1185</v>
      </c>
      <c r="C887" s="8" t="str">
        <f t="shared" ca="1" si="13"/>
        <v>llewis7@icloud.com</v>
      </c>
      <c r="D887" t="s">
        <v>2187</v>
      </c>
      <c r="E887" t="s">
        <v>3188</v>
      </c>
      <c r="F887" t="s">
        <v>3692</v>
      </c>
      <c r="G887" t="s">
        <v>3730</v>
      </c>
      <c r="H887" t="s">
        <v>4151</v>
      </c>
      <c r="I887" t="s">
        <v>254</v>
      </c>
    </row>
    <row r="888" spans="1:9" x14ac:dyDescent="0.35">
      <c r="A888" s="2" t="s">
        <v>5085</v>
      </c>
      <c r="B888" t="s">
        <v>1186</v>
      </c>
      <c r="C888" s="8" t="str">
        <f t="shared" ca="1" si="13"/>
        <v>kmccann0@hotmail.com</v>
      </c>
      <c r="D888" t="s">
        <v>2188</v>
      </c>
      <c r="E888" t="s">
        <v>3189</v>
      </c>
      <c r="F888" t="s">
        <v>63</v>
      </c>
      <c r="G888" t="s">
        <v>15</v>
      </c>
      <c r="H888">
        <v>27415</v>
      </c>
      <c r="I888" t="s">
        <v>254</v>
      </c>
    </row>
    <row r="889" spans="1:9" x14ac:dyDescent="0.35">
      <c r="A889" s="2" t="s">
        <v>5086</v>
      </c>
      <c r="B889" t="s">
        <v>1187</v>
      </c>
      <c r="C889" s="8" t="str">
        <f t="shared" ca="1" si="13"/>
        <v>imcknight3@outlook.com</v>
      </c>
      <c r="D889" t="s">
        <v>2189</v>
      </c>
      <c r="E889" t="s">
        <v>3190</v>
      </c>
      <c r="F889" t="s">
        <v>46</v>
      </c>
      <c r="G889" t="s">
        <v>15</v>
      </c>
      <c r="H889">
        <v>29220</v>
      </c>
      <c r="I889" t="s">
        <v>254</v>
      </c>
    </row>
    <row r="890" spans="1:9" x14ac:dyDescent="0.35">
      <c r="A890" s="2" t="s">
        <v>5087</v>
      </c>
      <c r="B890" t="s">
        <v>1188</v>
      </c>
      <c r="C890" s="8" t="str">
        <f t="shared" ca="1" si="13"/>
        <v>cmoreno6@gmail.com</v>
      </c>
      <c r="D890" t="s">
        <v>2190</v>
      </c>
      <c r="E890" t="s">
        <v>3191</v>
      </c>
      <c r="F890" t="s">
        <v>3369</v>
      </c>
      <c r="G890" t="s">
        <v>3730</v>
      </c>
      <c r="H890" t="s">
        <v>3796</v>
      </c>
      <c r="I890" t="s">
        <v>253</v>
      </c>
    </row>
    <row r="891" spans="1:9" x14ac:dyDescent="0.35">
      <c r="A891" s="2" t="s">
        <v>5088</v>
      </c>
      <c r="B891" t="s">
        <v>1189</v>
      </c>
      <c r="C891" s="8" t="str">
        <f t="shared" ca="1" si="13"/>
        <v>mcampos7@yahoo.com</v>
      </c>
      <c r="D891" t="s">
        <v>2191</v>
      </c>
      <c r="E891" t="s">
        <v>3192</v>
      </c>
      <c r="F891" t="s">
        <v>71</v>
      </c>
      <c r="G891" t="s">
        <v>15</v>
      </c>
      <c r="H891">
        <v>98687</v>
      </c>
      <c r="I891" t="s">
        <v>253</v>
      </c>
    </row>
    <row r="892" spans="1:9" x14ac:dyDescent="0.35">
      <c r="A892" s="2" t="s">
        <v>5089</v>
      </c>
      <c r="B892" t="s">
        <v>1190</v>
      </c>
      <c r="C892" s="8" t="str">
        <f t="shared" ca="1" si="13"/>
        <v>aspears0@yahoo.com</v>
      </c>
      <c r="D892" t="s">
        <v>2192</v>
      </c>
      <c r="E892" t="s">
        <v>3193</v>
      </c>
      <c r="F892" t="s">
        <v>3347</v>
      </c>
      <c r="G892" t="s">
        <v>3730</v>
      </c>
      <c r="H892" t="s">
        <v>4152</v>
      </c>
      <c r="I892" t="s">
        <v>253</v>
      </c>
    </row>
    <row r="893" spans="1:9" x14ac:dyDescent="0.35">
      <c r="A893" s="2" t="s">
        <v>5090</v>
      </c>
      <c r="B893" t="s">
        <v>1191</v>
      </c>
      <c r="C893" s="8" t="str">
        <f t="shared" ca="1" si="13"/>
        <v>jbishop9@hotmail.com</v>
      </c>
      <c r="D893" t="s">
        <v>2193</v>
      </c>
      <c r="E893" t="s">
        <v>3194</v>
      </c>
      <c r="F893" t="s">
        <v>3693</v>
      </c>
      <c r="G893" t="s">
        <v>3731</v>
      </c>
      <c r="H893" t="s">
        <v>4101</v>
      </c>
      <c r="I893" t="s">
        <v>253</v>
      </c>
    </row>
    <row r="894" spans="1:9" x14ac:dyDescent="0.35">
      <c r="A894" s="2" t="s">
        <v>5091</v>
      </c>
      <c r="B894" t="s">
        <v>1192</v>
      </c>
      <c r="C894" s="8" t="str">
        <f t="shared" ca="1" si="13"/>
        <v>droberts6@hotmail.com</v>
      </c>
      <c r="D894" t="s">
        <v>2194</v>
      </c>
      <c r="E894" t="s">
        <v>3195</v>
      </c>
      <c r="F894" t="s">
        <v>3589</v>
      </c>
      <c r="G894" t="s">
        <v>3731</v>
      </c>
      <c r="H894" t="s">
        <v>4019</v>
      </c>
      <c r="I894" t="s">
        <v>254</v>
      </c>
    </row>
    <row r="895" spans="1:9" x14ac:dyDescent="0.35">
      <c r="A895" s="2" t="s">
        <v>5092</v>
      </c>
      <c r="B895" t="s">
        <v>1193</v>
      </c>
      <c r="C895" s="8" t="str">
        <f t="shared" ca="1" si="13"/>
        <v>skline1@gmail.com</v>
      </c>
      <c r="D895" t="s">
        <v>2195</v>
      </c>
      <c r="E895" t="s">
        <v>3196</v>
      </c>
      <c r="F895" t="s">
        <v>3694</v>
      </c>
      <c r="G895" t="s">
        <v>15</v>
      </c>
      <c r="H895">
        <v>33448</v>
      </c>
      <c r="I895" t="s">
        <v>253</v>
      </c>
    </row>
    <row r="896" spans="1:9" x14ac:dyDescent="0.35">
      <c r="A896" s="2" t="s">
        <v>5093</v>
      </c>
      <c r="B896" t="s">
        <v>1194</v>
      </c>
      <c r="C896" s="8" t="str">
        <f t="shared" ca="1" si="13"/>
        <v>smcdowell2@outlook.com</v>
      </c>
      <c r="D896" t="s">
        <v>2196</v>
      </c>
      <c r="E896" t="s">
        <v>3197</v>
      </c>
      <c r="F896" t="s">
        <v>126</v>
      </c>
      <c r="G896" t="s">
        <v>15</v>
      </c>
      <c r="H896">
        <v>97211</v>
      </c>
      <c r="I896" t="s">
        <v>253</v>
      </c>
    </row>
    <row r="897" spans="1:9" x14ac:dyDescent="0.35">
      <c r="A897" s="2" t="s">
        <v>5094</v>
      </c>
      <c r="B897" t="s">
        <v>1195</v>
      </c>
      <c r="C897" s="8" t="str">
        <f t="shared" ca="1" si="13"/>
        <v>bvance8@icloud.com</v>
      </c>
      <c r="D897" t="s">
        <v>2197</v>
      </c>
      <c r="E897" t="s">
        <v>3198</v>
      </c>
      <c r="F897" t="s">
        <v>64</v>
      </c>
      <c r="G897" t="s">
        <v>15</v>
      </c>
      <c r="H897">
        <v>65898</v>
      </c>
      <c r="I897" t="s">
        <v>254</v>
      </c>
    </row>
    <row r="898" spans="1:9" x14ac:dyDescent="0.35">
      <c r="A898" s="2" t="s">
        <v>5095</v>
      </c>
      <c r="B898" t="s">
        <v>1196</v>
      </c>
      <c r="C898" s="8" t="str">
        <f t="shared" ca="1" si="13"/>
        <v>lhaley6@hotmail.com</v>
      </c>
      <c r="D898" t="s">
        <v>2198</v>
      </c>
      <c r="E898" t="s">
        <v>3199</v>
      </c>
      <c r="F898" t="s">
        <v>149</v>
      </c>
      <c r="G898" t="s">
        <v>15</v>
      </c>
      <c r="H898">
        <v>2298</v>
      </c>
      <c r="I898" t="s">
        <v>253</v>
      </c>
    </row>
    <row r="899" spans="1:9" x14ac:dyDescent="0.35">
      <c r="A899" s="2" t="s">
        <v>5096</v>
      </c>
      <c r="B899" t="s">
        <v>1197</v>
      </c>
      <c r="C899" s="8" t="str">
        <f t="shared" ref="C899:C962" ca="1" si="14">LOWER(LEFT(B899,1) &amp; RIGHT(B899,LEN(B899)-SEARCH(" ",B899)) &amp; RANDBETWEEN(0,9) &amp; "@" &amp; CHOOSE(RANDBETWEEN(1,6), "gmail.com", "yahoo.com", "outlook.com", "icloud.com", "hotmail.com", "aol.com"))</f>
        <v>tlindsey8@icloud.com</v>
      </c>
      <c r="D899" t="s">
        <v>2199</v>
      </c>
      <c r="E899" t="s">
        <v>3200</v>
      </c>
      <c r="F899" t="s">
        <v>112</v>
      </c>
      <c r="G899" t="s">
        <v>15</v>
      </c>
      <c r="H899">
        <v>80150</v>
      </c>
      <c r="I899" t="s">
        <v>254</v>
      </c>
    </row>
    <row r="900" spans="1:9" x14ac:dyDescent="0.35">
      <c r="A900" s="2" t="s">
        <v>5097</v>
      </c>
      <c r="B900" t="s">
        <v>1198</v>
      </c>
      <c r="C900" s="8" t="str">
        <f t="shared" ca="1" si="14"/>
        <v>tmays0@yahoo.com</v>
      </c>
      <c r="D900" t="s">
        <v>2200</v>
      </c>
      <c r="E900" t="s">
        <v>3201</v>
      </c>
      <c r="F900" t="s">
        <v>3318</v>
      </c>
      <c r="G900" t="s">
        <v>3730</v>
      </c>
      <c r="H900" t="s">
        <v>4153</v>
      </c>
      <c r="I900" t="s">
        <v>254</v>
      </c>
    </row>
    <row r="901" spans="1:9" x14ac:dyDescent="0.35">
      <c r="A901" s="2" t="s">
        <v>5098</v>
      </c>
      <c r="B901" t="s">
        <v>1199</v>
      </c>
      <c r="C901" s="8" t="str">
        <f t="shared" ca="1" si="14"/>
        <v>jmercer2@icloud.com</v>
      </c>
      <c r="D901" t="s">
        <v>2201</v>
      </c>
      <c r="E901" t="s">
        <v>3202</v>
      </c>
      <c r="F901" t="s">
        <v>3492</v>
      </c>
      <c r="G901" t="s">
        <v>3730</v>
      </c>
      <c r="H901" t="s">
        <v>4031</v>
      </c>
      <c r="I901" t="s">
        <v>253</v>
      </c>
    </row>
    <row r="902" spans="1:9" x14ac:dyDescent="0.35">
      <c r="A902" s="2" t="s">
        <v>5099</v>
      </c>
      <c r="B902" t="s">
        <v>1200</v>
      </c>
      <c r="C902" s="8" t="str">
        <f t="shared" ca="1" si="14"/>
        <v>mjones7@yahoo.com</v>
      </c>
      <c r="D902" t="s">
        <v>2202</v>
      </c>
      <c r="E902" t="s">
        <v>3203</v>
      </c>
      <c r="F902" t="s">
        <v>3695</v>
      </c>
      <c r="G902" t="s">
        <v>3731</v>
      </c>
      <c r="H902" t="s">
        <v>4154</v>
      </c>
      <c r="I902" t="s">
        <v>254</v>
      </c>
    </row>
    <row r="903" spans="1:9" x14ac:dyDescent="0.35">
      <c r="A903" s="2" t="s">
        <v>5100</v>
      </c>
      <c r="B903" t="s">
        <v>1201</v>
      </c>
      <c r="C903" s="8" t="str">
        <f t="shared" ca="1" si="14"/>
        <v>rwong1@aol.com</v>
      </c>
      <c r="D903" t="s">
        <v>2203</v>
      </c>
      <c r="E903" t="s">
        <v>3204</v>
      </c>
      <c r="F903" t="s">
        <v>52</v>
      </c>
      <c r="G903" t="s">
        <v>15</v>
      </c>
      <c r="H903">
        <v>70179</v>
      </c>
      <c r="I903" t="s">
        <v>253</v>
      </c>
    </row>
    <row r="904" spans="1:9" x14ac:dyDescent="0.35">
      <c r="A904" s="2" t="s">
        <v>5101</v>
      </c>
      <c r="B904" t="s">
        <v>1202</v>
      </c>
      <c r="C904" s="8" t="str">
        <f t="shared" ca="1" si="14"/>
        <v>mfranklin1@hotmail.com</v>
      </c>
      <c r="D904" t="s">
        <v>2204</v>
      </c>
      <c r="E904" t="s">
        <v>3205</v>
      </c>
      <c r="F904" t="s">
        <v>3696</v>
      </c>
      <c r="G904" t="s">
        <v>3730</v>
      </c>
      <c r="H904" t="s">
        <v>4155</v>
      </c>
      <c r="I904" t="s">
        <v>254</v>
      </c>
    </row>
    <row r="905" spans="1:9" x14ac:dyDescent="0.35">
      <c r="A905" s="2" t="s">
        <v>5102</v>
      </c>
      <c r="B905" t="s">
        <v>1203</v>
      </c>
      <c r="C905" s="8" t="str">
        <f t="shared" ca="1" si="14"/>
        <v>ochang6@gmail.com</v>
      </c>
      <c r="D905" t="s">
        <v>2205</v>
      </c>
      <c r="E905" t="s">
        <v>3206</v>
      </c>
      <c r="F905" t="s">
        <v>95</v>
      </c>
      <c r="G905" t="s">
        <v>15</v>
      </c>
      <c r="H905">
        <v>31410</v>
      </c>
      <c r="I905" t="s">
        <v>254</v>
      </c>
    </row>
    <row r="906" spans="1:9" x14ac:dyDescent="0.35">
      <c r="A906" s="2" t="s">
        <v>5103</v>
      </c>
      <c r="B906" t="s">
        <v>1204</v>
      </c>
      <c r="C906" s="8" t="str">
        <f t="shared" ca="1" si="14"/>
        <v>tguerra5@gmail.com</v>
      </c>
      <c r="D906" t="s">
        <v>2206</v>
      </c>
      <c r="E906" t="s">
        <v>3207</v>
      </c>
      <c r="F906" t="s">
        <v>3697</v>
      </c>
      <c r="G906" t="s">
        <v>3731</v>
      </c>
      <c r="H906" t="s">
        <v>4156</v>
      </c>
      <c r="I906" t="s">
        <v>254</v>
      </c>
    </row>
    <row r="907" spans="1:9" x14ac:dyDescent="0.35">
      <c r="A907" s="2" t="s">
        <v>5104</v>
      </c>
      <c r="B907" t="s">
        <v>1205</v>
      </c>
      <c r="C907" s="8" t="str">
        <f t="shared" ca="1" si="14"/>
        <v>lramsey4@icloud.com</v>
      </c>
      <c r="D907" t="s">
        <v>2207</v>
      </c>
      <c r="E907" t="s">
        <v>3208</v>
      </c>
      <c r="F907" t="s">
        <v>3347</v>
      </c>
      <c r="G907" t="s">
        <v>3730</v>
      </c>
      <c r="H907" t="s">
        <v>4157</v>
      </c>
      <c r="I907" t="s">
        <v>253</v>
      </c>
    </row>
    <row r="908" spans="1:9" x14ac:dyDescent="0.35">
      <c r="A908" s="2" t="s">
        <v>5105</v>
      </c>
      <c r="B908" t="s">
        <v>1206</v>
      </c>
      <c r="C908" s="8" t="str">
        <f t="shared" ca="1" si="14"/>
        <v>jcunningham8@yahoo.com</v>
      </c>
      <c r="D908" t="s">
        <v>2208</v>
      </c>
      <c r="E908" t="s">
        <v>3209</v>
      </c>
      <c r="F908" t="s">
        <v>137</v>
      </c>
      <c r="G908" t="s">
        <v>15</v>
      </c>
      <c r="H908">
        <v>92844</v>
      </c>
      <c r="I908" t="s">
        <v>253</v>
      </c>
    </row>
    <row r="909" spans="1:9" x14ac:dyDescent="0.35">
      <c r="A909" s="2" t="s">
        <v>5106</v>
      </c>
      <c r="B909" t="s">
        <v>1207</v>
      </c>
      <c r="C909" s="8" t="str">
        <f t="shared" ca="1" si="14"/>
        <v>yarroyo7@outlook.com</v>
      </c>
      <c r="D909" t="s">
        <v>2209</v>
      </c>
      <c r="E909" t="s">
        <v>3210</v>
      </c>
      <c r="F909" t="s">
        <v>3682</v>
      </c>
      <c r="G909" t="s">
        <v>3730</v>
      </c>
      <c r="H909" t="s">
        <v>4138</v>
      </c>
      <c r="I909" t="s">
        <v>254</v>
      </c>
    </row>
    <row r="910" spans="1:9" x14ac:dyDescent="0.35">
      <c r="A910" s="2" t="s">
        <v>5107</v>
      </c>
      <c r="B910" t="s">
        <v>1208</v>
      </c>
      <c r="C910" s="8" t="str">
        <f t="shared" ca="1" si="14"/>
        <v>lmcclure2@gmail.com</v>
      </c>
      <c r="D910" t="s">
        <v>2210</v>
      </c>
      <c r="E910" t="s">
        <v>3211</v>
      </c>
      <c r="F910" t="s">
        <v>24</v>
      </c>
      <c r="G910" t="s">
        <v>15</v>
      </c>
      <c r="H910">
        <v>93726</v>
      </c>
      <c r="I910" t="s">
        <v>254</v>
      </c>
    </row>
    <row r="911" spans="1:9" x14ac:dyDescent="0.35">
      <c r="A911" s="2" t="s">
        <v>5108</v>
      </c>
      <c r="B911" t="s">
        <v>1209</v>
      </c>
      <c r="C911" s="8" t="str">
        <f t="shared" ca="1" si="14"/>
        <v>avega6@icloud.com</v>
      </c>
      <c r="D911" t="s">
        <v>2211</v>
      </c>
      <c r="E911" t="s">
        <v>3212</v>
      </c>
      <c r="F911" t="s">
        <v>91</v>
      </c>
      <c r="G911" t="s">
        <v>15</v>
      </c>
      <c r="H911">
        <v>78278</v>
      </c>
      <c r="I911" t="s">
        <v>254</v>
      </c>
    </row>
    <row r="912" spans="1:9" x14ac:dyDescent="0.35">
      <c r="A912" s="2" t="s">
        <v>5109</v>
      </c>
      <c r="B912" t="s">
        <v>1210</v>
      </c>
      <c r="C912" s="8" t="str">
        <f t="shared" ca="1" si="14"/>
        <v>awhitehead7@yahoo.com</v>
      </c>
      <c r="D912" t="s">
        <v>2212</v>
      </c>
      <c r="E912" t="s">
        <v>3213</v>
      </c>
      <c r="F912" t="s">
        <v>3698</v>
      </c>
      <c r="G912" t="s">
        <v>3730</v>
      </c>
      <c r="H912" t="s">
        <v>4158</v>
      </c>
      <c r="I912" t="s">
        <v>254</v>
      </c>
    </row>
    <row r="913" spans="1:9" x14ac:dyDescent="0.35">
      <c r="A913" s="2" t="s">
        <v>5110</v>
      </c>
      <c r="B913" t="s">
        <v>1211</v>
      </c>
      <c r="C913" s="8" t="str">
        <f t="shared" ca="1" si="14"/>
        <v>dstuart3@icloud.com</v>
      </c>
      <c r="D913" t="s">
        <v>2213</v>
      </c>
      <c r="E913" t="s">
        <v>3214</v>
      </c>
      <c r="F913" t="s">
        <v>97</v>
      </c>
      <c r="G913" t="s">
        <v>15</v>
      </c>
      <c r="H913">
        <v>95833</v>
      </c>
      <c r="I913" t="s">
        <v>253</v>
      </c>
    </row>
    <row r="914" spans="1:9" x14ac:dyDescent="0.35">
      <c r="A914" s="2" t="s">
        <v>5111</v>
      </c>
      <c r="B914" t="s">
        <v>1212</v>
      </c>
      <c r="C914" s="8" t="str">
        <f t="shared" ca="1" si="14"/>
        <v>rcross4@gmail.com</v>
      </c>
      <c r="D914" t="s">
        <v>2214</v>
      </c>
      <c r="E914" t="s">
        <v>3215</v>
      </c>
      <c r="F914" t="s">
        <v>40</v>
      </c>
      <c r="G914" t="s">
        <v>15</v>
      </c>
      <c r="H914">
        <v>45228</v>
      </c>
      <c r="I914" t="s">
        <v>253</v>
      </c>
    </row>
    <row r="915" spans="1:9" x14ac:dyDescent="0.35">
      <c r="A915" s="2" t="s">
        <v>5112</v>
      </c>
      <c r="B915" t="s">
        <v>1213</v>
      </c>
      <c r="C915" s="8" t="str">
        <f t="shared" ca="1" si="14"/>
        <v>agates0@gmail.com</v>
      </c>
      <c r="D915" t="s">
        <v>2215</v>
      </c>
      <c r="E915" t="s">
        <v>3216</v>
      </c>
      <c r="F915" t="s">
        <v>3313</v>
      </c>
      <c r="G915" t="s">
        <v>3730</v>
      </c>
      <c r="H915">
        <v>59640</v>
      </c>
      <c r="I915" t="s">
        <v>254</v>
      </c>
    </row>
    <row r="916" spans="1:9" x14ac:dyDescent="0.35">
      <c r="A916" s="2" t="s">
        <v>5113</v>
      </c>
      <c r="B916" t="s">
        <v>1214</v>
      </c>
      <c r="C916" s="8" t="str">
        <f t="shared" ca="1" si="14"/>
        <v>edurham2@icloud.com</v>
      </c>
      <c r="D916" t="s">
        <v>2216</v>
      </c>
      <c r="E916" t="s">
        <v>3217</v>
      </c>
      <c r="F916" t="s">
        <v>228</v>
      </c>
      <c r="G916" t="s">
        <v>178</v>
      </c>
      <c r="H916" t="s">
        <v>229</v>
      </c>
      <c r="I916" t="s">
        <v>254</v>
      </c>
    </row>
    <row r="917" spans="1:9" x14ac:dyDescent="0.35">
      <c r="A917" s="2" t="s">
        <v>5114</v>
      </c>
      <c r="B917" t="s">
        <v>1215</v>
      </c>
      <c r="C917" s="8" t="str">
        <f t="shared" ca="1" si="14"/>
        <v>ddickerson8@gmail.com</v>
      </c>
      <c r="D917" t="s">
        <v>2217</v>
      </c>
      <c r="E917" t="s">
        <v>3218</v>
      </c>
      <c r="F917" t="s">
        <v>161</v>
      </c>
      <c r="G917" t="s">
        <v>22</v>
      </c>
      <c r="H917" t="s">
        <v>140</v>
      </c>
      <c r="I917" t="s">
        <v>253</v>
      </c>
    </row>
    <row r="918" spans="1:9" x14ac:dyDescent="0.35">
      <c r="A918" s="2" t="s">
        <v>5115</v>
      </c>
      <c r="B918" t="s">
        <v>1216</v>
      </c>
      <c r="C918" s="8" t="str">
        <f t="shared" ca="1" si="14"/>
        <v>msalazar6@aol.com</v>
      </c>
      <c r="D918" t="s">
        <v>2218</v>
      </c>
      <c r="E918" t="s">
        <v>3219</v>
      </c>
      <c r="F918" t="s">
        <v>134</v>
      </c>
      <c r="G918" t="s">
        <v>15</v>
      </c>
      <c r="H918">
        <v>18706</v>
      </c>
      <c r="I918" t="s">
        <v>253</v>
      </c>
    </row>
    <row r="919" spans="1:9" x14ac:dyDescent="0.35">
      <c r="A919" s="2" t="s">
        <v>5116</v>
      </c>
      <c r="B919" t="s">
        <v>1217</v>
      </c>
      <c r="C919" s="8" t="str">
        <f t="shared" ca="1" si="14"/>
        <v>hhobbs7@aol.com</v>
      </c>
      <c r="D919" t="s">
        <v>2219</v>
      </c>
      <c r="E919" t="s">
        <v>3220</v>
      </c>
      <c r="F919" t="s">
        <v>230</v>
      </c>
      <c r="G919" t="s">
        <v>178</v>
      </c>
      <c r="H919" t="s">
        <v>218</v>
      </c>
      <c r="I919" t="s">
        <v>254</v>
      </c>
    </row>
    <row r="920" spans="1:9" x14ac:dyDescent="0.35">
      <c r="A920" s="2" t="s">
        <v>5117</v>
      </c>
      <c r="B920" t="s">
        <v>1218</v>
      </c>
      <c r="C920" s="8" t="str">
        <f t="shared" ca="1" si="14"/>
        <v>mhuff5@gmail.com</v>
      </c>
      <c r="D920" t="s">
        <v>2220</v>
      </c>
      <c r="E920" t="s">
        <v>3221</v>
      </c>
      <c r="F920" t="s">
        <v>3699</v>
      </c>
      <c r="G920" t="s">
        <v>3730</v>
      </c>
      <c r="H920" t="s">
        <v>4159</v>
      </c>
      <c r="I920" t="s">
        <v>254</v>
      </c>
    </row>
    <row r="921" spans="1:9" x14ac:dyDescent="0.35">
      <c r="A921" s="2" t="s">
        <v>5118</v>
      </c>
      <c r="B921" t="s">
        <v>1219</v>
      </c>
      <c r="C921" s="8" t="str">
        <f t="shared" ca="1" si="14"/>
        <v>dthompson3@icloud.com</v>
      </c>
      <c r="D921" t="s">
        <v>2221</v>
      </c>
      <c r="E921" t="s">
        <v>3222</v>
      </c>
      <c r="F921" t="s">
        <v>64</v>
      </c>
      <c r="G921" t="s">
        <v>15</v>
      </c>
      <c r="H921">
        <v>65810</v>
      </c>
      <c r="I921" t="s">
        <v>253</v>
      </c>
    </row>
    <row r="922" spans="1:9" x14ac:dyDescent="0.35">
      <c r="A922" s="2" t="s">
        <v>5119</v>
      </c>
      <c r="B922" t="s">
        <v>1220</v>
      </c>
      <c r="C922" s="8" t="str">
        <f t="shared" ca="1" si="14"/>
        <v>triley5@aol.com</v>
      </c>
      <c r="D922" t="s">
        <v>2222</v>
      </c>
      <c r="E922" t="s">
        <v>3223</v>
      </c>
      <c r="F922" t="s">
        <v>3476</v>
      </c>
      <c r="G922" t="s">
        <v>15</v>
      </c>
      <c r="H922">
        <v>57193</v>
      </c>
      <c r="I922" t="s">
        <v>254</v>
      </c>
    </row>
    <row r="923" spans="1:9" x14ac:dyDescent="0.35">
      <c r="A923" s="2" t="s">
        <v>5120</v>
      </c>
      <c r="B923" t="s">
        <v>1221</v>
      </c>
      <c r="C923" s="8" t="str">
        <f t="shared" ca="1" si="14"/>
        <v>cburgess1@outlook.com</v>
      </c>
      <c r="D923" t="s">
        <v>2223</v>
      </c>
      <c r="E923" t="s">
        <v>3224</v>
      </c>
      <c r="F923" t="s">
        <v>3606</v>
      </c>
      <c r="G923" t="s">
        <v>22</v>
      </c>
      <c r="H923" t="s">
        <v>4036</v>
      </c>
      <c r="I923" t="s">
        <v>254</v>
      </c>
    </row>
    <row r="924" spans="1:9" x14ac:dyDescent="0.35">
      <c r="A924" s="2" t="s">
        <v>5121</v>
      </c>
      <c r="B924" t="s">
        <v>1222</v>
      </c>
      <c r="C924" s="8" t="str">
        <f t="shared" ca="1" si="14"/>
        <v>scrosby3@icloud.com</v>
      </c>
      <c r="D924" t="s">
        <v>2224</v>
      </c>
      <c r="E924" t="s">
        <v>3225</v>
      </c>
      <c r="F924" t="s">
        <v>3700</v>
      </c>
      <c r="G924" t="s">
        <v>3730</v>
      </c>
      <c r="H924" t="s">
        <v>4160</v>
      </c>
      <c r="I924" t="s">
        <v>253</v>
      </c>
    </row>
    <row r="925" spans="1:9" x14ac:dyDescent="0.35">
      <c r="A925" s="2" t="s">
        <v>5122</v>
      </c>
      <c r="B925" t="s">
        <v>1223</v>
      </c>
      <c r="C925" s="8" t="str">
        <f t="shared" ca="1" si="14"/>
        <v>nmcmahon5@hotmail.com</v>
      </c>
      <c r="D925" t="s">
        <v>2225</v>
      </c>
      <c r="E925" t="s">
        <v>3226</v>
      </c>
      <c r="F925" t="s">
        <v>246</v>
      </c>
      <c r="G925" t="s">
        <v>178</v>
      </c>
      <c r="H925" t="s">
        <v>223</v>
      </c>
      <c r="I925" t="s">
        <v>254</v>
      </c>
    </row>
    <row r="926" spans="1:9" x14ac:dyDescent="0.35">
      <c r="A926" s="2" t="s">
        <v>5123</v>
      </c>
      <c r="B926" t="s">
        <v>1224</v>
      </c>
      <c r="C926" s="8" t="str">
        <f t="shared" ca="1" si="14"/>
        <v>aclay7@aol.com</v>
      </c>
      <c r="D926" t="s">
        <v>2226</v>
      </c>
      <c r="E926" t="s">
        <v>3227</v>
      </c>
      <c r="F926" t="s">
        <v>3701</v>
      </c>
      <c r="G926" t="s">
        <v>3730</v>
      </c>
      <c r="H926" t="s">
        <v>4161</v>
      </c>
      <c r="I926" t="s">
        <v>254</v>
      </c>
    </row>
    <row r="927" spans="1:9" x14ac:dyDescent="0.35">
      <c r="A927" s="2" t="s">
        <v>5124</v>
      </c>
      <c r="B927" t="s">
        <v>1225</v>
      </c>
      <c r="C927" s="8" t="str">
        <f t="shared" ca="1" si="14"/>
        <v>hkaufman2@outlook.com</v>
      </c>
      <c r="D927" t="s">
        <v>2227</v>
      </c>
      <c r="E927" t="s">
        <v>3228</v>
      </c>
      <c r="F927" t="s">
        <v>3702</v>
      </c>
      <c r="G927" t="s">
        <v>3730</v>
      </c>
      <c r="H927" t="s">
        <v>4162</v>
      </c>
      <c r="I927" t="s">
        <v>253</v>
      </c>
    </row>
    <row r="928" spans="1:9" x14ac:dyDescent="0.35">
      <c r="A928" s="2" t="s">
        <v>5125</v>
      </c>
      <c r="B928" t="s">
        <v>1226</v>
      </c>
      <c r="C928" s="8" t="str">
        <f t="shared" ca="1" si="14"/>
        <v>tward5@yahoo.com</v>
      </c>
      <c r="D928" t="s">
        <v>2228</v>
      </c>
      <c r="E928" t="s">
        <v>3229</v>
      </c>
      <c r="F928" t="s">
        <v>3546</v>
      </c>
      <c r="G928" t="s">
        <v>15</v>
      </c>
      <c r="H928">
        <v>29905</v>
      </c>
      <c r="I928" t="s">
        <v>253</v>
      </c>
    </row>
    <row r="929" spans="1:9" x14ac:dyDescent="0.35">
      <c r="A929" s="2" t="s">
        <v>5126</v>
      </c>
      <c r="B929" t="s">
        <v>1227</v>
      </c>
      <c r="C929" s="8" t="str">
        <f t="shared" ca="1" si="14"/>
        <v>thaley5@icloud.com</v>
      </c>
      <c r="D929" t="s">
        <v>2229</v>
      </c>
      <c r="E929" t="s">
        <v>3230</v>
      </c>
      <c r="F929" t="s">
        <v>3472</v>
      </c>
      <c r="G929" t="s">
        <v>3730</v>
      </c>
      <c r="H929" t="s">
        <v>4163</v>
      </c>
      <c r="I929" t="s">
        <v>254</v>
      </c>
    </row>
    <row r="930" spans="1:9" x14ac:dyDescent="0.35">
      <c r="A930" s="2" t="s">
        <v>5127</v>
      </c>
      <c r="B930" t="s">
        <v>1228</v>
      </c>
      <c r="C930" s="8" t="str">
        <f t="shared" ca="1" si="14"/>
        <v>dnguyen1@aol.com</v>
      </c>
      <c r="D930" t="s">
        <v>2230</v>
      </c>
      <c r="E930" t="s">
        <v>3231</v>
      </c>
      <c r="F930" t="s">
        <v>85</v>
      </c>
      <c r="G930" t="s">
        <v>15</v>
      </c>
      <c r="H930">
        <v>64125</v>
      </c>
      <c r="I930" t="s">
        <v>253</v>
      </c>
    </row>
    <row r="931" spans="1:9" x14ac:dyDescent="0.35">
      <c r="A931" s="2" t="s">
        <v>5128</v>
      </c>
      <c r="B931" t="s">
        <v>1229</v>
      </c>
      <c r="C931" s="8" t="str">
        <f t="shared" ca="1" si="14"/>
        <v>ghenderson2@aol.com</v>
      </c>
      <c r="D931" t="s">
        <v>2231</v>
      </c>
      <c r="E931" t="s">
        <v>3232</v>
      </c>
      <c r="F931" t="s">
        <v>117</v>
      </c>
      <c r="G931" t="s">
        <v>15</v>
      </c>
      <c r="H931">
        <v>17110</v>
      </c>
      <c r="I931" t="s">
        <v>253</v>
      </c>
    </row>
    <row r="932" spans="1:9" x14ac:dyDescent="0.35">
      <c r="A932" s="2" t="s">
        <v>5129</v>
      </c>
      <c r="B932" t="s">
        <v>1230</v>
      </c>
      <c r="C932" s="8" t="str">
        <f t="shared" ca="1" si="14"/>
        <v>mmorgan8@aol.com</v>
      </c>
      <c r="D932" t="s">
        <v>2232</v>
      </c>
      <c r="E932" t="s">
        <v>3233</v>
      </c>
      <c r="F932" t="s">
        <v>3703</v>
      </c>
      <c r="G932" t="s">
        <v>3730</v>
      </c>
      <c r="H932" t="s">
        <v>4164</v>
      </c>
      <c r="I932" t="s">
        <v>253</v>
      </c>
    </row>
    <row r="933" spans="1:9" x14ac:dyDescent="0.35">
      <c r="A933" s="2" t="s">
        <v>5130</v>
      </c>
      <c r="B933" t="s">
        <v>1231</v>
      </c>
      <c r="C933" s="8" t="str">
        <f t="shared" ca="1" si="14"/>
        <v>cmorrison5@hotmail.com</v>
      </c>
      <c r="D933" t="s">
        <v>2233</v>
      </c>
      <c r="E933" t="s">
        <v>3234</v>
      </c>
      <c r="F933" t="s">
        <v>27</v>
      </c>
      <c r="G933" t="s">
        <v>15</v>
      </c>
      <c r="H933">
        <v>55448</v>
      </c>
      <c r="I933" t="s">
        <v>253</v>
      </c>
    </row>
    <row r="934" spans="1:9" x14ac:dyDescent="0.35">
      <c r="A934" s="2" t="s">
        <v>5131</v>
      </c>
      <c r="B934" t="s">
        <v>1232</v>
      </c>
      <c r="C934" s="8" t="str">
        <f t="shared" ca="1" si="14"/>
        <v>kpetersen5@icloud.com</v>
      </c>
      <c r="D934" t="s">
        <v>2234</v>
      </c>
      <c r="E934" t="s">
        <v>3235</v>
      </c>
      <c r="F934" t="s">
        <v>3704</v>
      </c>
      <c r="G934" t="s">
        <v>3732</v>
      </c>
      <c r="H934">
        <v>20459</v>
      </c>
      <c r="I934" t="s">
        <v>254</v>
      </c>
    </row>
    <row r="935" spans="1:9" x14ac:dyDescent="0.35">
      <c r="A935" s="2" t="s">
        <v>5132</v>
      </c>
      <c r="B935" t="s">
        <v>1233</v>
      </c>
      <c r="C935" s="8" t="str">
        <f t="shared" ca="1" si="14"/>
        <v>igould7@yahoo.com</v>
      </c>
      <c r="D935" t="s">
        <v>2235</v>
      </c>
      <c r="E935" t="s">
        <v>3236</v>
      </c>
      <c r="F935" t="s">
        <v>3446</v>
      </c>
      <c r="G935" t="s">
        <v>3731</v>
      </c>
      <c r="H935" t="s">
        <v>3870</v>
      </c>
      <c r="I935" t="s">
        <v>253</v>
      </c>
    </row>
    <row r="936" spans="1:9" x14ac:dyDescent="0.35">
      <c r="A936" s="2" t="s">
        <v>5133</v>
      </c>
      <c r="B936" t="s">
        <v>1234</v>
      </c>
      <c r="C936" s="8" t="str">
        <f t="shared" ca="1" si="14"/>
        <v>kpowell3@icloud.com</v>
      </c>
      <c r="D936" t="s">
        <v>2236</v>
      </c>
      <c r="E936" t="s">
        <v>3237</v>
      </c>
      <c r="F936" t="s">
        <v>3684</v>
      </c>
      <c r="G936" t="s">
        <v>3730</v>
      </c>
      <c r="H936" t="s">
        <v>4141</v>
      </c>
      <c r="I936" t="s">
        <v>254</v>
      </c>
    </row>
    <row r="937" spans="1:9" x14ac:dyDescent="0.35">
      <c r="A937" s="2" t="s">
        <v>5134</v>
      </c>
      <c r="B937" t="s">
        <v>1235</v>
      </c>
      <c r="C937" s="8" t="str">
        <f t="shared" ca="1" si="14"/>
        <v>jhanna7@aol.com</v>
      </c>
      <c r="D937" t="s">
        <v>2237</v>
      </c>
      <c r="E937" t="s">
        <v>3238</v>
      </c>
      <c r="F937" t="s">
        <v>41</v>
      </c>
      <c r="G937" t="s">
        <v>15</v>
      </c>
      <c r="H937">
        <v>75379</v>
      </c>
      <c r="I937" t="s">
        <v>253</v>
      </c>
    </row>
    <row r="938" spans="1:9" x14ac:dyDescent="0.35">
      <c r="A938" s="2" t="s">
        <v>5135</v>
      </c>
      <c r="B938" t="s">
        <v>1236</v>
      </c>
      <c r="C938" s="8" t="str">
        <f t="shared" ca="1" si="14"/>
        <v>jlarson7@gmail.com</v>
      </c>
      <c r="D938" t="s">
        <v>2238</v>
      </c>
      <c r="E938" t="s">
        <v>3239</v>
      </c>
      <c r="F938" t="s">
        <v>3343</v>
      </c>
      <c r="G938" t="s">
        <v>3730</v>
      </c>
      <c r="H938" t="s">
        <v>4165</v>
      </c>
      <c r="I938" t="s">
        <v>253</v>
      </c>
    </row>
    <row r="939" spans="1:9" x14ac:dyDescent="0.35">
      <c r="A939" s="2" t="s">
        <v>5136</v>
      </c>
      <c r="B939" t="s">
        <v>1237</v>
      </c>
      <c r="C939" s="8" t="str">
        <f t="shared" ca="1" si="14"/>
        <v>aneal6@gmail.com</v>
      </c>
      <c r="D939" t="s">
        <v>2239</v>
      </c>
      <c r="E939" t="s">
        <v>3240</v>
      </c>
      <c r="F939" t="s">
        <v>3705</v>
      </c>
      <c r="G939" t="s">
        <v>178</v>
      </c>
      <c r="H939" t="s">
        <v>4166</v>
      </c>
      <c r="I939" t="s">
        <v>254</v>
      </c>
    </row>
    <row r="940" spans="1:9" x14ac:dyDescent="0.35">
      <c r="A940" s="2" t="s">
        <v>5137</v>
      </c>
      <c r="B940" t="s">
        <v>1238</v>
      </c>
      <c r="C940" s="8" t="str">
        <f t="shared" ca="1" si="14"/>
        <v>jsimmons2@hotmail.com</v>
      </c>
      <c r="D940" t="s">
        <v>2240</v>
      </c>
      <c r="E940" t="s">
        <v>3241</v>
      </c>
      <c r="F940" t="s">
        <v>3706</v>
      </c>
      <c r="G940" t="s">
        <v>3730</v>
      </c>
      <c r="H940" t="s">
        <v>4167</v>
      </c>
      <c r="I940" t="s">
        <v>253</v>
      </c>
    </row>
    <row r="941" spans="1:9" x14ac:dyDescent="0.35">
      <c r="A941" s="2" t="s">
        <v>5138</v>
      </c>
      <c r="B941" t="s">
        <v>1239</v>
      </c>
      <c r="C941" s="8" t="str">
        <f t="shared" ca="1" si="14"/>
        <v>rgrimes0@aol.com</v>
      </c>
      <c r="D941" t="s">
        <v>2241</v>
      </c>
      <c r="E941" t="s">
        <v>3242</v>
      </c>
      <c r="F941" t="s">
        <v>89</v>
      </c>
      <c r="G941" t="s">
        <v>15</v>
      </c>
      <c r="H941">
        <v>78737</v>
      </c>
      <c r="I941" t="s">
        <v>254</v>
      </c>
    </row>
    <row r="942" spans="1:9" x14ac:dyDescent="0.35">
      <c r="A942" s="2" t="s">
        <v>5139</v>
      </c>
      <c r="B942" t="s">
        <v>1240</v>
      </c>
      <c r="C942" s="8" t="str">
        <f t="shared" ca="1" si="14"/>
        <v>knunez7@hotmail.com</v>
      </c>
      <c r="D942" t="s">
        <v>2242</v>
      </c>
      <c r="E942" t="s">
        <v>3243</v>
      </c>
      <c r="F942" t="s">
        <v>3707</v>
      </c>
      <c r="G942" t="s">
        <v>3730</v>
      </c>
      <c r="H942" t="s">
        <v>4168</v>
      </c>
      <c r="I942" t="s">
        <v>253</v>
      </c>
    </row>
    <row r="943" spans="1:9" x14ac:dyDescent="0.35">
      <c r="A943" s="2" t="s">
        <v>5140</v>
      </c>
      <c r="B943" t="s">
        <v>1241</v>
      </c>
      <c r="C943" s="8" t="str">
        <f t="shared" ca="1" si="14"/>
        <v>bdowns4@yahoo.com</v>
      </c>
      <c r="D943" t="s">
        <v>2243</v>
      </c>
      <c r="E943" t="s">
        <v>3244</v>
      </c>
      <c r="F943" t="s">
        <v>37</v>
      </c>
      <c r="G943" t="s">
        <v>15</v>
      </c>
      <c r="H943">
        <v>20470</v>
      </c>
      <c r="I943" t="s">
        <v>253</v>
      </c>
    </row>
    <row r="944" spans="1:9" x14ac:dyDescent="0.35">
      <c r="A944" s="2" t="s">
        <v>5141</v>
      </c>
      <c r="B944" t="s">
        <v>1242</v>
      </c>
      <c r="C944" s="8" t="str">
        <f t="shared" ca="1" si="14"/>
        <v>bgilmore3@hotmail.com</v>
      </c>
      <c r="D944" t="s">
        <v>2244</v>
      </c>
      <c r="E944" t="s">
        <v>3245</v>
      </c>
      <c r="F944" t="s">
        <v>3553</v>
      </c>
      <c r="G944" t="s">
        <v>3730</v>
      </c>
      <c r="H944" t="s">
        <v>4169</v>
      </c>
      <c r="I944" t="s">
        <v>254</v>
      </c>
    </row>
    <row r="945" spans="1:9" x14ac:dyDescent="0.35">
      <c r="A945" s="2" t="s">
        <v>5142</v>
      </c>
      <c r="B945" t="s">
        <v>1243</v>
      </c>
      <c r="C945" s="8" t="str">
        <f t="shared" ca="1" si="14"/>
        <v>iburch7@icloud.com</v>
      </c>
      <c r="D945" t="s">
        <v>2245</v>
      </c>
      <c r="E945" t="s">
        <v>3246</v>
      </c>
      <c r="F945" t="s">
        <v>3708</v>
      </c>
      <c r="G945" t="s">
        <v>3731</v>
      </c>
      <c r="H945" t="s">
        <v>4170</v>
      </c>
      <c r="I945" t="s">
        <v>254</v>
      </c>
    </row>
    <row r="946" spans="1:9" x14ac:dyDescent="0.35">
      <c r="A946" s="2" t="s">
        <v>5143</v>
      </c>
      <c r="B946" t="s">
        <v>1244</v>
      </c>
      <c r="C946" s="8" t="str">
        <f t="shared" ca="1" si="14"/>
        <v>ajoyce7@aol.com</v>
      </c>
      <c r="D946" t="s">
        <v>2246</v>
      </c>
      <c r="E946" t="s">
        <v>3247</v>
      </c>
      <c r="F946" t="s">
        <v>3447</v>
      </c>
      <c r="G946" t="s">
        <v>3730</v>
      </c>
      <c r="H946" t="s">
        <v>3872</v>
      </c>
      <c r="I946" t="s">
        <v>254</v>
      </c>
    </row>
    <row r="947" spans="1:9" x14ac:dyDescent="0.35">
      <c r="A947" s="2" t="s">
        <v>5144</v>
      </c>
      <c r="B947" t="s">
        <v>1245</v>
      </c>
      <c r="C947" s="8" t="str">
        <f t="shared" ca="1" si="14"/>
        <v>gharding3@aol.com</v>
      </c>
      <c r="D947" t="s">
        <v>2247</v>
      </c>
      <c r="E947" t="s">
        <v>3248</v>
      </c>
      <c r="F947" t="s">
        <v>3709</v>
      </c>
      <c r="G947" t="s">
        <v>178</v>
      </c>
      <c r="H947" t="s">
        <v>187</v>
      </c>
      <c r="I947" t="s">
        <v>254</v>
      </c>
    </row>
    <row r="948" spans="1:9" x14ac:dyDescent="0.35">
      <c r="A948" s="2" t="s">
        <v>5145</v>
      </c>
      <c r="B948" t="s">
        <v>1246</v>
      </c>
      <c r="C948" s="8" t="str">
        <f t="shared" ca="1" si="14"/>
        <v>kfranco5@hotmail.com</v>
      </c>
      <c r="D948" t="s">
        <v>2248</v>
      </c>
      <c r="E948" t="s">
        <v>3249</v>
      </c>
      <c r="F948" t="s">
        <v>3697</v>
      </c>
      <c r="G948" t="s">
        <v>3731</v>
      </c>
      <c r="H948" t="s">
        <v>4156</v>
      </c>
      <c r="I948" t="s">
        <v>254</v>
      </c>
    </row>
    <row r="949" spans="1:9" x14ac:dyDescent="0.35">
      <c r="A949" s="2" t="s">
        <v>5146</v>
      </c>
      <c r="B949" t="s">
        <v>1247</v>
      </c>
      <c r="C949" s="8" t="str">
        <f t="shared" ca="1" si="14"/>
        <v>mmichael9@icloud.com</v>
      </c>
      <c r="D949" t="s">
        <v>2249</v>
      </c>
      <c r="E949" t="s">
        <v>3250</v>
      </c>
      <c r="F949" t="s">
        <v>148</v>
      </c>
      <c r="G949" t="s">
        <v>15</v>
      </c>
      <c r="H949">
        <v>79171</v>
      </c>
      <c r="I949" t="s">
        <v>254</v>
      </c>
    </row>
    <row r="950" spans="1:9" x14ac:dyDescent="0.35">
      <c r="A950" s="2" t="s">
        <v>5147</v>
      </c>
      <c r="B950" t="s">
        <v>1248</v>
      </c>
      <c r="C950" s="8" t="str">
        <f t="shared" ca="1" si="14"/>
        <v>ilutz3@aol.com</v>
      </c>
      <c r="D950" t="s">
        <v>2250</v>
      </c>
      <c r="E950" t="s">
        <v>3251</v>
      </c>
      <c r="F950" t="s">
        <v>3317</v>
      </c>
      <c r="G950" t="s">
        <v>3732</v>
      </c>
      <c r="H950">
        <v>44143</v>
      </c>
      <c r="I950" t="s">
        <v>253</v>
      </c>
    </row>
    <row r="951" spans="1:9" x14ac:dyDescent="0.35">
      <c r="A951" s="2" t="s">
        <v>5148</v>
      </c>
      <c r="B951" t="s">
        <v>1249</v>
      </c>
      <c r="C951" s="8" t="str">
        <f t="shared" ca="1" si="14"/>
        <v>kmarsh5@hotmail.com</v>
      </c>
      <c r="D951" t="s">
        <v>2251</v>
      </c>
      <c r="E951" t="s">
        <v>3252</v>
      </c>
      <c r="F951" t="s">
        <v>234</v>
      </c>
      <c r="G951" t="s">
        <v>178</v>
      </c>
      <c r="H951" t="s">
        <v>235</v>
      </c>
      <c r="I951" t="s">
        <v>254</v>
      </c>
    </row>
    <row r="952" spans="1:9" x14ac:dyDescent="0.35">
      <c r="A952" s="2" t="s">
        <v>5149</v>
      </c>
      <c r="B952" t="s">
        <v>1250</v>
      </c>
      <c r="C952" s="8" t="str">
        <f t="shared" ca="1" si="14"/>
        <v>pboyd2@gmail.com</v>
      </c>
      <c r="D952" t="s">
        <v>2252</v>
      </c>
      <c r="E952" t="s">
        <v>3253</v>
      </c>
      <c r="F952" t="s">
        <v>3376</v>
      </c>
      <c r="G952" t="s">
        <v>3730</v>
      </c>
      <c r="H952" t="s">
        <v>3802</v>
      </c>
      <c r="I952" t="s">
        <v>253</v>
      </c>
    </row>
    <row r="953" spans="1:9" x14ac:dyDescent="0.35">
      <c r="A953" s="2" t="s">
        <v>5150</v>
      </c>
      <c r="B953" t="s">
        <v>1251</v>
      </c>
      <c r="C953" s="8" t="str">
        <f t="shared" ca="1" si="14"/>
        <v>jsweeney9@yahoo.com</v>
      </c>
      <c r="D953" t="s">
        <v>2253</v>
      </c>
      <c r="E953" t="s">
        <v>3254</v>
      </c>
      <c r="F953" t="s">
        <v>165</v>
      </c>
      <c r="G953" t="s">
        <v>15</v>
      </c>
      <c r="H953">
        <v>12305</v>
      </c>
      <c r="I953" t="s">
        <v>254</v>
      </c>
    </row>
    <row r="954" spans="1:9" x14ac:dyDescent="0.35">
      <c r="A954" s="2" t="s">
        <v>5151</v>
      </c>
      <c r="B954" t="s">
        <v>1252</v>
      </c>
      <c r="C954" s="8" t="str">
        <f t="shared" ca="1" si="14"/>
        <v>fmcintosh8@hotmail.com</v>
      </c>
      <c r="D954" t="s">
        <v>2254</v>
      </c>
      <c r="E954" t="s">
        <v>3255</v>
      </c>
      <c r="F954" t="s">
        <v>89</v>
      </c>
      <c r="G954" t="s">
        <v>15</v>
      </c>
      <c r="H954">
        <v>78759</v>
      </c>
      <c r="I954" t="s">
        <v>253</v>
      </c>
    </row>
    <row r="955" spans="1:9" x14ac:dyDescent="0.35">
      <c r="A955" s="2" t="s">
        <v>5152</v>
      </c>
      <c r="B955" t="s">
        <v>1253</v>
      </c>
      <c r="C955" s="8" t="str">
        <f t="shared" ca="1" si="14"/>
        <v>gpollard3@gmail.com</v>
      </c>
      <c r="D955" t="s">
        <v>2255</v>
      </c>
      <c r="E955" t="s">
        <v>3256</v>
      </c>
      <c r="F955" t="s">
        <v>3710</v>
      </c>
      <c r="G955" t="s">
        <v>3731</v>
      </c>
      <c r="H955" t="s">
        <v>4171</v>
      </c>
      <c r="I955" t="s">
        <v>253</v>
      </c>
    </row>
    <row r="956" spans="1:9" x14ac:dyDescent="0.35">
      <c r="A956" s="2" t="s">
        <v>5153</v>
      </c>
      <c r="B956" t="s">
        <v>1254</v>
      </c>
      <c r="C956" s="8" t="str">
        <f t="shared" ca="1" si="14"/>
        <v>eevans9@aol.com</v>
      </c>
      <c r="D956" t="s">
        <v>2256</v>
      </c>
      <c r="E956" t="s">
        <v>3257</v>
      </c>
      <c r="F956" t="s">
        <v>3711</v>
      </c>
      <c r="G956" t="s">
        <v>3731</v>
      </c>
      <c r="H956" t="s">
        <v>4172</v>
      </c>
      <c r="I956" t="s">
        <v>253</v>
      </c>
    </row>
    <row r="957" spans="1:9" x14ac:dyDescent="0.35">
      <c r="A957" s="2" t="s">
        <v>5154</v>
      </c>
      <c r="B957" t="s">
        <v>1255</v>
      </c>
      <c r="C957" s="8" t="str">
        <f t="shared" ca="1" si="14"/>
        <v>iparks2@yahoo.com</v>
      </c>
      <c r="D957" t="s">
        <v>2257</v>
      </c>
      <c r="E957" t="s">
        <v>3258</v>
      </c>
      <c r="F957" t="s">
        <v>43</v>
      </c>
      <c r="G957" t="s">
        <v>15</v>
      </c>
      <c r="H957">
        <v>10150</v>
      </c>
      <c r="I957" t="s">
        <v>253</v>
      </c>
    </row>
    <row r="958" spans="1:9" x14ac:dyDescent="0.35">
      <c r="A958" s="2" t="s">
        <v>5155</v>
      </c>
      <c r="B958" t="s">
        <v>1256</v>
      </c>
      <c r="C958" s="8" t="str">
        <f t="shared" ca="1" si="14"/>
        <v>crhodes1@outlook.com</v>
      </c>
      <c r="D958" t="s">
        <v>2258</v>
      </c>
      <c r="E958" t="s">
        <v>3259</v>
      </c>
      <c r="F958" t="s">
        <v>3712</v>
      </c>
      <c r="G958" t="s">
        <v>3730</v>
      </c>
      <c r="H958" t="s">
        <v>4173</v>
      </c>
      <c r="I958" t="s">
        <v>254</v>
      </c>
    </row>
    <row r="959" spans="1:9" x14ac:dyDescent="0.35">
      <c r="A959" s="2" t="s">
        <v>5156</v>
      </c>
      <c r="B959" t="s">
        <v>1257</v>
      </c>
      <c r="C959" s="8" t="str">
        <f t="shared" ca="1" si="14"/>
        <v>jrowland0@icloud.com</v>
      </c>
      <c r="D959" t="s">
        <v>2259</v>
      </c>
      <c r="E959" t="s">
        <v>3260</v>
      </c>
      <c r="F959" t="s">
        <v>3490</v>
      </c>
      <c r="G959" t="s">
        <v>3730</v>
      </c>
      <c r="H959" t="s">
        <v>3916</v>
      </c>
      <c r="I959" t="s">
        <v>253</v>
      </c>
    </row>
    <row r="960" spans="1:9" x14ac:dyDescent="0.35">
      <c r="A960" s="2" t="s">
        <v>5157</v>
      </c>
      <c r="B960" t="s">
        <v>1258</v>
      </c>
      <c r="C960" s="8" t="str">
        <f t="shared" ca="1" si="14"/>
        <v>dbrock8@aol.com</v>
      </c>
      <c r="D960" t="s">
        <v>2260</v>
      </c>
      <c r="E960" t="s">
        <v>3261</v>
      </c>
      <c r="F960" t="s">
        <v>125</v>
      </c>
      <c r="G960" t="s">
        <v>15</v>
      </c>
      <c r="H960">
        <v>36104</v>
      </c>
      <c r="I960" t="s">
        <v>253</v>
      </c>
    </row>
    <row r="961" spans="1:9" x14ac:dyDescent="0.35">
      <c r="A961" s="2" t="s">
        <v>5158</v>
      </c>
      <c r="B961" t="s">
        <v>1259</v>
      </c>
      <c r="C961" s="8" t="str">
        <f t="shared" ca="1" si="14"/>
        <v>kblanchard7@icloud.com</v>
      </c>
      <c r="D961" t="s">
        <v>2261</v>
      </c>
      <c r="E961" t="s">
        <v>3262</v>
      </c>
      <c r="F961" t="s">
        <v>3713</v>
      </c>
      <c r="G961" t="s">
        <v>3731</v>
      </c>
      <c r="H961" t="s">
        <v>4174</v>
      </c>
      <c r="I961" t="s">
        <v>253</v>
      </c>
    </row>
    <row r="962" spans="1:9" x14ac:dyDescent="0.35">
      <c r="A962" s="2" t="s">
        <v>5159</v>
      </c>
      <c r="B962" t="s">
        <v>1260</v>
      </c>
      <c r="C962" s="8" t="str">
        <f t="shared" ca="1" si="14"/>
        <v>jcoleman7@icloud.com</v>
      </c>
      <c r="D962" t="s">
        <v>2262</v>
      </c>
      <c r="E962" t="s">
        <v>3263</v>
      </c>
      <c r="F962" t="s">
        <v>3443</v>
      </c>
      <c r="G962" t="s">
        <v>3730</v>
      </c>
      <c r="H962" t="s">
        <v>4175</v>
      </c>
      <c r="I962" t="s">
        <v>253</v>
      </c>
    </row>
    <row r="963" spans="1:9" x14ac:dyDescent="0.35">
      <c r="A963" s="2" t="s">
        <v>5160</v>
      </c>
      <c r="B963" t="s">
        <v>1261</v>
      </c>
      <c r="C963" s="8" t="str">
        <f t="shared" ref="C963:C1001" ca="1" si="15">LOWER(LEFT(B963,1) &amp; RIGHT(B963,LEN(B963)-SEARCH(" ",B963)) &amp; RANDBETWEEN(0,9) &amp; "@" &amp; CHOOSE(RANDBETWEEN(1,6), "gmail.com", "yahoo.com", "outlook.com", "icloud.com", "hotmail.com", "aol.com"))</f>
        <v>dtodd3@icloud.com</v>
      </c>
      <c r="D963" t="s">
        <v>2263</v>
      </c>
      <c r="E963" t="s">
        <v>3264</v>
      </c>
      <c r="F963" t="s">
        <v>3714</v>
      </c>
      <c r="G963" t="s">
        <v>3730</v>
      </c>
      <c r="H963" t="s">
        <v>4176</v>
      </c>
      <c r="I963" t="s">
        <v>253</v>
      </c>
    </row>
    <row r="964" spans="1:9" x14ac:dyDescent="0.35">
      <c r="A964" s="2" t="s">
        <v>5161</v>
      </c>
      <c r="B964" t="s">
        <v>1262</v>
      </c>
      <c r="C964" s="8" t="str">
        <f t="shared" ca="1" si="15"/>
        <v>cgill5@yahoo.com</v>
      </c>
      <c r="D964" t="s">
        <v>2264</v>
      </c>
      <c r="E964" t="s">
        <v>3265</v>
      </c>
      <c r="F964" t="s">
        <v>233</v>
      </c>
      <c r="G964" t="s">
        <v>178</v>
      </c>
      <c r="H964" t="s">
        <v>207</v>
      </c>
      <c r="I964" t="s">
        <v>253</v>
      </c>
    </row>
    <row r="965" spans="1:9" x14ac:dyDescent="0.35">
      <c r="A965" s="2" t="s">
        <v>5162</v>
      </c>
      <c r="B965" t="s">
        <v>1263</v>
      </c>
      <c r="C965" s="8" t="str">
        <f t="shared" ca="1" si="15"/>
        <v>bchandler4@hotmail.com</v>
      </c>
      <c r="D965" t="s">
        <v>2265</v>
      </c>
      <c r="E965" t="s">
        <v>3266</v>
      </c>
      <c r="F965" t="s">
        <v>3715</v>
      </c>
      <c r="G965" t="s">
        <v>3730</v>
      </c>
      <c r="H965" t="s">
        <v>4177</v>
      </c>
      <c r="I965" t="s">
        <v>253</v>
      </c>
    </row>
    <row r="966" spans="1:9" x14ac:dyDescent="0.35">
      <c r="A966" s="2" t="s">
        <v>5163</v>
      </c>
      <c r="B966" t="s">
        <v>1264</v>
      </c>
      <c r="C966" s="8" t="str">
        <f t="shared" ca="1" si="15"/>
        <v>lschultz5@yahoo.com</v>
      </c>
      <c r="D966" t="s">
        <v>2266</v>
      </c>
      <c r="E966" t="s">
        <v>3267</v>
      </c>
      <c r="F966" t="s">
        <v>162</v>
      </c>
      <c r="G966" t="s">
        <v>15</v>
      </c>
      <c r="H966">
        <v>2162</v>
      </c>
      <c r="I966" t="s">
        <v>254</v>
      </c>
    </row>
    <row r="967" spans="1:9" x14ac:dyDescent="0.35">
      <c r="A967" s="2" t="s">
        <v>5164</v>
      </c>
      <c r="B967" t="s">
        <v>1265</v>
      </c>
      <c r="C967" s="8" t="str">
        <f t="shared" ca="1" si="15"/>
        <v>amendez9@hotmail.com</v>
      </c>
      <c r="D967" t="s">
        <v>2267</v>
      </c>
      <c r="E967" t="s">
        <v>3268</v>
      </c>
      <c r="F967" t="s">
        <v>3716</v>
      </c>
      <c r="G967" t="s">
        <v>3731</v>
      </c>
      <c r="H967" t="s">
        <v>4178</v>
      </c>
      <c r="I967" t="s">
        <v>253</v>
      </c>
    </row>
    <row r="968" spans="1:9" x14ac:dyDescent="0.35">
      <c r="A968" s="2" t="s">
        <v>5165</v>
      </c>
      <c r="B968" t="s">
        <v>1266</v>
      </c>
      <c r="C968" s="8" t="str">
        <f t="shared" ca="1" si="15"/>
        <v>hlarsen5@aol.com</v>
      </c>
      <c r="D968" t="s">
        <v>2268</v>
      </c>
      <c r="E968" t="s">
        <v>3269</v>
      </c>
      <c r="F968" t="s">
        <v>3385</v>
      </c>
      <c r="G968" t="s">
        <v>3730</v>
      </c>
      <c r="H968" t="s">
        <v>4179</v>
      </c>
      <c r="I968" t="s">
        <v>253</v>
      </c>
    </row>
    <row r="969" spans="1:9" x14ac:dyDescent="0.35">
      <c r="A969" s="2" t="s">
        <v>5166</v>
      </c>
      <c r="B969" t="s">
        <v>1267</v>
      </c>
      <c r="C969" s="8" t="str">
        <f t="shared" ca="1" si="15"/>
        <v>khammond6@icloud.com</v>
      </c>
      <c r="D969" t="s">
        <v>2269</v>
      </c>
      <c r="E969" t="s">
        <v>3270</v>
      </c>
      <c r="F969" t="s">
        <v>3717</v>
      </c>
      <c r="G969" t="s">
        <v>3730</v>
      </c>
      <c r="H969" t="s">
        <v>4180</v>
      </c>
      <c r="I969" t="s">
        <v>253</v>
      </c>
    </row>
    <row r="970" spans="1:9" x14ac:dyDescent="0.35">
      <c r="A970" s="2" t="s">
        <v>5167</v>
      </c>
      <c r="B970" t="s">
        <v>1268</v>
      </c>
      <c r="C970" s="8" t="str">
        <f t="shared" ca="1" si="15"/>
        <v>rmaxwell3@gmail.com</v>
      </c>
      <c r="D970" t="s">
        <v>2270</v>
      </c>
      <c r="E970" t="s">
        <v>3271</v>
      </c>
      <c r="F970" t="s">
        <v>3718</v>
      </c>
      <c r="G970" t="s">
        <v>3731</v>
      </c>
      <c r="H970" t="s">
        <v>4181</v>
      </c>
      <c r="I970" t="s">
        <v>254</v>
      </c>
    </row>
    <row r="971" spans="1:9" x14ac:dyDescent="0.35">
      <c r="A971" s="2" t="s">
        <v>5168</v>
      </c>
      <c r="B971" t="s">
        <v>1269</v>
      </c>
      <c r="C971" s="8" t="str">
        <f t="shared" ca="1" si="15"/>
        <v>elevy0@hotmail.com</v>
      </c>
      <c r="D971" t="s">
        <v>2271</v>
      </c>
      <c r="E971" t="s">
        <v>3272</v>
      </c>
      <c r="F971" t="s">
        <v>3303</v>
      </c>
      <c r="G971" t="s">
        <v>3730</v>
      </c>
      <c r="H971" t="s">
        <v>3809</v>
      </c>
      <c r="I971" t="s">
        <v>253</v>
      </c>
    </row>
    <row r="972" spans="1:9" x14ac:dyDescent="0.35">
      <c r="A972" s="2" t="s">
        <v>5169</v>
      </c>
      <c r="B972" t="s">
        <v>1270</v>
      </c>
      <c r="C972" s="8" t="str">
        <f t="shared" ca="1" si="15"/>
        <v>dcastillo7@outlook.com</v>
      </c>
      <c r="D972" t="s">
        <v>2272</v>
      </c>
      <c r="E972" t="s">
        <v>3273</v>
      </c>
      <c r="F972" t="s">
        <v>3719</v>
      </c>
      <c r="G972" t="s">
        <v>3730</v>
      </c>
      <c r="H972" t="s">
        <v>4182</v>
      </c>
      <c r="I972" t="s">
        <v>254</v>
      </c>
    </row>
    <row r="973" spans="1:9" x14ac:dyDescent="0.35">
      <c r="A973" s="2" t="s">
        <v>5170</v>
      </c>
      <c r="B973" t="s">
        <v>1271</v>
      </c>
      <c r="C973" s="8" t="str">
        <f t="shared" ca="1" si="15"/>
        <v>emaldonado5@aol.com</v>
      </c>
      <c r="D973" t="s">
        <v>2273</v>
      </c>
      <c r="E973" t="s">
        <v>3274</v>
      </c>
      <c r="F973" t="s">
        <v>3451</v>
      </c>
      <c r="G973" t="s">
        <v>3730</v>
      </c>
      <c r="H973" t="s">
        <v>3877</v>
      </c>
      <c r="I973" t="s">
        <v>254</v>
      </c>
    </row>
    <row r="974" spans="1:9" x14ac:dyDescent="0.35">
      <c r="A974" s="2" t="s">
        <v>5171</v>
      </c>
      <c r="B974" t="s">
        <v>1272</v>
      </c>
      <c r="C974" s="8" t="str">
        <f t="shared" ca="1" si="15"/>
        <v>pcoffey6@aol.com</v>
      </c>
      <c r="D974" t="s">
        <v>2274</v>
      </c>
      <c r="E974" t="s">
        <v>3275</v>
      </c>
      <c r="F974" t="s">
        <v>3422</v>
      </c>
      <c r="G974" t="s">
        <v>3731</v>
      </c>
      <c r="H974" t="s">
        <v>3847</v>
      </c>
      <c r="I974" t="s">
        <v>253</v>
      </c>
    </row>
    <row r="975" spans="1:9" x14ac:dyDescent="0.35">
      <c r="A975" s="2" t="s">
        <v>5172</v>
      </c>
      <c r="B975" t="s">
        <v>1273</v>
      </c>
      <c r="C975" s="8" t="str">
        <f t="shared" ca="1" si="15"/>
        <v>lhall4@aol.com</v>
      </c>
      <c r="D975" t="s">
        <v>2275</v>
      </c>
      <c r="E975" t="s">
        <v>3276</v>
      </c>
      <c r="F975" t="s">
        <v>202</v>
      </c>
      <c r="G975" t="s">
        <v>178</v>
      </c>
      <c r="H975" t="s">
        <v>196</v>
      </c>
      <c r="I975" t="s">
        <v>254</v>
      </c>
    </row>
    <row r="976" spans="1:9" x14ac:dyDescent="0.35">
      <c r="A976" s="2" t="s">
        <v>5173</v>
      </c>
      <c r="B976" t="s">
        <v>1274</v>
      </c>
      <c r="C976" s="8" t="str">
        <f t="shared" ca="1" si="15"/>
        <v>thoover0@hotmail.com</v>
      </c>
      <c r="D976" t="s">
        <v>2276</v>
      </c>
      <c r="E976" t="s">
        <v>3277</v>
      </c>
      <c r="F976" t="s">
        <v>3392</v>
      </c>
      <c r="G976" t="s">
        <v>3730</v>
      </c>
      <c r="H976" t="s">
        <v>4183</v>
      </c>
      <c r="I976" t="s">
        <v>253</v>
      </c>
    </row>
    <row r="977" spans="1:9" x14ac:dyDescent="0.35">
      <c r="A977" s="2" t="s">
        <v>5174</v>
      </c>
      <c r="B977" t="s">
        <v>1275</v>
      </c>
      <c r="C977" s="8" t="str">
        <f t="shared" ca="1" si="15"/>
        <v>dbarnes2@icloud.com</v>
      </c>
      <c r="D977" t="s">
        <v>2277</v>
      </c>
      <c r="E977" t="s">
        <v>3278</v>
      </c>
      <c r="F977" t="s">
        <v>3720</v>
      </c>
      <c r="G977" t="s">
        <v>3730</v>
      </c>
      <c r="H977" t="s">
        <v>4184</v>
      </c>
      <c r="I977" t="s">
        <v>253</v>
      </c>
    </row>
    <row r="978" spans="1:9" x14ac:dyDescent="0.35">
      <c r="A978" s="2" t="s">
        <v>5175</v>
      </c>
      <c r="B978" t="s">
        <v>1276</v>
      </c>
      <c r="C978" s="8" t="str">
        <f t="shared" ca="1" si="15"/>
        <v>lcoleman6@gmail.com</v>
      </c>
      <c r="D978" t="s">
        <v>2278</v>
      </c>
      <c r="E978" t="s">
        <v>3279</v>
      </c>
      <c r="F978" t="s">
        <v>202</v>
      </c>
      <c r="G978" t="s">
        <v>178</v>
      </c>
      <c r="H978" t="s">
        <v>196</v>
      </c>
      <c r="I978" t="s">
        <v>253</v>
      </c>
    </row>
    <row r="979" spans="1:9" x14ac:dyDescent="0.35">
      <c r="A979" s="2" t="s">
        <v>5176</v>
      </c>
      <c r="B979" t="s">
        <v>1277</v>
      </c>
      <c r="C979" s="8" t="str">
        <f t="shared" ca="1" si="15"/>
        <v>mnewman9@outlook.com</v>
      </c>
      <c r="D979" t="s">
        <v>2279</v>
      </c>
      <c r="E979" t="s">
        <v>3280</v>
      </c>
      <c r="F979" t="s">
        <v>27</v>
      </c>
      <c r="G979" t="s">
        <v>15</v>
      </c>
      <c r="H979">
        <v>55446</v>
      </c>
      <c r="I979" t="s">
        <v>254</v>
      </c>
    </row>
    <row r="980" spans="1:9" x14ac:dyDescent="0.35">
      <c r="A980" s="2" t="s">
        <v>5177</v>
      </c>
      <c r="B980" t="s">
        <v>1278</v>
      </c>
      <c r="C980" s="8" t="str">
        <f t="shared" ca="1" si="15"/>
        <v>nmcmahon4@aol.com</v>
      </c>
      <c r="D980" t="s">
        <v>2280</v>
      </c>
      <c r="E980" t="s">
        <v>3281</v>
      </c>
      <c r="F980" t="s">
        <v>3369</v>
      </c>
      <c r="G980" t="s">
        <v>3730</v>
      </c>
      <c r="H980">
        <v>67200</v>
      </c>
      <c r="I980" t="s">
        <v>253</v>
      </c>
    </row>
    <row r="981" spans="1:9" x14ac:dyDescent="0.35">
      <c r="A981" s="2" t="s">
        <v>5178</v>
      </c>
      <c r="B981" t="s">
        <v>1279</v>
      </c>
      <c r="C981" s="8" t="str">
        <f t="shared" ca="1" si="15"/>
        <v>mlambert1@yahoo.com</v>
      </c>
      <c r="D981" t="s">
        <v>2281</v>
      </c>
      <c r="E981" t="s">
        <v>3282</v>
      </c>
      <c r="F981" t="s">
        <v>3721</v>
      </c>
      <c r="G981" t="s">
        <v>3730</v>
      </c>
      <c r="H981" t="s">
        <v>4185</v>
      </c>
      <c r="I981" t="s">
        <v>254</v>
      </c>
    </row>
    <row r="982" spans="1:9" x14ac:dyDescent="0.35">
      <c r="A982" s="2" t="s">
        <v>5179</v>
      </c>
      <c r="B982" t="s">
        <v>1280</v>
      </c>
      <c r="C982" s="8" t="str">
        <f t="shared" ca="1" si="15"/>
        <v>wkim3@gmail.com</v>
      </c>
      <c r="D982" t="s">
        <v>2282</v>
      </c>
      <c r="E982" t="s">
        <v>3283</v>
      </c>
      <c r="F982" t="s">
        <v>96</v>
      </c>
      <c r="G982" t="s">
        <v>15</v>
      </c>
      <c r="H982">
        <v>37205</v>
      </c>
      <c r="I982" t="s">
        <v>253</v>
      </c>
    </row>
    <row r="983" spans="1:9" x14ac:dyDescent="0.35">
      <c r="A983" s="2" t="s">
        <v>5180</v>
      </c>
      <c r="B983" t="s">
        <v>1281</v>
      </c>
      <c r="C983" s="8" t="str">
        <f t="shared" ca="1" si="15"/>
        <v>bsantos3@hotmail.com</v>
      </c>
      <c r="D983" t="s">
        <v>2283</v>
      </c>
      <c r="E983" t="s">
        <v>3284</v>
      </c>
      <c r="F983" t="s">
        <v>3722</v>
      </c>
      <c r="G983" t="s">
        <v>3731</v>
      </c>
      <c r="H983" t="s">
        <v>4186</v>
      </c>
      <c r="I983" t="s">
        <v>253</v>
      </c>
    </row>
    <row r="984" spans="1:9" x14ac:dyDescent="0.35">
      <c r="A984" s="2" t="s">
        <v>5181</v>
      </c>
      <c r="B984" t="s">
        <v>1282</v>
      </c>
      <c r="C984" s="8" t="str">
        <f t="shared" ca="1" si="15"/>
        <v>vwaters7@hotmail.com</v>
      </c>
      <c r="D984" t="s">
        <v>2284</v>
      </c>
      <c r="E984" t="s">
        <v>3285</v>
      </c>
      <c r="F984" t="s">
        <v>3516</v>
      </c>
      <c r="G984" t="s">
        <v>3730</v>
      </c>
      <c r="H984" t="s">
        <v>4187</v>
      </c>
      <c r="I984" t="s">
        <v>253</v>
      </c>
    </row>
    <row r="985" spans="1:9" x14ac:dyDescent="0.35">
      <c r="A985" s="2" t="s">
        <v>5182</v>
      </c>
      <c r="B985" t="s">
        <v>1283</v>
      </c>
      <c r="C985" s="8" t="str">
        <f t="shared" ca="1" si="15"/>
        <v>nestrada0@yahoo.com</v>
      </c>
      <c r="D985" t="s">
        <v>2285</v>
      </c>
      <c r="E985" t="s">
        <v>3286</v>
      </c>
      <c r="F985" t="s">
        <v>61</v>
      </c>
      <c r="G985" t="s">
        <v>15</v>
      </c>
      <c r="H985">
        <v>13205</v>
      </c>
      <c r="I985" t="s">
        <v>253</v>
      </c>
    </row>
    <row r="986" spans="1:9" x14ac:dyDescent="0.35">
      <c r="A986" s="2" t="s">
        <v>5183</v>
      </c>
      <c r="B986" t="s">
        <v>1284</v>
      </c>
      <c r="C986" s="8" t="str">
        <f t="shared" ca="1" si="15"/>
        <v>asexton0@outlook.com</v>
      </c>
      <c r="D986" t="s">
        <v>2286</v>
      </c>
      <c r="E986" t="s">
        <v>3287</v>
      </c>
      <c r="F986" t="s">
        <v>3465</v>
      </c>
      <c r="G986" t="s">
        <v>3731</v>
      </c>
      <c r="H986" t="s">
        <v>3800</v>
      </c>
      <c r="I986" t="s">
        <v>253</v>
      </c>
    </row>
    <row r="987" spans="1:9" x14ac:dyDescent="0.35">
      <c r="A987" s="2" t="s">
        <v>5184</v>
      </c>
      <c r="B987" t="s">
        <v>1285</v>
      </c>
      <c r="C987" s="8" t="str">
        <f t="shared" ca="1" si="15"/>
        <v>rsimon8@yahoo.com</v>
      </c>
      <c r="D987" t="s">
        <v>2287</v>
      </c>
      <c r="E987" t="s">
        <v>3288</v>
      </c>
      <c r="F987" t="s">
        <v>3369</v>
      </c>
      <c r="G987" t="s">
        <v>3730</v>
      </c>
      <c r="H987" t="s">
        <v>4188</v>
      </c>
      <c r="I987" t="s">
        <v>254</v>
      </c>
    </row>
    <row r="988" spans="1:9" x14ac:dyDescent="0.35">
      <c r="A988" s="2" t="s">
        <v>5185</v>
      </c>
      <c r="B988" t="s">
        <v>1286</v>
      </c>
      <c r="C988" s="8" t="str">
        <f t="shared" ca="1" si="15"/>
        <v>mburch8@aol.com</v>
      </c>
      <c r="D988" t="s">
        <v>2288</v>
      </c>
      <c r="E988" t="s">
        <v>3289</v>
      </c>
      <c r="F988" t="s">
        <v>144</v>
      </c>
      <c r="G988" t="s">
        <v>15</v>
      </c>
      <c r="H988">
        <v>14609</v>
      </c>
      <c r="I988" t="s">
        <v>254</v>
      </c>
    </row>
    <row r="989" spans="1:9" x14ac:dyDescent="0.35">
      <c r="A989" s="2" t="s">
        <v>5186</v>
      </c>
      <c r="B989" t="s">
        <v>1287</v>
      </c>
      <c r="C989" s="8" t="str">
        <f t="shared" ca="1" si="15"/>
        <v>cshaffer8@outlook.com</v>
      </c>
      <c r="D989" t="s">
        <v>2289</v>
      </c>
      <c r="E989" t="s">
        <v>3290</v>
      </c>
      <c r="F989" t="s">
        <v>3723</v>
      </c>
      <c r="G989" t="s">
        <v>3730</v>
      </c>
      <c r="H989" t="s">
        <v>4189</v>
      </c>
      <c r="I989" t="s">
        <v>253</v>
      </c>
    </row>
    <row r="990" spans="1:9" x14ac:dyDescent="0.35">
      <c r="A990" s="2" t="s">
        <v>5187</v>
      </c>
      <c r="B990" t="s">
        <v>1288</v>
      </c>
      <c r="C990" s="8" t="str">
        <f t="shared" ca="1" si="15"/>
        <v>gburns8@icloud.com</v>
      </c>
      <c r="D990" t="s">
        <v>2290</v>
      </c>
      <c r="E990" t="s">
        <v>3291</v>
      </c>
      <c r="F990" t="s">
        <v>131</v>
      </c>
      <c r="G990" t="s">
        <v>15</v>
      </c>
      <c r="H990">
        <v>12205</v>
      </c>
      <c r="I990" t="s">
        <v>253</v>
      </c>
    </row>
    <row r="991" spans="1:9" x14ac:dyDescent="0.35">
      <c r="A991" s="2" t="s">
        <v>5188</v>
      </c>
      <c r="B991" t="s">
        <v>1289</v>
      </c>
      <c r="C991" s="8" t="str">
        <f t="shared" ca="1" si="15"/>
        <v>gmayer7@gmail.com</v>
      </c>
      <c r="D991" t="s">
        <v>2291</v>
      </c>
      <c r="E991" t="s">
        <v>3292</v>
      </c>
      <c r="F991" t="s">
        <v>16</v>
      </c>
      <c r="G991" t="s">
        <v>15</v>
      </c>
      <c r="H991">
        <v>21275</v>
      </c>
      <c r="I991" t="s">
        <v>253</v>
      </c>
    </row>
    <row r="992" spans="1:9" x14ac:dyDescent="0.35">
      <c r="A992" s="2" t="s">
        <v>5189</v>
      </c>
      <c r="B992" t="s">
        <v>1290</v>
      </c>
      <c r="C992" s="8" t="str">
        <f t="shared" ca="1" si="15"/>
        <v>aingram2@gmail.com</v>
      </c>
      <c r="D992" t="s">
        <v>2292</v>
      </c>
      <c r="E992" t="s">
        <v>3293</v>
      </c>
      <c r="F992" t="s">
        <v>3724</v>
      </c>
      <c r="G992" t="s">
        <v>3731</v>
      </c>
      <c r="H992" t="s">
        <v>4190</v>
      </c>
      <c r="I992" t="s">
        <v>254</v>
      </c>
    </row>
    <row r="993" spans="1:9" x14ac:dyDescent="0.35">
      <c r="A993" s="2" t="s">
        <v>5190</v>
      </c>
      <c r="B993" t="s">
        <v>1291</v>
      </c>
      <c r="C993" s="8" t="str">
        <f t="shared" ca="1" si="15"/>
        <v>doconnell9@aol.com</v>
      </c>
      <c r="D993" t="s">
        <v>2293</v>
      </c>
      <c r="E993" t="s">
        <v>3294</v>
      </c>
      <c r="F993" t="s">
        <v>32</v>
      </c>
      <c r="G993" t="s">
        <v>15</v>
      </c>
      <c r="H993">
        <v>48211</v>
      </c>
      <c r="I993" t="s">
        <v>253</v>
      </c>
    </row>
    <row r="994" spans="1:9" x14ac:dyDescent="0.35">
      <c r="A994" s="2" t="s">
        <v>5191</v>
      </c>
      <c r="B994" t="s">
        <v>1292</v>
      </c>
      <c r="C994" s="8" t="str">
        <f t="shared" ca="1" si="15"/>
        <v>zmeyers6@icloud.com</v>
      </c>
      <c r="D994" t="s">
        <v>2294</v>
      </c>
      <c r="E994" t="s">
        <v>3295</v>
      </c>
      <c r="F994" t="s">
        <v>3725</v>
      </c>
      <c r="G994" t="s">
        <v>3731</v>
      </c>
      <c r="H994" t="s">
        <v>4191</v>
      </c>
      <c r="I994" t="s">
        <v>254</v>
      </c>
    </row>
    <row r="995" spans="1:9" x14ac:dyDescent="0.35">
      <c r="A995" s="2" t="s">
        <v>5192</v>
      </c>
      <c r="B995" t="s">
        <v>1293</v>
      </c>
      <c r="C995" s="8" t="str">
        <f t="shared" ca="1" si="15"/>
        <v>kcooley3@aol.com</v>
      </c>
      <c r="D995" t="s">
        <v>2295</v>
      </c>
      <c r="E995" t="s">
        <v>3296</v>
      </c>
      <c r="F995" t="s">
        <v>3726</v>
      </c>
      <c r="G995" t="s">
        <v>3730</v>
      </c>
      <c r="H995" t="s">
        <v>4192</v>
      </c>
      <c r="I995" t="s">
        <v>254</v>
      </c>
    </row>
    <row r="996" spans="1:9" x14ac:dyDescent="0.35">
      <c r="A996" s="2" t="s">
        <v>5193</v>
      </c>
      <c r="B996" t="s">
        <v>1294</v>
      </c>
      <c r="C996" s="8" t="str">
        <f t="shared" ca="1" si="15"/>
        <v>aphelps0@gmail.com</v>
      </c>
      <c r="D996" t="s">
        <v>2296</v>
      </c>
      <c r="E996" t="s">
        <v>3297</v>
      </c>
      <c r="F996" t="s">
        <v>96</v>
      </c>
      <c r="G996" t="s">
        <v>15</v>
      </c>
      <c r="H996">
        <v>37240</v>
      </c>
      <c r="I996" t="s">
        <v>254</v>
      </c>
    </row>
    <row r="997" spans="1:9" x14ac:dyDescent="0.35">
      <c r="A997" s="2" t="s">
        <v>5194</v>
      </c>
      <c r="B997" t="s">
        <v>1295</v>
      </c>
      <c r="C997" s="8" t="str">
        <f t="shared" ca="1" si="15"/>
        <v>jcarr6@icloud.com</v>
      </c>
      <c r="D997" t="s">
        <v>2297</v>
      </c>
      <c r="E997" t="s">
        <v>3298</v>
      </c>
      <c r="F997" t="s">
        <v>3727</v>
      </c>
      <c r="G997" t="s">
        <v>3730</v>
      </c>
      <c r="H997" t="s">
        <v>4193</v>
      </c>
      <c r="I997" t="s">
        <v>254</v>
      </c>
    </row>
    <row r="998" spans="1:9" x14ac:dyDescent="0.35">
      <c r="A998" s="2" t="s">
        <v>5195</v>
      </c>
      <c r="B998" t="s">
        <v>1296</v>
      </c>
      <c r="C998" s="8" t="str">
        <f t="shared" ca="1" si="15"/>
        <v>khenry4@yahoo.com</v>
      </c>
      <c r="D998" t="s">
        <v>2298</v>
      </c>
      <c r="E998" t="s">
        <v>3299</v>
      </c>
      <c r="F998" t="s">
        <v>3341</v>
      </c>
      <c r="G998" t="s">
        <v>3730</v>
      </c>
      <c r="H998" t="s">
        <v>4194</v>
      </c>
      <c r="I998" t="s">
        <v>254</v>
      </c>
    </row>
    <row r="999" spans="1:9" x14ac:dyDescent="0.35">
      <c r="A999" s="2" t="s">
        <v>5196</v>
      </c>
      <c r="B999" t="s">
        <v>1297</v>
      </c>
      <c r="C999" s="8" t="str">
        <f t="shared" ca="1" si="15"/>
        <v>mthomas7@aol.com</v>
      </c>
      <c r="D999" t="s">
        <v>2299</v>
      </c>
      <c r="E999" t="s">
        <v>3300</v>
      </c>
      <c r="F999" t="s">
        <v>3728</v>
      </c>
      <c r="G999" t="s">
        <v>3730</v>
      </c>
      <c r="H999" t="s">
        <v>4195</v>
      </c>
      <c r="I999" t="s">
        <v>253</v>
      </c>
    </row>
    <row r="1000" spans="1:9" x14ac:dyDescent="0.35">
      <c r="A1000" s="2" t="s">
        <v>5197</v>
      </c>
      <c r="B1000" t="s">
        <v>1298</v>
      </c>
      <c r="C1000" s="8" t="str">
        <f t="shared" ca="1" si="15"/>
        <v>jrojas0@outlook.com</v>
      </c>
      <c r="D1000" t="s">
        <v>2300</v>
      </c>
      <c r="E1000" t="s">
        <v>3301</v>
      </c>
      <c r="F1000" t="s">
        <v>3308</v>
      </c>
      <c r="G1000" t="s">
        <v>3730</v>
      </c>
      <c r="H1000" t="s">
        <v>4196</v>
      </c>
      <c r="I1000" t="s">
        <v>254</v>
      </c>
    </row>
    <row r="1001" spans="1:9" x14ac:dyDescent="0.35">
      <c r="A1001" s="2" t="s">
        <v>5198</v>
      </c>
      <c r="B1001" t="s">
        <v>1299</v>
      </c>
      <c r="C1001" s="8" t="str">
        <f t="shared" ca="1" si="15"/>
        <v>cmueller0@outlook.com</v>
      </c>
      <c r="D1001" t="s">
        <v>2301</v>
      </c>
      <c r="E1001" t="s">
        <v>3302</v>
      </c>
      <c r="F1001" t="s">
        <v>3729</v>
      </c>
      <c r="G1001" t="s">
        <v>178</v>
      </c>
      <c r="H1001" t="s">
        <v>3755</v>
      </c>
      <c r="I1001" t="s">
        <v>253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3" sqref="C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7</v>
      </c>
      <c r="B1" t="s">
        <v>299</v>
      </c>
      <c r="C1" t="s">
        <v>4198</v>
      </c>
      <c r="D1" t="s">
        <v>8</v>
      </c>
      <c r="E1" t="s">
        <v>9</v>
      </c>
      <c r="F1" t="s">
        <v>13</v>
      </c>
      <c r="G1" t="s">
        <v>12</v>
      </c>
    </row>
    <row r="2" spans="1:7" x14ac:dyDescent="0.35">
      <c r="A2" t="s">
        <v>258</v>
      </c>
      <c r="B2" t="s">
        <v>292</v>
      </c>
      <c r="C2" t="s">
        <v>297</v>
      </c>
      <c r="D2" s="1">
        <v>0.2</v>
      </c>
      <c r="E2">
        <v>0.6</v>
      </c>
      <c r="F2">
        <v>3</v>
      </c>
      <c r="G2">
        <v>5.3999999999999999E-2</v>
      </c>
    </row>
    <row r="3" spans="1:7" x14ac:dyDescent="0.35">
      <c r="A3" t="s">
        <v>259</v>
      </c>
      <c r="B3" t="s">
        <v>293</v>
      </c>
      <c r="C3" t="s">
        <v>298</v>
      </c>
      <c r="D3" s="1">
        <v>0.5</v>
      </c>
      <c r="E3">
        <v>2.2000000000000002</v>
      </c>
      <c r="F3">
        <v>4.4000000000000004</v>
      </c>
      <c r="G3">
        <v>0.19800000000000001</v>
      </c>
    </row>
    <row r="4" spans="1:7" x14ac:dyDescent="0.35">
      <c r="A4" t="s">
        <v>260</v>
      </c>
      <c r="B4" t="s">
        <v>294</v>
      </c>
      <c r="C4" t="s">
        <v>251</v>
      </c>
      <c r="D4" s="1">
        <v>1</v>
      </c>
      <c r="E4">
        <v>6</v>
      </c>
      <c r="F4">
        <v>6</v>
      </c>
      <c r="G4">
        <v>0.54</v>
      </c>
    </row>
    <row r="5" spans="1:7" x14ac:dyDescent="0.35">
      <c r="A5" t="s">
        <v>261</v>
      </c>
      <c r="B5" t="s">
        <v>292</v>
      </c>
      <c r="C5" t="s">
        <v>297</v>
      </c>
      <c r="D5" s="1">
        <v>2.5</v>
      </c>
      <c r="E5">
        <v>15</v>
      </c>
      <c r="F5">
        <v>6</v>
      </c>
      <c r="G5">
        <v>1.35</v>
      </c>
    </row>
    <row r="6" spans="1:7" x14ac:dyDescent="0.35">
      <c r="A6" t="s">
        <v>262</v>
      </c>
      <c r="B6" t="s">
        <v>293</v>
      </c>
      <c r="C6" t="s">
        <v>298</v>
      </c>
      <c r="D6" s="1">
        <v>0.2</v>
      </c>
      <c r="E6">
        <v>0.99</v>
      </c>
      <c r="F6">
        <v>4.95</v>
      </c>
      <c r="G6">
        <v>8.8999999999999996E-2</v>
      </c>
    </row>
    <row r="7" spans="1:7" x14ac:dyDescent="0.35">
      <c r="A7" t="s">
        <v>263</v>
      </c>
      <c r="B7" t="s">
        <v>294</v>
      </c>
      <c r="C7" t="s">
        <v>251</v>
      </c>
      <c r="D7" s="1">
        <v>0.5</v>
      </c>
      <c r="E7">
        <v>1.8</v>
      </c>
      <c r="F7">
        <v>3.6</v>
      </c>
      <c r="G7">
        <v>0.16200000000000001</v>
      </c>
    </row>
    <row r="8" spans="1:7" x14ac:dyDescent="0.35">
      <c r="A8" t="s">
        <v>264</v>
      </c>
      <c r="B8" t="s">
        <v>295</v>
      </c>
      <c r="C8" t="s">
        <v>297</v>
      </c>
      <c r="D8" s="1">
        <v>1</v>
      </c>
      <c r="E8">
        <v>4</v>
      </c>
      <c r="F8">
        <v>4</v>
      </c>
      <c r="G8">
        <v>0.36</v>
      </c>
    </row>
    <row r="9" spans="1:7" x14ac:dyDescent="0.35">
      <c r="A9" t="s">
        <v>265</v>
      </c>
      <c r="B9" t="s">
        <v>296</v>
      </c>
      <c r="C9" t="s">
        <v>298</v>
      </c>
      <c r="D9" s="1">
        <v>2.5</v>
      </c>
      <c r="E9">
        <v>13.75</v>
      </c>
      <c r="F9">
        <v>5.5</v>
      </c>
      <c r="G9">
        <v>1.238</v>
      </c>
    </row>
    <row r="10" spans="1:7" x14ac:dyDescent="0.35">
      <c r="A10" t="s">
        <v>266</v>
      </c>
      <c r="B10" t="s">
        <v>292</v>
      </c>
      <c r="C10" t="s">
        <v>251</v>
      </c>
      <c r="D10" s="1">
        <v>0.2</v>
      </c>
      <c r="E10">
        <v>1.44</v>
      </c>
      <c r="F10">
        <v>7.2</v>
      </c>
      <c r="G10">
        <v>0.13</v>
      </c>
    </row>
    <row r="11" spans="1:7" x14ac:dyDescent="0.35">
      <c r="A11" t="s">
        <v>267</v>
      </c>
      <c r="B11" t="s">
        <v>293</v>
      </c>
      <c r="C11" t="s">
        <v>297</v>
      </c>
      <c r="D11" s="1">
        <v>0.5</v>
      </c>
      <c r="E11">
        <v>2.25</v>
      </c>
      <c r="F11">
        <v>4.5</v>
      </c>
      <c r="G11">
        <v>0.20200000000000001</v>
      </c>
    </row>
    <row r="12" spans="1:7" x14ac:dyDescent="0.35">
      <c r="A12" t="s">
        <v>268</v>
      </c>
      <c r="B12" t="s">
        <v>294</v>
      </c>
      <c r="C12" t="s">
        <v>298</v>
      </c>
      <c r="D12" s="1">
        <v>1</v>
      </c>
      <c r="E12">
        <v>3.3</v>
      </c>
      <c r="F12">
        <v>3.3</v>
      </c>
      <c r="G12">
        <v>0.29699999999999999</v>
      </c>
    </row>
    <row r="13" spans="1:7" x14ac:dyDescent="0.35">
      <c r="A13" t="s">
        <v>269</v>
      </c>
      <c r="B13" t="s">
        <v>295</v>
      </c>
      <c r="C13" t="s">
        <v>251</v>
      </c>
      <c r="D13" s="1">
        <v>2.5</v>
      </c>
      <c r="E13">
        <v>12</v>
      </c>
      <c r="F13">
        <v>4.8</v>
      </c>
      <c r="G13">
        <v>1.08</v>
      </c>
    </row>
    <row r="14" spans="1:7" x14ac:dyDescent="0.35">
      <c r="A14" t="s">
        <v>270</v>
      </c>
      <c r="B14" t="s">
        <v>296</v>
      </c>
      <c r="C14" t="s">
        <v>297</v>
      </c>
      <c r="D14" s="1">
        <v>0.2</v>
      </c>
      <c r="E14">
        <v>1</v>
      </c>
      <c r="F14">
        <v>5</v>
      </c>
      <c r="G14">
        <v>0.09</v>
      </c>
    </row>
    <row r="15" spans="1:7" x14ac:dyDescent="0.35">
      <c r="A15" t="s">
        <v>271</v>
      </c>
      <c r="B15" t="s">
        <v>292</v>
      </c>
      <c r="C15" t="s">
        <v>298</v>
      </c>
      <c r="D15" s="1">
        <v>0.5</v>
      </c>
      <c r="E15">
        <v>3.3</v>
      </c>
      <c r="F15">
        <v>6.6</v>
      </c>
      <c r="G15">
        <v>0.29699999999999999</v>
      </c>
    </row>
    <row r="16" spans="1:7" x14ac:dyDescent="0.35">
      <c r="A16" t="s">
        <v>272</v>
      </c>
      <c r="B16" t="s">
        <v>293</v>
      </c>
      <c r="C16" t="s">
        <v>251</v>
      </c>
      <c r="D16" s="1">
        <v>1</v>
      </c>
      <c r="E16">
        <v>5.4</v>
      </c>
      <c r="F16">
        <v>5.4</v>
      </c>
      <c r="G16">
        <v>0.48599999999999999</v>
      </c>
    </row>
    <row r="17" spans="1:7" x14ac:dyDescent="0.35">
      <c r="A17" t="s">
        <v>261</v>
      </c>
      <c r="B17" t="s">
        <v>294</v>
      </c>
      <c r="C17" t="s">
        <v>297</v>
      </c>
      <c r="D17" s="1">
        <v>2.5</v>
      </c>
      <c r="E17">
        <v>7.5</v>
      </c>
      <c r="F17">
        <v>3</v>
      </c>
      <c r="G17">
        <v>0.67500000000000004</v>
      </c>
    </row>
    <row r="18" spans="1:7" x14ac:dyDescent="0.35">
      <c r="A18" t="s">
        <v>262</v>
      </c>
      <c r="B18" t="s">
        <v>295</v>
      </c>
      <c r="C18" t="s">
        <v>298</v>
      </c>
      <c r="D18" s="1">
        <v>0.2</v>
      </c>
      <c r="E18">
        <v>0.88</v>
      </c>
      <c r="F18">
        <v>4.4000000000000004</v>
      </c>
      <c r="G18">
        <v>7.9000000000000001E-2</v>
      </c>
    </row>
    <row r="19" spans="1:7" x14ac:dyDescent="0.35">
      <c r="A19" t="s">
        <v>273</v>
      </c>
      <c r="B19" t="s">
        <v>296</v>
      </c>
      <c r="C19" t="s">
        <v>251</v>
      </c>
      <c r="D19" s="1">
        <v>0.5</v>
      </c>
      <c r="E19">
        <v>3</v>
      </c>
      <c r="F19">
        <v>6</v>
      </c>
      <c r="G19">
        <v>0.27</v>
      </c>
    </row>
    <row r="20" spans="1:7" x14ac:dyDescent="0.35">
      <c r="A20" t="s">
        <v>274</v>
      </c>
      <c r="B20" t="s">
        <v>292</v>
      </c>
      <c r="C20" t="s">
        <v>297</v>
      </c>
      <c r="D20" s="1">
        <v>1</v>
      </c>
      <c r="E20">
        <v>6</v>
      </c>
      <c r="F20">
        <v>6</v>
      </c>
      <c r="G20">
        <v>0.54</v>
      </c>
    </row>
    <row r="21" spans="1:7" x14ac:dyDescent="0.35">
      <c r="A21" t="s">
        <v>275</v>
      </c>
      <c r="B21" t="s">
        <v>293</v>
      </c>
      <c r="C21" t="s">
        <v>298</v>
      </c>
      <c r="D21" s="1">
        <v>2.5</v>
      </c>
      <c r="E21">
        <v>12.375</v>
      </c>
      <c r="F21">
        <v>4.95</v>
      </c>
      <c r="G21">
        <v>1.1140000000000001</v>
      </c>
    </row>
    <row r="22" spans="1:7" x14ac:dyDescent="0.35">
      <c r="A22" t="s">
        <v>266</v>
      </c>
      <c r="B22" t="s">
        <v>294</v>
      </c>
      <c r="C22" t="s">
        <v>251</v>
      </c>
      <c r="D22" s="1">
        <v>0.2</v>
      </c>
      <c r="E22">
        <v>0.72</v>
      </c>
      <c r="F22">
        <v>3.6</v>
      </c>
      <c r="G22">
        <v>6.5000000000000002E-2</v>
      </c>
    </row>
    <row r="23" spans="1:7" x14ac:dyDescent="0.35">
      <c r="A23" t="s">
        <v>267</v>
      </c>
      <c r="B23" t="s">
        <v>295</v>
      </c>
      <c r="C23" t="s">
        <v>297</v>
      </c>
      <c r="D23" s="1">
        <v>0.5</v>
      </c>
      <c r="E23">
        <v>2</v>
      </c>
      <c r="F23">
        <v>4</v>
      </c>
      <c r="G23">
        <v>0.18</v>
      </c>
    </row>
    <row r="24" spans="1:7" x14ac:dyDescent="0.35">
      <c r="A24" t="s">
        <v>276</v>
      </c>
      <c r="B24" t="s">
        <v>296</v>
      </c>
      <c r="C24" t="s">
        <v>298</v>
      </c>
      <c r="D24" s="1">
        <v>1</v>
      </c>
      <c r="E24">
        <v>5.5</v>
      </c>
      <c r="F24">
        <v>5.5</v>
      </c>
      <c r="G24">
        <v>0.495</v>
      </c>
    </row>
    <row r="25" spans="1:7" x14ac:dyDescent="0.35">
      <c r="A25" t="s">
        <v>277</v>
      </c>
      <c r="B25" t="s">
        <v>292</v>
      </c>
      <c r="C25" t="s">
        <v>251</v>
      </c>
      <c r="D25" s="1">
        <v>2.5</v>
      </c>
      <c r="E25">
        <v>18</v>
      </c>
      <c r="F25">
        <v>7.2</v>
      </c>
      <c r="G25">
        <v>1.62</v>
      </c>
    </row>
    <row r="26" spans="1:7" x14ac:dyDescent="0.35">
      <c r="A26" t="s">
        <v>278</v>
      </c>
      <c r="B26" t="s">
        <v>293</v>
      </c>
      <c r="C26" t="s">
        <v>297</v>
      </c>
      <c r="D26" s="1">
        <v>0.2</v>
      </c>
      <c r="E26">
        <v>0.9</v>
      </c>
      <c r="F26">
        <v>4.5</v>
      </c>
      <c r="G26">
        <v>8.1000000000000003E-2</v>
      </c>
    </row>
    <row r="27" spans="1:7" x14ac:dyDescent="0.35">
      <c r="A27" t="s">
        <v>271</v>
      </c>
      <c r="B27" t="s">
        <v>294</v>
      </c>
      <c r="C27" t="s">
        <v>298</v>
      </c>
      <c r="D27" s="1">
        <v>0.5</v>
      </c>
      <c r="E27">
        <v>1.65</v>
      </c>
      <c r="F27">
        <v>3.3</v>
      </c>
      <c r="G27">
        <v>0.14799999999999999</v>
      </c>
    </row>
    <row r="28" spans="1:7" x14ac:dyDescent="0.35">
      <c r="A28" t="s">
        <v>272</v>
      </c>
      <c r="B28" t="s">
        <v>295</v>
      </c>
      <c r="C28" t="s">
        <v>251</v>
      </c>
      <c r="D28" s="1">
        <v>1</v>
      </c>
      <c r="E28">
        <v>4.8</v>
      </c>
      <c r="F28">
        <v>4.8</v>
      </c>
      <c r="G28">
        <v>0.432</v>
      </c>
    </row>
    <row r="29" spans="1:7" x14ac:dyDescent="0.35">
      <c r="A29" t="s">
        <v>279</v>
      </c>
      <c r="B29" t="s">
        <v>296</v>
      </c>
      <c r="C29" t="s">
        <v>297</v>
      </c>
      <c r="D29" s="1">
        <v>2.5</v>
      </c>
      <c r="E29">
        <v>12.5</v>
      </c>
      <c r="F29">
        <v>5</v>
      </c>
      <c r="G29">
        <v>1.125</v>
      </c>
    </row>
    <row r="30" spans="1:7" x14ac:dyDescent="0.35">
      <c r="A30" t="s">
        <v>280</v>
      </c>
      <c r="B30" t="s">
        <v>292</v>
      </c>
      <c r="C30" t="s">
        <v>298</v>
      </c>
      <c r="D30" s="1">
        <v>0.2</v>
      </c>
      <c r="E30">
        <v>1.32</v>
      </c>
      <c r="F30">
        <v>6.6</v>
      </c>
      <c r="G30">
        <v>0.11899999999999999</v>
      </c>
    </row>
    <row r="31" spans="1:7" x14ac:dyDescent="0.35">
      <c r="A31" t="s">
        <v>281</v>
      </c>
      <c r="B31" t="s">
        <v>293</v>
      </c>
      <c r="C31" t="s">
        <v>251</v>
      </c>
      <c r="D31" s="1">
        <v>0.5</v>
      </c>
      <c r="E31">
        <v>2.7</v>
      </c>
      <c r="F31">
        <v>5.4</v>
      </c>
      <c r="G31">
        <v>0.24299999999999999</v>
      </c>
    </row>
    <row r="32" spans="1:7" x14ac:dyDescent="0.35">
      <c r="A32" t="s">
        <v>274</v>
      </c>
      <c r="B32" t="s">
        <v>294</v>
      </c>
      <c r="C32" t="s">
        <v>297</v>
      </c>
      <c r="D32" s="1">
        <v>1</v>
      </c>
      <c r="E32">
        <v>3</v>
      </c>
      <c r="F32">
        <v>3</v>
      </c>
      <c r="G32">
        <v>0.27</v>
      </c>
    </row>
    <row r="33" spans="1:7" x14ac:dyDescent="0.35">
      <c r="A33" t="s">
        <v>275</v>
      </c>
      <c r="B33" t="s">
        <v>295</v>
      </c>
      <c r="C33" t="s">
        <v>298</v>
      </c>
      <c r="D33" s="1">
        <v>2.5</v>
      </c>
      <c r="E33">
        <v>11</v>
      </c>
      <c r="F33">
        <v>4.4000000000000004</v>
      </c>
      <c r="G33">
        <v>0.99</v>
      </c>
    </row>
    <row r="34" spans="1:7" x14ac:dyDescent="0.35">
      <c r="A34" t="s">
        <v>282</v>
      </c>
      <c r="B34" t="s">
        <v>296</v>
      </c>
      <c r="C34" t="s">
        <v>251</v>
      </c>
      <c r="D34" s="1">
        <v>0.2</v>
      </c>
      <c r="E34">
        <v>1.2</v>
      </c>
      <c r="F34">
        <v>6</v>
      </c>
      <c r="G34">
        <v>0.108</v>
      </c>
    </row>
    <row r="35" spans="1:7" x14ac:dyDescent="0.35">
      <c r="A35" t="s">
        <v>283</v>
      </c>
      <c r="B35" t="s">
        <v>292</v>
      </c>
      <c r="C35" t="s">
        <v>297</v>
      </c>
      <c r="D35" s="1">
        <v>0.5</v>
      </c>
      <c r="E35">
        <v>3</v>
      </c>
      <c r="F35">
        <v>6</v>
      </c>
      <c r="G35">
        <v>0.27</v>
      </c>
    </row>
    <row r="36" spans="1:7" x14ac:dyDescent="0.35">
      <c r="A36" t="s">
        <v>284</v>
      </c>
      <c r="B36" t="s">
        <v>293</v>
      </c>
      <c r="C36" t="s">
        <v>298</v>
      </c>
      <c r="D36" s="1">
        <v>1</v>
      </c>
      <c r="E36">
        <v>4.95</v>
      </c>
      <c r="F36">
        <v>4.95</v>
      </c>
      <c r="G36">
        <v>0.44600000000000001</v>
      </c>
    </row>
    <row r="37" spans="1:7" x14ac:dyDescent="0.35">
      <c r="A37" t="s">
        <v>277</v>
      </c>
      <c r="B37" t="s">
        <v>294</v>
      </c>
      <c r="C37" t="s">
        <v>251</v>
      </c>
      <c r="D37" s="1">
        <v>2.5</v>
      </c>
      <c r="E37">
        <v>9</v>
      </c>
      <c r="F37">
        <v>3.6</v>
      </c>
      <c r="G37">
        <v>0.81</v>
      </c>
    </row>
    <row r="38" spans="1:7" x14ac:dyDescent="0.35">
      <c r="A38" t="s">
        <v>278</v>
      </c>
      <c r="B38" t="s">
        <v>295</v>
      </c>
      <c r="C38" t="s">
        <v>297</v>
      </c>
      <c r="D38" s="1">
        <v>0.2</v>
      </c>
      <c r="E38">
        <v>0.8</v>
      </c>
      <c r="F38">
        <v>4</v>
      </c>
      <c r="G38">
        <v>7.1999999999999995E-2</v>
      </c>
    </row>
    <row r="39" spans="1:7" x14ac:dyDescent="0.35">
      <c r="A39" t="s">
        <v>285</v>
      </c>
      <c r="B39" t="s">
        <v>296</v>
      </c>
      <c r="C39" t="s">
        <v>298</v>
      </c>
      <c r="D39" s="1">
        <v>0.5</v>
      </c>
      <c r="E39">
        <v>2.75</v>
      </c>
      <c r="F39">
        <v>5.5</v>
      </c>
      <c r="G39">
        <v>0.247</v>
      </c>
    </row>
    <row r="40" spans="1:7" x14ac:dyDescent="0.35">
      <c r="A40" t="s">
        <v>286</v>
      </c>
      <c r="B40" t="s">
        <v>292</v>
      </c>
      <c r="C40" t="s">
        <v>251</v>
      </c>
      <c r="D40" s="1">
        <v>1</v>
      </c>
      <c r="E40">
        <v>7.2</v>
      </c>
      <c r="F40">
        <v>7.2</v>
      </c>
      <c r="G40">
        <v>0.64800000000000002</v>
      </c>
    </row>
    <row r="41" spans="1:7" x14ac:dyDescent="0.35">
      <c r="A41" t="s">
        <v>287</v>
      </c>
      <c r="B41" t="s">
        <v>293</v>
      </c>
      <c r="C41" t="s">
        <v>297</v>
      </c>
      <c r="D41" s="1">
        <v>2.5</v>
      </c>
      <c r="E41">
        <v>11.25</v>
      </c>
      <c r="F41">
        <v>4.5</v>
      </c>
      <c r="G41">
        <v>1.012</v>
      </c>
    </row>
    <row r="42" spans="1:7" x14ac:dyDescent="0.35">
      <c r="A42" t="s">
        <v>280</v>
      </c>
      <c r="B42" t="s">
        <v>294</v>
      </c>
      <c r="C42" t="s">
        <v>298</v>
      </c>
      <c r="D42" s="1">
        <v>0.2</v>
      </c>
      <c r="E42">
        <v>0.66</v>
      </c>
      <c r="F42">
        <v>3.3</v>
      </c>
      <c r="G42">
        <v>5.8999999999999997E-2</v>
      </c>
    </row>
    <row r="43" spans="1:7" x14ac:dyDescent="0.35">
      <c r="A43" t="s">
        <v>281</v>
      </c>
      <c r="B43" t="s">
        <v>295</v>
      </c>
      <c r="C43" t="s">
        <v>251</v>
      </c>
      <c r="D43" s="1">
        <v>0.5</v>
      </c>
      <c r="E43">
        <v>2.4</v>
      </c>
      <c r="F43">
        <v>4.8</v>
      </c>
      <c r="G43">
        <v>0.216</v>
      </c>
    </row>
    <row r="44" spans="1:7" x14ac:dyDescent="0.35">
      <c r="A44" t="s">
        <v>288</v>
      </c>
      <c r="B44" t="s">
        <v>296</v>
      </c>
      <c r="C44" t="s">
        <v>297</v>
      </c>
      <c r="D44" s="1">
        <v>1</v>
      </c>
      <c r="E44">
        <v>5</v>
      </c>
      <c r="F44">
        <v>5</v>
      </c>
      <c r="G44">
        <v>0.45</v>
      </c>
    </row>
    <row r="45" spans="1:7" x14ac:dyDescent="0.35">
      <c r="A45" t="s">
        <v>289</v>
      </c>
      <c r="B45" t="s">
        <v>292</v>
      </c>
      <c r="C45" t="s">
        <v>298</v>
      </c>
      <c r="D45" s="1">
        <v>2.5</v>
      </c>
      <c r="E45">
        <v>16.5</v>
      </c>
      <c r="F45">
        <v>6.6</v>
      </c>
      <c r="G45">
        <v>1.4850000000000001</v>
      </c>
    </row>
    <row r="46" spans="1:7" x14ac:dyDescent="0.35">
      <c r="A46" t="s">
        <v>290</v>
      </c>
      <c r="B46" t="s">
        <v>293</v>
      </c>
      <c r="C46" t="s">
        <v>251</v>
      </c>
      <c r="D46" s="1">
        <v>0.2</v>
      </c>
      <c r="E46">
        <v>1.08</v>
      </c>
      <c r="F46">
        <v>5.4</v>
      </c>
      <c r="G46">
        <v>9.7000000000000003E-2</v>
      </c>
    </row>
    <row r="47" spans="1:7" x14ac:dyDescent="0.35">
      <c r="A47" t="s">
        <v>283</v>
      </c>
      <c r="B47" t="s">
        <v>294</v>
      </c>
      <c r="C47" t="s">
        <v>297</v>
      </c>
      <c r="D47" s="1">
        <v>0.5</v>
      </c>
      <c r="E47">
        <v>1.5</v>
      </c>
      <c r="F47">
        <v>3</v>
      </c>
      <c r="G47">
        <v>0.13500000000000001</v>
      </c>
    </row>
    <row r="48" spans="1:7" x14ac:dyDescent="0.35">
      <c r="A48" t="s">
        <v>284</v>
      </c>
      <c r="B48" t="s">
        <v>295</v>
      </c>
      <c r="C48" t="s">
        <v>298</v>
      </c>
      <c r="D48" s="1">
        <v>1</v>
      </c>
      <c r="E48">
        <v>4.4000000000000004</v>
      </c>
      <c r="F48">
        <v>4.4000000000000004</v>
      </c>
      <c r="G48">
        <v>0.39600000000000002</v>
      </c>
    </row>
    <row r="49" spans="1:7" x14ac:dyDescent="0.35">
      <c r="A49" t="s">
        <v>291</v>
      </c>
      <c r="B49" t="s">
        <v>296</v>
      </c>
      <c r="C49" t="s">
        <v>251</v>
      </c>
      <c r="D49" s="1">
        <v>2.5</v>
      </c>
      <c r="E49">
        <v>15</v>
      </c>
      <c r="F49">
        <v>6</v>
      </c>
      <c r="G49">
        <v>1.35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BreadPastryDashboard</vt:lpstr>
      <vt:lpstr>TotalSales</vt:lpstr>
      <vt:lpstr>ContryChart</vt:lpstr>
      <vt:lpstr>TopCustomer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Mamadou Dia</cp:lastModifiedBy>
  <cp:revision/>
  <dcterms:created xsi:type="dcterms:W3CDTF">2022-11-26T09:51:45Z</dcterms:created>
  <dcterms:modified xsi:type="dcterms:W3CDTF">2025-02-11T18:44:17Z</dcterms:modified>
  <cp:category/>
  <cp:contentStatus/>
</cp:coreProperties>
</file>