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3dec格式" sheetId="4" r:id="rId1"/>
    <sheet name="3dec格式岩性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<sst xmlns="http://schemas.openxmlformats.org/spreadsheetml/2006/main" count="71" uniqueCount="26">
  <si>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岩层名称</t>
  </si>
  <si>
    <t>表土</t>
  </si>
  <si>
    <t>砂质泥岩</t>
  </si>
  <si>
    <t>粗粒砂岩</t>
  </si>
  <si>
    <t>粉砂岩</t>
  </si>
  <si>
    <t>中细粒砂岩</t>
  </si>
  <si>
    <t>泥岩</t>
  </si>
  <si>
    <t>煤</t>
  </si>
  <si>
    <t>底板</t>
  </si>
  <si>
    <t>断层</t>
  </si>
  <si>
    <t>厚度</t>
  </si>
  <si>
    <t>倾斜</t>
  </si>
  <si>
    <t>竖向间隔</t>
  </si>
  <si>
    <t>密度</t>
  </si>
  <si>
    <t>体积模量</t>
  </si>
  <si>
    <t>剪切模量</t>
  </si>
  <si>
    <t>黏结力</t>
  </si>
  <si>
    <t>抗拉强度</t>
  </si>
  <si>
    <t>内摩擦角</t>
  </si>
  <si>
    <t>法向刚度</t>
  </si>
  <si>
    <t>切向刚度</t>
  </si>
  <si>
    <t>重力</t>
  </si>
  <si>
    <t>左侧ini szz</t>
  </si>
  <si>
    <t>落差</t>
  </si>
  <si>
    <t>右侧ini szz</t>
  </si>
  <si>
    <t>顶板埋深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</si>
</sst>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1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1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AA36"/>
  <sheetViews>
    <sheetView tabSelected="1" zoomScale="85" zoomScaleNormal="85" topLeftCell="G1" workbookViewId="0">
      <selection activeCell="H6" sqref="H6:AA19"/>
    </sheetView>
  </sheetViews>
  <sheetFormatPr defaultColWidth="9" defaultRowHeight="13.5"/>
  <cols>
    <col min="7" max="7" width="12.375" customWidth="1"/>
    <col min="8" max="8" width="11.5"/>
    <col min="9" max="24" width="12.625"/>
    <col min="25" max="25" width="11.5"/>
    <col min="26" max="26" width="12.625"/>
    <col min="27" max="27" width="11.5"/>
  </cols>
  <sheetData>
    <row r="5" ht="14.25" spans="7:27">
      <c r="G5" t="s">
        <v>0</v>
      </c>
      <c r="H5" t="s">
        <v>1</v>
      </c>
      <c r="I5" t="s">
        <v>2</v>
      </c>
      <c r="J5" t="s">
        <v>3</v>
      </c>
      <c r="K5" t="s">
        <v>4</v>
      </c>
      <c r="L5" t="s">
        <v>5</v>
      </c>
      <c r="M5" t="s">
        <v>2</v>
      </c>
      <c r="N5" t="s">
        <v>4</v>
      </c>
      <c r="O5" t="s">
        <v>5</v>
      </c>
      <c r="P5" t="s">
        <v>2</v>
      </c>
      <c r="Q5" t="s">
        <v>4</v>
      </c>
      <c r="R5" t="s">
        <v>5</v>
      </c>
      <c r="S5" t="s">
        <v>2</v>
      </c>
      <c r="T5" t="s">
        <v>4</v>
      </c>
      <c r="U5" t="s">
        <v>6</v>
      </c>
      <c r="V5" t="s">
        <v>2</v>
      </c>
      <c r="W5" t="s">
        <v>6</v>
      </c>
      <c r="X5" t="s">
        <v>2</v>
      </c>
      <c r="Y5" t="s">
        <v>7</v>
      </c>
      <c r="Z5" t="s">
        <v>8</v>
      </c>
      <c r="AA5" t="s">
        <v>9</v>
      </c>
    </row>
    <row r="6" spans="6:27">
      <c r="F6">
        <v>1</v>
      </c>
      <c r="G6" t="s">
        <v>10</v>
      </c>
      <c r="H6" s="3">
        <v>242.7</v>
      </c>
      <c r="I6" s="7">
        <v>113.8</v>
      </c>
      <c r="J6" s="7">
        <v>70.2</v>
      </c>
      <c r="K6" s="7">
        <v>43.3</v>
      </c>
      <c r="L6" s="7">
        <v>49.4</v>
      </c>
      <c r="M6" s="7">
        <v>40.1</v>
      </c>
      <c r="N6" s="7">
        <v>40.9</v>
      </c>
      <c r="O6" s="7">
        <v>35.6</v>
      </c>
      <c r="P6" s="7">
        <v>50.1</v>
      </c>
      <c r="Q6" s="7">
        <v>24.3</v>
      </c>
      <c r="R6" s="7">
        <v>29.1</v>
      </c>
      <c r="S6" s="7">
        <v>34.9</v>
      </c>
      <c r="T6" s="7">
        <v>39.6</v>
      </c>
      <c r="U6" s="7">
        <v>33.7</v>
      </c>
      <c r="V6" s="7">
        <v>15</v>
      </c>
      <c r="W6" s="7">
        <v>16.4</v>
      </c>
      <c r="X6" s="7">
        <v>9.8</v>
      </c>
      <c r="Y6" s="7">
        <v>5</v>
      </c>
      <c r="Z6" s="7">
        <v>42.1</v>
      </c>
      <c r="AA6" s="10"/>
    </row>
    <row r="7" spans="6:27">
      <c r="F7">
        <v>2</v>
      </c>
      <c r="G7" t="s">
        <v>11</v>
      </c>
      <c r="H7" s="4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1"/>
    </row>
    <row r="8" spans="6:27">
      <c r="F8">
        <v>3</v>
      </c>
      <c r="G8" t="s">
        <v>12</v>
      </c>
      <c r="H8" s="4">
        <v>50</v>
      </c>
      <c r="I8">
        <v>22</v>
      </c>
      <c r="J8">
        <v>23</v>
      </c>
      <c r="K8">
        <v>21</v>
      </c>
      <c r="L8">
        <v>24</v>
      </c>
      <c r="M8">
        <v>20</v>
      </c>
      <c r="N8">
        <v>20</v>
      </c>
      <c r="O8">
        <v>17</v>
      </c>
      <c r="P8">
        <v>16</v>
      </c>
      <c r="Q8">
        <v>12</v>
      </c>
      <c r="R8">
        <v>14</v>
      </c>
      <c r="S8">
        <v>17</v>
      </c>
      <c r="T8">
        <v>13</v>
      </c>
      <c r="U8">
        <v>11</v>
      </c>
      <c r="V8">
        <v>7</v>
      </c>
      <c r="W8">
        <v>8</v>
      </c>
      <c r="X8">
        <v>4</v>
      </c>
      <c r="Y8">
        <v>5.98</v>
      </c>
      <c r="Z8">
        <v>20</v>
      </c>
      <c r="AA8" s="11"/>
    </row>
    <row r="9" spans="6:27">
      <c r="F9">
        <v>4</v>
      </c>
      <c r="G9" t="s">
        <v>13</v>
      </c>
      <c r="H9" s="4">
        <v>2000</v>
      </c>
      <c r="I9">
        <v>2580</v>
      </c>
      <c r="J9">
        <v>2500</v>
      </c>
      <c r="K9">
        <v>2500</v>
      </c>
      <c r="L9">
        <v>2500</v>
      </c>
      <c r="M9">
        <v>2580</v>
      </c>
      <c r="N9">
        <v>2500</v>
      </c>
      <c r="O9">
        <v>2500</v>
      </c>
      <c r="P9">
        <v>2580</v>
      </c>
      <c r="Q9">
        <v>2500</v>
      </c>
      <c r="R9">
        <v>2500</v>
      </c>
      <c r="S9">
        <v>2580</v>
      </c>
      <c r="T9">
        <v>2500</v>
      </c>
      <c r="U9">
        <v>2400</v>
      </c>
      <c r="V9">
        <v>2580</v>
      </c>
      <c r="W9">
        <v>2400</v>
      </c>
      <c r="X9">
        <v>2580</v>
      </c>
      <c r="Y9">
        <v>1400</v>
      </c>
      <c r="Z9">
        <v>2580</v>
      </c>
      <c r="AA9" s="11">
        <v>1500</v>
      </c>
    </row>
    <row r="10" spans="6:27">
      <c r="F10">
        <v>5</v>
      </c>
      <c r="G10" t="s">
        <v>14</v>
      </c>
      <c r="H10" s="5">
        <v>1000000000</v>
      </c>
      <c r="I10" s="8">
        <v>6700000000</v>
      </c>
      <c r="J10" s="8">
        <v>6900000000</v>
      </c>
      <c r="K10" s="8">
        <v>4100000000</v>
      </c>
      <c r="L10" s="8">
        <v>6200000000</v>
      </c>
      <c r="M10" s="8">
        <v>6700000000</v>
      </c>
      <c r="N10" s="8">
        <v>4100000000</v>
      </c>
      <c r="O10" s="8">
        <v>6200000000</v>
      </c>
      <c r="P10" s="8">
        <v>6100000000</v>
      </c>
      <c r="Q10" s="8">
        <v>4500000000</v>
      </c>
      <c r="R10" s="8">
        <v>5500000000</v>
      </c>
      <c r="S10" s="8">
        <v>6100000000</v>
      </c>
      <c r="T10" s="8">
        <v>5100000000</v>
      </c>
      <c r="U10" s="8">
        <v>6190000000</v>
      </c>
      <c r="V10" s="8">
        <v>6700000000</v>
      </c>
      <c r="W10" s="8">
        <v>6590000000</v>
      </c>
      <c r="X10" s="8">
        <v>7000000000</v>
      </c>
      <c r="Y10" s="8">
        <v>540000000</v>
      </c>
      <c r="Z10" s="8">
        <v>16200000000</v>
      </c>
      <c r="AA10" s="12">
        <v>500000000</v>
      </c>
    </row>
    <row r="11" spans="6:27">
      <c r="F11">
        <v>6</v>
      </c>
      <c r="G11" t="s">
        <v>15</v>
      </c>
      <c r="H11" s="5">
        <v>800000000</v>
      </c>
      <c r="I11" s="8">
        <v>3100000000</v>
      </c>
      <c r="J11" s="8">
        <v>2750000000</v>
      </c>
      <c r="K11" s="8">
        <v>3200000000</v>
      </c>
      <c r="L11" s="8">
        <v>3800000000</v>
      </c>
      <c r="M11" s="8">
        <v>3100000000</v>
      </c>
      <c r="N11" s="8">
        <v>3200000000</v>
      </c>
      <c r="O11" s="8">
        <v>3800000000</v>
      </c>
      <c r="P11" s="8">
        <v>3100000000</v>
      </c>
      <c r="Q11" s="8">
        <v>3200000000</v>
      </c>
      <c r="R11" s="8">
        <v>2900000000</v>
      </c>
      <c r="S11" s="8">
        <v>3100000000</v>
      </c>
      <c r="T11" s="8">
        <v>3200000000</v>
      </c>
      <c r="U11" s="8">
        <v>2950000000</v>
      </c>
      <c r="V11" s="8">
        <v>2800000000</v>
      </c>
      <c r="W11" s="8">
        <v>2750000000</v>
      </c>
      <c r="X11" s="8">
        <v>2900000000</v>
      </c>
      <c r="Y11" s="8">
        <v>370000000</v>
      </c>
      <c r="Z11" s="8">
        <v>9750000000</v>
      </c>
      <c r="AA11" s="12">
        <v>400000000</v>
      </c>
    </row>
    <row r="12" spans="6:27">
      <c r="F12">
        <v>7</v>
      </c>
      <c r="G12" t="s">
        <v>16</v>
      </c>
      <c r="H12" s="5">
        <v>500000</v>
      </c>
      <c r="I12" s="8">
        <v>4500000</v>
      </c>
      <c r="J12" s="8">
        <v>3100000</v>
      </c>
      <c r="K12" s="8">
        <v>2800000</v>
      </c>
      <c r="L12" s="8">
        <v>3300000</v>
      </c>
      <c r="M12" s="8">
        <v>4500000</v>
      </c>
      <c r="N12" s="8">
        <v>3000000</v>
      </c>
      <c r="O12" s="8">
        <v>3300000</v>
      </c>
      <c r="P12" s="8">
        <v>4500000</v>
      </c>
      <c r="Q12" s="8">
        <v>3800000</v>
      </c>
      <c r="R12" s="8">
        <v>4300000</v>
      </c>
      <c r="S12" s="8">
        <v>3500000</v>
      </c>
      <c r="T12" s="8">
        <v>2100000</v>
      </c>
      <c r="U12" s="8">
        <v>4100000</v>
      </c>
      <c r="V12" s="8">
        <v>4400000</v>
      </c>
      <c r="W12" s="8">
        <v>4300000</v>
      </c>
      <c r="X12" s="8">
        <v>4500000</v>
      </c>
      <c r="Y12" s="8">
        <v>3000000</v>
      </c>
      <c r="Z12" s="8">
        <v>5300000</v>
      </c>
      <c r="AA12" s="12">
        <v>500000</v>
      </c>
    </row>
    <row r="13" spans="6:27">
      <c r="F13">
        <v>8</v>
      </c>
      <c r="G13" t="s">
        <v>17</v>
      </c>
      <c r="H13" s="5">
        <v>300000</v>
      </c>
      <c r="I13" s="8">
        <v>2230000</v>
      </c>
      <c r="J13" s="8">
        <v>1700000</v>
      </c>
      <c r="K13" s="8">
        <v>1230000</v>
      </c>
      <c r="L13" s="8">
        <v>1550000</v>
      </c>
      <c r="M13" s="8">
        <v>2230000</v>
      </c>
      <c r="N13" s="8">
        <v>1230000</v>
      </c>
      <c r="O13" s="8">
        <v>1550000</v>
      </c>
      <c r="P13" s="8">
        <v>2230000</v>
      </c>
      <c r="Q13" s="8">
        <v>1230000</v>
      </c>
      <c r="R13" s="8">
        <v>1550000</v>
      </c>
      <c r="S13" s="8">
        <v>1830000</v>
      </c>
      <c r="T13" s="8">
        <v>1230000</v>
      </c>
      <c r="U13" s="8">
        <v>2050000</v>
      </c>
      <c r="V13" s="8">
        <v>2230000</v>
      </c>
      <c r="W13" s="8">
        <v>2050000</v>
      </c>
      <c r="X13" s="8">
        <v>2230000</v>
      </c>
      <c r="Y13" s="8">
        <v>1500000</v>
      </c>
      <c r="Z13" s="8">
        <v>3150000</v>
      </c>
      <c r="AA13" s="12">
        <v>250000</v>
      </c>
    </row>
    <row r="14" spans="6:27">
      <c r="F14">
        <v>9</v>
      </c>
      <c r="G14" t="s">
        <v>18</v>
      </c>
      <c r="H14" s="4">
        <v>27</v>
      </c>
      <c r="I14">
        <v>35</v>
      </c>
      <c r="J14">
        <v>30</v>
      </c>
      <c r="K14">
        <v>28</v>
      </c>
      <c r="L14">
        <v>35</v>
      </c>
      <c r="M14">
        <v>35</v>
      </c>
      <c r="N14">
        <v>28</v>
      </c>
      <c r="O14">
        <v>35</v>
      </c>
      <c r="P14">
        <v>35</v>
      </c>
      <c r="Q14">
        <v>28</v>
      </c>
      <c r="R14">
        <v>35</v>
      </c>
      <c r="S14">
        <v>35</v>
      </c>
      <c r="T14">
        <v>28</v>
      </c>
      <c r="U14">
        <v>33</v>
      </c>
      <c r="V14">
        <v>35</v>
      </c>
      <c r="W14">
        <v>33</v>
      </c>
      <c r="X14">
        <v>35</v>
      </c>
      <c r="Y14">
        <v>29</v>
      </c>
      <c r="Z14">
        <v>35</v>
      </c>
      <c r="AA14" s="11">
        <v>15</v>
      </c>
    </row>
    <row r="15" spans="6:27">
      <c r="F15">
        <v>10</v>
      </c>
      <c r="G15" t="s">
        <v>19</v>
      </c>
      <c r="H15" s="5">
        <v>2000000000</v>
      </c>
      <c r="I15" s="8">
        <v>50000000000</v>
      </c>
      <c r="J15" s="8">
        <v>30000000000</v>
      </c>
      <c r="K15" s="8">
        <v>35000000000</v>
      </c>
      <c r="L15" s="8">
        <v>20000000000</v>
      </c>
      <c r="M15" s="8">
        <v>50000000000</v>
      </c>
      <c r="N15" s="8">
        <v>35000000000</v>
      </c>
      <c r="O15" s="8">
        <v>20000000000</v>
      </c>
      <c r="P15" s="8">
        <v>50000000000</v>
      </c>
      <c r="Q15" s="8">
        <v>45000000000</v>
      </c>
      <c r="R15" s="8">
        <v>50000000000</v>
      </c>
      <c r="S15" s="8">
        <v>71000000000</v>
      </c>
      <c r="T15" s="8">
        <v>75000000000</v>
      </c>
      <c r="U15" s="8">
        <v>78000000000</v>
      </c>
      <c r="V15" s="8">
        <v>80000000000</v>
      </c>
      <c r="W15" s="8">
        <v>80000000000</v>
      </c>
      <c r="X15" s="8">
        <v>100000000000</v>
      </c>
      <c r="Y15" s="8">
        <v>5000000000</v>
      </c>
      <c r="Z15" s="8">
        <v>500000000000</v>
      </c>
      <c r="AA15" s="12">
        <v>1000000000</v>
      </c>
    </row>
    <row r="16" spans="6:27">
      <c r="F16">
        <v>11</v>
      </c>
      <c r="G16" t="s">
        <v>20</v>
      </c>
      <c r="H16" s="5">
        <v>15000000</v>
      </c>
      <c r="I16" s="8">
        <v>4000000000</v>
      </c>
      <c r="J16" s="8">
        <v>2300000000</v>
      </c>
      <c r="K16" s="8">
        <v>3100000000</v>
      </c>
      <c r="L16" s="8">
        <v>1300000000</v>
      </c>
      <c r="M16" s="8">
        <v>4000000000</v>
      </c>
      <c r="N16" s="8">
        <v>3100000000</v>
      </c>
      <c r="O16" s="8">
        <v>1300000000</v>
      </c>
      <c r="P16" s="8">
        <v>4000000000</v>
      </c>
      <c r="Q16" s="8">
        <v>3100000000</v>
      </c>
      <c r="R16" s="8">
        <v>1300000000</v>
      </c>
      <c r="S16" s="8">
        <v>3500000000</v>
      </c>
      <c r="T16" s="8">
        <v>3100000000</v>
      </c>
      <c r="U16" s="8">
        <v>4200000000</v>
      </c>
      <c r="V16" s="8">
        <v>4000000000</v>
      </c>
      <c r="W16" s="8">
        <v>3000000000</v>
      </c>
      <c r="X16" s="8">
        <v>3000000000</v>
      </c>
      <c r="Y16" s="8">
        <v>1000000000</v>
      </c>
      <c r="Z16" s="8">
        <v>10000000000</v>
      </c>
      <c r="AA16" s="12">
        <v>100000000</v>
      </c>
    </row>
    <row r="17" spans="4:27">
      <c r="D17" t="s">
        <v>21</v>
      </c>
      <c r="E17">
        <v>10</v>
      </c>
      <c r="F17">
        <v>12</v>
      </c>
      <c r="G17" t="s">
        <v>22</v>
      </c>
      <c r="H17" s="4">
        <v>0</v>
      </c>
      <c r="I17">
        <f>H17+(H9-I9)*$E$17*I19</f>
        <v>1407660</v>
      </c>
      <c r="J17">
        <f t="shared" ref="J17:Z17" si="0">I17+(I9-J9)*$E$17*J19</f>
        <v>1122460</v>
      </c>
      <c r="K17">
        <f t="shared" si="0"/>
        <v>1122460</v>
      </c>
      <c r="L17">
        <f t="shared" si="0"/>
        <v>1122460</v>
      </c>
      <c r="M17">
        <f t="shared" si="0"/>
        <v>1537980</v>
      </c>
      <c r="N17">
        <f t="shared" si="0"/>
        <v>1090380</v>
      </c>
      <c r="O17">
        <f t="shared" si="0"/>
        <v>1090380</v>
      </c>
      <c r="P17">
        <f t="shared" si="0"/>
        <v>1599180</v>
      </c>
      <c r="Q17">
        <f t="shared" si="0"/>
        <v>1050300</v>
      </c>
      <c r="R17">
        <f t="shared" si="0"/>
        <v>1050300</v>
      </c>
      <c r="S17">
        <f t="shared" si="0"/>
        <v>1641900</v>
      </c>
      <c r="T17">
        <f t="shared" si="0"/>
        <v>1022380</v>
      </c>
      <c r="U17">
        <f t="shared" si="0"/>
        <v>208380</v>
      </c>
      <c r="V17">
        <f t="shared" si="0"/>
        <v>1734240</v>
      </c>
      <c r="W17">
        <f t="shared" si="0"/>
        <v>181380</v>
      </c>
      <c r="X17">
        <f t="shared" si="0"/>
        <v>1763760</v>
      </c>
      <c r="Y17">
        <f t="shared" si="0"/>
        <v>-8725260</v>
      </c>
      <c r="Z17">
        <f t="shared" si="0"/>
        <v>1822760</v>
      </c>
      <c r="AA17" s="11">
        <f>(H9-AA9)*E17*I19</f>
        <v>-1213500</v>
      </c>
    </row>
    <row r="18" spans="4:27">
      <c r="D18" t="s">
        <v>23</v>
      </c>
      <c r="E18">
        <v>55</v>
      </c>
      <c r="F18">
        <v>13</v>
      </c>
      <c r="G18" t="s">
        <v>24</v>
      </c>
      <c r="H18" s="4">
        <v>0</v>
      </c>
      <c r="I18">
        <f>I17</f>
        <v>1407660</v>
      </c>
      <c r="J18">
        <f>I18+(I9-J9)*$E$17*(J19+$E$18)</f>
        <v>1166460</v>
      </c>
      <c r="K18">
        <f t="shared" ref="K18:Z18" si="1">J18+(J9-K9)*$E$17*(K19+$E$18)</f>
        <v>1166460</v>
      </c>
      <c r="L18">
        <f t="shared" si="1"/>
        <v>1166460</v>
      </c>
      <c r="M18">
        <f t="shared" si="1"/>
        <v>1537980</v>
      </c>
      <c r="N18">
        <f t="shared" si="1"/>
        <v>1134380</v>
      </c>
      <c r="O18">
        <f t="shared" si="1"/>
        <v>1134380</v>
      </c>
      <c r="P18">
        <f t="shared" si="1"/>
        <v>1599180</v>
      </c>
      <c r="Q18">
        <f t="shared" si="1"/>
        <v>1094300</v>
      </c>
      <c r="R18">
        <f t="shared" si="1"/>
        <v>1094300</v>
      </c>
      <c r="S18">
        <f t="shared" si="1"/>
        <v>1641900</v>
      </c>
      <c r="T18">
        <f t="shared" si="1"/>
        <v>1066380</v>
      </c>
      <c r="U18">
        <f t="shared" si="1"/>
        <v>307380</v>
      </c>
      <c r="V18">
        <f t="shared" si="1"/>
        <v>1734240</v>
      </c>
      <c r="W18">
        <f t="shared" si="1"/>
        <v>280380</v>
      </c>
      <c r="X18">
        <f t="shared" si="1"/>
        <v>1763760</v>
      </c>
      <c r="Y18">
        <f t="shared" si="1"/>
        <v>-8076260</v>
      </c>
      <c r="Z18">
        <f t="shared" si="1"/>
        <v>1822760</v>
      </c>
      <c r="AA18" s="11"/>
    </row>
    <row r="19" ht="14.25" spans="6:27">
      <c r="F19">
        <v>14</v>
      </c>
      <c r="G19" t="s">
        <v>25</v>
      </c>
      <c r="H19" s="6">
        <v>0</v>
      </c>
      <c r="I19" s="9">
        <f>H19-H6</f>
        <v>-242.7</v>
      </c>
      <c r="J19" s="9">
        <f t="shared" ref="J19:Z19" si="2">I19-I6</f>
        <v>-356.5</v>
      </c>
      <c r="K19" s="9">
        <f t="shared" si="2"/>
        <v>-426.7</v>
      </c>
      <c r="L19" s="9">
        <f t="shared" si="2"/>
        <v>-470</v>
      </c>
      <c r="M19" s="9">
        <f t="shared" si="2"/>
        <v>-519.4</v>
      </c>
      <c r="N19" s="9">
        <f t="shared" si="2"/>
        <v>-559.5</v>
      </c>
      <c r="O19" s="9">
        <f t="shared" si="2"/>
        <v>-600.4</v>
      </c>
      <c r="P19" s="9">
        <f t="shared" si="2"/>
        <v>-636</v>
      </c>
      <c r="Q19" s="9">
        <f t="shared" si="2"/>
        <v>-686.1</v>
      </c>
      <c r="R19" s="9">
        <f t="shared" si="2"/>
        <v>-710.4</v>
      </c>
      <c r="S19" s="9">
        <f t="shared" si="2"/>
        <v>-739.5</v>
      </c>
      <c r="T19" s="9">
        <f t="shared" si="2"/>
        <v>-774.4</v>
      </c>
      <c r="U19" s="9">
        <f t="shared" si="2"/>
        <v>-814</v>
      </c>
      <c r="V19" s="9">
        <f t="shared" si="2"/>
        <v>-847.7</v>
      </c>
      <c r="W19" s="9">
        <f t="shared" si="2"/>
        <v>-862.7</v>
      </c>
      <c r="X19" s="9">
        <f t="shared" si="2"/>
        <v>-879.1</v>
      </c>
      <c r="Y19" s="9">
        <f t="shared" si="2"/>
        <v>-888.9</v>
      </c>
      <c r="Z19" s="9">
        <f t="shared" si="2"/>
        <v>-893.9</v>
      </c>
      <c r="AA19" s="13"/>
    </row>
    <row r="36" spans="25:25">
      <c r="Y36">
        <f>Y6+Z6</f>
        <v>47.1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AD27"/>
  <sheetViews>
    <sheetView topLeftCell="G1" workbookViewId="0">
      <selection activeCell="P7" sqref="P7"/>
    </sheetView>
  </sheetViews>
  <sheetFormatPr defaultColWidth="9" defaultRowHeight="13.5"/>
  <cols>
    <col min="9" max="9" width="8.875" customWidth="1"/>
    <col min="10" max="13" width="9.375" customWidth="1"/>
    <col min="14" max="14" width="10.875" customWidth="1"/>
    <col min="15" max="18" width="9.375" customWidth="1"/>
    <col min="20" max="20" width="9.375" customWidth="1"/>
  </cols>
  <sheetData>
    <row r="1" spans="8:22"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8:22">
      <c r="H2" s="1"/>
      <c r="I2" s="1"/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/>
      <c r="T2" s="1"/>
      <c r="U2" s="1"/>
      <c r="V2" s="1"/>
    </row>
    <row r="3" spans="8:22">
      <c r="H3" s="1"/>
      <c r="I3" s="1" t="s">
        <v>13</v>
      </c>
      <c r="J3" s="1">
        <v>2000</v>
      </c>
      <c r="K3" s="1">
        <v>2580</v>
      </c>
      <c r="L3" s="1">
        <v>2500</v>
      </c>
      <c r="M3" s="1">
        <v>2500</v>
      </c>
      <c r="N3" s="1">
        <v>2500</v>
      </c>
      <c r="O3" s="1">
        <v>2400</v>
      </c>
      <c r="P3" s="1">
        <v>1400</v>
      </c>
      <c r="Q3" s="1">
        <v>2580</v>
      </c>
      <c r="R3" s="1">
        <v>1500</v>
      </c>
      <c r="S3" s="1"/>
      <c r="T3" s="1"/>
      <c r="U3" s="1"/>
      <c r="V3" s="1"/>
    </row>
    <row r="4" spans="8:22">
      <c r="H4" s="1"/>
      <c r="I4" s="1" t="s">
        <v>14</v>
      </c>
      <c r="J4" s="1">
        <v>1</v>
      </c>
      <c r="K4" s="1">
        <v>6.7</v>
      </c>
      <c r="L4" s="1">
        <v>11.9</v>
      </c>
      <c r="M4" s="1">
        <v>4.1</v>
      </c>
      <c r="N4" s="1">
        <v>16.2</v>
      </c>
      <c r="O4" s="1">
        <v>4.29</v>
      </c>
      <c r="P4" s="1">
        <v>0.54</v>
      </c>
      <c r="Q4" s="1">
        <v>16.2</v>
      </c>
      <c r="R4" s="1">
        <v>0.5</v>
      </c>
      <c r="S4" s="1"/>
      <c r="T4" s="2">
        <v>1000000000</v>
      </c>
      <c r="U4" s="1"/>
      <c r="V4" s="1"/>
    </row>
    <row r="5" spans="8:22">
      <c r="H5" s="1"/>
      <c r="I5" s="1" t="s">
        <v>15</v>
      </c>
      <c r="J5" s="1">
        <v>0.8</v>
      </c>
      <c r="K5" s="1">
        <v>3.1</v>
      </c>
      <c r="L5" s="1">
        <v>9.75</v>
      </c>
      <c r="M5" s="1">
        <v>3.2</v>
      </c>
      <c r="N5" s="1">
        <v>13.8</v>
      </c>
      <c r="O5" s="1">
        <v>2.95</v>
      </c>
      <c r="P5" s="1">
        <v>0.37</v>
      </c>
      <c r="Q5" s="1">
        <v>9.75</v>
      </c>
      <c r="R5" s="1">
        <v>0.4</v>
      </c>
      <c r="S5" s="1"/>
      <c r="T5" s="1"/>
      <c r="U5" s="1"/>
      <c r="V5" s="1"/>
    </row>
    <row r="6" spans="8:22">
      <c r="H6" s="1"/>
      <c r="I6" s="1" t="s">
        <v>16</v>
      </c>
      <c r="J6" s="1">
        <v>0.5</v>
      </c>
      <c r="K6" s="1">
        <v>4.5</v>
      </c>
      <c r="L6" s="1">
        <v>3.1</v>
      </c>
      <c r="M6" s="1">
        <v>1.8</v>
      </c>
      <c r="N6" s="1">
        <v>5.3</v>
      </c>
      <c r="O6" s="1">
        <v>1.1</v>
      </c>
      <c r="P6" s="1">
        <v>0.9</v>
      </c>
      <c r="Q6" s="1">
        <v>5.3</v>
      </c>
      <c r="R6" s="1">
        <v>0.5</v>
      </c>
      <c r="S6" s="1"/>
      <c r="T6" s="2">
        <v>1000000</v>
      </c>
      <c r="U6" s="1"/>
      <c r="V6" s="1"/>
    </row>
    <row r="7" spans="8:22">
      <c r="H7" s="1"/>
      <c r="I7" s="1" t="s">
        <v>17</v>
      </c>
      <c r="J7" s="1">
        <v>0.3</v>
      </c>
      <c r="K7" s="1">
        <v>2.23</v>
      </c>
      <c r="L7" s="1">
        <v>1.7</v>
      </c>
      <c r="M7" s="1">
        <v>1.23</v>
      </c>
      <c r="N7" s="1">
        <v>1.55</v>
      </c>
      <c r="O7" s="1">
        <v>2.05</v>
      </c>
      <c r="P7" s="1">
        <v>1.5</v>
      </c>
      <c r="Q7" s="1">
        <v>3.15</v>
      </c>
      <c r="R7" s="1">
        <v>0.25</v>
      </c>
      <c r="S7" s="1"/>
      <c r="T7" s="1"/>
      <c r="U7" s="1"/>
      <c r="V7" s="1"/>
    </row>
    <row r="8" spans="8:22">
      <c r="H8" s="1"/>
      <c r="I8" s="1" t="s">
        <v>18</v>
      </c>
      <c r="J8" s="1">
        <v>27</v>
      </c>
      <c r="K8" s="1">
        <v>35</v>
      </c>
      <c r="L8" s="1">
        <v>30</v>
      </c>
      <c r="M8" s="1">
        <v>28</v>
      </c>
      <c r="N8" s="1">
        <v>35</v>
      </c>
      <c r="O8" s="1">
        <v>33</v>
      </c>
      <c r="P8" s="1">
        <v>29</v>
      </c>
      <c r="Q8" s="1">
        <v>35</v>
      </c>
      <c r="R8" s="1">
        <v>15</v>
      </c>
      <c r="S8" s="1"/>
      <c r="T8" s="1"/>
      <c r="U8" s="1"/>
      <c r="V8" s="1"/>
    </row>
    <row r="9" spans="8:22">
      <c r="H9" s="1"/>
      <c r="I9" s="1" t="s">
        <v>19</v>
      </c>
      <c r="J9" s="1">
        <v>2</v>
      </c>
      <c r="K9" s="1">
        <v>50</v>
      </c>
      <c r="L9" s="1">
        <v>30</v>
      </c>
      <c r="M9" s="1">
        <v>35</v>
      </c>
      <c r="N9" s="1">
        <v>20</v>
      </c>
      <c r="O9" s="1">
        <v>60</v>
      </c>
      <c r="P9" s="1">
        <v>5</v>
      </c>
      <c r="Q9" s="1">
        <v>100</v>
      </c>
      <c r="R9" s="1">
        <v>1</v>
      </c>
      <c r="S9" s="1"/>
      <c r="T9" s="1"/>
      <c r="U9" s="1"/>
      <c r="V9" s="1"/>
    </row>
    <row r="10" spans="8:22">
      <c r="H10" s="1"/>
      <c r="I10" s="1" t="s">
        <v>20</v>
      </c>
      <c r="J10" s="1">
        <v>0.15</v>
      </c>
      <c r="K10" s="1">
        <v>3</v>
      </c>
      <c r="L10" s="1">
        <v>1.6</v>
      </c>
      <c r="M10" s="1">
        <v>1.4</v>
      </c>
      <c r="N10" s="1">
        <v>0.6</v>
      </c>
      <c r="O10" s="1">
        <v>4</v>
      </c>
      <c r="P10" s="1">
        <v>0.8</v>
      </c>
      <c r="Q10" s="1">
        <v>10</v>
      </c>
      <c r="R10" s="1">
        <v>0.1</v>
      </c>
      <c r="S10" s="1"/>
      <c r="T10" s="1"/>
      <c r="U10" s="1"/>
      <c r="V10" s="1"/>
    </row>
    <row r="11" spans="8:22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8:22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8:22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8:22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8:22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8:30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8:22">
      <c r="H17" s="1"/>
      <c r="I17" s="1"/>
      <c r="J17" s="1" t="s">
        <v>1</v>
      </c>
      <c r="K17" s="1" t="s">
        <v>2</v>
      </c>
      <c r="L17" s="1" t="s">
        <v>3</v>
      </c>
      <c r="M17" s="1" t="s">
        <v>4</v>
      </c>
      <c r="N17" s="1" t="s">
        <v>5</v>
      </c>
      <c r="O17" s="1" t="s">
        <v>6</v>
      </c>
      <c r="P17" s="1" t="s">
        <v>7</v>
      </c>
      <c r="Q17" s="1" t="s">
        <v>8</v>
      </c>
      <c r="R17" s="1" t="s">
        <v>9</v>
      </c>
      <c r="S17" s="1"/>
      <c r="T17" s="1"/>
      <c r="U17" s="1"/>
      <c r="V17" s="1"/>
    </row>
    <row r="18" spans="8:22">
      <c r="H18" s="1"/>
      <c r="I18" s="1" t="s">
        <v>13</v>
      </c>
      <c r="J18" s="1">
        <f>J3</f>
        <v>2000</v>
      </c>
      <c r="K18" s="1">
        <f t="shared" ref="K18:R18" si="0">K3</f>
        <v>2580</v>
      </c>
      <c r="L18" s="1">
        <f t="shared" si="0"/>
        <v>2500</v>
      </c>
      <c r="M18" s="1">
        <f t="shared" si="0"/>
        <v>2500</v>
      </c>
      <c r="N18" s="1">
        <f t="shared" si="0"/>
        <v>2500</v>
      </c>
      <c r="O18" s="1">
        <f t="shared" si="0"/>
        <v>2400</v>
      </c>
      <c r="P18" s="1">
        <f t="shared" si="0"/>
        <v>1400</v>
      </c>
      <c r="Q18" s="1">
        <f t="shared" si="0"/>
        <v>2580</v>
      </c>
      <c r="R18" s="1">
        <f t="shared" si="0"/>
        <v>1500</v>
      </c>
      <c r="S18" s="1"/>
      <c r="T18" s="1"/>
      <c r="U18" s="1"/>
      <c r="V18" s="1"/>
    </row>
    <row r="19" spans="8:22">
      <c r="H19" s="1"/>
      <c r="I19" s="1" t="s">
        <v>14</v>
      </c>
      <c r="J19" s="2">
        <f>J4*$T$4</f>
        <v>1000000000</v>
      </c>
      <c r="K19" s="2">
        <f t="shared" ref="K19:R19" si="1">K4*$T$4</f>
        <v>6700000000</v>
      </c>
      <c r="L19" s="2">
        <f t="shared" si="1"/>
        <v>11900000000</v>
      </c>
      <c r="M19" s="2">
        <f t="shared" si="1"/>
        <v>4100000000</v>
      </c>
      <c r="N19" s="2">
        <f t="shared" si="1"/>
        <v>16200000000</v>
      </c>
      <c r="O19" s="2">
        <f t="shared" si="1"/>
        <v>4290000000</v>
      </c>
      <c r="P19" s="2">
        <f t="shared" si="1"/>
        <v>540000000</v>
      </c>
      <c r="Q19" s="2">
        <f t="shared" si="1"/>
        <v>16200000000</v>
      </c>
      <c r="R19" s="2">
        <f t="shared" si="1"/>
        <v>500000000</v>
      </c>
      <c r="S19" s="1"/>
      <c r="T19" s="1"/>
      <c r="U19" s="1"/>
      <c r="V19" s="1"/>
    </row>
    <row r="20" spans="8:22">
      <c r="H20" s="1"/>
      <c r="I20" s="1" t="s">
        <v>15</v>
      </c>
      <c r="J20" s="2">
        <f>J5*$T$4</f>
        <v>800000000</v>
      </c>
      <c r="K20" s="2">
        <f t="shared" ref="K20:R20" si="2">K5*$T$4</f>
        <v>3100000000</v>
      </c>
      <c r="L20" s="2">
        <f t="shared" si="2"/>
        <v>9750000000</v>
      </c>
      <c r="M20" s="2">
        <f t="shared" si="2"/>
        <v>3200000000</v>
      </c>
      <c r="N20" s="2">
        <f t="shared" si="2"/>
        <v>13800000000</v>
      </c>
      <c r="O20" s="2">
        <f t="shared" si="2"/>
        <v>2950000000</v>
      </c>
      <c r="P20" s="2">
        <f t="shared" si="2"/>
        <v>370000000</v>
      </c>
      <c r="Q20" s="2">
        <f t="shared" si="2"/>
        <v>9750000000</v>
      </c>
      <c r="R20" s="2">
        <f t="shared" si="2"/>
        <v>400000000</v>
      </c>
      <c r="S20" s="1"/>
      <c r="T20" s="1"/>
      <c r="U20" s="1"/>
      <c r="V20" s="1"/>
    </row>
    <row r="21" spans="8:22">
      <c r="H21" s="1"/>
      <c r="I21" s="1" t="s">
        <v>16</v>
      </c>
      <c r="J21" s="2">
        <f>J6*$T$6</f>
        <v>500000</v>
      </c>
      <c r="K21" s="2">
        <f t="shared" ref="K21:R21" si="3">K6*$T$6</f>
        <v>4500000</v>
      </c>
      <c r="L21" s="2">
        <f t="shared" si="3"/>
        <v>3100000</v>
      </c>
      <c r="M21" s="2">
        <f t="shared" si="3"/>
        <v>1800000</v>
      </c>
      <c r="N21" s="2">
        <f t="shared" si="3"/>
        <v>5300000</v>
      </c>
      <c r="O21" s="2">
        <f t="shared" si="3"/>
        <v>1100000</v>
      </c>
      <c r="P21" s="2">
        <f t="shared" si="3"/>
        <v>900000</v>
      </c>
      <c r="Q21" s="2">
        <f t="shared" si="3"/>
        <v>5300000</v>
      </c>
      <c r="R21" s="2">
        <f t="shared" si="3"/>
        <v>500000</v>
      </c>
      <c r="S21" s="1"/>
      <c r="T21" s="1"/>
      <c r="U21" s="1"/>
      <c r="V21" s="1"/>
    </row>
    <row r="22" spans="8:22">
      <c r="H22" s="1"/>
      <c r="I22" s="1" t="s">
        <v>17</v>
      </c>
      <c r="J22" s="2">
        <f>J7*$T$6</f>
        <v>300000</v>
      </c>
      <c r="K22" s="2">
        <f t="shared" ref="K22:R22" si="4">K7*$T$6</f>
        <v>2230000</v>
      </c>
      <c r="L22" s="2">
        <f t="shared" si="4"/>
        <v>1700000</v>
      </c>
      <c r="M22" s="2">
        <f t="shared" si="4"/>
        <v>1230000</v>
      </c>
      <c r="N22" s="2">
        <f t="shared" si="4"/>
        <v>1550000</v>
      </c>
      <c r="O22" s="2">
        <f t="shared" si="4"/>
        <v>2050000</v>
      </c>
      <c r="P22" s="2">
        <f t="shared" si="4"/>
        <v>1500000</v>
      </c>
      <c r="Q22" s="2">
        <f t="shared" si="4"/>
        <v>3150000</v>
      </c>
      <c r="R22" s="2">
        <f t="shared" si="4"/>
        <v>250000</v>
      </c>
      <c r="S22" s="1"/>
      <c r="T22" s="1"/>
      <c r="U22" s="1"/>
      <c r="V22" s="1"/>
    </row>
    <row r="23" spans="8:22">
      <c r="H23" s="1"/>
      <c r="I23" s="1" t="s">
        <v>18</v>
      </c>
      <c r="J23" s="1">
        <f>J8</f>
        <v>27</v>
      </c>
      <c r="K23" s="1">
        <f t="shared" ref="K23:R23" si="5">K8</f>
        <v>35</v>
      </c>
      <c r="L23" s="1">
        <f t="shared" si="5"/>
        <v>30</v>
      </c>
      <c r="M23" s="1">
        <f t="shared" si="5"/>
        <v>28</v>
      </c>
      <c r="N23" s="1">
        <f t="shared" si="5"/>
        <v>35</v>
      </c>
      <c r="O23" s="1">
        <f t="shared" si="5"/>
        <v>33</v>
      </c>
      <c r="P23" s="1">
        <f t="shared" si="5"/>
        <v>29</v>
      </c>
      <c r="Q23" s="1">
        <f t="shared" si="5"/>
        <v>35</v>
      </c>
      <c r="R23" s="1">
        <f t="shared" si="5"/>
        <v>15</v>
      </c>
      <c r="S23" s="1"/>
      <c r="T23" s="1"/>
      <c r="U23" s="1"/>
      <c r="V23" s="1"/>
    </row>
    <row r="24" spans="8:22">
      <c r="H24" s="1"/>
      <c r="I24" s="1" t="s">
        <v>19</v>
      </c>
      <c r="J24" s="2">
        <f>J9*$T$4</f>
        <v>2000000000</v>
      </c>
      <c r="K24" s="2">
        <f t="shared" ref="K24:R24" si="6">K9*$T$4</f>
        <v>50000000000</v>
      </c>
      <c r="L24" s="2">
        <f t="shared" si="6"/>
        <v>30000000000</v>
      </c>
      <c r="M24" s="2">
        <f t="shared" si="6"/>
        <v>35000000000</v>
      </c>
      <c r="N24" s="2">
        <f t="shared" si="6"/>
        <v>20000000000</v>
      </c>
      <c r="O24" s="2">
        <f t="shared" si="6"/>
        <v>60000000000</v>
      </c>
      <c r="P24" s="2">
        <f t="shared" si="6"/>
        <v>5000000000</v>
      </c>
      <c r="Q24" s="2">
        <f t="shared" si="6"/>
        <v>100000000000</v>
      </c>
      <c r="R24" s="2">
        <f t="shared" si="6"/>
        <v>1000000000</v>
      </c>
      <c r="S24" s="1"/>
      <c r="T24" s="1"/>
      <c r="U24" s="1"/>
      <c r="V24" s="1"/>
    </row>
    <row r="25" spans="8:22">
      <c r="H25" s="1"/>
      <c r="I25" s="1" t="s">
        <v>20</v>
      </c>
      <c r="J25" s="2">
        <f>J10*$T$4</f>
        <v>150000000</v>
      </c>
      <c r="K25" s="2">
        <f t="shared" ref="K25:R25" si="7">K10*$T$4</f>
        <v>3000000000</v>
      </c>
      <c r="L25" s="2">
        <f t="shared" si="7"/>
        <v>1600000000</v>
      </c>
      <c r="M25" s="2">
        <f t="shared" si="7"/>
        <v>1400000000</v>
      </c>
      <c r="N25" s="2">
        <f t="shared" si="7"/>
        <v>600000000</v>
      </c>
      <c r="O25" s="2">
        <f t="shared" si="7"/>
        <v>4000000000</v>
      </c>
      <c r="P25" s="2">
        <f t="shared" si="7"/>
        <v>800000000</v>
      </c>
      <c r="Q25" s="2">
        <f t="shared" si="7"/>
        <v>10000000000</v>
      </c>
      <c r="R25" s="2">
        <f t="shared" si="7"/>
        <v>100000000</v>
      </c>
      <c r="S25" s="1"/>
      <c r="T25" s="1"/>
      <c r="U25" s="1"/>
      <c r="V25" s="1"/>
    </row>
    <row r="26" spans="8:22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8:22"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3dec格式</vt:lpstr>
      <vt:lpstr>3dec格式岩性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GGC</dc:creator>
  <cp:lastModifiedBy></cp:lastModifiedBy>
  <dcterms:created xsi:type="dcterms:W3CDTF">2023-05-12T11:15:00Z</dcterms:created>
  <dcterms:modified xsi:type="dcterms:W3CDTF">2024-06-07T08:55:43Z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A23CAD24850843F0AB171CBDFF07B798_13</vt:lpwstr>
  </property>
</Properties>
</file>