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725790FE-8508-4E94-B416-972AAE5F90E2}" xr6:coauthVersionLast="47" xr6:coauthVersionMax="47" xr10:uidLastSave="{00000000-0000-0000-0000-000000000000}"/>
  <bookViews>
    <workbookView xWindow="-120" yWindow="-120" windowWidth="20730" windowHeight="11160" activeTab="1" xr2:uid="{5514DF70-FC0E-44FB-BCEC-355D182C9BC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mamta">INDEX(Sheet4!$K$5:$K$9,MATCH(Sheet4!$M$7,Sheet4!$E$5:$E$9,0))</definedName>
    <definedName name="PHOTO">INDEX(Sheet4!$K$5:$K$9,MATCH(Sheet5!$K$12,Sheet4!$E$5:$E$9,0))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5" i="2" l="1"/>
  <c r="K13" i="5"/>
  <c r="K14" i="5"/>
  <c r="K15" i="5"/>
  <c r="K16" i="5"/>
  <c r="P8" i="5" a="1"/>
  <c r="P8" i="5" s="1"/>
  <c r="R14" i="3"/>
  <c r="R13" i="3"/>
  <c r="R12" i="3"/>
  <c r="S18" i="2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J4" i="1"/>
  <c r="K4" i="1"/>
  <c r="H5" i="1"/>
  <c r="H6" i="1"/>
  <c r="H7" i="1"/>
  <c r="H8" i="1"/>
  <c r="H9" i="1"/>
  <c r="H10" i="1"/>
  <c r="I4" i="1"/>
  <c r="L4" i="1" l="1"/>
  <c r="L7" i="1"/>
  <c r="L10" i="1"/>
  <c r="L6" i="1"/>
  <c r="L8" i="1"/>
  <c r="L9" i="1"/>
  <c r="L5" i="1"/>
  <c r="P10" i="1" l="1"/>
  <c r="P9" i="1"/>
  <c r="P7" i="1"/>
  <c r="P8" i="1"/>
  <c r="P6" i="1"/>
  <c r="P5" i="1"/>
  <c r="P4" i="1"/>
  <c r="M10" i="1"/>
  <c r="M6" i="1"/>
  <c r="M9" i="1"/>
  <c r="M7" i="1"/>
  <c r="M5" i="1"/>
  <c r="M8" i="1"/>
  <c r="M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<sst xmlns="http://schemas.openxmlformats.org/spreadsheetml/2006/main" count="117" uniqueCount="68">
  <si>
    <t>sr.no</t>
  </si>
  <si>
    <t>student name</t>
  </si>
  <si>
    <t>roll no</t>
  </si>
  <si>
    <t>math</t>
  </si>
  <si>
    <t>sce</t>
  </si>
  <si>
    <t>total</t>
  </si>
  <si>
    <t>gered</t>
  </si>
  <si>
    <t xml:space="preserve">mamta </t>
  </si>
  <si>
    <t>jiya</t>
  </si>
  <si>
    <t>van</t>
  </si>
  <si>
    <t>bulbul</t>
  </si>
  <si>
    <t>simi</t>
  </si>
  <si>
    <t>anjali</t>
  </si>
  <si>
    <t>anshu</t>
  </si>
  <si>
    <t>PASS/FAIL</t>
  </si>
  <si>
    <t>Reg</t>
  </si>
  <si>
    <t>A</t>
  </si>
  <si>
    <t>B</t>
  </si>
  <si>
    <t>PASS</t>
  </si>
  <si>
    <t>ENTER REGNO</t>
  </si>
  <si>
    <t>REGALT</t>
  </si>
  <si>
    <t>GRED</t>
  </si>
  <si>
    <t>NAME</t>
  </si>
  <si>
    <t xml:space="preserve">         Index and match formula</t>
  </si>
  <si>
    <t>Emp.id</t>
  </si>
  <si>
    <t>Emp.name</t>
  </si>
  <si>
    <t>sales 2020</t>
  </si>
  <si>
    <t>sales 2021</t>
  </si>
  <si>
    <t>amit kumar</t>
  </si>
  <si>
    <t>janvi yadav</t>
  </si>
  <si>
    <t>kushum raj</t>
  </si>
  <si>
    <t>gorav soni</t>
  </si>
  <si>
    <t>suraj pal sing</t>
  </si>
  <si>
    <t>yeshi tank</t>
  </si>
  <si>
    <t>miku tank</t>
  </si>
  <si>
    <t>abisek sing</t>
  </si>
  <si>
    <t>sales 2022</t>
  </si>
  <si>
    <t xml:space="preserve"> sales 2022</t>
  </si>
  <si>
    <t>ID</t>
  </si>
  <si>
    <t>FATHER NAME</t>
  </si>
  <si>
    <t>AGE</t>
  </si>
  <si>
    <t>GENDER</t>
  </si>
  <si>
    <t>PHONE</t>
  </si>
  <si>
    <t>PHOTO</t>
  </si>
  <si>
    <t>Shubam gil</t>
  </si>
  <si>
    <t>ishan kisan</t>
  </si>
  <si>
    <t>dhoni</t>
  </si>
  <si>
    <t>kl rahul</t>
  </si>
  <si>
    <t>virat</t>
  </si>
  <si>
    <t>lakhwinder singh</t>
  </si>
  <si>
    <t>pranav pandey</t>
  </si>
  <si>
    <t>pan singh</t>
  </si>
  <si>
    <t>k.n.lokesh</t>
  </si>
  <si>
    <t>prem kohli</t>
  </si>
  <si>
    <t>male</t>
  </si>
  <si>
    <t xml:space="preserve"> </t>
  </si>
  <si>
    <t xml:space="preserve">      Indian cricket team</t>
  </si>
  <si>
    <t xml:space="preserve">           Team 20 player 2023</t>
  </si>
  <si>
    <t>PHONE NU</t>
  </si>
  <si>
    <t xml:space="preserve"> ID </t>
  </si>
  <si>
    <t>Name</t>
  </si>
  <si>
    <t>english</t>
  </si>
  <si>
    <t>hindi</t>
  </si>
  <si>
    <t>pesenteg%</t>
  </si>
  <si>
    <t>gred</t>
  </si>
  <si>
    <t>pass/fail</t>
  </si>
  <si>
    <t>sst</t>
  </si>
  <si>
    <t xml:space="preserve"> marksheet of 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</si>
</sst>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1"/>
      <name val="Algerian"/>
      <family val="5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Algerian"/>
      <family val="5"/>
    </font>
    <font>
      <sz val="16"/>
      <color theme="1"/>
      <name val="Algerian"/>
      <family val="5"/>
    </font>
    <font>
      <sz val="12"/>
      <color theme="1"/>
      <name val="Algerian"/>
      <family val="5"/>
    </font>
    <font>
      <b/>
      <sz val="11"/>
      <color theme="1"/>
      <name val="Algerian"/>
      <family val="5"/>
    </font>
    <font>
      <sz val="11"/>
      <color theme="1"/>
      <name val="Algerian"/>
      <family val="5"/>
    </font>
    <font>
      <sz val="22"/>
      <color theme="1"/>
      <name val="Calibri"/>
      <family val="2"/>
      <scheme val="minor"/>
    </font>
    <font>
      <sz val="24"/>
      <color theme="1"/>
      <name val="Algerian"/>
      <family val="5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Algerian"/>
      <family val="5"/>
    </font>
    <font>
      <b/>
      <sz val="14"/>
      <color theme="1"/>
      <name val="Calibri"/>
      <family val="2"/>
      <scheme val="minor"/>
    </font>
    <font>
      <sz val="20"/>
      <color theme="1"/>
      <name val="Algerian"/>
      <family val="5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/>
    <xf numFmtId="0" fontId="0" fillId="4" borderId="0" xfId="0" applyFill="1"/>
    <xf numFmtId="0" fontId="0" fillId="8" borderId="0" xfId="0" applyFill="1"/>
    <xf numFmtId="0" fontId="6" fillId="9" borderId="0" xfId="0" applyFont="1" applyFill="1"/>
    <xf numFmtId="0" fontId="7" fillId="9" borderId="0" xfId="0" applyFont="1" applyFill="1"/>
    <xf numFmtId="0" fontId="8" fillId="9" borderId="0" xfId="0" applyFont="1" applyFill="1"/>
    <xf numFmtId="0" fontId="5" fillId="0" borderId="0" xfId="0" applyFont="1"/>
    <xf numFmtId="0" fontId="7" fillId="10" borderId="0" xfId="0" applyFont="1" applyFill="1"/>
    <xf numFmtId="0" fontId="9" fillId="10" borderId="0" xfId="0" applyFont="1" applyFill="1"/>
    <xf numFmtId="0" fontId="10" fillId="10" borderId="0" xfId="0" applyFont="1" applyFill="1"/>
    <xf numFmtId="0" fontId="0" fillId="11" borderId="0" xfId="0" applyFill="1"/>
    <xf numFmtId="0" fontId="4" fillId="4" borderId="0" xfId="0" applyFont="1" applyFill="1"/>
    <xf numFmtId="0" fontId="11" fillId="5" borderId="1" xfId="0" applyFont="1" applyFill="1" applyBorder="1"/>
    <xf numFmtId="0" fontId="11" fillId="6" borderId="1" xfId="0" applyFont="1" applyFill="1" applyBorder="1"/>
    <xf numFmtId="0" fontId="11" fillId="7" borderId="1" xfId="0" applyFont="1" applyFill="1" applyBorder="1"/>
    <xf numFmtId="0" fontId="11" fillId="8" borderId="1" xfId="0" applyFont="1" applyFill="1" applyBorder="1"/>
    <xf numFmtId="0" fontId="12" fillId="0" borderId="0" xfId="0" applyFont="1"/>
    <xf numFmtId="0" fontId="14" fillId="12" borderId="1" xfId="0" applyFont="1" applyFill="1" applyBorder="1"/>
    <xf numFmtId="0" fontId="13" fillId="12" borderId="1" xfId="0" applyFont="1" applyFill="1" applyBorder="1"/>
    <xf numFmtId="0" fontId="3" fillId="0" borderId="0" xfId="0" applyFont="1"/>
    <xf numFmtId="0" fontId="16" fillId="12" borderId="1" xfId="0" applyFont="1" applyFill="1" applyBorder="1"/>
    <xf numFmtId="0" fontId="11" fillId="5" borderId="3" xfId="0" applyFont="1" applyFill="1" applyBorder="1"/>
    <xf numFmtId="0" fontId="11" fillId="6" borderId="3" xfId="0" applyFont="1" applyFill="1" applyBorder="1"/>
    <xf numFmtId="0" fontId="11" fillId="7" borderId="3" xfId="0" applyFont="1" applyFill="1" applyBorder="1"/>
    <xf numFmtId="0" fontId="11" fillId="8" borderId="3" xfId="0" applyFont="1" applyFill="1" applyBorder="1"/>
    <xf numFmtId="0" fontId="15" fillId="12" borderId="1" xfId="0" applyFont="1" applyFill="1" applyBorder="1"/>
    <xf numFmtId="0" fontId="1" fillId="12" borderId="1" xfId="0" applyFont="1" applyFill="1" applyBorder="1"/>
    <xf numFmtId="0" fontId="0" fillId="12" borderId="1" xfId="0" applyFill="1" applyBorder="1"/>
    <xf numFmtId="0" fontId="7" fillId="12" borderId="1" xfId="0" applyFont="1" applyFill="1" applyBorder="1"/>
    <xf numFmtId="0" fontId="16" fillId="12" borderId="1" xfId="0" applyFont="1" applyFill="1" applyBorder="1"/>
    <xf numFmtId="0" fontId="17" fillId="11" borderId="0" xfId="0" applyFont="1" applyFill="1"/>
    <xf numFmtId="0" fontId="17" fillId="11" borderId="2" xfId="0" applyFont="1" applyFill="1" applyBorder="1"/>
    <xf numFmtId="0" fontId="11" fillId="3" borderId="1" xfId="0" applyFont="1" applyFill="1" applyBorder="1"/>
    <xf numFmtId="0" fontId="11" fillId="3" borderId="3" xfId="0" applyFont="1" applyFill="1" applyBorder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2" fillId="2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emf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190499</xdr:colOff>
      <xdr:row>4</xdr:row>
      <xdr:rowOff>19050</xdr:rowOff>
    </xdr:from>
    <xdr:to>
      <xdr:col>10</xdr:col>
      <xdr:colOff>885824</xdr:colOff>
      <xdr:row>4</xdr:row>
      <xdr:rowOff>666750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C627C1-CE16-B67F-D40C-566C9039E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49" y="1123950"/>
          <a:ext cx="69532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</xdr:colOff>
      <xdr:row>5</xdr:row>
      <xdr:rowOff>5110</xdr:rowOff>
    </xdr:from>
    <xdr:to>
      <xdr:col>10</xdr:col>
      <xdr:colOff>857250</xdr:colOff>
      <xdr:row>6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8F57A2-54BC-38F8-735D-677ADD587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1786285"/>
          <a:ext cx="819150" cy="547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76201</xdr:colOff>
      <xdr:row>6</xdr:row>
      <xdr:rowOff>28575</xdr:rowOff>
    </xdr:from>
    <xdr:to>
      <xdr:col>10</xdr:col>
      <xdr:colOff>1000125</xdr:colOff>
      <xdr:row>6</xdr:row>
      <xdr:rowOff>647700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617C07-1359-9268-DE5A-DEE0199DB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1" y="2352675"/>
          <a:ext cx="923924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247650</xdr:colOff>
      <xdr:row>7</xdr:row>
      <xdr:rowOff>19050</xdr:rowOff>
    </xdr:from>
    <xdr:to>
      <xdr:col>10</xdr:col>
      <xdr:colOff>704850</xdr:colOff>
      <xdr:row>7</xdr:row>
      <xdr:rowOff>636270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42E58D-C154-4AA1-38D0-FDE846AEA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3048000"/>
          <a:ext cx="4572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161925</xdr:colOff>
      <xdr:row>8</xdr:row>
      <xdr:rowOff>38100</xdr:rowOff>
    </xdr:from>
    <xdr:to>
      <xdr:col>10</xdr:col>
      <xdr:colOff>942975</xdr:colOff>
      <xdr:row>8</xdr:row>
      <xdr:rowOff>555684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345FDF2-F9BE-52BF-03F8-0B46EB972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3724275"/>
          <a:ext cx="781050" cy="517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</xdr:row>
          <xdr:rowOff>0</xdr:rowOff>
        </xdr:from>
        <xdr:to>
          <xdr:col>15</xdr:col>
          <xdr:colOff>409575</xdr:colOff>
          <xdr:row>7</xdr:row>
          <xdr:rowOff>0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169B7BB7-9FB0-CDA9-55EE-39A8A95FDC1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amta" spid="_x0000_s104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0639425" y="2324100"/>
              <a:ext cx="1019175" cy="7048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571500</xdr:colOff>
          <xdr:row>6</xdr:row>
          <xdr:rowOff>47626</xdr:rowOff>
        </xdr:from>
        <xdr:to>
          <xdr:col>11</xdr:col>
          <xdr:colOff>38100</xdr:colOff>
          <xdr:row>10</xdr:row>
          <xdr:rowOff>123826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3A9A512D-4D7C-351B-70C2-38183ADC8B4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HOTO" spid="_x0000_s206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057900" y="1190626"/>
              <a:ext cx="1019175" cy="9144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4AC2-6F13-44C3-BC32-60C3473511A2}">
  <dimension ref="C1:Q15"/>
  <sheetViews>
    <sheetView workbookViewId="0">
      <selection activeCell="N14" sqref="N14"/>
    </sheetView>
  </sheetViews>
  <sheetFormatPr defaultRowHeight="15" x14ac:dyDescent="0.25"/>
  <cols>
    <col min="4" max="4" width="10.85546875" customWidth="1"/>
    <col min="7" max="7" width="12.42578125" customWidth="1"/>
    <col min="8" max="8" width="12.140625" customWidth="1"/>
    <col min="9" max="9" width="13.85546875" customWidth="1"/>
    <col min="10" max="10" width="11.5703125" customWidth="1"/>
    <col min="11" max="11" width="11.7109375" customWidth="1"/>
    <col min="12" max="12" width="11" customWidth="1"/>
    <col min="16" max="16" width="18.28515625" customWidth="1"/>
  </cols>
  <sheetData>
    <row r="1" spans="3:17" ht="21.75" customHeight="1" x14ac:dyDescent="0.55000000000000004">
      <c r="D1" s="22"/>
      <c r="E1" s="22"/>
      <c r="F1" s="22"/>
      <c r="G1" s="22"/>
      <c r="H1" s="33" t="s">
        <v>67</v>
      </c>
      <c r="I1" s="33"/>
      <c r="J1" s="33"/>
      <c r="K1" s="33"/>
      <c r="L1" s="19"/>
    </row>
    <row r="2" spans="3:17" ht="27" customHeight="1" x14ac:dyDescent="0.55000000000000004">
      <c r="D2" s="22"/>
      <c r="E2" s="22"/>
      <c r="F2" s="22"/>
      <c r="G2" s="22"/>
      <c r="H2" s="34"/>
      <c r="I2" s="34"/>
      <c r="J2" s="34"/>
      <c r="K2" s="34"/>
      <c r="L2" s="19"/>
    </row>
    <row r="3" spans="3:17" ht="26.25" customHeight="1" x14ac:dyDescent="0.4">
      <c r="C3" s="20" t="s">
        <v>0</v>
      </c>
      <c r="D3" s="32" t="s">
        <v>60</v>
      </c>
      <c r="E3" s="32"/>
      <c r="F3" s="23" t="s">
        <v>2</v>
      </c>
      <c r="G3" s="23" t="s">
        <v>61</v>
      </c>
      <c r="H3" s="28" t="s">
        <v>62</v>
      </c>
      <c r="I3" s="29" t="s">
        <v>66</v>
      </c>
      <c r="J3" s="29" t="s">
        <v>4</v>
      </c>
      <c r="K3" s="29" t="s">
        <v>3</v>
      </c>
      <c r="L3" s="31" t="s">
        <v>5</v>
      </c>
      <c r="M3" s="21" t="s">
        <v>63</v>
      </c>
      <c r="N3" s="21"/>
      <c r="O3" s="21" t="s">
        <v>64</v>
      </c>
      <c r="P3" s="21" t="s">
        <v>65</v>
      </c>
      <c r="Q3" s="30"/>
    </row>
    <row r="4" spans="3:17" ht="28.5" x14ac:dyDescent="0.45">
      <c r="C4" s="24">
        <v>1</v>
      </c>
      <c r="D4" s="36" t="s">
        <v>7</v>
      </c>
      <c r="E4" s="36"/>
      <c r="F4" s="25">
        <v>11</v>
      </c>
      <c r="G4" s="26">
        <v>1</v>
      </c>
      <c r="H4" s="26">
        <v>67</v>
      </c>
      <c r="I4" s="26">
        <f ca="1">RANDBETWEEN(33,99)</f>
        <v>49</v>
      </c>
      <c r="J4" s="26">
        <f t="shared" ref="J4:K10" ca="1" si="0">RANDBETWEEN(33,99)</f>
        <v>37</v>
      </c>
      <c r="K4" s="27">
        <f t="shared" ca="1" si="0"/>
        <v>89</v>
      </c>
      <c r="L4" s="27">
        <f ca="1">SUM(H4:K4)</f>
        <v>242</v>
      </c>
      <c r="M4" s="27">
        <f ca="1">L4/4</f>
        <v>60.5</v>
      </c>
      <c r="N4" s="27"/>
      <c r="O4" s="27" t="s">
        <v>16</v>
      </c>
      <c r="P4" s="27" t="str">
        <f ca="1">IF(L4&gt;200,"PASS",IF(L4&gt;150,"FAIL",))</f>
        <v>PASS</v>
      </c>
    </row>
    <row r="5" spans="3:17" ht="28.5" x14ac:dyDescent="0.45">
      <c r="C5" s="15">
        <v>2</v>
      </c>
      <c r="D5" s="35" t="s">
        <v>8</v>
      </c>
      <c r="E5" s="35"/>
      <c r="F5" s="16">
        <v>10</v>
      </c>
      <c r="G5" s="17">
        <v>4</v>
      </c>
      <c r="H5" s="17">
        <f t="shared" ref="H5:I10" ca="1" si="1">RANDBETWEEN(33,99)</f>
        <v>68</v>
      </c>
      <c r="I5" s="17">
        <f t="shared" ca="1" si="1"/>
        <v>39</v>
      </c>
      <c r="J5" s="17">
        <f t="shared" ca="1" si="0"/>
        <v>73</v>
      </c>
      <c r="K5" s="18">
        <f t="shared" ca="1" si="0"/>
        <v>94</v>
      </c>
      <c r="L5" s="18">
        <f t="shared" ref="L5:L10" ca="1" si="2">SUM(H5:K5)</f>
        <v>274</v>
      </c>
      <c r="M5" s="18">
        <f t="shared" ref="M5:M10" ca="1" si="3">L5/4</f>
        <v>68.5</v>
      </c>
      <c r="N5" s="18"/>
      <c r="O5" s="18" t="s">
        <v>16</v>
      </c>
      <c r="P5" s="18" t="str">
        <f t="shared" ref="P5:P10" ca="1" si="4">IF(L5&gt;200,"PASS",IF(L5&gt;150,"FAIL",))</f>
        <v>PASS</v>
      </c>
    </row>
    <row r="6" spans="3:17" ht="28.5" x14ac:dyDescent="0.45">
      <c r="C6" s="15">
        <v>3</v>
      </c>
      <c r="D6" s="35" t="s">
        <v>9</v>
      </c>
      <c r="E6" s="35"/>
      <c r="F6" s="16">
        <v>7</v>
      </c>
      <c r="G6" s="17">
        <v>6</v>
      </c>
      <c r="H6" s="17">
        <f t="shared" ca="1" si="1"/>
        <v>96</v>
      </c>
      <c r="I6" s="17">
        <f t="shared" ca="1" si="1"/>
        <v>45</v>
      </c>
      <c r="J6" s="17">
        <f t="shared" ca="1" si="0"/>
        <v>59</v>
      </c>
      <c r="K6" s="18">
        <f t="shared" ca="1" si="0"/>
        <v>64</v>
      </c>
      <c r="L6" s="18">
        <f t="shared" ca="1" si="2"/>
        <v>264</v>
      </c>
      <c r="M6" s="18">
        <f t="shared" ca="1" si="3"/>
        <v>66</v>
      </c>
      <c r="N6" s="18"/>
      <c r="O6" s="18" t="s">
        <v>16</v>
      </c>
      <c r="P6" s="18" t="str">
        <f t="shared" ca="1" si="4"/>
        <v>PASS</v>
      </c>
    </row>
    <row r="7" spans="3:17" ht="28.5" x14ac:dyDescent="0.45">
      <c r="C7" s="15">
        <v>4</v>
      </c>
      <c r="D7" s="35" t="s">
        <v>10</v>
      </c>
      <c r="E7" s="35"/>
      <c r="F7" s="16">
        <v>6</v>
      </c>
      <c r="G7" s="17">
        <v>8</v>
      </c>
      <c r="H7" s="17">
        <f t="shared" ca="1" si="1"/>
        <v>82</v>
      </c>
      <c r="I7" s="17">
        <f t="shared" ca="1" si="1"/>
        <v>61</v>
      </c>
      <c r="J7" s="17">
        <f t="shared" ca="1" si="0"/>
        <v>38</v>
      </c>
      <c r="K7" s="18">
        <f t="shared" ca="1" si="0"/>
        <v>87</v>
      </c>
      <c r="L7" s="18">
        <f t="shared" ca="1" si="2"/>
        <v>268</v>
      </c>
      <c r="M7" s="18">
        <f t="shared" ca="1" si="3"/>
        <v>67</v>
      </c>
      <c r="N7" s="18"/>
      <c r="O7" s="18" t="s">
        <v>16</v>
      </c>
      <c r="P7" s="18" t="str">
        <f t="shared" ca="1" si="4"/>
        <v>PASS</v>
      </c>
    </row>
    <row r="8" spans="3:17" ht="28.5" customHeight="1" x14ac:dyDescent="0.45">
      <c r="C8" s="15">
        <v>5</v>
      </c>
      <c r="D8" s="35" t="s">
        <v>11</v>
      </c>
      <c r="E8" s="35"/>
      <c r="F8" s="16">
        <v>5</v>
      </c>
      <c r="G8" s="17">
        <v>10</v>
      </c>
      <c r="H8" s="17">
        <f t="shared" ca="1" si="1"/>
        <v>87</v>
      </c>
      <c r="I8" s="17">
        <f t="shared" ca="1" si="1"/>
        <v>87</v>
      </c>
      <c r="J8" s="17">
        <f t="shared" ca="1" si="0"/>
        <v>46</v>
      </c>
      <c r="K8" s="18">
        <f t="shared" ca="1" si="0"/>
        <v>71</v>
      </c>
      <c r="L8" s="18">
        <f t="shared" ca="1" si="2"/>
        <v>291</v>
      </c>
      <c r="M8" s="18">
        <f t="shared" ca="1" si="3"/>
        <v>72.75</v>
      </c>
      <c r="N8" s="18"/>
      <c r="O8" s="18" t="s">
        <v>16</v>
      </c>
      <c r="P8" s="18" t="str">
        <f t="shared" ca="1" si="4"/>
        <v>PASS</v>
      </c>
    </row>
    <row r="9" spans="3:17" ht="37.5" customHeight="1" x14ac:dyDescent="0.45">
      <c r="C9" s="15">
        <v>6</v>
      </c>
      <c r="D9" s="35" t="s">
        <v>12</v>
      </c>
      <c r="E9" s="35"/>
      <c r="F9" s="16">
        <v>4</v>
      </c>
      <c r="G9" s="17">
        <v>7</v>
      </c>
      <c r="H9" s="17">
        <f t="shared" ca="1" si="1"/>
        <v>87</v>
      </c>
      <c r="I9" s="17">
        <f t="shared" ca="1" si="1"/>
        <v>99</v>
      </c>
      <c r="J9" s="17">
        <f t="shared" ca="1" si="0"/>
        <v>87</v>
      </c>
      <c r="K9" s="18">
        <f t="shared" ca="1" si="0"/>
        <v>51</v>
      </c>
      <c r="L9" s="18">
        <f t="shared" ca="1" si="2"/>
        <v>324</v>
      </c>
      <c r="M9" s="18">
        <f t="shared" ca="1" si="3"/>
        <v>81</v>
      </c>
      <c r="N9" s="18"/>
      <c r="O9" s="18" t="s">
        <v>16</v>
      </c>
      <c r="P9" s="18" t="str">
        <f t="shared" ca="1" si="4"/>
        <v>PASS</v>
      </c>
    </row>
    <row r="10" spans="3:17" ht="36" customHeight="1" x14ac:dyDescent="0.45">
      <c r="C10" s="15">
        <v>7</v>
      </c>
      <c r="D10" s="35" t="s">
        <v>13</v>
      </c>
      <c r="E10" s="35"/>
      <c r="F10" s="16">
        <v>3</v>
      </c>
      <c r="G10" s="17">
        <v>9</v>
      </c>
      <c r="H10" s="17">
        <f t="shared" ca="1" si="1"/>
        <v>88</v>
      </c>
      <c r="I10" s="17">
        <f t="shared" ca="1" si="1"/>
        <v>93</v>
      </c>
      <c r="J10" s="17">
        <f t="shared" ca="1" si="0"/>
        <v>46</v>
      </c>
      <c r="K10" s="18">
        <f t="shared" ca="1" si="0"/>
        <v>69</v>
      </c>
      <c r="L10" s="18">
        <f t="shared" ca="1" si="2"/>
        <v>296</v>
      </c>
      <c r="M10" s="18">
        <f t="shared" ca="1" si="3"/>
        <v>74</v>
      </c>
      <c r="N10" s="18"/>
      <c r="O10" s="18" t="s">
        <v>16</v>
      </c>
      <c r="P10" s="18" t="str">
        <f t="shared" ca="1" si="4"/>
        <v>PASS</v>
      </c>
    </row>
    <row r="13" spans="3:17" ht="15" customHeight="1" x14ac:dyDescent="0.55000000000000004">
      <c r="I13" s="19"/>
      <c r="J13" s="19"/>
      <c r="K13" s="19"/>
      <c r="L13" s="19"/>
    </row>
    <row r="14" spans="3:17" ht="15" customHeight="1" x14ac:dyDescent="0.55000000000000004">
      <c r="I14" s="19"/>
      <c r="J14" s="19"/>
      <c r="K14" s="19"/>
      <c r="L14" s="19"/>
    </row>
    <row r="15" spans="3:17" ht="15" customHeight="1" x14ac:dyDescent="0.55000000000000004">
      <c r="I15" s="19"/>
      <c r="J15" s="19"/>
      <c r="K15" s="19"/>
      <c r="L15" s="19"/>
    </row>
  </sheetData>
  <mergeCells count="9">
    <mergeCell ref="D3:E3"/>
    <mergeCell ref="H1:K2"/>
    <mergeCell ref="D9:E9"/>
    <mergeCell ref="D10:E10"/>
    <mergeCell ref="D4:E4"/>
    <mergeCell ref="D5:E5"/>
    <mergeCell ref="D6:E6"/>
    <mergeCell ref="D7:E7"/>
    <mergeCell ref="D8:E8"/>
  </mergeCells>
  <conditionalFormatting sqref="C4:P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{3C583ECE-16BE-4D13-9BA3-84399ABAFF9F}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583ECE-16BE-4D13-9BA3-84399ABAFF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C4:P10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9BDD-2D35-44C2-B51A-00090A98448F}">
  <dimension ref="C6:S18"/>
  <sheetViews>
    <sheetView tabSelected="1" topLeftCell="H3" workbookViewId="0">
      <selection activeCell="S16" sqref="S16"/>
    </sheetView>
  </sheetViews>
  <sheetFormatPr defaultRowHeight="15" x14ac:dyDescent="0.25"/>
  <sheetData>
    <row r="6" spans="3:19" x14ac:dyDescent="0.25">
      <c r="C6" t="s">
        <v>15</v>
      </c>
      <c r="D6" t="s">
        <v>1</v>
      </c>
    </row>
    <row r="7" spans="3:19" x14ac:dyDescent="0.25">
      <c r="C7">
        <v>201</v>
      </c>
      <c r="D7" s="37" t="s">
        <v>7</v>
      </c>
      <c r="E7" s="37"/>
    </row>
    <row r="8" spans="3:19" x14ac:dyDescent="0.25">
      <c r="C8">
        <v>203</v>
      </c>
      <c r="D8" s="37" t="s">
        <v>8</v>
      </c>
      <c r="E8" s="37"/>
    </row>
    <row r="9" spans="3:19" x14ac:dyDescent="0.25">
      <c r="C9">
        <v>204</v>
      </c>
      <c r="D9" s="37" t="s">
        <v>9</v>
      </c>
      <c r="E9" s="37"/>
    </row>
    <row r="10" spans="3:19" x14ac:dyDescent="0.25">
      <c r="C10">
        <v>205</v>
      </c>
      <c r="D10" s="37" t="s">
        <v>10</v>
      </c>
      <c r="E10" s="37"/>
      <c r="J10" t="s">
        <v>1</v>
      </c>
      <c r="L10" t="s">
        <v>6</v>
      </c>
      <c r="M10" t="s">
        <v>14</v>
      </c>
    </row>
    <row r="11" spans="3:19" x14ac:dyDescent="0.25">
      <c r="C11">
        <v>206</v>
      </c>
      <c r="D11" s="37" t="s">
        <v>11</v>
      </c>
      <c r="E11" s="37"/>
      <c r="J11" s="37" t="s">
        <v>7</v>
      </c>
      <c r="K11" s="37"/>
      <c r="L11" t="s">
        <v>16</v>
      </c>
      <c r="M11" t="s">
        <v>18</v>
      </c>
    </row>
    <row r="12" spans="3:19" x14ac:dyDescent="0.25">
      <c r="C12">
        <v>207</v>
      </c>
      <c r="D12" s="37" t="s">
        <v>12</v>
      </c>
      <c r="E12" s="37"/>
      <c r="J12" s="37" t="s">
        <v>8</v>
      </c>
      <c r="K12" s="37"/>
      <c r="L12" t="s">
        <v>16</v>
      </c>
      <c r="M12" t="s">
        <v>18</v>
      </c>
    </row>
    <row r="13" spans="3:19" x14ac:dyDescent="0.25">
      <c r="C13">
        <v>208</v>
      </c>
      <c r="D13" s="37" t="s">
        <v>13</v>
      </c>
      <c r="E13" s="37"/>
      <c r="J13" s="37" t="s">
        <v>9</v>
      </c>
      <c r="K13" s="37"/>
      <c r="L13" t="s">
        <v>16</v>
      </c>
      <c r="M13" t="s">
        <v>18</v>
      </c>
    </row>
    <row r="14" spans="3:19" x14ac:dyDescent="0.25">
      <c r="J14" s="37" t="s">
        <v>10</v>
      </c>
      <c r="K14" s="37"/>
      <c r="L14" t="s">
        <v>16</v>
      </c>
      <c r="M14" t="s">
        <v>18</v>
      </c>
      <c r="Q14" t="s">
        <v>19</v>
      </c>
      <c r="S14">
        <v>205</v>
      </c>
    </row>
    <row r="15" spans="3:19" x14ac:dyDescent="0.25">
      <c r="J15" s="37" t="s">
        <v>11</v>
      </c>
      <c r="K15" s="37"/>
      <c r="L15" t="s">
        <v>16</v>
      </c>
      <c r="M15" t="s">
        <v>18</v>
      </c>
      <c r="Q15" t="s">
        <v>20</v>
      </c>
      <c r="S15" t="e">
        <f>VLOOKUP(S14,Sheet1!C3:P10,9,0)</f>
        <v>#N/A</v>
      </c>
    </row>
    <row r="16" spans="3:19" x14ac:dyDescent="0.25">
      <c r="J16" s="37" t="s">
        <v>12</v>
      </c>
      <c r="K16" s="37"/>
      <c r="L16" t="s">
        <v>17</v>
      </c>
      <c r="M16" t="s">
        <v>18</v>
      </c>
      <c r="Q16" t="s">
        <v>21</v>
      </c>
    </row>
    <row r="17" spans="10:19" x14ac:dyDescent="0.25">
      <c r="J17" s="37" t="s">
        <v>13</v>
      </c>
      <c r="K17" s="37"/>
      <c r="L17" t="s">
        <v>17</v>
      </c>
      <c r="M17" t="s">
        <v>18</v>
      </c>
    </row>
    <row r="18" spans="10:19" x14ac:dyDescent="0.25">
      <c r="Q18" t="s">
        <v>22</v>
      </c>
      <c r="S18" t="str">
        <f>VLOOKUP(S14,C6:E13,2,0)</f>
        <v>bulbul</v>
      </c>
    </row>
  </sheetData>
  <mergeCells count="14">
    <mergeCell ref="D7:E7"/>
    <mergeCell ref="D8:E8"/>
    <mergeCell ref="D9:E9"/>
    <mergeCell ref="D10:E10"/>
    <mergeCell ref="D11:E11"/>
    <mergeCell ref="J16:K16"/>
    <mergeCell ref="J17:K17"/>
    <mergeCell ref="D13:E13"/>
    <mergeCell ref="J11:K11"/>
    <mergeCell ref="J12:K12"/>
    <mergeCell ref="J13:K13"/>
    <mergeCell ref="J14:K14"/>
    <mergeCell ref="J15:K15"/>
    <mergeCell ref="D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F999-026F-4A17-AB5E-673A5312353B}">
  <dimension ref="E3:R21"/>
  <sheetViews>
    <sheetView topLeftCell="F3" workbookViewId="0">
      <selection activeCell="R15" sqref="R15"/>
    </sheetView>
  </sheetViews>
  <sheetFormatPr defaultRowHeight="15" x14ac:dyDescent="0.25"/>
  <cols>
    <col min="5" max="5" width="12.7109375" customWidth="1"/>
    <col min="6" max="6" width="18.28515625" customWidth="1"/>
    <col min="7" max="7" width="19.42578125" customWidth="1"/>
    <col min="8" max="8" width="22.85546875" customWidth="1"/>
    <col min="9" max="9" width="22.5703125" customWidth="1"/>
    <col min="10" max="10" width="9.28515625" customWidth="1"/>
    <col min="12" max="12" width="10.5703125" customWidth="1"/>
    <col min="16" max="16" width="13.140625" customWidth="1"/>
    <col min="18" max="18" width="18" customWidth="1"/>
  </cols>
  <sheetData>
    <row r="3" spans="5:18" x14ac:dyDescent="0.25">
      <c r="H3" s="40" t="s">
        <v>23</v>
      </c>
      <c r="I3" s="40"/>
      <c r="J3" s="40"/>
      <c r="K3" s="40"/>
      <c r="L3" s="40"/>
      <c r="M3" s="40"/>
      <c r="N3" s="40"/>
      <c r="O3" s="40"/>
    </row>
    <row r="4" spans="5:18" x14ac:dyDescent="0.25">
      <c r="H4" s="40"/>
      <c r="I4" s="40"/>
      <c r="J4" s="40"/>
      <c r="K4" s="40"/>
      <c r="L4" s="40"/>
      <c r="M4" s="40"/>
      <c r="N4" s="40"/>
      <c r="O4" s="40"/>
    </row>
    <row r="5" spans="5:18" x14ac:dyDescent="0.25">
      <c r="F5" s="37"/>
      <c r="G5" s="37"/>
    </row>
    <row r="6" spans="5:18" ht="18.75" x14ac:dyDescent="0.3">
      <c r="E6" s="1" t="s">
        <v>24</v>
      </c>
      <c r="F6" s="1" t="s">
        <v>25</v>
      </c>
      <c r="G6" s="2" t="s">
        <v>26</v>
      </c>
      <c r="H6" s="1" t="s">
        <v>27</v>
      </c>
      <c r="I6" s="1" t="s">
        <v>37</v>
      </c>
      <c r="J6" s="1"/>
      <c r="K6" s="1"/>
      <c r="L6" s="38"/>
      <c r="M6" s="38"/>
    </row>
    <row r="7" spans="5:18" x14ac:dyDescent="0.25">
      <c r="E7">
        <v>55001</v>
      </c>
      <c r="F7" t="s">
        <v>28</v>
      </c>
      <c r="G7">
        <v>192233</v>
      </c>
      <c r="H7">
        <v>1956467</v>
      </c>
      <c r="I7">
        <v>3456789</v>
      </c>
      <c r="L7" s="37"/>
      <c r="M7" s="37"/>
    </row>
    <row r="8" spans="5:18" x14ac:dyDescent="0.25">
      <c r="E8">
        <v>55002</v>
      </c>
      <c r="F8" t="s">
        <v>29</v>
      </c>
      <c r="G8">
        <v>192244</v>
      </c>
      <c r="H8">
        <v>1967587</v>
      </c>
      <c r="I8">
        <v>2345678</v>
      </c>
      <c r="L8" s="37"/>
      <c r="M8" s="37"/>
    </row>
    <row r="9" spans="5:18" x14ac:dyDescent="0.25">
      <c r="E9">
        <v>55003</v>
      </c>
      <c r="F9" t="s">
        <v>30</v>
      </c>
      <c r="G9">
        <v>156768</v>
      </c>
      <c r="H9">
        <v>1946565</v>
      </c>
      <c r="I9">
        <v>3456789</v>
      </c>
      <c r="L9" s="37"/>
      <c r="M9" s="37"/>
    </row>
    <row r="10" spans="5:18" x14ac:dyDescent="0.25">
      <c r="E10">
        <v>55004</v>
      </c>
      <c r="F10" t="s">
        <v>31</v>
      </c>
      <c r="G10">
        <v>456787</v>
      </c>
      <c r="H10">
        <v>1956778</v>
      </c>
      <c r="I10">
        <v>19006655</v>
      </c>
      <c r="L10" s="37"/>
      <c r="M10" s="37"/>
    </row>
    <row r="11" spans="5:18" ht="21" x14ac:dyDescent="0.35">
      <c r="E11">
        <v>55005</v>
      </c>
      <c r="F11" t="s">
        <v>32</v>
      </c>
      <c r="G11">
        <v>567777</v>
      </c>
      <c r="H11">
        <v>1967899</v>
      </c>
      <c r="I11">
        <v>2345678</v>
      </c>
      <c r="L11" s="39" t="s">
        <v>25</v>
      </c>
      <c r="M11" s="39"/>
      <c r="P11" s="39" t="s">
        <v>25</v>
      </c>
      <c r="Q11" s="39"/>
      <c r="R11" t="s">
        <v>31</v>
      </c>
    </row>
    <row r="12" spans="5:18" ht="18.75" x14ac:dyDescent="0.3">
      <c r="E12">
        <v>55006</v>
      </c>
      <c r="F12" t="s">
        <v>33</v>
      </c>
      <c r="G12">
        <v>876898</v>
      </c>
      <c r="H12">
        <v>197665</v>
      </c>
      <c r="I12">
        <v>238866</v>
      </c>
      <c r="L12" s="2" t="s">
        <v>26</v>
      </c>
      <c r="M12" s="2"/>
      <c r="P12" s="2" t="s">
        <v>26</v>
      </c>
      <c r="Q12" s="2"/>
      <c r="R12">
        <f>INDEX(E6:I14,MATCH(R11,F6:F14,0),MATCH(P12,E6:I6,0))</f>
        <v>456787</v>
      </c>
    </row>
    <row r="13" spans="5:18" ht="21" x14ac:dyDescent="0.35">
      <c r="E13">
        <v>55007</v>
      </c>
      <c r="F13" t="s">
        <v>34</v>
      </c>
      <c r="G13">
        <v>656677</v>
      </c>
      <c r="H13">
        <v>4567899</v>
      </c>
      <c r="I13">
        <v>467801</v>
      </c>
      <c r="L13" s="39" t="s">
        <v>27</v>
      </c>
      <c r="M13" s="39"/>
      <c r="P13" s="39" t="s">
        <v>27</v>
      </c>
      <c r="Q13" s="39"/>
      <c r="R13">
        <f>INDEX(E6:I14,MATCH(R11,F6:F14,0),MATCH(P13,E6:I6,0))</f>
        <v>1956778</v>
      </c>
    </row>
    <row r="14" spans="5:18" ht="21" x14ac:dyDescent="0.35">
      <c r="E14">
        <v>55008</v>
      </c>
      <c r="F14" t="s">
        <v>35</v>
      </c>
      <c r="G14">
        <v>675788</v>
      </c>
      <c r="H14">
        <v>2345678</v>
      </c>
      <c r="I14">
        <v>196635</v>
      </c>
      <c r="L14" s="39" t="s">
        <v>36</v>
      </c>
      <c r="M14" s="39"/>
      <c r="P14" s="3" t="s">
        <v>36</v>
      </c>
      <c r="Q14" s="3"/>
      <c r="R14" t="e">
        <f>INDEX(E6:I14,MATCH(R11,F6:F14,0),MATCH(P14,E6:I6,0))</f>
        <v>#N/A</v>
      </c>
    </row>
    <row r="19" spans="11:12" ht="18.75" x14ac:dyDescent="0.3">
      <c r="K19" s="2"/>
      <c r="L19" s="2"/>
    </row>
    <row r="20" spans="11:12" ht="21" x14ac:dyDescent="0.35">
      <c r="K20" s="39"/>
      <c r="L20" s="39"/>
    </row>
    <row r="21" spans="11:12" ht="21" x14ac:dyDescent="0.35">
      <c r="K21" s="39"/>
      <c r="L21" s="39"/>
    </row>
  </sheetData>
  <mergeCells count="14">
    <mergeCell ref="P11:Q11"/>
    <mergeCell ref="P13:Q13"/>
    <mergeCell ref="K21:L21"/>
    <mergeCell ref="K20:L20"/>
    <mergeCell ref="H3:O4"/>
    <mergeCell ref="L10:M10"/>
    <mergeCell ref="L11:M11"/>
    <mergeCell ref="L13:M13"/>
    <mergeCell ref="L14:M14"/>
    <mergeCell ref="F5:G5"/>
    <mergeCell ref="L6:M6"/>
    <mergeCell ref="L7:M7"/>
    <mergeCell ref="L8:M8"/>
    <mergeCell ref="L9:M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2DBF-B3D1-4475-AB64-9450C5B246FE}">
  <dimension ref="E4:N9"/>
  <sheetViews>
    <sheetView topLeftCell="A3" workbookViewId="0">
      <selection activeCell="M7" sqref="M7"/>
    </sheetView>
  </sheetViews>
  <sheetFormatPr defaultRowHeight="15" x14ac:dyDescent="0.25"/>
  <cols>
    <col min="5" max="5" width="14.140625" customWidth="1"/>
    <col min="6" max="6" width="13.5703125" customWidth="1"/>
    <col min="7" max="7" width="20" customWidth="1"/>
    <col min="8" max="8" width="10.140625" customWidth="1"/>
    <col min="9" max="9" width="10.5703125" customWidth="1"/>
    <col min="10" max="10" width="11.85546875" customWidth="1"/>
    <col min="11" max="11" width="15.28515625" customWidth="1"/>
  </cols>
  <sheetData>
    <row r="4" spans="5:14" ht="42" customHeight="1" x14ac:dyDescent="0.6">
      <c r="E4" s="6" t="s">
        <v>38</v>
      </c>
      <c r="F4" s="7" t="s">
        <v>22</v>
      </c>
      <c r="G4" s="8" t="s">
        <v>39</v>
      </c>
      <c r="H4" s="8" t="s">
        <v>40</v>
      </c>
      <c r="I4" s="8" t="s">
        <v>41</v>
      </c>
      <c r="J4" s="8" t="s">
        <v>42</v>
      </c>
      <c r="K4" s="8" t="s">
        <v>43</v>
      </c>
    </row>
    <row r="5" spans="5:14" ht="53.25" customHeight="1" x14ac:dyDescent="0.35">
      <c r="E5" s="10">
        <v>101</v>
      </c>
      <c r="F5" s="11" t="s">
        <v>44</v>
      </c>
      <c r="G5" s="12" t="s">
        <v>49</v>
      </c>
      <c r="H5" s="12">
        <v>25</v>
      </c>
      <c r="I5" s="12" t="s">
        <v>54</v>
      </c>
      <c r="J5" s="12">
        <v>21345678</v>
      </c>
    </row>
    <row r="6" spans="5:14" ht="42.75" customHeight="1" x14ac:dyDescent="0.35">
      <c r="E6" s="10">
        <v>102</v>
      </c>
      <c r="F6" s="12" t="s">
        <v>45</v>
      </c>
      <c r="G6" s="12" t="s">
        <v>50</v>
      </c>
      <c r="H6" s="12">
        <v>24</v>
      </c>
      <c r="I6" s="12" t="s">
        <v>54</v>
      </c>
      <c r="J6" s="12">
        <v>2345678</v>
      </c>
      <c r="N6" s="9"/>
    </row>
    <row r="7" spans="5:14" ht="55.5" customHeight="1" x14ac:dyDescent="0.35">
      <c r="E7" s="10">
        <v>103</v>
      </c>
      <c r="F7" s="12" t="s">
        <v>46</v>
      </c>
      <c r="G7" s="12" t="s">
        <v>51</v>
      </c>
      <c r="H7" s="12">
        <v>41</v>
      </c>
      <c r="I7" s="12" t="s">
        <v>54</v>
      </c>
      <c r="J7" s="12">
        <v>1234567</v>
      </c>
      <c r="M7">
        <v>103</v>
      </c>
    </row>
    <row r="8" spans="5:14" ht="51.75" customHeight="1" x14ac:dyDescent="0.35">
      <c r="E8" s="10">
        <v>104</v>
      </c>
      <c r="F8" s="12" t="s">
        <v>47</v>
      </c>
      <c r="G8" s="12" t="s">
        <v>52</v>
      </c>
      <c r="H8" s="12">
        <v>28</v>
      </c>
      <c r="I8" s="12" t="s">
        <v>54</v>
      </c>
      <c r="J8" s="12">
        <v>345678</v>
      </c>
    </row>
    <row r="9" spans="5:14" ht="44.25" customHeight="1" x14ac:dyDescent="0.35">
      <c r="E9" s="10">
        <v>105</v>
      </c>
      <c r="F9" s="12" t="s">
        <v>48</v>
      </c>
      <c r="G9" s="12" t="s">
        <v>53</v>
      </c>
      <c r="H9" s="12">
        <v>34</v>
      </c>
      <c r="I9" s="12" t="s">
        <v>54</v>
      </c>
      <c r="J9" s="12">
        <v>2345678</v>
      </c>
    </row>
  </sheetData>
  <dataValidations count="1">
    <dataValidation type="list" allowBlank="1" showInputMessage="1" showErrorMessage="1" sqref="M7" xr:uid="{050EB868-9AC8-4EFC-8B91-93A69756EACF}">
      <formula1>$E$5:$E$9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E583-24F7-4BAE-B9D3-D3C76312D039}">
  <dimension ref="D2:P19"/>
  <sheetViews>
    <sheetView workbookViewId="0">
      <selection activeCell="H12" sqref="H12"/>
    </sheetView>
  </sheetViews>
  <sheetFormatPr defaultRowHeight="15" x14ac:dyDescent="0.25"/>
  <cols>
    <col min="11" max="11" width="14.140625" bestFit="1" customWidth="1"/>
  </cols>
  <sheetData>
    <row r="2" spans="4:16" x14ac:dyDescent="0.25">
      <c r="D2" t="s">
        <v>55</v>
      </c>
    </row>
    <row r="6" spans="4:16" x14ac:dyDescent="0.25">
      <c r="H6" s="4"/>
      <c r="I6" s="4"/>
      <c r="J6" s="4"/>
      <c r="K6" s="4"/>
    </row>
    <row r="7" spans="4:16" ht="15" customHeight="1" x14ac:dyDescent="0.35">
      <c r="H7" s="41" t="s">
        <v>56</v>
      </c>
      <c r="I7" s="41"/>
      <c r="J7" s="41"/>
      <c r="K7" s="41"/>
    </row>
    <row r="8" spans="4:16" ht="15" customHeight="1" x14ac:dyDescent="0.35">
      <c r="H8" s="14"/>
      <c r="I8" s="14"/>
      <c r="J8" s="14"/>
      <c r="K8" s="14"/>
      <c r="P8" cm="1">
        <f t="array" ref="P8">PHOTO</f>
        <v>0</v>
      </c>
    </row>
    <row r="9" spans="4:16" ht="15" customHeight="1" x14ac:dyDescent="0.35">
      <c r="H9" s="14"/>
      <c r="I9" s="14"/>
      <c r="J9" s="14"/>
      <c r="K9" s="14"/>
    </row>
    <row r="10" spans="4:16" ht="21" x14ac:dyDescent="0.35">
      <c r="H10" s="5"/>
      <c r="I10" s="5"/>
      <c r="J10" s="14"/>
      <c r="K10" s="13"/>
    </row>
    <row r="11" spans="4:16" ht="21" x14ac:dyDescent="0.35">
      <c r="H11" s="5"/>
      <c r="I11" s="5"/>
      <c r="J11" s="14"/>
      <c r="K11" s="14"/>
    </row>
    <row r="12" spans="4:16" ht="21" x14ac:dyDescent="0.35">
      <c r="H12" s="5" t="s">
        <v>59</v>
      </c>
      <c r="I12" s="5"/>
      <c r="J12" s="14"/>
      <c r="K12" s="5">
        <v>103</v>
      </c>
    </row>
    <row r="13" spans="4:16" x14ac:dyDescent="0.25">
      <c r="H13" s="5" t="s">
        <v>39</v>
      </c>
      <c r="I13" s="5"/>
      <c r="J13" s="5"/>
      <c r="K13" s="5" t="str">
        <f>VLOOKUP(K12,Sheet4!E4:K9,3,0)</f>
        <v>pan singh</v>
      </c>
    </row>
    <row r="14" spans="4:16" x14ac:dyDescent="0.25">
      <c r="H14" s="5" t="s">
        <v>40</v>
      </c>
      <c r="I14" s="5"/>
      <c r="J14" s="5"/>
      <c r="K14" s="5">
        <f>VLOOKUP(K12,Sheet4!E5:K9,4,0)</f>
        <v>41</v>
      </c>
    </row>
    <row r="15" spans="4:16" x14ac:dyDescent="0.25">
      <c r="H15" s="5" t="s">
        <v>41</v>
      </c>
      <c r="I15" s="5"/>
      <c r="J15" s="5"/>
      <c r="K15" s="5" t="str">
        <f>VLOOKUP(K12,Sheet4!E4:K9,5,0)</f>
        <v>male</v>
      </c>
    </row>
    <row r="16" spans="4:16" x14ac:dyDescent="0.25">
      <c r="H16" s="5" t="s">
        <v>58</v>
      </c>
      <c r="I16" s="5"/>
      <c r="J16" s="5"/>
      <c r="K16" s="5">
        <f>VLOOKUP(K12,Sheet4!E5:K9,6,0)</f>
        <v>1234567</v>
      </c>
    </row>
    <row r="17" spans="8:11" x14ac:dyDescent="0.25">
      <c r="H17" s="5"/>
      <c r="I17" s="5"/>
      <c r="J17" s="5"/>
      <c r="K17" s="5"/>
    </row>
    <row r="18" spans="8:11" x14ac:dyDescent="0.25">
      <c r="H18" s="13"/>
      <c r="I18" s="13"/>
      <c r="J18" s="13"/>
      <c r="K18" s="13"/>
    </row>
    <row r="19" spans="8:11" x14ac:dyDescent="0.25">
      <c r="H19" s="13" t="s">
        <v>57</v>
      </c>
      <c r="I19" s="13"/>
      <c r="J19" s="13"/>
      <c r="K19" s="13"/>
    </row>
  </sheetData>
  <mergeCells count="1">
    <mergeCell ref="H7:K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2024-01-18T05:50:22Z</dcterms:created>
  <dcterms:modified xsi:type="dcterms:W3CDTF">2024-01-31T06:31:50Z</dcterms:modified>
</cp:coreProperties>
</file>