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UsersA$\ana73\Home\Desktop\Drawdown fellowship\Fellowship docs\Data for model\"/>
    </mc:Choice>
  </mc:AlternateContent>
  <bookViews>
    <workbookView xWindow="0" yWindow="0" windowWidth="23040" windowHeight="9192" tabRatio="707" firstSheet="1" activeTab="3"/>
  </bookViews>
  <sheets>
    <sheet name="UN DESA FP Estimates_Projection" sheetId="1" r:id="rId1"/>
    <sheet name="UN DESA SDG regions" sheetId="8" r:id="rId2"/>
    <sheet name="PDS Interpolator projections" sheetId="4" r:id="rId3"/>
    <sheet name="DESA&amp;FP Cost data" sheetId="9" r:id="rId4"/>
    <sheet name="UN WRA&amp;FP Cost data" sheetId="12" r:id="rId5"/>
    <sheet name="UN WRA 2014-2060" sheetId="13" r:id="rId6"/>
    <sheet name="Regional Classification" sheetId="2" r:id="rId7"/>
    <sheet name="Database Field Descriptions" sheetId="3" r:id="rId8"/>
    <sheet name="Guttmacher Costs per FP user" sheetId="10" r:id="rId9"/>
  </sheets>
  <definedNames>
    <definedName name="Shipping" localSheetId="8">#REF!</definedName>
    <definedName name="Shipping" localSheetId="5">#REF!</definedName>
    <definedName name="Shipping">#REF!</definedName>
    <definedName name="Table_4._MNHneeds1" localSheetId="5">#REF!</definedName>
    <definedName name="Table_4._MNHneeds1">#REF!</definedName>
    <definedName name="Wastage" localSheetId="8">#REF!</definedName>
    <definedName name="Wastage" localSheetId="5">#REF!</definedName>
    <definedName name="Wastag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6" i="12" l="1"/>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B126" i="12"/>
  <c r="B121" i="12"/>
  <c r="B122" i="12"/>
  <c r="B123" i="12"/>
  <c r="B124" i="12"/>
  <c r="B125" i="12"/>
  <c r="B120" i="12"/>
  <c r="B119" i="12"/>
  <c r="C26" i="12" l="1"/>
  <c r="C83" i="12" s="1"/>
  <c r="D26" i="12"/>
  <c r="D59" i="12" s="1"/>
  <c r="E26" i="12"/>
  <c r="E59" i="12" s="1"/>
  <c r="F26" i="12"/>
  <c r="G26" i="12"/>
  <c r="G83" i="12" s="1"/>
  <c r="H26" i="12"/>
  <c r="H59" i="12" s="1"/>
  <c r="I26" i="12"/>
  <c r="I59" i="12" s="1"/>
  <c r="J26" i="12"/>
  <c r="K26" i="12"/>
  <c r="K83" i="12" s="1"/>
  <c r="L26" i="12"/>
  <c r="M26" i="12"/>
  <c r="M59" i="12" s="1"/>
  <c r="N26" i="12"/>
  <c r="N59" i="12" s="1"/>
  <c r="O26" i="12"/>
  <c r="P26" i="12"/>
  <c r="Q26" i="12"/>
  <c r="Q59" i="12" s="1"/>
  <c r="R26" i="12"/>
  <c r="R59" i="12" s="1"/>
  <c r="S26" i="12"/>
  <c r="T26" i="12"/>
  <c r="U26" i="12"/>
  <c r="U59" i="12" s="1"/>
  <c r="V26" i="12"/>
  <c r="V59" i="12" s="1"/>
  <c r="W26" i="12"/>
  <c r="X26" i="12"/>
  <c r="Y26" i="12"/>
  <c r="Y59" i="12" s="1"/>
  <c r="Z26" i="12"/>
  <c r="Z59" i="12" s="1"/>
  <c r="AA26" i="12"/>
  <c r="AB26" i="12"/>
  <c r="AC26" i="12"/>
  <c r="AC59" i="12" s="1"/>
  <c r="AD26" i="12"/>
  <c r="AD59" i="12" s="1"/>
  <c r="AE26" i="12"/>
  <c r="AF26" i="12"/>
  <c r="AG26" i="12"/>
  <c r="AG59" i="12" s="1"/>
  <c r="AH26" i="12"/>
  <c r="AH59" i="12" s="1"/>
  <c r="AI26" i="12"/>
  <c r="AJ26" i="12"/>
  <c r="AK26" i="12"/>
  <c r="AK59" i="12" s="1"/>
  <c r="AL26" i="12"/>
  <c r="AL59" i="12" s="1"/>
  <c r="AM26" i="12"/>
  <c r="AN26" i="12"/>
  <c r="AO26" i="12"/>
  <c r="AO59" i="12" s="1"/>
  <c r="AP26" i="12"/>
  <c r="AP59" i="12" s="1"/>
  <c r="AQ26" i="12"/>
  <c r="AR26" i="12"/>
  <c r="AS26" i="12"/>
  <c r="AS59" i="12" s="1"/>
  <c r="AT26" i="12"/>
  <c r="AT59" i="12" s="1"/>
  <c r="AU26" i="12"/>
  <c r="AV26" i="12"/>
  <c r="C27" i="12"/>
  <c r="C60" i="12" s="1"/>
  <c r="D27" i="12"/>
  <c r="E27" i="12"/>
  <c r="E84" i="12" s="1"/>
  <c r="F27" i="12"/>
  <c r="G27" i="12"/>
  <c r="G60" i="12" s="1"/>
  <c r="H27" i="12"/>
  <c r="H60" i="12" s="1"/>
  <c r="I27" i="12"/>
  <c r="I84" i="12" s="1"/>
  <c r="J27" i="12"/>
  <c r="K27" i="12"/>
  <c r="L27" i="12"/>
  <c r="L60" i="12" s="1"/>
  <c r="M27" i="12"/>
  <c r="M60" i="12" s="1"/>
  <c r="N27" i="12"/>
  <c r="O27" i="12"/>
  <c r="P27" i="12"/>
  <c r="Q27" i="12"/>
  <c r="Q60" i="12" s="1"/>
  <c r="R27" i="12"/>
  <c r="S27" i="12"/>
  <c r="S60" i="12" s="1"/>
  <c r="T27" i="12"/>
  <c r="U27" i="12"/>
  <c r="V27" i="12"/>
  <c r="W27" i="12"/>
  <c r="W60" i="12" s="1"/>
  <c r="X27" i="12"/>
  <c r="X60" i="12" s="1"/>
  <c r="Y27" i="12"/>
  <c r="Y84" i="12" s="1"/>
  <c r="Z27" i="12"/>
  <c r="Z84" i="12" s="1"/>
  <c r="AA27" i="12"/>
  <c r="AB27" i="12"/>
  <c r="AB60" i="12" s="1"/>
  <c r="AC27" i="12"/>
  <c r="AC60" i="12" s="1"/>
  <c r="AD27" i="12"/>
  <c r="AE27" i="12"/>
  <c r="AF27" i="12"/>
  <c r="AG27" i="12"/>
  <c r="AG60" i="12" s="1"/>
  <c r="AH27" i="12"/>
  <c r="AI27" i="12"/>
  <c r="AI60" i="12" s="1"/>
  <c r="AJ27" i="12"/>
  <c r="AK27" i="12"/>
  <c r="AK84" i="12" s="1"/>
  <c r="AL27" i="12"/>
  <c r="AM27" i="12"/>
  <c r="AM60" i="12" s="1"/>
  <c r="AN27" i="12"/>
  <c r="AN60" i="12" s="1"/>
  <c r="AO27" i="12"/>
  <c r="AP27" i="12"/>
  <c r="AP84" i="12" s="1"/>
  <c r="AQ27" i="12"/>
  <c r="AR27" i="12"/>
  <c r="AR60" i="12" s="1"/>
  <c r="AS27" i="12"/>
  <c r="AS60" i="12" s="1"/>
  <c r="AT27" i="12"/>
  <c r="AU27" i="12"/>
  <c r="AV27" i="12"/>
  <c r="C28" i="12"/>
  <c r="D28" i="12"/>
  <c r="D85" i="12" s="1"/>
  <c r="E28" i="12"/>
  <c r="F28" i="12"/>
  <c r="F61" i="12" s="1"/>
  <c r="G28" i="12"/>
  <c r="G61" i="12" s="1"/>
  <c r="H28" i="12"/>
  <c r="I28" i="12"/>
  <c r="J28" i="12"/>
  <c r="K28" i="12"/>
  <c r="K61" i="12" s="1"/>
  <c r="L28" i="12"/>
  <c r="L61" i="12" s="1"/>
  <c r="M28" i="12"/>
  <c r="N28" i="12"/>
  <c r="O28" i="12"/>
  <c r="P28" i="12"/>
  <c r="P61" i="12" s="1"/>
  <c r="Q28" i="12"/>
  <c r="R28" i="12"/>
  <c r="R85" i="12" s="1"/>
  <c r="S28" i="12"/>
  <c r="T28" i="12"/>
  <c r="T85" i="12" s="1"/>
  <c r="U28" i="12"/>
  <c r="V28" i="12"/>
  <c r="V61" i="12" s="1"/>
  <c r="W28" i="12"/>
  <c r="W61" i="12" s="1"/>
  <c r="X28" i="12"/>
  <c r="Y28" i="12"/>
  <c r="Z28" i="12"/>
  <c r="AA28" i="12"/>
  <c r="AA61" i="12" s="1"/>
  <c r="AB28" i="12"/>
  <c r="AB61" i="12" s="1"/>
  <c r="AC28" i="12"/>
  <c r="AD28" i="12"/>
  <c r="AE28" i="12"/>
  <c r="AF28" i="12"/>
  <c r="AF61" i="12" s="1"/>
  <c r="AG28" i="12"/>
  <c r="AH28" i="12"/>
  <c r="AH61" i="12" s="1"/>
  <c r="AI28" i="12"/>
  <c r="AJ28" i="12"/>
  <c r="AJ85" i="12" s="1"/>
  <c r="AK28" i="12"/>
  <c r="AL28" i="12"/>
  <c r="AL61" i="12" s="1"/>
  <c r="AM28" i="12"/>
  <c r="AM61" i="12" s="1"/>
  <c r="AN28" i="12"/>
  <c r="AO28" i="12"/>
  <c r="AP28" i="12"/>
  <c r="AQ28" i="12"/>
  <c r="AQ61" i="12" s="1"/>
  <c r="AR28" i="12"/>
  <c r="AR61" i="12" s="1"/>
  <c r="AS28" i="12"/>
  <c r="AT28" i="12"/>
  <c r="AU28" i="12"/>
  <c r="AV28" i="12"/>
  <c r="AV61" i="12" s="1"/>
  <c r="C29" i="12"/>
  <c r="D29" i="12"/>
  <c r="E29" i="12"/>
  <c r="E62" i="12" s="1"/>
  <c r="F29" i="12"/>
  <c r="F62" i="12" s="1"/>
  <c r="G29" i="12"/>
  <c r="H29" i="12"/>
  <c r="I29" i="12"/>
  <c r="J29" i="12"/>
  <c r="J62" i="12" s="1"/>
  <c r="K29" i="12"/>
  <c r="K62" i="12" s="1"/>
  <c r="L29" i="12"/>
  <c r="L86" i="12" s="1"/>
  <c r="M29" i="12"/>
  <c r="M86" i="12" s="1"/>
  <c r="N29" i="12"/>
  <c r="O29" i="12"/>
  <c r="O62" i="12" s="1"/>
  <c r="P29" i="12"/>
  <c r="Q29" i="12"/>
  <c r="Q62" i="12" s="1"/>
  <c r="R29" i="12"/>
  <c r="S29" i="12"/>
  <c r="T29" i="12"/>
  <c r="U29" i="12"/>
  <c r="U62" i="12" s="1"/>
  <c r="V29" i="12"/>
  <c r="V62" i="12" s="1"/>
  <c r="W29" i="12"/>
  <c r="X29" i="12"/>
  <c r="X86" i="12" s="1"/>
  <c r="Y29" i="12"/>
  <c r="Z29" i="12"/>
  <c r="Z62" i="12" s="1"/>
  <c r="AA29" i="12"/>
  <c r="AA62" i="12" s="1"/>
  <c r="AB29" i="12"/>
  <c r="AB86" i="12" s="1"/>
  <c r="AC29" i="12"/>
  <c r="AD29" i="12"/>
  <c r="AE29" i="12"/>
  <c r="AE62" i="12" s="1"/>
  <c r="AF29" i="12"/>
  <c r="AG29" i="12"/>
  <c r="AG86" i="12" s="1"/>
  <c r="AH29" i="12"/>
  <c r="AI29" i="12"/>
  <c r="AJ29" i="12"/>
  <c r="AK29" i="12"/>
  <c r="AK62" i="12" s="1"/>
  <c r="AL29" i="12"/>
  <c r="AL62" i="12" s="1"/>
  <c r="AM29" i="12"/>
  <c r="AN29" i="12"/>
  <c r="AN86" i="12" s="1"/>
  <c r="AO29" i="12"/>
  <c r="AP29" i="12"/>
  <c r="AP62" i="12" s="1"/>
  <c r="AQ29" i="12"/>
  <c r="AQ62" i="12" s="1"/>
  <c r="AR29" i="12"/>
  <c r="AS29" i="12"/>
  <c r="AT29" i="12"/>
  <c r="AU29" i="12"/>
  <c r="AU62" i="12" s="1"/>
  <c r="AV29" i="12"/>
  <c r="AV86" i="12" s="1"/>
  <c r="C30" i="12"/>
  <c r="D30" i="12"/>
  <c r="D63" i="12" s="1"/>
  <c r="E30" i="12"/>
  <c r="E63" i="12" s="1"/>
  <c r="F30" i="12"/>
  <c r="F87" i="12" s="1"/>
  <c r="G30" i="12"/>
  <c r="H30" i="12"/>
  <c r="I30" i="12"/>
  <c r="I63" i="12" s="1"/>
  <c r="J30" i="12"/>
  <c r="J63" i="12" s="1"/>
  <c r="K30" i="12"/>
  <c r="L30" i="12"/>
  <c r="M30" i="12"/>
  <c r="N30" i="12"/>
  <c r="N63" i="12" s="1"/>
  <c r="O30" i="12"/>
  <c r="P30" i="12"/>
  <c r="P63" i="12" s="1"/>
  <c r="Q30" i="12"/>
  <c r="R30" i="12"/>
  <c r="S30" i="12"/>
  <c r="T30" i="12"/>
  <c r="T63" i="12" s="1"/>
  <c r="U30" i="12"/>
  <c r="U63" i="12" s="1"/>
  <c r="V30" i="12"/>
  <c r="V87" i="12" s="1"/>
  <c r="W30" i="12"/>
  <c r="X30" i="12"/>
  <c r="Y30" i="12"/>
  <c r="Y63" i="12" s="1"/>
  <c r="Z30" i="12"/>
  <c r="Z87" i="12" s="1"/>
  <c r="AA30" i="12"/>
  <c r="AB30" i="12"/>
  <c r="AC30" i="12"/>
  <c r="AD30" i="12"/>
  <c r="AD63" i="12" s="1"/>
  <c r="AE30" i="12"/>
  <c r="AF30" i="12"/>
  <c r="AF63" i="12" s="1"/>
  <c r="AG30" i="12"/>
  <c r="AH30" i="12"/>
  <c r="AI30" i="12"/>
  <c r="AJ30" i="12"/>
  <c r="AJ63" i="12" s="1"/>
  <c r="AK30" i="12"/>
  <c r="AK63" i="12" s="1"/>
  <c r="AL30" i="12"/>
  <c r="AL87" i="12" s="1"/>
  <c r="AM30" i="12"/>
  <c r="AN30" i="12"/>
  <c r="AO30" i="12"/>
  <c r="AO63" i="12" s="1"/>
  <c r="AP30" i="12"/>
  <c r="AP63" i="12" s="1"/>
  <c r="AQ30" i="12"/>
  <c r="AR30" i="12"/>
  <c r="AS30" i="12"/>
  <c r="AT30" i="12"/>
  <c r="AT63" i="12" s="1"/>
  <c r="AU30" i="12"/>
  <c r="AV30" i="12"/>
  <c r="AV63" i="12" s="1"/>
  <c r="C31" i="12"/>
  <c r="C64" i="12" s="1"/>
  <c r="D31" i="12"/>
  <c r="D64" i="12" s="1"/>
  <c r="E31" i="12"/>
  <c r="F31" i="12"/>
  <c r="G31" i="12"/>
  <c r="H31" i="12"/>
  <c r="H64" i="12" s="1"/>
  <c r="I31" i="12"/>
  <c r="I64" i="12" s="1"/>
  <c r="J31" i="12"/>
  <c r="K31" i="12"/>
  <c r="L31" i="12"/>
  <c r="M31" i="12"/>
  <c r="M64" i="12" s="1"/>
  <c r="N31" i="12"/>
  <c r="O31" i="12"/>
  <c r="O64" i="12" s="1"/>
  <c r="P31" i="12"/>
  <c r="Q31" i="12"/>
  <c r="Q88" i="12" s="1"/>
  <c r="R31" i="12"/>
  <c r="S31" i="12"/>
  <c r="S64" i="12" s="1"/>
  <c r="T31" i="12"/>
  <c r="T64" i="12" s="1"/>
  <c r="U31" i="12"/>
  <c r="V31" i="12"/>
  <c r="W31" i="12"/>
  <c r="X31" i="12"/>
  <c r="X64" i="12" s="1"/>
  <c r="Y31" i="12"/>
  <c r="Y64" i="12" s="1"/>
  <c r="Z31" i="12"/>
  <c r="AA31" i="12"/>
  <c r="AB31" i="12"/>
  <c r="AC31" i="12"/>
  <c r="AC88" i="12" s="1"/>
  <c r="AD31" i="12"/>
  <c r="AE31" i="12"/>
  <c r="AE64" i="12" s="1"/>
  <c r="AF31" i="12"/>
  <c r="AG31" i="12"/>
  <c r="AH31" i="12"/>
  <c r="AI31" i="12"/>
  <c r="AI64" i="12" s="1"/>
  <c r="AJ31" i="12"/>
  <c r="AJ64" i="12" s="1"/>
  <c r="AK31" i="12"/>
  <c r="AL31" i="12"/>
  <c r="AM31" i="12"/>
  <c r="AN31" i="12"/>
  <c r="AN64" i="12" s="1"/>
  <c r="AO31" i="12"/>
  <c r="AO64" i="12" s="1"/>
  <c r="AP31" i="12"/>
  <c r="AQ31" i="12"/>
  <c r="AR31" i="12"/>
  <c r="AS31" i="12"/>
  <c r="AS64" i="12" s="1"/>
  <c r="AT31" i="12"/>
  <c r="AU31" i="12"/>
  <c r="AU64" i="12" s="1"/>
  <c r="AV31" i="12"/>
  <c r="C32" i="12"/>
  <c r="C65" i="12" s="1"/>
  <c r="D32" i="12"/>
  <c r="E32" i="12"/>
  <c r="F32" i="12"/>
  <c r="G32" i="12"/>
  <c r="G65" i="12" s="1"/>
  <c r="H32" i="12"/>
  <c r="H65" i="12" s="1"/>
  <c r="I32" i="12"/>
  <c r="J32" i="12"/>
  <c r="K32" i="12"/>
  <c r="L32" i="12"/>
  <c r="L65" i="12" s="1"/>
  <c r="M32" i="12"/>
  <c r="N32" i="12"/>
  <c r="N65" i="12" s="1"/>
  <c r="O32" i="12"/>
  <c r="P32" i="12"/>
  <c r="P89" i="12" s="1"/>
  <c r="Q32" i="12"/>
  <c r="R32" i="12"/>
  <c r="R65" i="12" s="1"/>
  <c r="S32" i="12"/>
  <c r="S65" i="12" s="1"/>
  <c r="T32" i="12"/>
  <c r="U32" i="12"/>
  <c r="V32" i="12"/>
  <c r="W32" i="12"/>
  <c r="W65" i="12" s="1"/>
  <c r="X32" i="12"/>
  <c r="X65" i="12" s="1"/>
  <c r="Y32" i="12"/>
  <c r="Z32" i="12"/>
  <c r="AA32" i="12"/>
  <c r="AB32" i="12"/>
  <c r="AB65" i="12" s="1"/>
  <c r="AC32" i="12"/>
  <c r="AD32" i="12"/>
  <c r="AD65" i="12" s="1"/>
  <c r="AE32" i="12"/>
  <c r="AF32" i="12"/>
  <c r="AG32" i="12"/>
  <c r="AH32" i="12"/>
  <c r="AH65" i="12" s="1"/>
  <c r="AI32" i="12"/>
  <c r="AI65" i="12" s="1"/>
  <c r="AJ32" i="12"/>
  <c r="AK32" i="12"/>
  <c r="AL32" i="12"/>
  <c r="AM32" i="12"/>
  <c r="AM65" i="12" s="1"/>
  <c r="AN32" i="12"/>
  <c r="AN65" i="12" s="1"/>
  <c r="AO32" i="12"/>
  <c r="AP32" i="12"/>
  <c r="AQ32" i="12"/>
  <c r="AR32" i="12"/>
  <c r="AR65" i="12" s="1"/>
  <c r="AS32" i="12"/>
  <c r="AT32" i="12"/>
  <c r="AT65" i="12" s="1"/>
  <c r="AU32" i="12"/>
  <c r="AV32" i="12"/>
  <c r="C33" i="12"/>
  <c r="D33" i="12"/>
  <c r="E33" i="12"/>
  <c r="F33" i="12"/>
  <c r="G33" i="12"/>
  <c r="H33" i="12"/>
  <c r="I33" i="12"/>
  <c r="J33" i="12"/>
  <c r="K33" i="12"/>
  <c r="L33" i="12"/>
  <c r="M33" i="12"/>
  <c r="N33" i="12"/>
  <c r="O33" i="12"/>
  <c r="P33" i="12"/>
  <c r="Q33" i="12"/>
  <c r="R33" i="12"/>
  <c r="S33" i="12"/>
  <c r="T33" i="12"/>
  <c r="U33" i="12"/>
  <c r="V33" i="12"/>
  <c r="W33" i="12"/>
  <c r="X33" i="12"/>
  <c r="Y33" i="12"/>
  <c r="Z33" i="12"/>
  <c r="AA33" i="12"/>
  <c r="AB33" i="12"/>
  <c r="AC33" i="12"/>
  <c r="AD33" i="12"/>
  <c r="AE33" i="12"/>
  <c r="AF33" i="12"/>
  <c r="AG33" i="12"/>
  <c r="AH33" i="12"/>
  <c r="AI33" i="12"/>
  <c r="AJ33" i="12"/>
  <c r="AK33" i="12"/>
  <c r="AL33" i="12"/>
  <c r="AM33" i="12"/>
  <c r="AN33" i="12"/>
  <c r="AO33" i="12"/>
  <c r="AP33" i="12"/>
  <c r="AQ33" i="12"/>
  <c r="AR33" i="12"/>
  <c r="AS33" i="12"/>
  <c r="AT33" i="12"/>
  <c r="AU33" i="12"/>
  <c r="AV33" i="12"/>
  <c r="B33" i="12"/>
  <c r="B28" i="12"/>
  <c r="B29" i="12"/>
  <c r="B62" i="12" s="1"/>
  <c r="B30" i="12"/>
  <c r="B31" i="12"/>
  <c r="B32" i="12"/>
  <c r="B27" i="12"/>
  <c r="B60" i="12" s="1"/>
  <c r="B26" i="12"/>
  <c r="B59" i="12" s="1"/>
  <c r="R586" i="13"/>
  <c r="R587" i="13"/>
  <c r="R588" i="13"/>
  <c r="R589" i="13"/>
  <c r="R590" i="13"/>
  <c r="R591" i="13"/>
  <c r="R592" i="13"/>
  <c r="R593" i="13"/>
  <c r="R594" i="13"/>
  <c r="R595" i="13"/>
  <c r="R596" i="13"/>
  <c r="R597" i="13"/>
  <c r="R598" i="13"/>
  <c r="R599" i="13"/>
  <c r="R600" i="13"/>
  <c r="R601" i="13"/>
  <c r="R602" i="13"/>
  <c r="R603" i="13"/>
  <c r="R604" i="13"/>
  <c r="R605" i="13"/>
  <c r="R606" i="13"/>
  <c r="R607" i="13"/>
  <c r="R608" i="13"/>
  <c r="R609" i="13"/>
  <c r="R610" i="13"/>
  <c r="R611" i="13"/>
  <c r="R612" i="13"/>
  <c r="R613" i="13"/>
  <c r="R614" i="13"/>
  <c r="R615" i="13"/>
  <c r="R616" i="13"/>
  <c r="R617" i="13"/>
  <c r="R618" i="13"/>
  <c r="R619" i="13"/>
  <c r="R620" i="13"/>
  <c r="R621" i="13"/>
  <c r="R622" i="13"/>
  <c r="R623" i="13"/>
  <c r="R624" i="13"/>
  <c r="R625" i="13"/>
  <c r="R626" i="13"/>
  <c r="R627" i="13"/>
  <c r="R628" i="13"/>
  <c r="R629" i="13"/>
  <c r="R630" i="13"/>
  <c r="R585" i="13"/>
  <c r="R584" i="13"/>
  <c r="O724" i="13"/>
  <c r="O723" i="13"/>
  <c r="O722" i="13"/>
  <c r="O721" i="13"/>
  <c r="O720" i="13"/>
  <c r="O719" i="13"/>
  <c r="O718" i="13"/>
  <c r="O717" i="13"/>
  <c r="O716" i="13"/>
  <c r="O715" i="13"/>
  <c r="O714" i="13"/>
  <c r="O713" i="13"/>
  <c r="O712" i="13"/>
  <c r="O711" i="13"/>
  <c r="O710" i="13"/>
  <c r="O709" i="13"/>
  <c r="O708" i="13"/>
  <c r="O707" i="13"/>
  <c r="O706" i="13"/>
  <c r="O705" i="13"/>
  <c r="O704" i="13"/>
  <c r="O703" i="13"/>
  <c r="O702" i="13"/>
  <c r="O701" i="13"/>
  <c r="O700" i="13"/>
  <c r="O699" i="13"/>
  <c r="O698" i="13"/>
  <c r="O697" i="13"/>
  <c r="O696" i="13"/>
  <c r="O695" i="13"/>
  <c r="O694" i="13"/>
  <c r="O693" i="13"/>
  <c r="O692" i="13"/>
  <c r="O691" i="13"/>
  <c r="O690" i="13"/>
  <c r="O689" i="13"/>
  <c r="O688" i="13"/>
  <c r="O687" i="13"/>
  <c r="O686" i="13"/>
  <c r="O685" i="13"/>
  <c r="O684" i="13"/>
  <c r="O683" i="13"/>
  <c r="O682" i="13"/>
  <c r="O681" i="13"/>
  <c r="O680" i="13"/>
  <c r="O679" i="13"/>
  <c r="O678" i="13"/>
  <c r="O677" i="13"/>
  <c r="O676" i="13"/>
  <c r="O675" i="13"/>
  <c r="O674" i="13"/>
  <c r="O673" i="13"/>
  <c r="O672" i="13"/>
  <c r="O671" i="13"/>
  <c r="O670" i="13"/>
  <c r="O669" i="13"/>
  <c r="O668" i="13"/>
  <c r="O667" i="13"/>
  <c r="O666" i="13"/>
  <c r="O665" i="13"/>
  <c r="O664" i="13"/>
  <c r="O663" i="13"/>
  <c r="O662" i="13"/>
  <c r="O661" i="13"/>
  <c r="O660" i="13"/>
  <c r="O659" i="13"/>
  <c r="O658" i="13"/>
  <c r="O657" i="13"/>
  <c r="O656" i="13"/>
  <c r="O655" i="13"/>
  <c r="O654" i="13"/>
  <c r="O653" i="13"/>
  <c r="O652" i="13"/>
  <c r="O651" i="13"/>
  <c r="O650" i="13"/>
  <c r="O649" i="13"/>
  <c r="O648" i="13"/>
  <c r="O647" i="13"/>
  <c r="O646" i="13"/>
  <c r="O645" i="13"/>
  <c r="O644" i="13"/>
  <c r="O643" i="13"/>
  <c r="O642" i="13"/>
  <c r="O641" i="13"/>
  <c r="O640" i="13"/>
  <c r="O639" i="13"/>
  <c r="O638" i="13"/>
  <c r="O637" i="13"/>
  <c r="O636" i="13"/>
  <c r="O635" i="13"/>
  <c r="O634" i="13"/>
  <c r="O633" i="13"/>
  <c r="O632" i="13"/>
  <c r="O631" i="13"/>
  <c r="O630" i="13"/>
  <c r="O629" i="13"/>
  <c r="O628" i="13"/>
  <c r="O627" i="13"/>
  <c r="O626" i="13"/>
  <c r="O625" i="13"/>
  <c r="O624" i="13"/>
  <c r="O623" i="13"/>
  <c r="O622" i="13"/>
  <c r="O621" i="13"/>
  <c r="O620" i="13"/>
  <c r="O619" i="13"/>
  <c r="O618" i="13"/>
  <c r="O617" i="13"/>
  <c r="O616" i="13"/>
  <c r="O615" i="13"/>
  <c r="O614" i="13"/>
  <c r="O613" i="13"/>
  <c r="O612" i="13"/>
  <c r="O611" i="13"/>
  <c r="O610" i="13"/>
  <c r="O609" i="13"/>
  <c r="O608" i="13"/>
  <c r="O607" i="13"/>
  <c r="O606" i="13"/>
  <c r="O605" i="13"/>
  <c r="O604" i="13"/>
  <c r="O603" i="13"/>
  <c r="O602" i="13"/>
  <c r="O601" i="13"/>
  <c r="O600" i="13"/>
  <c r="O599" i="13"/>
  <c r="O598" i="13"/>
  <c r="O597" i="13"/>
  <c r="O596" i="13"/>
  <c r="O595" i="13"/>
  <c r="O594" i="13"/>
  <c r="O593" i="13"/>
  <c r="O592" i="13"/>
  <c r="O591" i="13"/>
  <c r="O590" i="13"/>
  <c r="O589" i="13"/>
  <c r="O588" i="13"/>
  <c r="O587" i="13"/>
  <c r="O586" i="13"/>
  <c r="O585" i="13"/>
  <c r="O584" i="13"/>
  <c r="O583" i="13"/>
  <c r="O582" i="13"/>
  <c r="O581" i="13"/>
  <c r="O580" i="13"/>
  <c r="O579" i="13"/>
  <c r="O578" i="13"/>
  <c r="O577" i="13"/>
  <c r="O576" i="13"/>
  <c r="O575" i="13"/>
  <c r="O574" i="13"/>
  <c r="O573" i="13"/>
  <c r="O572" i="13"/>
  <c r="O571" i="13"/>
  <c r="O570" i="13"/>
  <c r="O569" i="13"/>
  <c r="O568" i="13"/>
  <c r="O567" i="13"/>
  <c r="O566" i="13"/>
  <c r="O565" i="13"/>
  <c r="O564" i="13"/>
  <c r="O563" i="13"/>
  <c r="O562" i="13"/>
  <c r="O561" i="13"/>
  <c r="O560" i="13"/>
  <c r="O559" i="13"/>
  <c r="O558" i="13"/>
  <c r="O557" i="13"/>
  <c r="O556" i="13"/>
  <c r="O555" i="13"/>
  <c r="O554" i="13"/>
  <c r="O553" i="13"/>
  <c r="O552" i="13"/>
  <c r="O551" i="13"/>
  <c r="O550" i="13"/>
  <c r="O549" i="13"/>
  <c r="O548" i="13"/>
  <c r="O547" i="13"/>
  <c r="O546" i="13"/>
  <c r="O545" i="13"/>
  <c r="O544" i="13"/>
  <c r="O543" i="13"/>
  <c r="O542" i="13"/>
  <c r="O541" i="13"/>
  <c r="O540" i="13"/>
  <c r="O539" i="13"/>
  <c r="O538" i="13"/>
  <c r="O537" i="13"/>
  <c r="O536" i="13"/>
  <c r="O535" i="13"/>
  <c r="O534" i="13"/>
  <c r="O533" i="13"/>
  <c r="O532" i="13"/>
  <c r="O531" i="13"/>
  <c r="O530" i="13"/>
  <c r="O529" i="13"/>
  <c r="O528" i="13"/>
  <c r="O527" i="13"/>
  <c r="O526" i="13"/>
  <c r="O525" i="13"/>
  <c r="O524" i="13"/>
  <c r="O523" i="13"/>
  <c r="O522" i="13"/>
  <c r="O521" i="13"/>
  <c r="O520" i="13"/>
  <c r="O519" i="13"/>
  <c r="O518" i="13"/>
  <c r="O517" i="13"/>
  <c r="O516" i="13"/>
  <c r="O515" i="13"/>
  <c r="O514" i="13"/>
  <c r="O513" i="13"/>
  <c r="O512" i="13"/>
  <c r="O511" i="13"/>
  <c r="O510" i="13"/>
  <c r="O509" i="13"/>
  <c r="O508" i="13"/>
  <c r="O507" i="13"/>
  <c r="O506" i="13"/>
  <c r="O505" i="13"/>
  <c r="O504" i="13"/>
  <c r="O503" i="13"/>
  <c r="O502" i="13"/>
  <c r="O501" i="13"/>
  <c r="O500" i="13"/>
  <c r="O499" i="13"/>
  <c r="O498" i="13"/>
  <c r="O497" i="13"/>
  <c r="O496" i="13"/>
  <c r="O495" i="13"/>
  <c r="O494" i="13"/>
  <c r="O493" i="13"/>
  <c r="O492" i="13"/>
  <c r="O491" i="13"/>
  <c r="O490" i="13"/>
  <c r="O489" i="13"/>
  <c r="O488" i="13"/>
  <c r="O487" i="13"/>
  <c r="O486" i="13"/>
  <c r="O485" i="13"/>
  <c r="O484" i="13"/>
  <c r="O483" i="13"/>
  <c r="O482" i="13"/>
  <c r="O481" i="13"/>
  <c r="O480" i="13"/>
  <c r="O479" i="13"/>
  <c r="O478" i="13"/>
  <c r="O477" i="13"/>
  <c r="O476" i="13"/>
  <c r="O475" i="13"/>
  <c r="O474" i="13"/>
  <c r="O473" i="13"/>
  <c r="O472" i="13"/>
  <c r="O471" i="13"/>
  <c r="O470" i="13"/>
  <c r="O469" i="13"/>
  <c r="O468" i="13"/>
  <c r="O467" i="13"/>
  <c r="O466" i="13"/>
  <c r="O465" i="13"/>
  <c r="O464" i="13"/>
  <c r="O463" i="13"/>
  <c r="O462" i="13"/>
  <c r="O461" i="13"/>
  <c r="O460" i="13"/>
  <c r="O459" i="13"/>
  <c r="O458" i="13"/>
  <c r="O457" i="13"/>
  <c r="O456" i="13"/>
  <c r="O455" i="13"/>
  <c r="O454" i="13"/>
  <c r="O453" i="13"/>
  <c r="O452" i="13"/>
  <c r="O451" i="13"/>
  <c r="O450" i="13"/>
  <c r="O449" i="13"/>
  <c r="O448" i="13"/>
  <c r="O447" i="13"/>
  <c r="O446" i="13"/>
  <c r="O445" i="13"/>
  <c r="O444" i="13"/>
  <c r="O443" i="13"/>
  <c r="O442" i="13"/>
  <c r="O441" i="13"/>
  <c r="O440" i="13"/>
  <c r="O439" i="13"/>
  <c r="O438" i="13"/>
  <c r="O437" i="13"/>
  <c r="O436" i="13"/>
  <c r="O435" i="13"/>
  <c r="O434" i="13"/>
  <c r="O433" i="13"/>
  <c r="O432" i="13"/>
  <c r="O431" i="13"/>
  <c r="O430" i="13"/>
  <c r="O429" i="13"/>
  <c r="O428" i="13"/>
  <c r="O427" i="13"/>
  <c r="O426" i="13"/>
  <c r="O425" i="13"/>
  <c r="O424" i="13"/>
  <c r="O423" i="13"/>
  <c r="O422" i="13"/>
  <c r="O421" i="13"/>
  <c r="O420" i="13"/>
  <c r="O419" i="13"/>
  <c r="O418" i="13"/>
  <c r="O417" i="13"/>
  <c r="O416" i="13"/>
  <c r="O415" i="13"/>
  <c r="O414" i="13"/>
  <c r="O413" i="13"/>
  <c r="O412" i="13"/>
  <c r="O411" i="13"/>
  <c r="O410" i="13"/>
  <c r="O409" i="13"/>
  <c r="O408" i="13"/>
  <c r="O407" i="13"/>
  <c r="O406" i="13"/>
  <c r="O405" i="13"/>
  <c r="O404" i="13"/>
  <c r="O403" i="13"/>
  <c r="O402" i="13"/>
  <c r="O401" i="13"/>
  <c r="O400" i="13"/>
  <c r="O399" i="13"/>
  <c r="O398" i="13"/>
  <c r="O397" i="13"/>
  <c r="O396" i="13"/>
  <c r="O395" i="13"/>
  <c r="O394" i="13"/>
  <c r="O393" i="13"/>
  <c r="O392" i="13"/>
  <c r="O391" i="13"/>
  <c r="O390" i="13"/>
  <c r="O389" i="13"/>
  <c r="O388" i="13"/>
  <c r="O387" i="13"/>
  <c r="O386" i="13"/>
  <c r="O385" i="13"/>
  <c r="O384" i="13"/>
  <c r="O383" i="13"/>
  <c r="O382" i="13"/>
  <c r="O381" i="13"/>
  <c r="O380" i="13"/>
  <c r="O379" i="13"/>
  <c r="O378" i="13"/>
  <c r="O377" i="13"/>
  <c r="O376" i="13"/>
  <c r="O375" i="13"/>
  <c r="O374" i="13"/>
  <c r="O373" i="13"/>
  <c r="O372" i="13"/>
  <c r="O371" i="13"/>
  <c r="O370" i="13"/>
  <c r="O369" i="13"/>
  <c r="O368" i="13"/>
  <c r="O367" i="13"/>
  <c r="O366" i="13"/>
  <c r="O365" i="13"/>
  <c r="O364" i="13"/>
  <c r="O363" i="13"/>
  <c r="O362" i="13"/>
  <c r="O361" i="13"/>
  <c r="O360" i="13"/>
  <c r="O359" i="13"/>
  <c r="O358" i="13"/>
  <c r="O357" i="13"/>
  <c r="O356" i="13"/>
  <c r="O355" i="13"/>
  <c r="O354" i="13"/>
  <c r="O353" i="13"/>
  <c r="O352" i="13"/>
  <c r="O351" i="13"/>
  <c r="O350" i="13"/>
  <c r="O349" i="13"/>
  <c r="O347" i="13"/>
  <c r="O346" i="13"/>
  <c r="O345" i="13"/>
  <c r="O344" i="13"/>
  <c r="O343" i="13"/>
  <c r="O342" i="13"/>
  <c r="O341" i="13"/>
  <c r="O340" i="13"/>
  <c r="O339" i="13"/>
  <c r="O338" i="13"/>
  <c r="O337" i="13"/>
  <c r="O336" i="13"/>
  <c r="O335" i="13"/>
  <c r="O334" i="13"/>
  <c r="O333" i="13"/>
  <c r="O332" i="13"/>
  <c r="O331" i="13"/>
  <c r="O330" i="13"/>
  <c r="O329" i="13"/>
  <c r="O328" i="13"/>
  <c r="O327" i="13"/>
  <c r="O326" i="13"/>
  <c r="O325" i="13"/>
  <c r="O324" i="13"/>
  <c r="O323" i="13"/>
  <c r="O322" i="13"/>
  <c r="O321" i="13"/>
  <c r="O320" i="13"/>
  <c r="O319" i="13"/>
  <c r="O318" i="13"/>
  <c r="O317" i="13"/>
  <c r="O316" i="13"/>
  <c r="O315" i="13"/>
  <c r="O314" i="13"/>
  <c r="O313" i="13"/>
  <c r="O312" i="13"/>
  <c r="O311" i="13"/>
  <c r="O310" i="13"/>
  <c r="O309" i="13"/>
  <c r="O308" i="13"/>
  <c r="O307" i="13"/>
  <c r="O306" i="13"/>
  <c r="O305" i="13"/>
  <c r="O304" i="13"/>
  <c r="O303" i="13"/>
  <c r="O302" i="13"/>
  <c r="O301" i="13"/>
  <c r="O300"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AL83" i="12" l="1"/>
  <c r="V83" i="12"/>
  <c r="J87" i="12"/>
  <c r="T61" i="12"/>
  <c r="AR85" i="12"/>
  <c r="AN89" i="12"/>
  <c r="Z86" i="12"/>
  <c r="AN62" i="12"/>
  <c r="AH85" i="12"/>
  <c r="AD89" i="12"/>
  <c r="AS83" i="12"/>
  <c r="M83" i="12"/>
  <c r="D83" i="12"/>
  <c r="S84" i="12"/>
  <c r="AU86" i="12"/>
  <c r="AF87" i="12"/>
  <c r="O88" i="12"/>
  <c r="Z63" i="12"/>
  <c r="AK83" i="12"/>
  <c r="U83" i="12"/>
  <c r="B84" i="12"/>
  <c r="H84" i="12"/>
  <c r="AF85" i="12"/>
  <c r="AL86" i="12"/>
  <c r="F86" i="12"/>
  <c r="U87" i="12"/>
  <c r="AU88" i="12"/>
  <c r="D88" i="12"/>
  <c r="AB89" i="12"/>
  <c r="AC83" i="12"/>
  <c r="AM84" i="12"/>
  <c r="B86" i="12"/>
  <c r="AO87" i="12"/>
  <c r="AI88" i="12"/>
  <c r="O86" i="12"/>
  <c r="I87" i="12"/>
  <c r="AP60" i="12"/>
  <c r="AT83" i="12"/>
  <c r="AD83" i="12"/>
  <c r="N83" i="12"/>
  <c r="AN84" i="12"/>
  <c r="G84" i="12"/>
  <c r="L85" i="12"/>
  <c r="AA86" i="12"/>
  <c r="AP87" i="12"/>
  <c r="T87" i="12"/>
  <c r="AJ88" i="12"/>
  <c r="C88" i="12"/>
  <c r="H89" i="12"/>
  <c r="K65" i="12"/>
  <c r="K89" i="12"/>
  <c r="AK88" i="12"/>
  <c r="AK64" i="12"/>
  <c r="U64" i="12"/>
  <c r="U88" i="12"/>
  <c r="AQ63" i="12"/>
  <c r="AQ87" i="12"/>
  <c r="AA63" i="12"/>
  <c r="AA87" i="12"/>
  <c r="O63" i="12"/>
  <c r="O87" i="12"/>
  <c r="G63" i="12"/>
  <c r="G87" i="12"/>
  <c r="AS86" i="12"/>
  <c r="AS62" i="12"/>
  <c r="Y62" i="12"/>
  <c r="Y86" i="12"/>
  <c r="AQ59" i="12"/>
  <c r="AQ83" i="12"/>
  <c r="AE59" i="12"/>
  <c r="AE83" i="12"/>
  <c r="S59" i="12"/>
  <c r="S83" i="12"/>
  <c r="I60" i="12"/>
  <c r="M62" i="12"/>
  <c r="AC64" i="12"/>
  <c r="Q86" i="12"/>
  <c r="S89" i="12"/>
  <c r="AV64" i="12"/>
  <c r="AV88" i="12"/>
  <c r="R87" i="12"/>
  <c r="R63" i="12"/>
  <c r="T62" i="12"/>
  <c r="T86" i="12"/>
  <c r="H62" i="12"/>
  <c r="H86" i="12"/>
  <c r="AP61" i="12"/>
  <c r="AP85" i="12"/>
  <c r="T60" i="12"/>
  <c r="T84" i="12"/>
  <c r="J59" i="12"/>
  <c r="J83" i="12"/>
  <c r="C59" i="12"/>
  <c r="V63" i="12"/>
  <c r="O65" i="12"/>
  <c r="O89" i="12"/>
  <c r="AU63" i="12"/>
  <c r="AU87" i="12"/>
  <c r="AM63" i="12"/>
  <c r="AM87" i="12"/>
  <c r="AE63" i="12"/>
  <c r="AE87" i="12"/>
  <c r="S63" i="12"/>
  <c r="S87" i="12"/>
  <c r="C63" i="12"/>
  <c r="C87" i="12"/>
  <c r="AO62" i="12"/>
  <c r="AO86" i="12"/>
  <c r="AC86" i="12"/>
  <c r="AC62" i="12"/>
  <c r="I62" i="12"/>
  <c r="I86" i="12"/>
  <c r="AU61" i="12"/>
  <c r="AU85" i="12"/>
  <c r="AI61" i="12"/>
  <c r="AI85" i="12"/>
  <c r="O61" i="12"/>
  <c r="O85" i="12"/>
  <c r="C61" i="12"/>
  <c r="C85" i="12"/>
  <c r="AU59" i="12"/>
  <c r="AU83" i="12"/>
  <c r="AI59" i="12"/>
  <c r="AI83" i="12"/>
  <c r="W59" i="12"/>
  <c r="W83" i="12"/>
  <c r="O59" i="12"/>
  <c r="O83" i="12"/>
  <c r="W85" i="12"/>
  <c r="Y88" i="12"/>
  <c r="B63" i="12"/>
  <c r="B87" i="12"/>
  <c r="Z65" i="12"/>
  <c r="Z89" i="12"/>
  <c r="V65" i="12"/>
  <c r="V89" i="12"/>
  <c r="J65" i="12"/>
  <c r="J89" i="12"/>
  <c r="AR64" i="12"/>
  <c r="AR88" i="12"/>
  <c r="AF64" i="12"/>
  <c r="AF88" i="12"/>
  <c r="L64" i="12"/>
  <c r="L88" i="12"/>
  <c r="AJ62" i="12"/>
  <c r="AJ86" i="12"/>
  <c r="P86" i="12"/>
  <c r="P62" i="12"/>
  <c r="D86" i="12"/>
  <c r="D62" i="12"/>
  <c r="AT85" i="12"/>
  <c r="AT61" i="12"/>
  <c r="Z61" i="12"/>
  <c r="Z85" i="12"/>
  <c r="J61" i="12"/>
  <c r="J85" i="12"/>
  <c r="AV60" i="12"/>
  <c r="AV84" i="12"/>
  <c r="AJ60" i="12"/>
  <c r="AJ84" i="12"/>
  <c r="P60" i="12"/>
  <c r="P84" i="12"/>
  <c r="D60" i="12"/>
  <c r="D84" i="12"/>
  <c r="F59" i="12"/>
  <c r="F83" i="12"/>
  <c r="AK60" i="12"/>
  <c r="E60" i="12"/>
  <c r="R61" i="12"/>
  <c r="AG62" i="12"/>
  <c r="L62" i="12"/>
  <c r="Q64" i="12"/>
  <c r="AB84" i="12"/>
  <c r="Q84" i="12"/>
  <c r="AQ85" i="12"/>
  <c r="V85" i="12"/>
  <c r="K85" i="12"/>
  <c r="AK86" i="12"/>
  <c r="E86" i="12"/>
  <c r="AD87" i="12"/>
  <c r="AS88" i="12"/>
  <c r="X88" i="12"/>
  <c r="M88" i="12"/>
  <c r="AM89" i="12"/>
  <c r="R89" i="12"/>
  <c r="G89" i="12"/>
  <c r="AS65" i="12"/>
  <c r="AS89" i="12"/>
  <c r="AO65" i="12"/>
  <c r="AO89" i="12"/>
  <c r="AK65" i="12"/>
  <c r="AK89" i="12"/>
  <c r="AG65" i="12"/>
  <c r="AG89" i="12"/>
  <c r="AC65" i="12"/>
  <c r="AC89" i="12"/>
  <c r="Y65" i="12"/>
  <c r="Y89" i="12"/>
  <c r="U65" i="12"/>
  <c r="U89" i="12"/>
  <c r="Q65" i="12"/>
  <c r="Q89" i="12"/>
  <c r="M65" i="12"/>
  <c r="M89" i="12"/>
  <c r="I65" i="12"/>
  <c r="I89" i="12"/>
  <c r="E65" i="12"/>
  <c r="E89" i="12"/>
  <c r="AQ64" i="12"/>
  <c r="AQ88" i="12"/>
  <c r="AM64" i="12"/>
  <c r="AM88" i="12"/>
  <c r="AA64" i="12"/>
  <c r="AA88" i="12"/>
  <c r="W64" i="12"/>
  <c r="W88" i="12"/>
  <c r="K64" i="12"/>
  <c r="K88" i="12"/>
  <c r="G64" i="12"/>
  <c r="G88" i="12"/>
  <c r="AS63" i="12"/>
  <c r="AS87" i="12"/>
  <c r="AG63" i="12"/>
  <c r="AG87" i="12"/>
  <c r="AC63" i="12"/>
  <c r="AC87" i="12"/>
  <c r="Q63" i="12"/>
  <c r="Q87" i="12"/>
  <c r="M63" i="12"/>
  <c r="M87" i="12"/>
  <c r="AM62" i="12"/>
  <c r="AM86" i="12"/>
  <c r="AI62" i="12"/>
  <c r="AI86" i="12"/>
  <c r="W62" i="12"/>
  <c r="W86" i="12"/>
  <c r="S62" i="12"/>
  <c r="S86" i="12"/>
  <c r="G62" i="12"/>
  <c r="G86" i="12"/>
  <c r="C62" i="12"/>
  <c r="C86" i="12"/>
  <c r="AS61" i="12"/>
  <c r="AS85" i="12"/>
  <c r="AO61" i="12"/>
  <c r="AO85" i="12"/>
  <c r="AK61" i="12"/>
  <c r="AK85" i="12"/>
  <c r="AG61" i="12"/>
  <c r="AG85" i="12"/>
  <c r="AC61" i="12"/>
  <c r="AC85" i="12"/>
  <c r="Y61" i="12"/>
  <c r="Y85" i="12"/>
  <c r="U61" i="12"/>
  <c r="U85" i="12"/>
  <c r="Q61" i="12"/>
  <c r="Q85" i="12"/>
  <c r="M61" i="12"/>
  <c r="M85" i="12"/>
  <c r="I61" i="12"/>
  <c r="I85" i="12"/>
  <c r="E61" i="12"/>
  <c r="E85" i="12"/>
  <c r="AU60" i="12"/>
  <c r="AU84" i="12"/>
  <c r="AQ60" i="12"/>
  <c r="AQ84" i="12"/>
  <c r="AE60" i="12"/>
  <c r="AE84" i="12"/>
  <c r="AA60" i="12"/>
  <c r="AA84" i="12"/>
  <c r="O60" i="12"/>
  <c r="O84" i="12"/>
  <c r="K60" i="12"/>
  <c r="K84" i="12"/>
  <c r="K59" i="12"/>
  <c r="Z60" i="12"/>
  <c r="AJ61" i="12"/>
  <c r="D61" i="12"/>
  <c r="AB62" i="12"/>
  <c r="P65" i="12"/>
  <c r="AP83" i="12"/>
  <c r="AH83" i="12"/>
  <c r="Z83" i="12"/>
  <c r="R83" i="12"/>
  <c r="I83" i="12"/>
  <c r="AS84" i="12"/>
  <c r="AI84" i="12"/>
  <c r="X84" i="12"/>
  <c r="M84" i="12"/>
  <c r="C84" i="12"/>
  <c r="AM85" i="12"/>
  <c r="AB85" i="12"/>
  <c r="G85" i="12"/>
  <c r="AQ86" i="12"/>
  <c r="V86" i="12"/>
  <c r="K86" i="12"/>
  <c r="AV87" i="12"/>
  <c r="AK87" i="12"/>
  <c r="P87" i="12"/>
  <c r="E87" i="12"/>
  <c r="AO88" i="12"/>
  <c r="AE88" i="12"/>
  <c r="T88" i="12"/>
  <c r="I88" i="12"/>
  <c r="AT89" i="12"/>
  <c r="AI89" i="12"/>
  <c r="X89" i="12"/>
  <c r="N89" i="12"/>
  <c r="C89" i="12"/>
  <c r="B64" i="12"/>
  <c r="B88" i="12"/>
  <c r="AU65" i="12"/>
  <c r="AU89" i="12"/>
  <c r="AQ65" i="12"/>
  <c r="AQ89" i="12"/>
  <c r="AE65" i="12"/>
  <c r="AE89" i="12"/>
  <c r="AA65" i="12"/>
  <c r="AA89" i="12"/>
  <c r="AG64" i="12"/>
  <c r="AG88" i="12"/>
  <c r="E64" i="12"/>
  <c r="E88" i="12"/>
  <c r="AI63" i="12"/>
  <c r="AI87" i="12"/>
  <c r="W63" i="12"/>
  <c r="W87" i="12"/>
  <c r="K63" i="12"/>
  <c r="K87" i="12"/>
  <c r="AE61" i="12"/>
  <c r="AE85" i="12"/>
  <c r="S61" i="12"/>
  <c r="S85" i="12"/>
  <c r="AO84" i="12"/>
  <c r="AO60" i="12"/>
  <c r="U84" i="12"/>
  <c r="U60" i="12"/>
  <c r="AM59" i="12"/>
  <c r="AM83" i="12"/>
  <c r="AA59" i="12"/>
  <c r="AA83" i="12"/>
  <c r="AC84" i="12"/>
  <c r="AP65" i="12"/>
  <c r="AP89" i="12"/>
  <c r="AL65" i="12"/>
  <c r="AL89" i="12"/>
  <c r="F65" i="12"/>
  <c r="F89" i="12"/>
  <c r="AB64" i="12"/>
  <c r="AB88" i="12"/>
  <c r="P64" i="12"/>
  <c r="P88" i="12"/>
  <c r="AH87" i="12"/>
  <c r="AH63" i="12"/>
  <c r="AR86" i="12"/>
  <c r="AR62" i="12"/>
  <c r="AF86" i="12"/>
  <c r="AF62" i="12"/>
  <c r="AD85" i="12"/>
  <c r="AD61" i="12"/>
  <c r="N85" i="12"/>
  <c r="N61" i="12"/>
  <c r="AF60" i="12"/>
  <c r="AF84" i="12"/>
  <c r="B65" i="12"/>
  <c r="B89" i="12"/>
  <c r="B61" i="12"/>
  <c r="B85" i="12"/>
  <c r="AV89" i="12"/>
  <c r="AV65" i="12"/>
  <c r="AJ65" i="12"/>
  <c r="AJ89" i="12"/>
  <c r="AF65" i="12"/>
  <c r="AF89" i="12"/>
  <c r="T65" i="12"/>
  <c r="T89" i="12"/>
  <c r="D65" i="12"/>
  <c r="D89" i="12"/>
  <c r="AT64" i="12"/>
  <c r="AT88" i="12"/>
  <c r="AP64" i="12"/>
  <c r="AP88" i="12"/>
  <c r="AL64" i="12"/>
  <c r="AL88" i="12"/>
  <c r="AH64" i="12"/>
  <c r="AH88" i="12"/>
  <c r="AD64" i="12"/>
  <c r="AD88" i="12"/>
  <c r="Z64" i="12"/>
  <c r="Z88" i="12"/>
  <c r="V64" i="12"/>
  <c r="V88" i="12"/>
  <c r="R64" i="12"/>
  <c r="R88" i="12"/>
  <c r="N64" i="12"/>
  <c r="N88" i="12"/>
  <c r="J64" i="12"/>
  <c r="J88" i="12"/>
  <c r="F64" i="12"/>
  <c r="F88" i="12"/>
  <c r="AR63" i="12"/>
  <c r="AR87" i="12"/>
  <c r="AN63" i="12"/>
  <c r="AN87" i="12"/>
  <c r="AB63" i="12"/>
  <c r="AB87" i="12"/>
  <c r="X63" i="12"/>
  <c r="X87" i="12"/>
  <c r="L63" i="12"/>
  <c r="L87" i="12"/>
  <c r="H63" i="12"/>
  <c r="H87" i="12"/>
  <c r="AT62" i="12"/>
  <c r="AT86" i="12"/>
  <c r="AH62" i="12"/>
  <c r="AH86" i="12"/>
  <c r="AD62" i="12"/>
  <c r="AD86" i="12"/>
  <c r="R62" i="12"/>
  <c r="R86" i="12"/>
  <c r="N62" i="12"/>
  <c r="N86" i="12"/>
  <c r="AN61" i="12"/>
  <c r="AN85" i="12"/>
  <c r="X61" i="12"/>
  <c r="X85" i="12"/>
  <c r="H61" i="12"/>
  <c r="H66" i="12" s="1"/>
  <c r="H85" i="12"/>
  <c r="AT60" i="12"/>
  <c r="AT84" i="12"/>
  <c r="AL60" i="12"/>
  <c r="AL84" i="12"/>
  <c r="AH60" i="12"/>
  <c r="AH84" i="12"/>
  <c r="AD60" i="12"/>
  <c r="AD84" i="12"/>
  <c r="V60" i="12"/>
  <c r="V84" i="12"/>
  <c r="R60" i="12"/>
  <c r="R84" i="12"/>
  <c r="N60" i="12"/>
  <c r="N84" i="12"/>
  <c r="J84" i="12"/>
  <c r="J60" i="12"/>
  <c r="F60" i="12"/>
  <c r="F84" i="12"/>
  <c r="AV59" i="12"/>
  <c r="AV83" i="12"/>
  <c r="AR59" i="12"/>
  <c r="AR83" i="12"/>
  <c r="AN59" i="12"/>
  <c r="AN83" i="12"/>
  <c r="AJ59" i="12"/>
  <c r="AJ83" i="12"/>
  <c r="AF59" i="12"/>
  <c r="AF83" i="12"/>
  <c r="AB59" i="12"/>
  <c r="AB83" i="12"/>
  <c r="X59" i="12"/>
  <c r="X83" i="12"/>
  <c r="T59" i="12"/>
  <c r="T83" i="12"/>
  <c r="P59" i="12"/>
  <c r="P83" i="12"/>
  <c r="L83" i="12"/>
  <c r="L59" i="12"/>
  <c r="G59" i="12"/>
  <c r="Y60" i="12"/>
  <c r="AV62" i="12"/>
  <c r="X62" i="12"/>
  <c r="AL63" i="12"/>
  <c r="F63" i="12"/>
  <c r="B83" i="12"/>
  <c r="AO83" i="12"/>
  <c r="AG83" i="12"/>
  <c r="Y83" i="12"/>
  <c r="Q83" i="12"/>
  <c r="H83" i="12"/>
  <c r="AR84" i="12"/>
  <c r="AG84" i="12"/>
  <c r="W84" i="12"/>
  <c r="L84" i="12"/>
  <c r="AV85" i="12"/>
  <c r="AL85" i="12"/>
  <c r="AA85" i="12"/>
  <c r="P85" i="12"/>
  <c r="F85" i="12"/>
  <c r="AP86" i="12"/>
  <c r="AE86" i="12"/>
  <c r="U86" i="12"/>
  <c r="J86" i="12"/>
  <c r="AT87" i="12"/>
  <c r="AJ87" i="12"/>
  <c r="Y87" i="12"/>
  <c r="N87" i="12"/>
  <c r="D87" i="12"/>
  <c r="AN88" i="12"/>
  <c r="S88" i="12"/>
  <c r="H88" i="12"/>
  <c r="AR89" i="12"/>
  <c r="AH89" i="12"/>
  <c r="W89" i="12"/>
  <c r="L89" i="12"/>
  <c r="E83" i="12"/>
  <c r="U66" i="12" l="1"/>
  <c r="W66" i="12"/>
  <c r="Y66" i="12"/>
  <c r="X66" i="12"/>
  <c r="AM66" i="12"/>
  <c r="AN66" i="12"/>
  <c r="AT90" i="12"/>
  <c r="AD90" i="12"/>
  <c r="I66" i="12"/>
  <c r="G66" i="12"/>
  <c r="B66" i="12"/>
  <c r="AM90" i="12"/>
  <c r="AO66" i="12"/>
  <c r="Q66" i="12"/>
  <c r="C66" i="12"/>
  <c r="AS66" i="12"/>
  <c r="AI66" i="12"/>
  <c r="R66" i="12"/>
  <c r="E66" i="12"/>
  <c r="D66" i="12"/>
  <c r="S66" i="12"/>
  <c r="Z90" i="12"/>
  <c r="AE66" i="12"/>
  <c r="AC66" i="12"/>
  <c r="AA66" i="12"/>
  <c r="K90" i="12"/>
  <c r="AV66" i="12"/>
  <c r="AQ66" i="12"/>
  <c r="AL90" i="12"/>
  <c r="K66" i="12"/>
  <c r="AU66" i="12"/>
  <c r="AG66" i="12"/>
  <c r="P66" i="12"/>
  <c r="Z66" i="12"/>
  <c r="N90" i="12"/>
  <c r="AF66" i="12"/>
  <c r="AC90" i="12"/>
  <c r="C90" i="12"/>
  <c r="U90" i="12"/>
  <c r="AK90" i="12"/>
  <c r="V90" i="12"/>
  <c r="D90" i="12"/>
  <c r="O90" i="12"/>
  <c r="Q90" i="12"/>
  <c r="B90" i="12"/>
  <c r="L90" i="12"/>
  <c r="T66" i="12"/>
  <c r="AB66" i="12"/>
  <c r="AJ66" i="12"/>
  <c r="AR66" i="12"/>
  <c r="F66" i="12"/>
  <c r="N66" i="12"/>
  <c r="V66" i="12"/>
  <c r="AH66" i="12"/>
  <c r="AT66" i="12"/>
  <c r="AD66" i="12"/>
  <c r="AP66" i="12"/>
  <c r="AL66" i="12"/>
  <c r="G90" i="12"/>
  <c r="AK66" i="12"/>
  <c r="O66" i="12"/>
  <c r="J66" i="12"/>
  <c r="M66" i="12"/>
  <c r="AI90" i="12"/>
  <c r="J90" i="12"/>
  <c r="X90" i="12"/>
  <c r="AN90" i="12"/>
  <c r="AS90" i="12"/>
  <c r="F90" i="12"/>
  <c r="AE90" i="12"/>
  <c r="AG90" i="12"/>
  <c r="AA90" i="12"/>
  <c r="M90" i="12"/>
  <c r="I90" i="12"/>
  <c r="AP90" i="12"/>
  <c r="W90" i="12"/>
  <c r="AU90" i="12"/>
  <c r="E90" i="12"/>
  <c r="Y90" i="12"/>
  <c r="P90" i="12"/>
  <c r="AF90" i="12"/>
  <c r="AV90" i="12"/>
  <c r="AH90" i="12"/>
  <c r="H90" i="12"/>
  <c r="AO90" i="12"/>
  <c r="L66" i="12"/>
  <c r="T90" i="12"/>
  <c r="AB90" i="12"/>
  <c r="AJ90" i="12"/>
  <c r="AR90" i="12"/>
  <c r="R90" i="12"/>
  <c r="S90" i="12"/>
  <c r="AQ90" i="12"/>
  <c r="C45"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B45"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C34" i="9"/>
  <c r="B34" i="9"/>
  <c r="C44"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B44"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B33" i="9"/>
  <c r="C43"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B43"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B32" i="9"/>
  <c r="C42"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B42"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B31" i="9"/>
  <c r="C41"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B41"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B30" i="9"/>
  <c r="C40"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B40"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B29" i="9"/>
  <c r="C39"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B39"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B28"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C38" i="9"/>
  <c r="B38"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D27" i="9"/>
  <c r="E27" i="9"/>
  <c r="C27" i="9"/>
  <c r="B27" i="9"/>
</calcChain>
</file>

<file path=xl/comments1.xml><?xml version="1.0" encoding="utf-8"?>
<comments xmlns="http://schemas.openxmlformats.org/spreadsheetml/2006/main">
  <authors>
    <author>Amrita Namasivayam</author>
  </authors>
  <commentList>
    <comment ref="A17" authorId="0" shapeId="0">
      <text>
        <r>
          <rPr>
            <b/>
            <sz val="9"/>
            <color indexed="81"/>
            <rFont val="Tahoma"/>
            <family val="2"/>
          </rPr>
          <t>Amrita Namasivayam:</t>
        </r>
        <r>
          <rPr>
            <sz val="9"/>
            <color indexed="81"/>
            <rFont val="Tahoma"/>
            <family val="2"/>
          </rPr>
          <t xml:space="preserve">
Costs to meet all needs are actually less than current costs!</t>
        </r>
      </text>
    </comment>
  </commentList>
</comments>
</file>

<file path=xl/comments2.xml><?xml version="1.0" encoding="utf-8"?>
<comments xmlns="http://schemas.openxmlformats.org/spreadsheetml/2006/main">
  <authors>
    <author>Amrita Namasivayam</author>
  </authors>
  <commentList>
    <comment ref="A49" authorId="0" shapeId="0">
      <text>
        <r>
          <rPr>
            <b/>
            <sz val="9"/>
            <color indexed="81"/>
            <rFont val="Tahoma"/>
            <family val="2"/>
          </rPr>
          <t>Amrita Namasivayam:</t>
        </r>
        <r>
          <rPr>
            <sz val="9"/>
            <color indexed="81"/>
            <rFont val="Tahoma"/>
            <family val="2"/>
          </rPr>
          <t xml:space="preserve">
Costs to meet all needs are actually less than current costs!</t>
        </r>
      </text>
    </comment>
  </commentList>
</comments>
</file>

<file path=xl/sharedStrings.xml><?xml version="1.0" encoding="utf-8"?>
<sst xmlns="http://schemas.openxmlformats.org/spreadsheetml/2006/main" count="10601" uniqueCount="268">
  <si>
    <t>Sub-Saharan Africa</t>
  </si>
  <si>
    <t>SDG</t>
  </si>
  <si>
    <t>CPany</t>
  </si>
  <si>
    <t>Estimate</t>
  </si>
  <si>
    <t>CPmod</t>
  </si>
  <si>
    <t>CPtrad</t>
  </si>
  <si>
    <t>Demand satisfied by modern</t>
  </si>
  <si>
    <t>..</t>
  </si>
  <si>
    <t>Unmet need</t>
  </si>
  <si>
    <t>Unmet need modern</t>
  </si>
  <si>
    <t>Projection</t>
  </si>
  <si>
    <t>Region</t>
  </si>
  <si>
    <t>Region grouping</t>
  </si>
  <si>
    <t>FP indicator</t>
  </si>
  <si>
    <t>Year</t>
  </si>
  <si>
    <t>Percentage</t>
  </si>
  <si>
    <t xml:space="preserve">Number </t>
  </si>
  <si>
    <t>World</t>
  </si>
  <si>
    <t>M49</t>
  </si>
  <si>
    <t>Landlocked developing countries (LLDCs)</t>
  </si>
  <si>
    <t>Small island developing States (SIDS)</t>
  </si>
  <si>
    <t>Africa</t>
  </si>
  <si>
    <t>Asia</t>
  </si>
  <si>
    <t>Europe</t>
  </si>
  <si>
    <t>SDG-M49</t>
  </si>
  <si>
    <t>Latin America and the Caribbean</t>
  </si>
  <si>
    <t>Northern America</t>
  </si>
  <si>
    <t>Oceania</t>
  </si>
  <si>
    <t>Developed countries</t>
  </si>
  <si>
    <t>Developing countries</t>
  </si>
  <si>
    <t>Least Developed Countries (LDCs)</t>
  </si>
  <si>
    <t>Eastern Europe</t>
  </si>
  <si>
    <t>Other developing countries</t>
  </si>
  <si>
    <t>Development groups</t>
  </si>
  <si>
    <t>Polynesia</t>
  </si>
  <si>
    <t>Micronesia</t>
  </si>
  <si>
    <t>Melanesia</t>
  </si>
  <si>
    <t>Mela-Micro-Polynesia</t>
  </si>
  <si>
    <t>Australia and New Zealand</t>
  </si>
  <si>
    <t>South America</t>
  </si>
  <si>
    <t>Central America</t>
  </si>
  <si>
    <t>Caribbean</t>
  </si>
  <si>
    <t>Western Europe</t>
  </si>
  <si>
    <t>Southern Europe</t>
  </si>
  <si>
    <t>Northern Europe</t>
  </si>
  <si>
    <t>Western Asia</t>
  </si>
  <si>
    <t>Southern Asia</t>
  </si>
  <si>
    <t>Eastern Asia</t>
  </si>
  <si>
    <t>Central Asia</t>
  </si>
  <si>
    <t>Western Africa</t>
  </si>
  <si>
    <t>Southern Africa</t>
  </si>
  <si>
    <t>Northern Africa</t>
  </si>
  <si>
    <t>Middle Africa</t>
  </si>
  <si>
    <t>Eastern Africa</t>
  </si>
  <si>
    <t>Geographic regions</t>
  </si>
  <si>
    <t>Northern America and Europe</t>
  </si>
  <si>
    <t>Oceania excluding Australia and New Zealand</t>
  </si>
  <si>
    <t>Eastern Asia and South-eastern Asia</t>
  </si>
  <si>
    <t>Central Asia and Southern Asia</t>
  </si>
  <si>
    <t>Western Asia and Northern Africa</t>
  </si>
  <si>
    <t>Sustainable Development Goal (SDG) regions</t>
  </si>
  <si>
    <t>Regional Grouping</t>
  </si>
  <si>
    <t>LocationCode</t>
  </si>
  <si>
    <t>Region and subregion</t>
  </si>
  <si>
    <t>Copyright © 2020 by United Nations, made available under a Creative Commons license CC BY 3.0 IGO: http://creativecommons.org/licenses/by/3.0/igo/
Suggested citation: United Nations, Department of Economic and Social Affairs, Population Division (2020). Estimates and Projections of Family Planning Indicators 2020. New York: United Nations.</t>
  </si>
  <si>
    <r>
      <t>ESTIMATES AND PROJECTIONS OF FAMILY PLANNING INDICATORS 2020</t>
    </r>
    <r>
      <rPr>
        <b/>
        <sz val="6"/>
        <color rgb="FF003366"/>
        <rFont val="Arial"/>
        <family val="2"/>
      </rPr>
      <t xml:space="preserve">
</t>
    </r>
    <r>
      <rPr>
        <b/>
        <sz val="10"/>
        <color indexed="56"/>
        <rFont val="Arial"/>
        <family val="2"/>
      </rPr>
      <t>REGIONAL CLASSIFICATION</t>
    </r>
  </si>
  <si>
    <t>Population Division</t>
  </si>
  <si>
    <t>United Nations, Department of Economic and Social Affairs</t>
  </si>
  <si>
    <t xml:space="preserve">"Estimates" are indicator values up to year 2018. "Projections" are indicator values in year 2019 and above. </t>
  </si>
  <si>
    <t>Character</t>
  </si>
  <si>
    <t>DataProcess</t>
  </si>
  <si>
    <t>Number of women aged 15 to 49 years (thousands), for the indicator demand satisfied by modern methods the value is  missing ".."</t>
  </si>
  <si>
    <t>Numeric</t>
  </si>
  <si>
    <t>Number</t>
  </si>
  <si>
    <t>Percentage of women aged 15 to 49 years</t>
  </si>
  <si>
    <t>Year of the estimate or projection</t>
  </si>
  <si>
    <t>AW = Women of reproductive age (15-49 years)
MW = Women of reproductive age (15-49 years) who are married or in a union
UW = Women of reproductive age (15-49 years) who are not married nor in a union</t>
  </si>
  <si>
    <t>Marital status</t>
  </si>
  <si>
    <t xml:space="preserve">L95 = Lower bound of 95% uncertainty
L80 = Lower bound of 80% uncertainty
Median = MEDIAN ESTIMATE (adjusted)
U80 = Upper bound of 80% uncertainty
U95 = Upper bound of 95% uncertainty
Adjustment procedure for the medians is described in section G(iii), page 24 of Wheldon, M.  V. Kantorova, P. Ueffing and A. N. Z. Dasgupta (2018). Methods for estimating and projecting key family planning indicators among all women of reproductive age. United Nations, Department of Economic and Social Affairs, Population Division, Technical Paper No. 2. New York: United Nations. </t>
  </si>
  <si>
    <t>Median estimate and uncertainty intervals</t>
  </si>
  <si>
    <t>Name of indicator:
CPany = Women of reproductive age (15-49 years) who are currently using any method of contraception
CPmod = Women of reproductive age (15-49 years) who are currently using any modern method of contraception
CPtrad = Women of reproductive age (15-49 years) who are currently using any traditional method of contraception
Unmet need = Women of reproductive age (15-49 years) who want to stop or delay childbearing but are not using a method of contraception
Unmet need modern = Women of reproductive age (15-49 years) who want to stop or delay childbearing but are not using a modern method of contraception
Demand satisfied by modern = Women of reproductive age (aged 15-49 years) who have their need for family planning satisfied with modern methods</t>
  </si>
  <si>
    <t>Indicator</t>
  </si>
  <si>
    <t>Region and subregion classification</t>
  </si>
  <si>
    <t>Regional Classification</t>
  </si>
  <si>
    <t>Unique code assigned to each country or area by the International Organization for Standardization Code</t>
  </si>
  <si>
    <t>ISO code</t>
  </si>
  <si>
    <t>Region and subregion name</t>
  </si>
  <si>
    <t>Description</t>
  </si>
  <si>
    <t>Class</t>
  </si>
  <si>
    <t>Column fields</t>
  </si>
  <si>
    <r>
      <rPr>
        <b/>
        <sz val="10"/>
        <color indexed="56"/>
        <rFont val="Arial"/>
        <family val="2"/>
      </rPr>
      <t>ESTIMATES AND PROJECTIONS OF FAMILY PLANNING INDICATORS 2020</t>
    </r>
    <r>
      <rPr>
        <b/>
        <sz val="6"/>
        <color rgb="FF003366"/>
        <rFont val="Arial"/>
        <family val="2"/>
      </rPr>
      <t xml:space="preserve">
</t>
    </r>
    <r>
      <rPr>
        <b/>
        <sz val="10"/>
        <color indexed="56"/>
        <rFont val="Arial"/>
        <family val="2"/>
      </rPr>
      <t>DATABASE FIELD DESCRIPTIONS</t>
    </r>
  </si>
  <si>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</si>
  <si>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</si>
  <si>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</si>
  <si>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</si>
  <si>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</si>
  <si>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</si>
  <si>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</si>
  <si>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</si>
  <si>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</si>
  <si>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</si>
  <si>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</si>
  <si>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</si>
  <si>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</si>
  <si>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</si>
  <si>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</si>
  <si>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</si>
  <si>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</si>
  <si>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</si>
  <si>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</si>
  <si>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</si>
  <si>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</si>
  <si>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</si>
  <si>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</si>
  <si>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</si>
  <si>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</si>
  <si>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</si>
  <si>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</si>
  <si>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</si>
  <si>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</si>
  <si>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</si>
  <si>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</si>
  <si>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</si>
  <si>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</si>
  <si>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</si>
  <si>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</si>
  <si>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</si>
  <si>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</si>
  <si>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</si>
  <si>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</si>
  <si>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</si>
  <si>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</si>
  <si>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Measure</t>
  </si>
  <si>
    <t>Any contraceptive use (n)</t>
  </si>
  <si>
    <t>Any contraceptive use (%)</t>
  </si>
  <si>
    <t>Unmet need (n)</t>
  </si>
  <si>
    <t>Unmet need (%)</t>
  </si>
  <si>
    <t>Geographical regions</t>
  </si>
  <si>
    <t>SDG regions</t>
  </si>
  <si>
    <t>Eastern Asia and Southeastern Asia</t>
  </si>
  <si>
    <r>
      <rPr>
        <i/>
        <sz val="11"/>
        <color theme="1"/>
        <rFont val="Calibri"/>
        <family val="2"/>
        <scheme val="minor"/>
      </rPr>
      <t>Notes:</t>
    </r>
    <r>
      <rPr>
        <sz val="11"/>
        <color theme="1"/>
        <rFont val="Calibri"/>
        <family val="2"/>
        <scheme val="minor"/>
      </rPr>
      <t xml:space="preserve"> Numbers presented in the tables are unrounded to facilitate their use in further calculations, but this does not indicate precision. Calculations of distributions, rates and numbers were made from unrounded data. Estimates are in 2019 U.S. dollars. LMICs=low- and middle-income countries. UNFPA=UN Population Fund. WHO=World Health Organization. DFID=UK Department for International Development. FP2020=Family Planning 2020. USAID=United States Agency for International Development.</t>
    </r>
  </si>
  <si>
    <t>*Per World Bank classifications, low-income countries are those with a 2018 gross national income (GNI) per capita of ≤$1,025, lower-middle-income countries are those with a GNI per capita of $1,026–3,995 and upper-middle-income countries are those with a GNI per capita of $3,996–12,375. †Groupings comprise only the 132 LMICs included in the AIU-2019 analysis. ‡Sub-Saharan Africa includes Eastern, Middle, Southern and Western Africa. §See Table A1 for LMICs not included in UNFPA regions. **See Table A1 for LMICs not included in WHO regions. ††Per UNAIDS, a generalized epidemic is defined as an HIV prevalence &gt;1% among pregnant women attending antenatal clinics. ‡‡Short-acting hormonal methods include oral contraceptive pills, injectables, the patch, the ring and emergency contraception.</t>
  </si>
  <si>
    <t>USAID family planning priority countries</t>
  </si>
  <si>
    <t xml:space="preserve">UN classification of least developed countries </t>
  </si>
  <si>
    <t>Ouagadougou Partnership member countries</t>
  </si>
  <si>
    <t>Global Financing Facility eligible countries</t>
  </si>
  <si>
    <t>Global Financing Facility active countries</t>
  </si>
  <si>
    <t>Generalized HIV epidemic countries††</t>
  </si>
  <si>
    <t>FP2020 focus countries</t>
  </si>
  <si>
    <t>DFID priority countries</t>
  </si>
  <si>
    <t>Countdown to 2030 countries</t>
  </si>
  <si>
    <t>African Union member states</t>
  </si>
  <si>
    <t>Africa Renewal Sahel target countries</t>
  </si>
  <si>
    <t>OTHER CLASSIFICATION GROUPS†</t>
  </si>
  <si>
    <t>Sub-Saharan Africa‡</t>
  </si>
  <si>
    <t>South Asia</t>
  </si>
  <si>
    <t>Middle East and North Africa</t>
  </si>
  <si>
    <t>Europe and Central Asia</t>
  </si>
  <si>
    <t>East Asia and Pacific</t>
  </si>
  <si>
    <t>World Bank region</t>
  </si>
  <si>
    <r>
      <t>LMICs not included in WHO regions</t>
    </r>
    <r>
      <rPr>
        <sz val="11"/>
        <rFont val="Calibri"/>
        <family val="2"/>
        <scheme val="minor"/>
      </rPr>
      <t>**</t>
    </r>
  </si>
  <si>
    <t>Western Pacific</t>
  </si>
  <si>
    <t>South-East Asia</t>
  </si>
  <si>
    <t>Eastern Mediterranean</t>
  </si>
  <si>
    <t>Americas</t>
  </si>
  <si>
    <t>WHO region</t>
  </si>
  <si>
    <t xml:space="preserve"> -</t>
  </si>
  <si>
    <t>LMICs not included in UNFPA regions§</t>
  </si>
  <si>
    <t>West and Central Africa</t>
  </si>
  <si>
    <t>Eastern Europe and Central Asia</t>
  </si>
  <si>
    <t>East and Southern Africa</t>
  </si>
  <si>
    <t>Asia and Pacific</t>
  </si>
  <si>
    <t>Arab States</t>
  </si>
  <si>
    <t>UNFPA region</t>
  </si>
  <si>
    <t>Northern Africa and Western Asia</t>
  </si>
  <si>
    <t>Europe and North America</t>
  </si>
  <si>
    <t>Eastern and South-Eastern Asia</t>
  </si>
  <si>
    <t>Central and Southern Asia</t>
  </si>
  <si>
    <t>Sustainable Development Goals region</t>
  </si>
  <si>
    <t xml:space="preserve">Central America </t>
  </si>
  <si>
    <t xml:space="preserve">Western Asia  </t>
  </si>
  <si>
    <t>Southeast Asia</t>
  </si>
  <si>
    <r>
      <t>UN Population Division</t>
    </r>
    <r>
      <rPr>
        <b/>
        <sz val="11"/>
        <color theme="1"/>
        <rFont val="Calibri"/>
        <family val="2"/>
        <scheme val="minor"/>
      </rPr>
      <t xml:space="preserve"> region and subregion</t>
    </r>
  </si>
  <si>
    <r>
      <t>GEOGRAPHIC GROUPS</t>
    </r>
    <r>
      <rPr>
        <b/>
        <sz val="11"/>
        <color theme="1"/>
        <rFont val="Calibri"/>
        <family val="2"/>
      </rPr>
      <t>†</t>
    </r>
  </si>
  <si>
    <t>Upper-middle</t>
  </si>
  <si>
    <t>Lower-middle</t>
  </si>
  <si>
    <t>Low</t>
  </si>
  <si>
    <r>
      <t>World Bank income group</t>
    </r>
    <r>
      <rPr>
        <b/>
        <sz val="11"/>
        <color theme="1"/>
        <rFont val="Calibri"/>
        <family val="2"/>
      </rPr>
      <t>*</t>
    </r>
  </si>
  <si>
    <t>LMICs without China</t>
  </si>
  <si>
    <t>All LMICs</t>
  </si>
  <si>
    <t>Short-acting hormonal method‡‡</t>
  </si>
  <si>
    <t>Male condom</t>
  </si>
  <si>
    <t>Implant</t>
  </si>
  <si>
    <t>IUD</t>
  </si>
  <si>
    <t>Male sterilization</t>
  </si>
  <si>
    <t>Female sterilization</t>
  </si>
  <si>
    <t>Total</t>
  </si>
  <si>
    <t>Direct contraceptive cost per user per year</t>
  </si>
  <si>
    <t>Total 
contraceptive cost per user per year</t>
  </si>
  <si>
    <t>Direct contraceptive costs per user per year</t>
  </si>
  <si>
    <t>Total contraceptive cost per user per year</t>
  </si>
  <si>
    <t>All needs met for contraceptive care</t>
  </si>
  <si>
    <t xml:space="preserve">Current level of contraceptive care </t>
  </si>
  <si>
    <t>Income/geographic/other group</t>
  </si>
  <si>
    <t>TABLE A15. Average cost, in U.S. dollars per user per year, of contraceptive care, by various scenarios of needs met, according to selected grouping of LMICs, 2019</t>
  </si>
  <si>
    <t>Source: https://www.guttmacher.org/report/adding-it-up-investing-in-sexual-reproductive-health-2019</t>
  </si>
  <si>
    <t>Number of women using any contraceptive method</t>
  </si>
  <si>
    <t xml:space="preserve">Current costs/FP user/year </t>
  </si>
  <si>
    <t>Costs per year for current FP uptake ($)</t>
  </si>
  <si>
    <t>World (Total cost)</t>
  </si>
  <si>
    <t>Costs per year to meet all FP needs ($)</t>
  </si>
  <si>
    <t xml:space="preserve">Costs/FP user/year to meet all FP needs </t>
  </si>
  <si>
    <t>SDG region</t>
  </si>
  <si>
    <t>EUROPE AND NORTHERN AMERICA</t>
  </si>
  <si>
    <t>Medium variant</t>
  </si>
  <si>
    <t>Estimates</t>
  </si>
  <si>
    <t>OCEANIA (EXCLUDING AUSTRALIA AND NEW ZEALAND)</t>
  </si>
  <si>
    <t>AUSTRALIA/NEW ZEALAND</t>
  </si>
  <si>
    <t>LATIN AMERICA AND THE CARIBBEAN</t>
  </si>
  <si>
    <t>EASTERN AND SOUTH-EASTERN ASIA</t>
  </si>
  <si>
    <t>CENTRAL AND SOUTHERN ASIA</t>
  </si>
  <si>
    <t>NORTHERN AFRICA AND WESTERN ASIA</t>
  </si>
  <si>
    <t>SUB-SAHARAN AFRICA</t>
  </si>
  <si>
    <t>o</t>
  </si>
  <si>
    <t>n</t>
  </si>
  <si>
    <t>m</t>
  </si>
  <si>
    <t>l</t>
  </si>
  <si>
    <t>k</t>
  </si>
  <si>
    <t>j</t>
  </si>
  <si>
    <t>WORLD</t>
  </si>
  <si>
    <t>15-49</t>
  </si>
  <si>
    <t>45-49</t>
  </si>
  <si>
    <t>40-44</t>
  </si>
  <si>
    <t>35-39</t>
  </si>
  <si>
    <t>30-34</t>
  </si>
  <si>
    <t>25-29</t>
  </si>
  <si>
    <t>20-24</t>
  </si>
  <si>
    <t>15-19</t>
  </si>
  <si>
    <t>Type</t>
  </si>
  <si>
    <t>Country code</t>
  </si>
  <si>
    <t>Notes</t>
  </si>
  <si>
    <t>Region, subregion, country or area *</t>
  </si>
  <si>
    <t>Variant</t>
  </si>
  <si>
    <t>Index</t>
  </si>
  <si>
    <t>Total number of WRA (thousands)</t>
  </si>
  <si>
    <t>Female population by five-year age group (thousands)</t>
  </si>
  <si>
    <t>Suggested citation: United Nations, Department of Economic and Social Affairs, Population Division (2019). World Population Prospects 2019, Online Edition. Rev. 1.</t>
  </si>
  <si>
    <t>© August 2019 by United Nations, made available under a Creative Commons license CC BY 3.0 IGO: http://creativecommons.org/licenses/by/3.0/igo/</t>
  </si>
  <si>
    <t>POP/DB/WPP/Rev.2019/POP/F15-3</t>
  </si>
  <si>
    <t>Estimates, 1950 - 2020</t>
  </si>
  <si>
    <t>File POP/15-3: Annual female population by five-year age group, region, subregion and country, 1950-2100 (thousands)</t>
  </si>
  <si>
    <t>World Population Prospects 2019</t>
  </si>
  <si>
    <t>Department of Economic and Social Affairs</t>
  </si>
  <si>
    <t>United Nations</t>
  </si>
  <si>
    <t>Reference date (as of 1 July)</t>
  </si>
  <si>
    <t>Total number of WRA (15-49) (thousands)</t>
  </si>
  <si>
    <t>OCEANIA</t>
  </si>
  <si>
    <t>Contraceptive use and unmet need, estimates/projections (2014-2060)</t>
  </si>
  <si>
    <t>Number of WRA (15-49) using any contraceptive method (thousands)</t>
  </si>
  <si>
    <t>UN DESA/ PDS calculation</t>
  </si>
  <si>
    <t>Costs per year for current FP uptake ($) for UN WRA (15-19)</t>
  </si>
  <si>
    <t>Costs per year for current FP uptake (UN DESA/PDS projections) ($)</t>
  </si>
  <si>
    <t>Costs per year for all FP needs to be met ($) for UN WRA (15-19)</t>
  </si>
  <si>
    <t>World (total cost)</t>
  </si>
  <si>
    <t>Costs per year to meet all FP needs (UN DESA/PDS projections ($)</t>
  </si>
  <si>
    <t>Number of WRA (15-49)  with an unmet need for FP (thousands)</t>
  </si>
  <si>
    <t>Any contraceptive use estimates/projections (%, 2014-2060)</t>
  </si>
  <si>
    <t>Unmet need, estimates/projections (%, 2014-2060)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</si>
</sst>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quot;$&quot;#,##0.00"/>
    <numFmt numFmtId="166" formatCode="0.0000"/>
    <numFmt numFmtId="167" formatCode="0.000"/>
    <numFmt numFmtId="168" formatCode="_(&quot;$&quot;* #,##0.00_);_(&quot;$&quot;* \(#,##0.00\);_(&quot;$&quot;* &quot;-&quot;??_);_(@_)"/>
    <numFmt numFmtId="169" formatCode="#\ ###\ ###\ ##0;\-#\ ###\ ###\ ##0;0"/>
  </numFmts>
  <fonts count="31" x14ac:knownFonts="1">
    <font>
      <sz val="11"/>
      <color theme="1"/>
      <name val="Calibri"/>
      <family val="2"/>
      <scheme val="minor"/>
    </font>
    <font>
      <sz val="8"/>
      <color indexed="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0"/>
      <color rgb="FF002060"/>
      <name val="Arial"/>
      <family val="2"/>
    </font>
    <font>
      <b/>
      <sz val="10"/>
      <color indexed="56"/>
      <name val="Arial"/>
      <family val="2"/>
    </font>
    <font>
      <b/>
      <sz val="6"/>
      <color rgb="FF003366"/>
      <name val="Arial"/>
      <family val="2"/>
    </font>
    <font>
      <b/>
      <sz val="12"/>
      <color indexed="9"/>
      <name val="Arial"/>
      <family val="2"/>
    </font>
    <font>
      <b/>
      <sz val="10"/>
      <color indexed="9"/>
      <name val="Arial"/>
      <family val="2"/>
    </font>
    <font>
      <sz val="12"/>
      <color theme="1"/>
      <name val="Times New Roman"/>
      <family val="2"/>
    </font>
    <font>
      <b/>
      <sz val="8"/>
      <color theme="1"/>
      <name val="Calibri"/>
      <family val="2"/>
      <scheme val="minor"/>
    </font>
    <font>
      <sz val="12"/>
      <color rgb="FF002060"/>
      <name val="Arial"/>
      <family val="2"/>
    </font>
    <font>
      <b/>
      <sz val="12"/>
      <color indexed="56"/>
      <name val="Arial"/>
      <family val="2"/>
    </font>
    <font>
      <b/>
      <sz val="11"/>
      <color theme="1"/>
      <name val="Calibri"/>
      <family val="2"/>
      <scheme val="minor"/>
    </font>
    <font>
      <b/>
      <sz val="9"/>
      <color theme="1"/>
      <name val="Arial"/>
      <family val="2"/>
    </font>
    <font>
      <sz val="9"/>
      <color theme="1"/>
      <name val="Arial"/>
      <family val="2"/>
    </font>
    <font>
      <sz val="11"/>
      <color theme="1" tint="0.49995422223578601"/>
      <name val="Calibri"/>
      <family val="2"/>
      <scheme val="minor"/>
    </font>
    <font>
      <i/>
      <sz val="11"/>
      <color theme="1"/>
      <name val="Calibri"/>
      <family val="2"/>
      <scheme val="minor"/>
    </font>
    <font>
      <sz val="11"/>
      <name val="Calibri"/>
      <family val="2"/>
      <scheme val="minor"/>
    </font>
    <font>
      <sz val="11"/>
      <color theme="0" tint="-0.49995422223578601"/>
      <name val="Calibri"/>
      <family val="2"/>
      <scheme val="minor"/>
    </font>
    <font>
      <sz val="11"/>
      <color theme="2" tint="-0.49995422223578601"/>
      <name val="Calibri"/>
      <family val="2"/>
      <scheme val="minor"/>
    </font>
    <font>
      <b/>
      <sz val="11"/>
      <color theme="1"/>
      <name val="Calibri"/>
      <family val="2"/>
    </font>
    <font>
      <sz val="14"/>
      <color theme="1"/>
      <name val="Calibri"/>
      <family val="2"/>
      <scheme val="minor"/>
    </font>
    <font>
      <sz val="9"/>
      <color indexed="81"/>
      <name val="Tahoma"/>
      <family val="2"/>
    </font>
    <font>
      <b/>
      <sz val="9"/>
      <color indexed="81"/>
      <name val="Tahoma"/>
      <family val="2"/>
    </font>
    <font>
      <i/>
      <sz val="8"/>
      <color theme="1"/>
      <name val="Arial"/>
      <family val="2"/>
    </font>
    <font>
      <b/>
      <sz val="10"/>
      <color theme="1"/>
      <name val="Arial"/>
      <family val="2"/>
    </font>
    <font>
      <b/>
      <i/>
      <sz val="10"/>
      <color theme="1"/>
      <name val="Arial"/>
      <family val="2"/>
    </font>
    <font>
      <b/>
      <sz val="12"/>
      <color theme="1"/>
      <name val="Arial"/>
      <family val="2"/>
    </font>
  </fonts>
  <fills count="24">
    <fill>
      <patternFill patternType="none"/>
    </fill>
    <fill>
      <patternFill patternType="gray125"/>
    </fill>
    <fill>
      <patternFill patternType="solid">
        <fgColor theme="0" tint="-0.14996795556505021"/>
        <bgColor indexed="64"/>
      </patternFill>
    </fill>
    <fill>
      <gradientFill degree="270">
        <stop position="0">
          <color theme="0"/>
        </stop>
        <stop position="1">
          <color rgb="FF8497B0"/>
        </stop>
      </gradientFill>
    </fill>
    <fill>
      <patternFill patternType="solid">
        <fgColor rgb="FF8497B0"/>
        <bgColor indexed="64"/>
      </patternFill>
    </fill>
    <fill>
      <patternFill patternType="solid">
        <fgColor theme="0"/>
        <bgColor indexed="64"/>
      </patternFill>
    </fill>
    <fill>
      <patternFill patternType="solid">
        <fgColor rgb="FF8497B0"/>
        <bgColor auto="1"/>
      </patternFill>
    </fill>
    <fill>
      <patternFill patternType="solid">
        <fgColor theme="9" tint="0.79998168889431442"/>
        <bgColor indexed="64"/>
      </patternFill>
    </fill>
    <fill>
      <patternFill patternType="solid">
        <fgColor theme="4" tint="0.79998168889431442"/>
        <bgColor indexed="64"/>
      </patternFill>
    </fill>
    <fill>
      <patternFill patternType="solid">
        <fgColor rgb="FFCCCCFF"/>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bgColor indexed="64"/>
      </patternFill>
    </fill>
    <fill>
      <patternFill patternType="solid">
        <fgColor theme="2" tint="-0.249977111117893"/>
        <bgColor indexed="64"/>
      </patternFill>
    </fill>
    <fill>
      <patternFill patternType="solid">
        <fgColor rgb="FF9999FF"/>
        <bgColor indexed="64"/>
      </patternFill>
    </fill>
    <fill>
      <patternFill patternType="solid">
        <fgColor rgb="FFCCFFFF"/>
        <bgColor indexed="64"/>
      </patternFill>
    </fill>
    <fill>
      <patternFill patternType="solid">
        <fgColor rgb="FFFFFF00"/>
        <bgColor indexed="64"/>
      </patternFill>
    </fill>
    <fill>
      <patternFill patternType="solid">
        <fgColor indexed="41"/>
        <bgColor indexed="64"/>
      </patternFill>
    </fill>
    <fill>
      <patternFill patternType="solid">
        <fgColor theme="2" tint="-9.9978637043366805E-2"/>
        <bgColor indexed="64"/>
      </patternFill>
    </fill>
  </fills>
  <borders count="43">
    <border>
      <left/>
      <right/>
      <top/>
      <bottom/>
      <diagonal/>
    </border>
    <border>
      <left style="medium">
        <color indexed="64"/>
      </left>
      <right/>
      <top/>
      <bottom/>
      <diagonal/>
    </border>
    <border>
      <left/>
      <right style="medium">
        <color indexed="64"/>
      </right>
      <top/>
      <bottom/>
      <diagonal/>
    </border>
    <border>
      <left style="thin">
        <color theme="0" tint="-4.9989318521683403E-2"/>
      </left>
      <right style="medium">
        <color indexed="64"/>
      </right>
      <top style="thin">
        <color theme="0" tint="-4.9989318521683403E-2"/>
      </top>
      <bottom style="medium">
        <color indexed="64"/>
      </bottom>
      <diagonal/>
    </border>
    <border>
      <left style="thin">
        <color theme="0" tint="-4.9989318521683403E-2"/>
      </left>
      <right style="thin">
        <color theme="0" tint="-4.9989318521683403E-2"/>
      </right>
      <top style="thin">
        <color theme="0" tint="-4.9989318521683403E-2"/>
      </top>
      <bottom style="medium">
        <color indexed="64"/>
      </bottom>
      <diagonal/>
    </border>
    <border>
      <left style="medium">
        <color indexed="64"/>
      </left>
      <right style="thin">
        <color theme="0" tint="-4.9989318521683403E-2"/>
      </right>
      <top style="thin">
        <color theme="0" tint="-4.9989318521683403E-2"/>
      </top>
      <bottom style="medium">
        <color indexed="64"/>
      </bottom>
      <diagonal/>
    </border>
    <border>
      <left style="thin">
        <color theme="0" tint="-4.9989318521683403E-2"/>
      </left>
      <right style="medium">
        <color indexed="64"/>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medium">
        <color indexed="64"/>
      </left>
      <right style="thin">
        <color theme="0" tint="-4.9989318521683403E-2"/>
      </right>
      <top style="thin">
        <color theme="0" tint="-4.9989318521683403E-2"/>
      </top>
      <bottom style="thin">
        <color theme="0" tint="-4.9989318521683403E-2"/>
      </bottom>
      <diagonal/>
    </border>
    <border>
      <left/>
      <right style="medium">
        <color indexed="64"/>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indexed="64"/>
      </left>
      <right/>
      <top style="thin">
        <color theme="0" tint="-4.9989318521683403E-2"/>
      </top>
      <bottom style="thin">
        <color theme="0" tint="-4.9989318521683403E-2"/>
      </bottom>
      <diagonal/>
    </border>
    <border>
      <left style="thin">
        <color theme="0" tint="-4.9989318521683403E-2"/>
      </left>
      <right style="medium">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medium">
        <color indexed="64"/>
      </left>
      <right style="thin">
        <color theme="0" tint="-4.9989318521683403E-2"/>
      </right>
      <top/>
      <bottom style="thin">
        <color theme="0" tint="-4.9989318521683403E-2"/>
      </bottom>
      <diagonal/>
    </border>
    <border>
      <left style="thin">
        <color theme="0" tint="-4.9989318521683403E-2"/>
      </left>
      <right style="medium">
        <color indexed="64"/>
      </right>
      <top style="medium">
        <color indexed="64"/>
      </top>
      <bottom style="medium">
        <color indexed="64"/>
      </bottom>
      <diagonal/>
    </border>
    <border>
      <left style="thin">
        <color theme="0" tint="-4.9989318521683403E-2"/>
      </left>
      <right style="thin">
        <color theme="0" tint="-4.9989318521683403E-2"/>
      </right>
      <top style="medium">
        <color indexed="64"/>
      </top>
      <bottom style="medium">
        <color indexed="64"/>
      </bottom>
      <diagonal/>
    </border>
    <border>
      <left style="medium">
        <color indexed="64"/>
      </left>
      <right style="thin">
        <color theme="0" tint="-4.9989318521683403E-2"/>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indexed="64"/>
      </left>
      <right style="thin">
        <color indexed="64"/>
      </right>
      <top/>
      <bottom/>
      <diagonal/>
    </border>
  </borders>
  <cellStyleXfs count="12">
    <xf numFmtId="0" fontId="0" fillId="0" borderId="0"/>
    <xf numFmtId="0" fontId="2" fillId="0" borderId="0"/>
    <xf numFmtId="0" fontId="5" fillId="0" borderId="0"/>
    <xf numFmtId="0" fontId="11" fillId="0" borderId="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168" fontId="2" fillId="0" borderId="0" applyFont="0" applyFill="0" applyBorder="0" applyAlignment="0" applyProtection="0"/>
  </cellStyleXfs>
  <cellXfs count="273">
    <xf numFmtId="0" fontId="0" fillId="0" borderId="0" xfId="0"/>
    <xf numFmtId="0" fontId="1" fillId="0" borderId="1" xfId="0" applyFont="1" applyBorder="1" applyAlignment="1">
      <alignment horizontal="left" vertical="center" indent="1"/>
    </xf>
    <xf numFmtId="0" fontId="1" fillId="0" borderId="0" xfId="0" applyFont="1" applyBorder="1" applyAlignment="1">
      <alignment horizontal="left" vertical="center" indent="1"/>
    </xf>
    <xf numFmtId="0" fontId="1" fillId="0" borderId="0" xfId="0" applyFont="1" applyBorder="1" applyAlignment="1">
      <alignment horizontal="center" vertical="center"/>
    </xf>
    <xf numFmtId="164" fontId="1" fillId="0" borderId="0" xfId="0" applyNumberFormat="1" applyFont="1" applyBorder="1" applyAlignment="1">
      <alignment horizontal="right" vertical="center" indent="1"/>
    </xf>
    <xf numFmtId="3" fontId="1" fillId="0" borderId="0" xfId="0" applyNumberFormat="1" applyFont="1" applyBorder="1" applyAlignment="1">
      <alignment horizontal="right" vertical="center" indent="1"/>
    </xf>
    <xf numFmtId="164" fontId="1" fillId="0" borderId="2" xfId="0" applyNumberFormat="1" applyFont="1" applyBorder="1" applyAlignment="1">
      <alignment horizontal="left" vertical="center" indent="1"/>
    </xf>
    <xf numFmtId="0" fontId="0" fillId="0" borderId="1" xfId="0" applyBorder="1"/>
    <xf numFmtId="0" fontId="0" fillId="0" borderId="2" xfId="0" applyBorder="1"/>
    <xf numFmtId="0" fontId="2" fillId="0" borderId="0" xfId="1"/>
    <xf numFmtId="0" fontId="3" fillId="0" borderId="3" xfId="1" applyFont="1" applyBorder="1" applyAlignment="1">
      <alignment horizontal="left" indent="1"/>
    </xf>
    <xf numFmtId="0" fontId="3" fillId="0" borderId="4" xfId="1" applyFont="1" applyBorder="1"/>
    <xf numFmtId="0" fontId="3" fillId="0" borderId="5" xfId="1" applyFont="1" applyBorder="1" applyAlignment="1">
      <alignment horizontal="left" indent="2"/>
    </xf>
    <xf numFmtId="0" fontId="3" fillId="0" borderId="6" xfId="1" applyFont="1" applyBorder="1" applyAlignment="1">
      <alignment horizontal="left" indent="1"/>
    </xf>
    <xf numFmtId="0" fontId="3" fillId="0" borderId="7" xfId="1" applyFont="1" applyBorder="1"/>
    <xf numFmtId="0" fontId="3" fillId="0" borderId="8" xfId="1" applyFont="1" applyBorder="1" applyAlignment="1">
      <alignment horizontal="left" indent="2"/>
    </xf>
    <xf numFmtId="0" fontId="3" fillId="0" borderId="8" xfId="1" applyFont="1" applyBorder="1" applyAlignment="1">
      <alignment horizontal="left" indent="1"/>
    </xf>
    <xf numFmtId="0" fontId="4" fillId="2" borderId="9" xfId="1" applyFont="1" applyFill="1" applyBorder="1" applyAlignment="1">
      <alignment horizontal="left" vertical="center" indent="1"/>
    </xf>
    <xf numFmtId="0" fontId="4" fillId="2" borderId="10" xfId="1" applyFont="1" applyFill="1" applyBorder="1" applyAlignment="1">
      <alignment vertical="center"/>
    </xf>
    <xf numFmtId="0" fontId="4" fillId="2" borderId="11" xfId="1" applyFont="1" applyFill="1" applyBorder="1" applyAlignment="1">
      <alignment vertical="center"/>
    </xf>
    <xf numFmtId="0" fontId="3" fillId="0" borderId="8" xfId="1" applyFont="1" applyBorder="1" applyAlignment="1">
      <alignment horizontal="left" indent="3"/>
    </xf>
    <xf numFmtId="0" fontId="3" fillId="0" borderId="12" xfId="1" applyFont="1" applyBorder="1" applyAlignment="1">
      <alignment horizontal="left" indent="1"/>
    </xf>
    <xf numFmtId="0" fontId="3" fillId="0" borderId="13" xfId="1" applyFont="1" applyBorder="1"/>
    <xf numFmtId="0" fontId="4" fillId="0" borderId="14" xfId="1" applyFont="1" applyBorder="1"/>
    <xf numFmtId="0" fontId="4" fillId="2" borderId="15" xfId="1" applyFont="1" applyFill="1" applyBorder="1" applyAlignment="1">
      <alignment vertical="center"/>
    </xf>
    <xf numFmtId="0" fontId="4" fillId="2" borderId="16" xfId="1" applyFont="1" applyFill="1" applyBorder="1" applyAlignment="1">
      <alignment vertical="center"/>
    </xf>
    <xf numFmtId="0" fontId="4" fillId="2" borderId="17" xfId="1" applyFont="1" applyFill="1" applyBorder="1" applyAlignment="1">
      <alignment vertical="center"/>
    </xf>
    <xf numFmtId="0" fontId="9" fillId="4" borderId="2" xfId="2" applyFont="1" applyFill="1" applyBorder="1" applyAlignment="1">
      <alignment vertical="center" wrapText="1"/>
    </xf>
    <xf numFmtId="0" fontId="9" fillId="4" borderId="0" xfId="2" applyFont="1" applyFill="1" applyBorder="1" applyAlignment="1">
      <alignment vertical="center" wrapText="1"/>
    </xf>
    <xf numFmtId="0" fontId="10" fillId="4" borderId="1" xfId="2" applyFont="1" applyFill="1" applyBorder="1" applyAlignment="1">
      <alignment horizontal="left" vertical="top" indent="12"/>
    </xf>
    <xf numFmtId="0" fontId="9" fillId="4" borderId="21" xfId="2" applyFont="1" applyFill="1" applyBorder="1" applyAlignment="1">
      <alignment vertical="center" wrapText="1"/>
    </xf>
    <xf numFmtId="0" fontId="9" fillId="4" borderId="22" xfId="2" applyFont="1" applyFill="1" applyBorder="1" applyAlignment="1">
      <alignment vertical="center" wrapText="1"/>
    </xf>
    <xf numFmtId="0" fontId="10" fillId="4" borderId="23" xfId="2" applyFont="1" applyFill="1" applyBorder="1" applyAlignment="1">
      <alignment horizontal="left" indent="12"/>
    </xf>
    <xf numFmtId="0" fontId="5" fillId="0" borderId="0" xfId="2"/>
    <xf numFmtId="0" fontId="3" fillId="5" borderId="24" xfId="3" applyFont="1" applyFill="1" applyBorder="1" applyAlignment="1">
      <alignment vertical="center" wrapText="1"/>
    </xf>
    <xf numFmtId="0" fontId="4" fillId="0" borderId="25" xfId="3" applyFont="1" applyFill="1" applyBorder="1" applyAlignment="1">
      <alignment vertical="center" wrapText="1"/>
    </xf>
    <xf numFmtId="0" fontId="3" fillId="0" borderId="26" xfId="3" applyFont="1" applyFill="1" applyBorder="1" applyAlignment="1">
      <alignment vertical="center" wrapText="1"/>
    </xf>
    <xf numFmtId="0" fontId="4" fillId="0" borderId="23" xfId="3" applyFont="1" applyFill="1" applyBorder="1" applyAlignment="1">
      <alignment vertical="center" wrapText="1"/>
    </xf>
    <xf numFmtId="0" fontId="12" fillId="0" borderId="0" xfId="2" applyFont="1"/>
    <xf numFmtId="0" fontId="3" fillId="5" borderId="26" xfId="3" applyFont="1" applyFill="1" applyBorder="1" applyAlignment="1">
      <alignment vertical="center" wrapText="1"/>
    </xf>
    <xf numFmtId="0" fontId="4" fillId="2" borderId="21" xfId="3" applyFont="1" applyFill="1" applyBorder="1" applyAlignment="1">
      <alignment vertical="center" wrapText="1"/>
    </xf>
    <xf numFmtId="0" fontId="4" fillId="2" borderId="24" xfId="3" applyFont="1" applyFill="1" applyBorder="1" applyAlignment="1">
      <alignment vertical="center" wrapText="1"/>
    </xf>
    <xf numFmtId="0" fontId="9" fillId="6" borderId="2" xfId="2" applyFont="1" applyFill="1" applyBorder="1" applyAlignment="1">
      <alignment vertical="center" wrapText="1"/>
    </xf>
    <xf numFmtId="0" fontId="9" fillId="6" borderId="0" xfId="2" applyFont="1" applyFill="1" applyBorder="1" applyAlignment="1">
      <alignment vertical="center" wrapText="1"/>
    </xf>
    <xf numFmtId="0" fontId="10" fillId="6" borderId="1" xfId="2" applyFont="1" applyFill="1" applyBorder="1" applyAlignment="1">
      <alignment horizontal="left" vertical="top" indent="12"/>
    </xf>
    <xf numFmtId="0" fontId="9" fillId="6" borderId="21" xfId="2" applyFont="1" applyFill="1" applyBorder="1" applyAlignment="1">
      <alignment vertical="center" wrapText="1"/>
    </xf>
    <xf numFmtId="0" fontId="9" fillId="6" borderId="22" xfId="2" applyFont="1" applyFill="1" applyBorder="1" applyAlignment="1">
      <alignment vertical="center" wrapText="1"/>
    </xf>
    <xf numFmtId="0" fontId="10" fillId="6" borderId="23" xfId="2" applyFont="1" applyFill="1" applyBorder="1" applyAlignment="1">
      <alignment horizontal="left" indent="12"/>
    </xf>
    <xf numFmtId="0" fontId="1" fillId="7" borderId="0" xfId="0" applyFont="1" applyFill="1" applyBorder="1" applyAlignment="1">
      <alignment horizontal="left" vertical="center" indent="1"/>
    </xf>
    <xf numFmtId="0" fontId="1" fillId="8" borderId="0" xfId="0" applyFont="1" applyFill="1" applyBorder="1" applyAlignment="1">
      <alignment horizontal="left" vertical="center" indent="1"/>
    </xf>
    <xf numFmtId="0" fontId="1" fillId="9" borderId="0" xfId="0" applyFont="1" applyFill="1" applyBorder="1" applyAlignment="1">
      <alignment horizontal="left" vertical="center" indent="1"/>
    </xf>
    <xf numFmtId="0" fontId="1" fillId="7" borderId="1" xfId="0" applyFont="1" applyFill="1" applyBorder="1" applyAlignment="1">
      <alignment horizontal="left" vertical="center" indent="1"/>
    </xf>
    <xf numFmtId="0" fontId="1" fillId="7" borderId="0" xfId="0" applyFont="1" applyFill="1" applyBorder="1" applyAlignment="1">
      <alignment horizontal="center" vertical="center"/>
    </xf>
    <xf numFmtId="164" fontId="1" fillId="7" borderId="0" xfId="0" applyNumberFormat="1" applyFont="1" applyFill="1" applyBorder="1" applyAlignment="1">
      <alignment horizontal="right" vertical="center" indent="1"/>
    </xf>
    <xf numFmtId="3" fontId="1" fillId="7" borderId="0" xfId="0" applyNumberFormat="1" applyFont="1" applyFill="1" applyBorder="1" applyAlignment="1">
      <alignment horizontal="right" vertical="center" indent="1"/>
    </xf>
    <xf numFmtId="164" fontId="1" fillId="7" borderId="2" xfId="0" applyNumberFormat="1" applyFont="1" applyFill="1" applyBorder="1" applyAlignment="1">
      <alignment horizontal="left" vertical="center" indent="1"/>
    </xf>
    <xf numFmtId="164" fontId="1" fillId="7" borderId="0" xfId="0" applyNumberFormat="1" applyFont="1" applyFill="1" applyBorder="1" applyAlignment="1">
      <alignment horizontal="left" vertical="center" indent="1"/>
    </xf>
    <xf numFmtId="0" fontId="1" fillId="8" borderId="1" xfId="0" applyFont="1" applyFill="1" applyBorder="1" applyAlignment="1">
      <alignment horizontal="left" vertical="center" indent="1"/>
    </xf>
    <xf numFmtId="0" fontId="1" fillId="8" borderId="0" xfId="0" applyFont="1" applyFill="1" applyBorder="1" applyAlignment="1">
      <alignment horizontal="center" vertical="center"/>
    </xf>
    <xf numFmtId="164" fontId="1" fillId="8" borderId="0" xfId="0" applyNumberFormat="1" applyFont="1" applyFill="1" applyBorder="1" applyAlignment="1">
      <alignment horizontal="right" vertical="center" indent="1"/>
    </xf>
    <xf numFmtId="3" fontId="1" fillId="8" borderId="0" xfId="0" applyNumberFormat="1" applyFont="1" applyFill="1" applyBorder="1" applyAlignment="1">
      <alignment horizontal="right" vertical="center" indent="1"/>
    </xf>
    <xf numFmtId="164" fontId="1" fillId="8" borderId="2" xfId="0" applyNumberFormat="1" applyFont="1" applyFill="1" applyBorder="1" applyAlignment="1">
      <alignment horizontal="left" vertical="center" indent="1"/>
    </xf>
    <xf numFmtId="0" fontId="1" fillId="9" borderId="1" xfId="0" applyFont="1" applyFill="1" applyBorder="1" applyAlignment="1">
      <alignment horizontal="left" vertical="center" indent="1"/>
    </xf>
    <xf numFmtId="0" fontId="1" fillId="9" borderId="0" xfId="0" applyFont="1" applyFill="1" applyBorder="1" applyAlignment="1">
      <alignment horizontal="center" vertical="center"/>
    </xf>
    <xf numFmtId="164" fontId="1" fillId="9" borderId="0" xfId="0" applyNumberFormat="1" applyFont="1" applyFill="1" applyBorder="1" applyAlignment="1">
      <alignment horizontal="right" vertical="center" indent="1"/>
    </xf>
    <xf numFmtId="3" fontId="1" fillId="9" borderId="0" xfId="0" applyNumberFormat="1" applyFont="1" applyFill="1" applyBorder="1" applyAlignment="1">
      <alignment horizontal="right" vertical="center" indent="1"/>
    </xf>
    <xf numFmtId="164" fontId="1" fillId="9" borderId="2" xfId="0" applyNumberFormat="1" applyFont="1" applyFill="1" applyBorder="1" applyAlignment="1">
      <alignment horizontal="left" vertical="center" indent="1"/>
    </xf>
    <xf numFmtId="0" fontId="16" fillId="17" borderId="27" xfId="0" applyFont="1" applyFill="1" applyBorder="1" applyAlignment="1">
      <alignment horizontal="left"/>
    </xf>
    <xf numFmtId="0" fontId="16" fillId="17" borderId="28" xfId="0" quotePrefix="1" applyFont="1" applyFill="1" applyBorder="1" applyAlignment="1">
      <alignment horizontal="center" vertical="center"/>
    </xf>
    <xf numFmtId="1" fontId="17" fillId="0" borderId="0" xfId="0" applyNumberFormat="1" applyFont="1"/>
    <xf numFmtId="0" fontId="17" fillId="0" borderId="0" xfId="0" applyFont="1"/>
    <xf numFmtId="1" fontId="17" fillId="0" borderId="0" xfId="0" applyNumberFormat="1" applyFont="1" applyAlignment="1">
      <alignment wrapText="1"/>
    </xf>
    <xf numFmtId="0" fontId="0" fillId="0" borderId="0" xfId="0" applyAlignment="1">
      <alignment wrapText="1"/>
    </xf>
    <xf numFmtId="0" fontId="15" fillId="0" borderId="0" xfId="0" applyFont="1"/>
    <xf numFmtId="2" fontId="0" fillId="0" borderId="0" xfId="0" applyNumberFormat="1"/>
    <xf numFmtId="3" fontId="0" fillId="0" borderId="0" xfId="0" applyNumberFormat="1"/>
    <xf numFmtId="164" fontId="0" fillId="0" borderId="0" xfId="0" applyNumberFormat="1"/>
    <xf numFmtId="0" fontId="2" fillId="10" borderId="0" xfId="4"/>
    <xf numFmtId="1" fontId="2" fillId="10" borderId="0" xfId="4" applyNumberFormat="1" applyAlignment="1">
      <alignment wrapText="1"/>
    </xf>
    <xf numFmtId="3" fontId="2" fillId="10" borderId="0" xfId="4" applyNumberFormat="1"/>
    <xf numFmtId="2" fontId="2" fillId="10" borderId="0" xfId="4" applyNumberFormat="1"/>
    <xf numFmtId="1" fontId="2" fillId="10" borderId="0" xfId="4" applyNumberFormat="1"/>
    <xf numFmtId="0" fontId="2" fillId="11" borderId="0" xfId="5"/>
    <xf numFmtId="2" fontId="2" fillId="11" borderId="0" xfId="5" applyNumberFormat="1"/>
    <xf numFmtId="3" fontId="2" fillId="11" borderId="0" xfId="5" applyNumberFormat="1"/>
    <xf numFmtId="0" fontId="2" fillId="13" borderId="0" xfId="7"/>
    <xf numFmtId="2" fontId="2" fillId="13" borderId="0" xfId="7" applyNumberFormat="1"/>
    <xf numFmtId="3" fontId="2" fillId="13" borderId="0" xfId="7" applyNumberFormat="1"/>
    <xf numFmtId="0" fontId="2" fillId="14" borderId="0" xfId="8"/>
    <xf numFmtId="2" fontId="2" fillId="14" borderId="0" xfId="8" applyNumberFormat="1"/>
    <xf numFmtId="3" fontId="2" fillId="14" borderId="0" xfId="8" applyNumberFormat="1"/>
    <xf numFmtId="0" fontId="2" fillId="15" borderId="0" xfId="9"/>
    <xf numFmtId="2" fontId="2" fillId="15" borderId="0" xfId="9" applyNumberFormat="1"/>
    <xf numFmtId="3" fontId="2" fillId="15" borderId="0" xfId="9" applyNumberFormat="1"/>
    <xf numFmtId="0" fontId="2" fillId="16" borderId="0" xfId="10"/>
    <xf numFmtId="2" fontId="2" fillId="16" borderId="0" xfId="10" applyNumberFormat="1"/>
    <xf numFmtId="3" fontId="2" fillId="16" borderId="0" xfId="10" applyNumberFormat="1"/>
    <xf numFmtId="0" fontId="2" fillId="12" borderId="0" xfId="6"/>
    <xf numFmtId="2" fontId="2" fillId="12" borderId="0" xfId="6" applyNumberFormat="1"/>
    <xf numFmtId="3" fontId="2" fillId="12" borderId="0" xfId="6" applyNumberFormat="1"/>
    <xf numFmtId="0" fontId="0" fillId="0" borderId="0" xfId="0" applyBorder="1"/>
    <xf numFmtId="0" fontId="18" fillId="0" borderId="0" xfId="0" applyFont="1" applyBorder="1"/>
    <xf numFmtId="0" fontId="0" fillId="0" borderId="0" xfId="0" applyFill="1"/>
    <xf numFmtId="0" fontId="0" fillId="0" borderId="0" xfId="0" applyFill="1" applyAlignment="1"/>
    <xf numFmtId="0" fontId="0" fillId="0" borderId="0" xfId="0" applyFont="1"/>
    <xf numFmtId="0" fontId="0" fillId="0" borderId="0" xfId="0" applyFont="1" applyFill="1"/>
    <xf numFmtId="0" fontId="0" fillId="0" borderId="0" xfId="0" applyFont="1" applyFill="1" applyBorder="1" applyAlignment="1"/>
    <xf numFmtId="0" fontId="0" fillId="0" borderId="0" xfId="0" applyFont="1" applyBorder="1"/>
    <xf numFmtId="0" fontId="0" fillId="0" borderId="0" xfId="0" applyFont="1" applyFill="1" applyBorder="1" applyAlignment="1">
      <alignment wrapText="1"/>
    </xf>
    <xf numFmtId="0" fontId="18" fillId="0" borderId="0" xfId="0" applyFont="1" applyFill="1" applyBorder="1" applyAlignment="1">
      <alignment wrapText="1"/>
    </xf>
    <xf numFmtId="0" fontId="0" fillId="0" borderId="0" xfId="0" applyFont="1" applyFill="1" applyAlignment="1">
      <alignment wrapText="1"/>
    </xf>
    <xf numFmtId="165" fontId="0" fillId="0" borderId="29" xfId="0" applyNumberFormat="1" applyFill="1" applyBorder="1"/>
    <xf numFmtId="165" fontId="0" fillId="0" borderId="19" xfId="0" applyNumberFormat="1" applyFill="1" applyBorder="1"/>
    <xf numFmtId="0" fontId="0" fillId="0" borderId="20" xfId="0" applyFill="1" applyBorder="1" applyAlignment="1">
      <alignment wrapText="1"/>
    </xf>
    <xf numFmtId="165" fontId="0" fillId="0" borderId="30" xfId="0" applyNumberFormat="1" applyFill="1" applyBorder="1"/>
    <xf numFmtId="165" fontId="0" fillId="0" borderId="0" xfId="0" applyNumberFormat="1" applyFill="1" applyBorder="1"/>
    <xf numFmtId="0" fontId="20" fillId="0" borderId="1" xfId="0" applyFont="1" applyFill="1" applyBorder="1" applyAlignment="1">
      <alignment wrapText="1"/>
    </xf>
    <xf numFmtId="0" fontId="0" fillId="0" borderId="1" xfId="0" applyFont="1" applyFill="1" applyBorder="1" applyAlignment="1">
      <alignment wrapText="1"/>
    </xf>
    <xf numFmtId="0" fontId="0" fillId="0" borderId="1" xfId="0" applyFill="1" applyBorder="1" applyAlignment="1">
      <alignment wrapText="1"/>
    </xf>
    <xf numFmtId="165" fontId="0" fillId="0" borderId="31" xfId="0" applyNumberFormat="1" applyFill="1" applyBorder="1"/>
    <xf numFmtId="0" fontId="15" fillId="0" borderId="1" xfId="0" applyFont="1" applyFill="1" applyBorder="1" applyAlignment="1">
      <alignment wrapText="1"/>
    </xf>
    <xf numFmtId="0" fontId="0" fillId="0" borderId="1" xfId="0" applyFont="1" applyFill="1" applyBorder="1" applyAlignment="1">
      <alignment horizontal="left" wrapText="1" indent="2"/>
    </xf>
    <xf numFmtId="165" fontId="0" fillId="0" borderId="0" xfId="0" applyNumberFormat="1" applyFont="1" applyFill="1" applyBorder="1" applyAlignment="1">
      <alignment horizontal="right" wrapText="1"/>
    </xf>
    <xf numFmtId="0" fontId="0" fillId="0" borderId="1" xfId="0" applyFont="1" applyFill="1" applyBorder="1" applyAlignment="1">
      <alignment horizontal="left" vertical="top" wrapText="1" indent="2"/>
    </xf>
    <xf numFmtId="0" fontId="0" fillId="0" borderId="1" xfId="0" applyFont="1" applyBorder="1" applyAlignment="1">
      <alignment horizontal="left" wrapText="1" indent="2"/>
    </xf>
    <xf numFmtId="166" fontId="21" fillId="0" borderId="0" xfId="0" applyNumberFormat="1" applyFont="1" applyBorder="1"/>
    <xf numFmtId="167" fontId="22" fillId="0" borderId="0" xfId="0" applyNumberFormat="1" applyFont="1" applyBorder="1"/>
    <xf numFmtId="167" fontId="18" fillId="0" borderId="0" xfId="0" applyNumberFormat="1" applyFont="1" applyBorder="1"/>
    <xf numFmtId="165" fontId="20" fillId="0" borderId="30" xfId="0" applyNumberFormat="1" applyFont="1" applyFill="1" applyBorder="1" applyAlignment="1">
      <alignment horizontal="right"/>
    </xf>
    <xf numFmtId="165" fontId="20" fillId="0" borderId="0" xfId="0" applyNumberFormat="1" applyFont="1" applyFill="1" applyBorder="1" applyAlignment="1">
      <alignment horizontal="right"/>
    </xf>
    <xf numFmtId="165" fontId="20" fillId="0" borderId="31" xfId="0" applyNumberFormat="1" applyFont="1" applyFill="1" applyBorder="1" applyAlignment="1">
      <alignment horizontal="right"/>
    </xf>
    <xf numFmtId="166" fontId="21" fillId="0" borderId="0" xfId="0" applyNumberFormat="1" applyFont="1" applyFill="1" applyBorder="1"/>
    <xf numFmtId="167" fontId="22" fillId="0" borderId="0" xfId="0" applyNumberFormat="1" applyFont="1" applyBorder="1" applyAlignment="1">
      <alignment horizontal="right"/>
    </xf>
    <xf numFmtId="0" fontId="15" fillId="0" borderId="1" xfId="0" applyFont="1" applyBorder="1" applyAlignment="1">
      <alignment wrapText="1"/>
    </xf>
    <xf numFmtId="0" fontId="0" fillId="0" borderId="1" xfId="0" applyFont="1" applyFill="1" applyBorder="1" applyAlignment="1">
      <alignment horizontal="left" wrapText="1" indent="1"/>
    </xf>
    <xf numFmtId="0" fontId="0" fillId="0" borderId="1" xfId="0" applyFill="1" applyBorder="1" applyAlignment="1">
      <alignment horizontal="left" wrapText="1" indent="1"/>
    </xf>
    <xf numFmtId="165" fontId="0" fillId="0" borderId="0" xfId="0" applyNumberFormat="1" applyFill="1"/>
    <xf numFmtId="165" fontId="20" fillId="0" borderId="32" xfId="0" applyNumberFormat="1" applyFont="1" applyFill="1" applyBorder="1" applyAlignment="1">
      <alignment horizontal="right"/>
    </xf>
    <xf numFmtId="165" fontId="20" fillId="0" borderId="32" xfId="11" applyNumberFormat="1" applyFont="1" applyFill="1" applyBorder="1" applyAlignment="1">
      <alignment horizontal="right"/>
    </xf>
    <xf numFmtId="0" fontId="22" fillId="0" borderId="33" xfId="0" applyFont="1" applyFill="1" applyBorder="1" applyAlignment="1">
      <alignment wrapText="1"/>
    </xf>
    <xf numFmtId="0" fontId="22" fillId="0" borderId="34" xfId="0" applyFont="1" applyFill="1" applyBorder="1" applyAlignment="1">
      <alignment horizontal="center" wrapText="1"/>
    </xf>
    <xf numFmtId="0" fontId="22" fillId="0" borderId="33" xfId="0" applyFont="1" applyFill="1" applyBorder="1" applyAlignment="1">
      <alignment horizontal="center" wrapText="1"/>
    </xf>
    <xf numFmtId="0" fontId="22" fillId="0" borderId="35" xfId="0" applyFont="1" applyFill="1" applyBorder="1" applyAlignment="1">
      <alignment horizontal="center" wrapText="1"/>
    </xf>
    <xf numFmtId="0" fontId="22" fillId="0" borderId="34" xfId="0" applyFont="1" applyBorder="1" applyAlignment="1">
      <alignment horizontal="left" wrapText="1"/>
    </xf>
    <xf numFmtId="0" fontId="22" fillId="0" borderId="0" xfId="0" applyFont="1" applyBorder="1" applyAlignment="1">
      <alignment wrapText="1"/>
    </xf>
    <xf numFmtId="0" fontId="18" fillId="0" borderId="0" xfId="0" applyFont="1" applyBorder="1" applyAlignment="1">
      <alignment wrapText="1"/>
    </xf>
    <xf numFmtId="0" fontId="0" fillId="0" borderId="37" xfId="0" applyFill="1" applyBorder="1" applyAlignment="1">
      <alignment horizontal="center" wrapText="1"/>
    </xf>
    <xf numFmtId="0" fontId="0" fillId="0" borderId="27" xfId="0" applyFill="1" applyBorder="1" applyAlignment="1">
      <alignment horizontal="center" wrapText="1"/>
    </xf>
    <xf numFmtId="0" fontId="0" fillId="0" borderId="38" xfId="0" applyFill="1" applyBorder="1" applyAlignment="1">
      <alignment horizontal="center" wrapText="1"/>
    </xf>
    <xf numFmtId="0" fontId="22" fillId="0" borderId="0" xfId="0" applyFont="1" applyBorder="1"/>
    <xf numFmtId="0" fontId="15" fillId="9" borderId="1" xfId="0" applyFont="1" applyFill="1" applyBorder="1" applyAlignment="1">
      <alignment wrapText="1"/>
    </xf>
    <xf numFmtId="165" fontId="0" fillId="9" borderId="0" xfId="0" applyNumberFormat="1" applyFill="1" applyBorder="1"/>
    <xf numFmtId="165" fontId="0" fillId="9" borderId="31" xfId="0" applyNumberFormat="1" applyFill="1" applyBorder="1"/>
    <xf numFmtId="165" fontId="0" fillId="9" borderId="30" xfId="0" applyNumberFormat="1" applyFill="1" applyBorder="1"/>
    <xf numFmtId="0" fontId="0" fillId="9" borderId="1" xfId="0" applyFont="1" applyFill="1" applyBorder="1" applyAlignment="1">
      <alignment horizontal="left" wrapText="1" indent="2"/>
    </xf>
    <xf numFmtId="165" fontId="0" fillId="9" borderId="0" xfId="0" applyNumberFormat="1" applyFont="1" applyFill="1" applyBorder="1" applyAlignment="1">
      <alignment horizontal="right" wrapText="1"/>
    </xf>
    <xf numFmtId="0" fontId="15" fillId="9" borderId="1" xfId="0" applyFont="1" applyFill="1" applyBorder="1" applyAlignment="1">
      <alignment horizontal="left" wrapText="1" indent="1"/>
    </xf>
    <xf numFmtId="165" fontId="20" fillId="9" borderId="0" xfId="0" applyNumberFormat="1" applyFont="1" applyFill="1" applyBorder="1" applyAlignment="1">
      <alignment horizontal="right"/>
    </xf>
    <xf numFmtId="165" fontId="20" fillId="9" borderId="31" xfId="0" applyNumberFormat="1" applyFont="1" applyFill="1" applyBorder="1" applyAlignment="1">
      <alignment horizontal="right"/>
    </xf>
    <xf numFmtId="165" fontId="20" fillId="9" borderId="30" xfId="0" applyNumberFormat="1" applyFont="1" applyFill="1" applyBorder="1" applyAlignment="1">
      <alignment horizontal="right"/>
    </xf>
    <xf numFmtId="0" fontId="15" fillId="10" borderId="0" xfId="4" applyFont="1"/>
    <xf numFmtId="0" fontId="15" fillId="10" borderId="0" xfId="4" applyFont="1" applyAlignment="1">
      <alignment wrapText="1"/>
    </xf>
    <xf numFmtId="165" fontId="0" fillId="19" borderId="31" xfId="0" applyNumberFormat="1" applyFill="1" applyBorder="1"/>
    <xf numFmtId="0" fontId="2" fillId="5" borderId="0" xfId="5" applyFill="1"/>
    <xf numFmtId="0" fontId="2" fillId="5" borderId="0" xfId="7" applyFill="1"/>
    <xf numFmtId="0" fontId="2" fillId="5" borderId="0" xfId="8" applyFill="1"/>
    <xf numFmtId="0" fontId="2" fillId="5" borderId="0" xfId="9" applyFill="1"/>
    <xf numFmtId="0" fontId="2" fillId="5" borderId="0" xfId="10" applyFill="1"/>
    <xf numFmtId="0" fontId="2" fillId="5" borderId="0" xfId="6" applyFill="1"/>
    <xf numFmtId="0" fontId="0" fillId="5" borderId="0" xfId="4" applyFont="1" applyFill="1"/>
    <xf numFmtId="3" fontId="0" fillId="18" borderId="0" xfId="0" applyNumberFormat="1" applyFill="1"/>
    <xf numFmtId="0" fontId="15" fillId="18" borderId="0" xfId="0" applyFont="1" applyFill="1"/>
    <xf numFmtId="169" fontId="17" fillId="0" borderId="0" xfId="2" applyNumberFormat="1" applyFont="1" applyAlignment="1">
      <alignment horizontal="right"/>
    </xf>
    <xf numFmtId="169" fontId="17" fillId="20" borderId="0" xfId="2" applyNumberFormat="1" applyFont="1" applyFill="1" applyAlignment="1">
      <alignment horizontal="right"/>
    </xf>
    <xf numFmtId="0" fontId="17" fillId="20" borderId="0" xfId="2" applyFont="1" applyFill="1" applyAlignment="1">
      <alignment horizontal="left"/>
    </xf>
    <xf numFmtId="0" fontId="17" fillId="20" borderId="0" xfId="2" applyFont="1" applyFill="1" applyAlignment="1">
      <alignment horizontal="center"/>
    </xf>
    <xf numFmtId="0" fontId="16" fillId="20" borderId="0" xfId="2" applyFont="1" applyFill="1" applyAlignment="1">
      <alignment horizontal="left" wrapText="1" indent="3"/>
    </xf>
    <xf numFmtId="0" fontId="17" fillId="20" borderId="0" xfId="2" applyFont="1" applyFill="1" applyAlignment="1">
      <alignment horizontal="right"/>
    </xf>
    <xf numFmtId="0" fontId="16" fillId="21" borderId="0" xfId="2" applyFont="1" applyFill="1" applyAlignment="1">
      <alignment wrapText="1"/>
    </xf>
    <xf numFmtId="0" fontId="17" fillId="0" borderId="0" xfId="2" applyFont="1" applyAlignment="1">
      <alignment horizontal="left"/>
    </xf>
    <xf numFmtId="0" fontId="17" fillId="0" borderId="0" xfId="2" applyFont="1" applyAlignment="1">
      <alignment horizontal="center"/>
    </xf>
    <xf numFmtId="0" fontId="17" fillId="0" borderId="0" xfId="2" applyFont="1" applyAlignment="1">
      <alignment horizontal="left" wrapText="1" indent="3"/>
    </xf>
    <xf numFmtId="0" fontId="17" fillId="0" borderId="0" xfId="2" applyFont="1" applyAlignment="1">
      <alignment horizontal="right"/>
    </xf>
    <xf numFmtId="0" fontId="16" fillId="21" borderId="0" xfId="2" applyFont="1" applyFill="1" applyAlignment="1">
      <alignment horizontal="left"/>
    </xf>
    <xf numFmtId="0" fontId="16" fillId="0" borderId="0" xfId="2" applyFont="1" applyAlignment="1">
      <alignment horizontal="left" wrapText="1" indent="1"/>
    </xf>
    <xf numFmtId="0" fontId="16" fillId="17" borderId="28" xfId="2" quotePrefix="1" applyFont="1" applyFill="1" applyBorder="1" applyAlignment="1">
      <alignment horizontal="center" vertical="center"/>
    </xf>
    <xf numFmtId="0" fontId="16" fillId="17" borderId="36" xfId="2" quotePrefix="1" applyFont="1" applyFill="1" applyBorder="1" applyAlignment="1">
      <alignment horizontal="center" vertical="center"/>
    </xf>
    <xf numFmtId="0" fontId="16" fillId="17" borderId="36" xfId="2" quotePrefix="1" applyFont="1" applyFill="1" applyBorder="1" applyAlignment="1">
      <alignment horizontal="center" vertical="center" wrapText="1"/>
    </xf>
    <xf numFmtId="0" fontId="16" fillId="17" borderId="36" xfId="2" applyFont="1" applyFill="1" applyBorder="1" applyAlignment="1">
      <alignment horizontal="center" vertical="center"/>
    </xf>
    <xf numFmtId="0" fontId="16" fillId="17" borderId="42" xfId="2" applyFont="1" applyFill="1" applyBorder="1" applyAlignment="1">
      <alignment horizontal="center" vertical="center" wrapText="1"/>
    </xf>
    <xf numFmtId="0" fontId="16" fillId="17" borderId="39" xfId="2" applyFont="1" applyFill="1" applyBorder="1" applyAlignment="1">
      <alignment horizontal="center" vertical="center"/>
    </xf>
    <xf numFmtId="0" fontId="16" fillId="22" borderId="0" xfId="2" applyFont="1" applyFill="1"/>
    <xf numFmtId="0" fontId="30" fillId="22" borderId="0" xfId="2" applyFont="1" applyFill="1" applyAlignment="1">
      <alignment horizontal="center"/>
    </xf>
    <xf numFmtId="0" fontId="28" fillId="22" borderId="0" xfId="2" applyFont="1" applyFill="1" applyAlignment="1">
      <alignment horizontal="center"/>
    </xf>
    <xf numFmtId="0" fontId="29" fillId="22" borderId="0" xfId="2" applyFont="1" applyFill="1" applyAlignment="1">
      <alignment horizontal="center"/>
    </xf>
    <xf numFmtId="0" fontId="16" fillId="22" borderId="0" xfId="2" applyFont="1" applyFill="1" applyAlignment="1">
      <alignment horizontal="center"/>
    </xf>
    <xf numFmtId="0" fontId="17" fillId="22" borderId="0" xfId="2" applyFont="1" applyFill="1" applyAlignment="1">
      <alignment horizontal="center"/>
    </xf>
    <xf numFmtId="0" fontId="17" fillId="22" borderId="0" xfId="2" quotePrefix="1" applyFont="1" applyFill="1" applyAlignment="1">
      <alignment horizontal="center"/>
    </xf>
    <xf numFmtId="0" fontId="27" fillId="22" borderId="0" xfId="2" applyFont="1" applyFill="1" applyAlignment="1">
      <alignment horizontal="center"/>
    </xf>
    <xf numFmtId="0" fontId="16" fillId="22" borderId="0" xfId="2" applyFont="1" applyFill="1" applyBorder="1"/>
    <xf numFmtId="0" fontId="16" fillId="17" borderId="41" xfId="2" applyFont="1" applyFill="1" applyBorder="1" applyAlignment="1">
      <alignment horizontal="center" vertical="center"/>
    </xf>
    <xf numFmtId="0" fontId="12" fillId="21" borderId="0" xfId="2" applyFont="1" applyFill="1"/>
    <xf numFmtId="169" fontId="5" fillId="0" borderId="0" xfId="2" applyNumberFormat="1"/>
    <xf numFmtId="0" fontId="16" fillId="20" borderId="0" xfId="2" applyFont="1" applyFill="1" applyAlignment="1">
      <alignment wrapText="1"/>
    </xf>
    <xf numFmtId="2" fontId="2" fillId="5" borderId="0" xfId="6" applyNumberFormat="1" applyFill="1"/>
    <xf numFmtId="0" fontId="15" fillId="23" borderId="0" xfId="0" applyFont="1" applyFill="1"/>
    <xf numFmtId="0" fontId="0" fillId="23" borderId="0" xfId="0" applyFill="1"/>
    <xf numFmtId="0" fontId="16" fillId="23" borderId="28" xfId="0" quotePrefix="1" applyFont="1" applyFill="1" applyBorder="1" applyAlignment="1">
      <alignment horizontal="center" vertical="center"/>
    </xf>
    <xf numFmtId="0" fontId="2" fillId="23" borderId="0" xfId="4" applyFill="1"/>
    <xf numFmtId="3" fontId="2" fillId="23" borderId="0" xfId="4" applyNumberFormat="1" applyFill="1"/>
    <xf numFmtId="0" fontId="2" fillId="23" borderId="0" xfId="5" applyFill="1"/>
    <xf numFmtId="3" fontId="2" fillId="23" borderId="0" xfId="5" applyNumberFormat="1" applyFill="1"/>
    <xf numFmtId="0" fontId="2" fillId="23" borderId="0" xfId="7" applyFill="1"/>
    <xf numFmtId="3" fontId="2" fillId="23" borderId="0" xfId="7" applyNumberFormat="1" applyFill="1"/>
    <xf numFmtId="0" fontId="2" fillId="23" borderId="0" xfId="8" applyFill="1"/>
    <xf numFmtId="3" fontId="2" fillId="23" borderId="0" xfId="8" applyNumberFormat="1" applyFill="1"/>
    <xf numFmtId="0" fontId="2" fillId="23" borderId="0" xfId="9" applyFill="1"/>
    <xf numFmtId="3" fontId="2" fillId="23" borderId="0" xfId="9" applyNumberFormat="1" applyFill="1"/>
    <xf numFmtId="0" fontId="2" fillId="23" borderId="0" xfId="10" applyFill="1"/>
    <xf numFmtId="3" fontId="2" fillId="23" borderId="0" xfId="10" applyNumberFormat="1" applyFill="1"/>
    <xf numFmtId="0" fontId="2" fillId="23" borderId="0" xfId="6" applyFill="1"/>
    <xf numFmtId="3" fontId="2" fillId="23" borderId="0" xfId="6" applyNumberFormat="1" applyFill="1"/>
    <xf numFmtId="165" fontId="0" fillId="0" borderId="0" xfId="0" applyNumberFormat="1"/>
    <xf numFmtId="165" fontId="2" fillId="23" borderId="0" xfId="4" applyNumberFormat="1" applyFill="1"/>
    <xf numFmtId="165" fontId="2" fillId="23" borderId="0" xfId="5" applyNumberFormat="1" applyFill="1"/>
    <xf numFmtId="165" fontId="2" fillId="23" borderId="0" xfId="7" applyNumberFormat="1" applyFill="1"/>
    <xf numFmtId="165" fontId="2" fillId="23" borderId="0" xfId="8" applyNumberFormat="1" applyFill="1"/>
    <xf numFmtId="165" fontId="2" fillId="23" borderId="0" xfId="9" applyNumberFormat="1" applyFill="1"/>
    <xf numFmtId="165" fontId="2" fillId="23" borderId="0" xfId="10" applyNumberFormat="1" applyFill="1"/>
    <xf numFmtId="165" fontId="2" fillId="23" borderId="0" xfId="6" applyNumberFormat="1" applyFill="1"/>
    <xf numFmtId="165" fontId="0" fillId="23" borderId="0" xfId="0" applyNumberFormat="1" applyFill="1"/>
    <xf numFmtId="0" fontId="16" fillId="17" borderId="34" xfId="2" applyFont="1" applyFill="1" applyBorder="1" applyAlignment="1">
      <alignment horizontal="left" vertical="center" wrapText="1"/>
    </xf>
    <xf numFmtId="0" fontId="16" fillId="17" borderId="35" xfId="2" applyFont="1" applyFill="1" applyBorder="1" applyAlignment="1">
      <alignment horizontal="left" vertical="center" wrapText="1"/>
    </xf>
    <xf numFmtId="0" fontId="17" fillId="22" borderId="0" xfId="2" quotePrefix="1" applyFont="1" applyFill="1" applyAlignment="1">
      <alignment horizontal="center"/>
    </xf>
    <xf numFmtId="0" fontId="27" fillId="22" borderId="0" xfId="2" applyFont="1" applyFill="1" applyAlignment="1">
      <alignment horizontal="center"/>
    </xf>
    <xf numFmtId="0" fontId="16" fillId="22" borderId="35" xfId="2" applyFont="1" applyFill="1" applyBorder="1"/>
    <xf numFmtId="0" fontId="16" fillId="17" borderId="38" xfId="2" applyFont="1" applyFill="1" applyBorder="1" applyAlignment="1">
      <alignment horizontal="center"/>
    </xf>
    <xf numFmtId="0" fontId="16" fillId="17" borderId="27" xfId="2" applyFont="1" applyFill="1" applyBorder="1" applyAlignment="1">
      <alignment horizontal="center"/>
    </xf>
    <xf numFmtId="0" fontId="28" fillId="22" borderId="0" xfId="2" applyFont="1" applyFill="1" applyAlignment="1">
      <alignment horizontal="center"/>
    </xf>
    <xf numFmtId="0" fontId="16" fillId="22" borderId="0" xfId="2" applyFont="1" applyFill="1"/>
    <xf numFmtId="0" fontId="29" fillId="22" borderId="0" xfId="2" applyFont="1" applyFill="1" applyAlignment="1">
      <alignment horizontal="center"/>
    </xf>
    <xf numFmtId="0" fontId="16" fillId="22" borderId="0" xfId="2" applyFont="1" applyFill="1" applyAlignment="1">
      <alignment horizontal="center"/>
    </xf>
    <xf numFmtId="0" fontId="17" fillId="22" borderId="0" xfId="2" applyFont="1" applyFill="1" applyAlignment="1">
      <alignment horizontal="center"/>
    </xf>
    <xf numFmtId="0" fontId="30" fillId="22" borderId="0" xfId="2" applyFont="1" applyFill="1" applyAlignment="1">
      <alignment horizontal="center"/>
    </xf>
    <xf numFmtId="0" fontId="7" fillId="3" borderId="1" xfId="2" applyFont="1" applyFill="1" applyBorder="1" applyAlignment="1">
      <alignment horizontal="center" vertical="center" wrapText="1"/>
    </xf>
    <xf numFmtId="0" fontId="6" fillId="3" borderId="0" xfId="2" applyFont="1" applyFill="1" applyBorder="1" applyAlignment="1">
      <alignment horizontal="center" vertical="center" wrapText="1"/>
    </xf>
    <xf numFmtId="0" fontId="6" fillId="3" borderId="2" xfId="2" applyFont="1" applyFill="1" applyBorder="1" applyAlignment="1">
      <alignment horizontal="center" vertical="center" wrapText="1"/>
    </xf>
    <xf numFmtId="0" fontId="5" fillId="0" borderId="20" xfId="2" applyFill="1" applyBorder="1" applyAlignment="1">
      <alignment horizontal="center" vertical="center" wrapText="1"/>
    </xf>
    <xf numFmtId="0" fontId="5" fillId="0" borderId="19" xfId="2" applyFill="1" applyBorder="1" applyAlignment="1">
      <alignment horizontal="center" vertical="center"/>
    </xf>
    <xf numFmtId="0" fontId="5" fillId="0" borderId="18" xfId="2" applyFill="1" applyBorder="1" applyAlignment="1">
      <alignment horizontal="center" vertical="center"/>
    </xf>
    <xf numFmtId="0" fontId="14" fillId="3" borderId="1" xfId="2" applyFont="1" applyFill="1" applyBorder="1" applyAlignment="1">
      <alignment horizontal="center" vertical="center" wrapText="1"/>
    </xf>
    <xf numFmtId="0" fontId="13" fillId="3" borderId="0" xfId="2" applyFont="1" applyFill="1" applyBorder="1" applyAlignment="1">
      <alignment horizontal="center" vertical="center" wrapText="1"/>
    </xf>
    <xf numFmtId="0" fontId="13" fillId="3" borderId="2" xfId="2" applyFont="1" applyFill="1" applyBorder="1" applyAlignment="1">
      <alignment horizontal="center" vertical="center" wrapText="1"/>
    </xf>
    <xf numFmtId="0" fontId="22" fillId="0" borderId="0" xfId="0" applyFont="1" applyBorder="1" applyAlignment="1">
      <alignment horizontal="center"/>
    </xf>
    <xf numFmtId="0" fontId="0" fillId="0" borderId="22" xfId="0" applyFont="1" applyFill="1" applyBorder="1" applyAlignment="1">
      <alignment wrapText="1"/>
    </xf>
    <xf numFmtId="0" fontId="0" fillId="0" borderId="0" xfId="0" applyFill="1" applyAlignment="1">
      <alignment wrapText="1"/>
    </xf>
    <xf numFmtId="0" fontId="24" fillId="0" borderId="35" xfId="0" applyFont="1" applyBorder="1" applyAlignment="1">
      <alignment horizontal="left" vertical="center" wrapText="1"/>
    </xf>
    <xf numFmtId="0" fontId="24" fillId="0" borderId="0" xfId="0" applyFont="1" applyBorder="1" applyAlignment="1">
      <alignment horizontal="left" vertical="center" wrapText="1"/>
    </xf>
    <xf numFmtId="0" fontId="0" fillId="0" borderId="41" xfId="0" applyFill="1" applyBorder="1" applyAlignment="1">
      <alignment horizontal="left" wrapText="1"/>
    </xf>
    <xf numFmtId="0" fontId="0" fillId="0" borderId="31" xfId="0" applyFill="1" applyBorder="1" applyAlignment="1">
      <alignment horizontal="left" wrapText="1"/>
    </xf>
    <xf numFmtId="0" fontId="0" fillId="0" borderId="34" xfId="0" applyFill="1" applyBorder="1" applyAlignment="1">
      <alignment horizontal="left" wrapText="1"/>
    </xf>
    <xf numFmtId="0" fontId="0" fillId="0" borderId="41" xfId="0" applyFill="1" applyBorder="1" applyAlignment="1">
      <alignment horizontal="center" wrapText="1"/>
    </xf>
    <xf numFmtId="0" fontId="0" fillId="0" borderId="40" xfId="0" applyFill="1" applyBorder="1" applyAlignment="1">
      <alignment horizontal="center" wrapText="1"/>
    </xf>
    <xf numFmtId="0" fontId="0" fillId="0" borderId="34" xfId="0" applyFill="1" applyBorder="1" applyAlignment="1">
      <alignment horizontal="center" wrapText="1"/>
    </xf>
    <xf numFmtId="0" fontId="0" fillId="0" borderId="35" xfId="0" applyFill="1" applyBorder="1" applyAlignment="1">
      <alignment horizontal="center" wrapText="1"/>
    </xf>
    <xf numFmtId="0" fontId="0" fillId="0" borderId="32" xfId="0" applyFill="1" applyBorder="1" applyAlignment="1">
      <alignment horizontal="center" wrapText="1"/>
    </xf>
    <xf numFmtId="0" fontId="0" fillId="0" borderId="33" xfId="0" applyFill="1" applyBorder="1" applyAlignment="1">
      <alignment horizontal="center" wrapText="1"/>
    </xf>
    <xf numFmtId="0" fontId="0" fillId="0" borderId="38" xfId="0" applyFill="1" applyBorder="1" applyAlignment="1">
      <alignment horizontal="center" wrapText="1"/>
    </xf>
    <xf numFmtId="0" fontId="0" fillId="0" borderId="27" xfId="0" applyFill="1" applyBorder="1" applyAlignment="1">
      <alignment horizontal="center" wrapText="1"/>
    </xf>
    <xf numFmtId="0" fontId="0" fillId="0" borderId="37" xfId="0" applyFill="1" applyBorder="1" applyAlignment="1">
      <alignment horizontal="center" wrapText="1"/>
    </xf>
    <xf numFmtId="0" fontId="0" fillId="0" borderId="39" xfId="0" applyFill="1" applyBorder="1" applyAlignment="1">
      <alignment horizontal="center" wrapText="1"/>
    </xf>
    <xf numFmtId="0" fontId="0" fillId="0" borderId="36" xfId="0" applyFill="1" applyBorder="1" applyAlignment="1">
      <alignment horizontal="center" wrapText="1"/>
    </xf>
    <xf numFmtId="0" fontId="22" fillId="0" borderId="0" xfId="0" applyFont="1" applyFill="1" applyBorder="1" applyAlignment="1">
      <alignment horizontal="center" wrapText="1"/>
    </xf>
  </cellXfs>
  <cellStyles count="12">
    <cellStyle name="20% - Accent1" xfId="4" builtinId="30"/>
    <cellStyle name="20% - Accent3" xfId="6" builtinId="38"/>
    <cellStyle name="20% - Accent5" xfId="7" builtinId="46"/>
    <cellStyle name="20% - Accent6" xfId="9" builtinId="50"/>
    <cellStyle name="40% - Accent1" xfId="5" builtinId="31"/>
    <cellStyle name="40% - Accent5" xfId="8" builtinId="47"/>
    <cellStyle name="40% - Accent6" xfId="10" builtinId="51"/>
    <cellStyle name="Currency 2" xfId="11"/>
    <cellStyle name="Normal" xfId="0" builtinId="0"/>
    <cellStyle name="Normal 2" xfId="2"/>
    <cellStyle name="Normal 2 2 2" xfId="3"/>
    <cellStyle name="Normal 4" xfId="1"/>
  </cellStyles>
  <dxfs count="0"/>
  <tableStyles count="0" defaultTableStyle="TableStyleMedium2" defaultPivotStyle="PivotStyleLight16"/>
  <colors>
    <mruColors>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2228850</xdr:colOff>
      <xdr:row>1</xdr:row>
      <xdr:rowOff>0</xdr:rowOff>
    </xdr:from>
    <xdr:ext cx="571500" cy="563880"/>
    <xdr:pic>
      <xdr:nvPicPr>
        <xdr:cNvPr id="2" name="Image 2">
          <a:extLst>
            <a:ext uri="{FF2B5EF4-FFF2-40B4-BE49-F238E27FC236}">
              <a16:creationId xmlns:a16="http://schemas.microsoft.com/office/drawing/2014/main" id="{38710C3F-78EF-463E-817D-84C898794A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50030" y="152400"/>
          <a:ext cx="571500" cy="5638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85725</xdr:colOff>
      <xdr:row>0</xdr:row>
      <xdr:rowOff>68580</xdr:rowOff>
    </xdr:from>
    <xdr:ext cx="569899" cy="491660"/>
    <xdr:pic>
      <xdr:nvPicPr>
        <xdr:cNvPr id="2" name="Picture 1">
          <a:extLst>
            <a:ext uri="{FF2B5EF4-FFF2-40B4-BE49-F238E27FC236}">
              <a16:creationId xmlns:a16="http://schemas.microsoft.com/office/drawing/2014/main" id="{65BCDFA6-A3BB-4A66-971C-B7637987CB63}"/>
            </a:ext>
          </a:extLst>
        </xdr:cNvPr>
        <xdr:cNvPicPr>
          <a:picLocks noChangeAspect="1"/>
        </xdr:cNvPicPr>
      </xdr:nvPicPr>
      <xdr:blipFill>
        <a:blip xmlns:r="http://schemas.openxmlformats.org/officeDocument/2006/relationships" r:embed="rId1"/>
        <a:stretch>
          <a:fillRect/>
        </a:stretch>
      </xdr:blipFill>
      <xdr:spPr>
        <a:xfrm>
          <a:off x="85725" y="68580"/>
          <a:ext cx="569899" cy="49166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66675</xdr:colOff>
      <xdr:row>0</xdr:row>
      <xdr:rowOff>53340</xdr:rowOff>
    </xdr:from>
    <xdr:ext cx="568325" cy="492125"/>
    <xdr:pic>
      <xdr:nvPicPr>
        <xdr:cNvPr id="2" name="Picture 1" descr="UN_Logo.gif">
          <a:extLst>
            <a:ext uri="{FF2B5EF4-FFF2-40B4-BE49-F238E27FC236}">
              <a16:creationId xmlns:a16="http://schemas.microsoft.com/office/drawing/2014/main" id="{4D4E88E7-00B3-48A8-BCE1-0EDA5C3704F0}"/>
            </a:ext>
          </a:extLst>
        </xdr:cNvPr>
        <xdr:cNvPicPr>
          <a:picLocks noChangeAspect="1"/>
        </xdr:cNvPicPr>
      </xdr:nvPicPr>
      <xdr:blipFill>
        <a:blip xmlns:r="http://schemas.openxmlformats.org/officeDocument/2006/relationships" r:embed="rId1" cstate="print"/>
        <a:srcRect/>
        <a:stretch>
          <a:fillRect/>
        </a:stretch>
      </xdr:blipFill>
      <xdr:spPr bwMode="auto">
        <a:xfrm>
          <a:off x="66675" y="53340"/>
          <a:ext cx="568325" cy="49212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34"/>
  <sheetViews>
    <sheetView topLeftCell="A311" workbookViewId="0">
      <selection sqref="A1:G1"/>
    </sheetView>
  </sheetViews>
  <sheetFormatPr defaultRowHeight="14.4" x14ac:dyDescent="0.3"/>
  <cols>
    <col min="1" max="1" width="42" customWidth="1"/>
    <col min="2" max="2" width="17.6640625" customWidth="1"/>
    <col min="3" max="3" width="32.44140625" customWidth="1"/>
    <col min="4" max="4" width="15.33203125" customWidth="1"/>
    <col min="5" max="5" width="14.5546875" customWidth="1"/>
    <col min="6" max="6" width="15.77734375" customWidth="1"/>
    <col min="7" max="7" width="24.88671875" customWidth="1"/>
  </cols>
  <sheetData>
    <row r="1" spans="1:7" x14ac:dyDescent="0.3">
      <c r="A1" t="s">
        <v>11</v>
      </c>
      <c r="B1" t="s">
        <v>12</v>
      </c>
      <c r="C1" t="s">
        <v>13</v>
      </c>
      <c r="D1" t="s">
        <v>14</v>
      </c>
      <c r="E1" t="s">
        <v>15</v>
      </c>
      <c r="F1" t="s">
        <v>16</v>
      </c>
    </row>
    <row r="2" spans="1:7" x14ac:dyDescent="0.3">
      <c r="A2" s="51" t="s">
        <v>21</v>
      </c>
      <c r="B2" s="48" t="s">
        <v>18</v>
      </c>
      <c r="C2" s="48" t="s">
        <v>2</v>
      </c>
      <c r="D2" s="52">
        <v>2014</v>
      </c>
      <c r="E2" s="53">
        <v>26.4</v>
      </c>
      <c r="F2" s="54">
        <v>73124.600000000006</v>
      </c>
      <c r="G2" s="55" t="s">
        <v>3</v>
      </c>
    </row>
    <row r="3" spans="1:7" x14ac:dyDescent="0.3">
      <c r="A3" s="51" t="s">
        <v>21</v>
      </c>
      <c r="B3" s="48" t="s">
        <v>18</v>
      </c>
      <c r="C3" s="48" t="s">
        <v>2</v>
      </c>
      <c r="D3" s="52">
        <v>2015</v>
      </c>
      <c r="E3" s="53">
        <v>27</v>
      </c>
      <c r="F3" s="54">
        <v>76664</v>
      </c>
      <c r="G3" s="55" t="s">
        <v>3</v>
      </c>
    </row>
    <row r="4" spans="1:7" x14ac:dyDescent="0.3">
      <c r="A4" s="51" t="s">
        <v>21</v>
      </c>
      <c r="B4" s="48" t="s">
        <v>18</v>
      </c>
      <c r="C4" s="48" t="s">
        <v>2</v>
      </c>
      <c r="D4" s="52">
        <v>2016</v>
      </c>
      <c r="E4" s="53">
        <v>27.4</v>
      </c>
      <c r="F4" s="54">
        <v>79912.899999999994</v>
      </c>
      <c r="G4" s="55" t="s">
        <v>3</v>
      </c>
    </row>
    <row r="5" spans="1:7" x14ac:dyDescent="0.3">
      <c r="A5" s="51" t="s">
        <v>21</v>
      </c>
      <c r="B5" s="48" t="s">
        <v>18</v>
      </c>
      <c r="C5" s="48" t="s">
        <v>2</v>
      </c>
      <c r="D5" s="52">
        <v>2017</v>
      </c>
      <c r="E5" s="53">
        <v>27.8</v>
      </c>
      <c r="F5" s="54">
        <v>83274.5</v>
      </c>
      <c r="G5" s="55" t="s">
        <v>3</v>
      </c>
    </row>
    <row r="6" spans="1:7" x14ac:dyDescent="0.3">
      <c r="A6" s="51" t="s">
        <v>21</v>
      </c>
      <c r="B6" s="48" t="s">
        <v>18</v>
      </c>
      <c r="C6" s="48" t="s">
        <v>2</v>
      </c>
      <c r="D6" s="52">
        <v>2018</v>
      </c>
      <c r="E6" s="53">
        <v>28.3</v>
      </c>
      <c r="F6" s="54">
        <v>86919.9</v>
      </c>
      <c r="G6" s="55" t="s">
        <v>3</v>
      </c>
    </row>
    <row r="7" spans="1:7" x14ac:dyDescent="0.3">
      <c r="A7" s="51" t="s">
        <v>21</v>
      </c>
      <c r="B7" s="48" t="s">
        <v>18</v>
      </c>
      <c r="C7" s="48" t="s">
        <v>2</v>
      </c>
      <c r="D7" s="52">
        <v>2019</v>
      </c>
      <c r="E7" s="53">
        <v>28.7</v>
      </c>
      <c r="F7" s="54">
        <v>90773.4</v>
      </c>
      <c r="G7" s="55" t="s">
        <v>3</v>
      </c>
    </row>
    <row r="8" spans="1:7" x14ac:dyDescent="0.3">
      <c r="A8" s="51" t="s">
        <v>21</v>
      </c>
      <c r="B8" s="48" t="s">
        <v>18</v>
      </c>
      <c r="C8" s="48" t="s">
        <v>2</v>
      </c>
      <c r="D8" s="52">
        <v>2020</v>
      </c>
      <c r="E8" s="53">
        <v>29.2</v>
      </c>
      <c r="F8" s="54">
        <v>94770.5</v>
      </c>
      <c r="G8" s="55" t="s">
        <v>10</v>
      </c>
    </row>
    <row r="9" spans="1:7" x14ac:dyDescent="0.3">
      <c r="A9" s="51" t="s">
        <v>21</v>
      </c>
      <c r="B9" s="48" t="s">
        <v>18</v>
      </c>
      <c r="C9" s="48" t="s">
        <v>2</v>
      </c>
      <c r="D9" s="52">
        <v>2021</v>
      </c>
      <c r="E9" s="53">
        <v>29.7</v>
      </c>
      <c r="F9" s="54">
        <v>98931.4</v>
      </c>
      <c r="G9" s="55" t="s">
        <v>10</v>
      </c>
    </row>
    <row r="10" spans="1:7" x14ac:dyDescent="0.3">
      <c r="A10" s="51" t="s">
        <v>21</v>
      </c>
      <c r="B10" s="48" t="s">
        <v>18</v>
      </c>
      <c r="C10" s="48" t="s">
        <v>2</v>
      </c>
      <c r="D10" s="52">
        <v>2022</v>
      </c>
      <c r="E10" s="53">
        <v>30.2</v>
      </c>
      <c r="F10" s="54">
        <v>103187.5</v>
      </c>
      <c r="G10" s="55" t="s">
        <v>10</v>
      </c>
    </row>
    <row r="11" spans="1:7" x14ac:dyDescent="0.3">
      <c r="A11" s="51" t="s">
        <v>21</v>
      </c>
      <c r="B11" s="48" t="s">
        <v>18</v>
      </c>
      <c r="C11" s="48" t="s">
        <v>2</v>
      </c>
      <c r="D11" s="52">
        <v>2023</v>
      </c>
      <c r="E11" s="53">
        <v>30.6</v>
      </c>
      <c r="F11" s="54">
        <v>107538.3</v>
      </c>
      <c r="G11" s="55" t="s">
        <v>10</v>
      </c>
    </row>
    <row r="12" spans="1:7" x14ac:dyDescent="0.3">
      <c r="A12" s="51" t="s">
        <v>21</v>
      </c>
      <c r="B12" s="48" t="s">
        <v>18</v>
      </c>
      <c r="C12" s="48" t="s">
        <v>2</v>
      </c>
      <c r="D12" s="52">
        <v>2024</v>
      </c>
      <c r="E12" s="53">
        <v>31.1</v>
      </c>
      <c r="F12" s="54">
        <v>111971.5</v>
      </c>
      <c r="G12" s="55" t="s">
        <v>10</v>
      </c>
    </row>
    <row r="13" spans="1:7" x14ac:dyDescent="0.3">
      <c r="A13" s="51" t="s">
        <v>21</v>
      </c>
      <c r="B13" s="48" t="s">
        <v>18</v>
      </c>
      <c r="C13" s="48" t="s">
        <v>2</v>
      </c>
      <c r="D13" s="52">
        <v>2025</v>
      </c>
      <c r="E13" s="53">
        <v>31.5</v>
      </c>
      <c r="F13" s="54">
        <v>116500.5</v>
      </c>
      <c r="G13" s="55" t="s">
        <v>10</v>
      </c>
    </row>
    <row r="14" spans="1:7" x14ac:dyDescent="0.3">
      <c r="A14" s="51" t="s">
        <v>21</v>
      </c>
      <c r="B14" s="48" t="s">
        <v>18</v>
      </c>
      <c r="C14" s="48" t="s">
        <v>2</v>
      </c>
      <c r="D14" s="52">
        <v>2026</v>
      </c>
      <c r="E14" s="53">
        <v>31.9</v>
      </c>
      <c r="F14" s="54">
        <v>121114.4</v>
      </c>
      <c r="G14" s="55" t="s">
        <v>10</v>
      </c>
    </row>
    <row r="15" spans="1:7" x14ac:dyDescent="0.3">
      <c r="A15" s="51" t="s">
        <v>21</v>
      </c>
      <c r="B15" s="48" t="s">
        <v>18</v>
      </c>
      <c r="C15" s="48" t="s">
        <v>2</v>
      </c>
      <c r="D15" s="52">
        <v>2027</v>
      </c>
      <c r="E15" s="53">
        <v>32.299999999999997</v>
      </c>
      <c r="F15" s="54">
        <v>125789.8</v>
      </c>
      <c r="G15" s="55" t="s">
        <v>10</v>
      </c>
    </row>
    <row r="16" spans="1:7" x14ac:dyDescent="0.3">
      <c r="A16" s="51" t="s">
        <v>21</v>
      </c>
      <c r="B16" s="48" t="s">
        <v>18</v>
      </c>
      <c r="C16" s="48" t="s">
        <v>2</v>
      </c>
      <c r="D16" s="52">
        <v>2028</v>
      </c>
      <c r="E16" s="53">
        <v>32.700000000000003</v>
      </c>
      <c r="F16" s="54">
        <v>130561.8</v>
      </c>
      <c r="G16" s="55" t="s">
        <v>10</v>
      </c>
    </row>
    <row r="17" spans="1:7" x14ac:dyDescent="0.3">
      <c r="A17" s="51" t="s">
        <v>21</v>
      </c>
      <c r="B17" s="48" t="s">
        <v>18</v>
      </c>
      <c r="C17" s="48" t="s">
        <v>2</v>
      </c>
      <c r="D17" s="52">
        <v>2029</v>
      </c>
      <c r="E17" s="53">
        <v>33</v>
      </c>
      <c r="F17" s="54">
        <v>135439.4</v>
      </c>
      <c r="G17" s="55" t="s">
        <v>10</v>
      </c>
    </row>
    <row r="18" spans="1:7" x14ac:dyDescent="0.3">
      <c r="A18" s="51" t="s">
        <v>21</v>
      </c>
      <c r="B18" s="48" t="s">
        <v>18</v>
      </c>
      <c r="C18" s="48" t="s">
        <v>2</v>
      </c>
      <c r="D18" s="52">
        <v>2030</v>
      </c>
      <c r="E18" s="53">
        <v>33.4</v>
      </c>
      <c r="F18" s="54">
        <v>140415.9</v>
      </c>
      <c r="G18" s="55" t="s">
        <v>10</v>
      </c>
    </row>
    <row r="19" spans="1:7" x14ac:dyDescent="0.3">
      <c r="A19" s="1" t="s">
        <v>21</v>
      </c>
      <c r="B19" s="2" t="s">
        <v>18</v>
      </c>
      <c r="C19" s="2" t="s">
        <v>4</v>
      </c>
      <c r="D19" s="3">
        <v>2014</v>
      </c>
      <c r="E19" s="4">
        <v>23</v>
      </c>
      <c r="F19" s="5">
        <v>63747.199999999997</v>
      </c>
      <c r="G19" s="6" t="s">
        <v>3</v>
      </c>
    </row>
    <row r="20" spans="1:7" x14ac:dyDescent="0.3">
      <c r="A20" s="1" t="s">
        <v>21</v>
      </c>
      <c r="B20" s="2" t="s">
        <v>18</v>
      </c>
      <c r="C20" s="2" t="s">
        <v>4</v>
      </c>
      <c r="D20" s="3">
        <v>2015</v>
      </c>
      <c r="E20" s="4">
        <v>23.6</v>
      </c>
      <c r="F20" s="5">
        <v>67214.600000000006</v>
      </c>
      <c r="G20" s="6" t="s">
        <v>3</v>
      </c>
    </row>
    <row r="21" spans="1:7" x14ac:dyDescent="0.3">
      <c r="A21" s="1" t="s">
        <v>21</v>
      </c>
      <c r="B21" s="2" t="s">
        <v>18</v>
      </c>
      <c r="C21" s="2" t="s">
        <v>4</v>
      </c>
      <c r="D21" s="3">
        <v>2016</v>
      </c>
      <c r="E21" s="4">
        <v>24.1</v>
      </c>
      <c r="F21" s="5">
        <v>70363.399999999994</v>
      </c>
      <c r="G21" s="6" t="s">
        <v>3</v>
      </c>
    </row>
    <row r="22" spans="1:7" x14ac:dyDescent="0.3">
      <c r="A22" s="1" t="s">
        <v>21</v>
      </c>
      <c r="B22" s="2" t="s">
        <v>18</v>
      </c>
      <c r="C22" s="2" t="s">
        <v>4</v>
      </c>
      <c r="D22" s="3">
        <v>2017</v>
      </c>
      <c r="E22" s="4">
        <v>24.6</v>
      </c>
      <c r="F22" s="5">
        <v>73562.7</v>
      </c>
      <c r="G22" s="6" t="s">
        <v>3</v>
      </c>
    </row>
    <row r="23" spans="1:7" x14ac:dyDescent="0.3">
      <c r="A23" s="1" t="s">
        <v>21</v>
      </c>
      <c r="B23" s="2" t="s">
        <v>18</v>
      </c>
      <c r="C23" s="2" t="s">
        <v>4</v>
      </c>
      <c r="D23" s="3">
        <v>2018</v>
      </c>
      <c r="E23" s="4">
        <v>25.1</v>
      </c>
      <c r="F23" s="5">
        <v>77106.100000000006</v>
      </c>
      <c r="G23" s="6" t="s">
        <v>3</v>
      </c>
    </row>
    <row r="24" spans="1:7" x14ac:dyDescent="0.3">
      <c r="A24" s="1" t="s">
        <v>21</v>
      </c>
      <c r="B24" s="2" t="s">
        <v>18</v>
      </c>
      <c r="C24" s="2" t="s">
        <v>4</v>
      </c>
      <c r="D24" s="3">
        <v>2019</v>
      </c>
      <c r="E24" s="4">
        <v>25.6</v>
      </c>
      <c r="F24" s="5">
        <v>80847.8</v>
      </c>
      <c r="G24" s="6" t="s">
        <v>3</v>
      </c>
    </row>
    <row r="25" spans="1:7" x14ac:dyDescent="0.3">
      <c r="A25" s="1" t="s">
        <v>21</v>
      </c>
      <c r="B25" s="2" t="s">
        <v>18</v>
      </c>
      <c r="C25" s="2" t="s">
        <v>4</v>
      </c>
      <c r="D25" s="3">
        <v>2020</v>
      </c>
      <c r="E25" s="4">
        <v>26.1</v>
      </c>
      <c r="F25" s="5">
        <v>84731.5</v>
      </c>
      <c r="G25" s="6" t="s">
        <v>10</v>
      </c>
    </row>
    <row r="26" spans="1:7" x14ac:dyDescent="0.3">
      <c r="A26" s="1" t="s">
        <v>21</v>
      </c>
      <c r="B26" s="2" t="s">
        <v>18</v>
      </c>
      <c r="C26" s="2" t="s">
        <v>4</v>
      </c>
      <c r="D26" s="3">
        <v>2021</v>
      </c>
      <c r="E26" s="4">
        <v>26.7</v>
      </c>
      <c r="F26" s="5">
        <v>88792.4</v>
      </c>
      <c r="G26" s="6" t="s">
        <v>10</v>
      </c>
    </row>
    <row r="27" spans="1:7" x14ac:dyDescent="0.3">
      <c r="A27" s="1" t="s">
        <v>21</v>
      </c>
      <c r="B27" s="2" t="s">
        <v>18</v>
      </c>
      <c r="C27" s="2" t="s">
        <v>4</v>
      </c>
      <c r="D27" s="3">
        <v>2022</v>
      </c>
      <c r="E27" s="4">
        <v>27.2</v>
      </c>
      <c r="F27" s="5">
        <v>92905.3</v>
      </c>
      <c r="G27" s="6" t="s">
        <v>10</v>
      </c>
    </row>
    <row r="28" spans="1:7" x14ac:dyDescent="0.3">
      <c r="A28" s="1" t="s">
        <v>21</v>
      </c>
      <c r="B28" s="2" t="s">
        <v>18</v>
      </c>
      <c r="C28" s="2" t="s">
        <v>4</v>
      </c>
      <c r="D28" s="3">
        <v>2023</v>
      </c>
      <c r="E28" s="4">
        <v>27.7</v>
      </c>
      <c r="F28" s="5">
        <v>97098.9</v>
      </c>
      <c r="G28" s="6" t="s">
        <v>10</v>
      </c>
    </row>
    <row r="29" spans="1:7" x14ac:dyDescent="0.3">
      <c r="A29" s="1" t="s">
        <v>21</v>
      </c>
      <c r="B29" s="2" t="s">
        <v>18</v>
      </c>
      <c r="C29" s="2" t="s">
        <v>4</v>
      </c>
      <c r="D29" s="3">
        <v>2024</v>
      </c>
      <c r="E29" s="4">
        <v>28.1</v>
      </c>
      <c r="F29" s="5">
        <v>101421.4</v>
      </c>
      <c r="G29" s="6" t="s">
        <v>10</v>
      </c>
    </row>
    <row r="30" spans="1:7" x14ac:dyDescent="0.3">
      <c r="A30" s="1" t="s">
        <v>21</v>
      </c>
      <c r="B30" s="2" t="s">
        <v>18</v>
      </c>
      <c r="C30" s="2" t="s">
        <v>4</v>
      </c>
      <c r="D30" s="3">
        <v>2025</v>
      </c>
      <c r="E30" s="4">
        <v>28.6</v>
      </c>
      <c r="F30" s="5">
        <v>105837.3</v>
      </c>
      <c r="G30" s="6" t="s">
        <v>10</v>
      </c>
    </row>
    <row r="31" spans="1:7" x14ac:dyDescent="0.3">
      <c r="A31" s="1" t="s">
        <v>21</v>
      </c>
      <c r="B31" s="2" t="s">
        <v>18</v>
      </c>
      <c r="C31" s="2" t="s">
        <v>4</v>
      </c>
      <c r="D31" s="3">
        <v>2026</v>
      </c>
      <c r="E31" s="4">
        <v>29.1</v>
      </c>
      <c r="F31" s="5">
        <v>110335.8</v>
      </c>
      <c r="G31" s="6" t="s">
        <v>10</v>
      </c>
    </row>
    <row r="32" spans="1:7" x14ac:dyDescent="0.3">
      <c r="A32" s="1" t="s">
        <v>21</v>
      </c>
      <c r="B32" s="2" t="s">
        <v>18</v>
      </c>
      <c r="C32" s="2" t="s">
        <v>4</v>
      </c>
      <c r="D32" s="3">
        <v>2027</v>
      </c>
      <c r="E32" s="4">
        <v>29.5</v>
      </c>
      <c r="F32" s="5">
        <v>114998.9</v>
      </c>
      <c r="G32" s="6" t="s">
        <v>10</v>
      </c>
    </row>
    <row r="33" spans="1:7" x14ac:dyDescent="0.3">
      <c r="A33" s="1" t="s">
        <v>21</v>
      </c>
      <c r="B33" s="2" t="s">
        <v>18</v>
      </c>
      <c r="C33" s="2" t="s">
        <v>4</v>
      </c>
      <c r="D33" s="3">
        <v>2028</v>
      </c>
      <c r="E33" s="4">
        <v>29.9</v>
      </c>
      <c r="F33" s="5">
        <v>119619.5</v>
      </c>
      <c r="G33" s="6" t="s">
        <v>10</v>
      </c>
    </row>
    <row r="34" spans="1:7" x14ac:dyDescent="0.3">
      <c r="A34" s="1" t="s">
        <v>21</v>
      </c>
      <c r="B34" s="2" t="s">
        <v>18</v>
      </c>
      <c r="C34" s="2" t="s">
        <v>4</v>
      </c>
      <c r="D34" s="3">
        <v>2029</v>
      </c>
      <c r="E34" s="4">
        <v>30.3</v>
      </c>
      <c r="F34" s="5">
        <v>124373.6</v>
      </c>
      <c r="G34" s="6" t="s">
        <v>10</v>
      </c>
    </row>
    <row r="35" spans="1:7" x14ac:dyDescent="0.3">
      <c r="A35" s="1" t="s">
        <v>21</v>
      </c>
      <c r="B35" s="2" t="s">
        <v>18</v>
      </c>
      <c r="C35" s="2" t="s">
        <v>4</v>
      </c>
      <c r="D35" s="3">
        <v>2030</v>
      </c>
      <c r="E35" s="4">
        <v>30.7</v>
      </c>
      <c r="F35" s="5">
        <v>129173.8</v>
      </c>
      <c r="G35" s="6" t="s">
        <v>10</v>
      </c>
    </row>
    <row r="36" spans="1:7" x14ac:dyDescent="0.3">
      <c r="A36" s="1" t="s">
        <v>21</v>
      </c>
      <c r="B36" s="2" t="s">
        <v>18</v>
      </c>
      <c r="C36" s="2" t="s">
        <v>5</v>
      </c>
      <c r="D36" s="3">
        <v>2014</v>
      </c>
      <c r="E36" s="4">
        <v>3.4</v>
      </c>
      <c r="F36" s="5">
        <v>9377.4</v>
      </c>
      <c r="G36" s="6" t="s">
        <v>3</v>
      </c>
    </row>
    <row r="37" spans="1:7" x14ac:dyDescent="0.3">
      <c r="A37" s="1" t="s">
        <v>21</v>
      </c>
      <c r="B37" s="2" t="s">
        <v>18</v>
      </c>
      <c r="C37" s="2" t="s">
        <v>5</v>
      </c>
      <c r="D37" s="3">
        <v>2015</v>
      </c>
      <c r="E37" s="4">
        <v>3.3</v>
      </c>
      <c r="F37" s="5">
        <v>9449.4</v>
      </c>
      <c r="G37" s="6" t="s">
        <v>3</v>
      </c>
    </row>
    <row r="38" spans="1:7" x14ac:dyDescent="0.3">
      <c r="A38" s="1" t="s">
        <v>21</v>
      </c>
      <c r="B38" s="2" t="s">
        <v>18</v>
      </c>
      <c r="C38" s="2" t="s">
        <v>5</v>
      </c>
      <c r="D38" s="3">
        <v>2016</v>
      </c>
      <c r="E38" s="4">
        <v>3.3</v>
      </c>
      <c r="F38" s="5">
        <v>9549.5</v>
      </c>
      <c r="G38" s="6" t="s">
        <v>3</v>
      </c>
    </row>
    <row r="39" spans="1:7" x14ac:dyDescent="0.3">
      <c r="A39" s="1" t="s">
        <v>21</v>
      </c>
      <c r="B39" s="2" t="s">
        <v>18</v>
      </c>
      <c r="C39" s="2" t="s">
        <v>5</v>
      </c>
      <c r="D39" s="3">
        <v>2017</v>
      </c>
      <c r="E39" s="4">
        <v>3.2</v>
      </c>
      <c r="F39" s="5">
        <v>9711.7000000000007</v>
      </c>
      <c r="G39" s="6" t="s">
        <v>3</v>
      </c>
    </row>
    <row r="40" spans="1:7" x14ac:dyDescent="0.3">
      <c r="A40" s="1" t="s">
        <v>21</v>
      </c>
      <c r="B40" s="2" t="s">
        <v>18</v>
      </c>
      <c r="C40" s="2" t="s">
        <v>5</v>
      </c>
      <c r="D40" s="3">
        <v>2018</v>
      </c>
      <c r="E40" s="4">
        <v>3.2</v>
      </c>
      <c r="F40" s="5">
        <v>9813.7999999999993</v>
      </c>
      <c r="G40" s="6" t="s">
        <v>3</v>
      </c>
    </row>
    <row r="41" spans="1:7" x14ac:dyDescent="0.3">
      <c r="A41" s="1" t="s">
        <v>21</v>
      </c>
      <c r="B41" s="2" t="s">
        <v>18</v>
      </c>
      <c r="C41" s="2" t="s">
        <v>5</v>
      </c>
      <c r="D41" s="3">
        <v>2019</v>
      </c>
      <c r="E41" s="4">
        <v>3.1</v>
      </c>
      <c r="F41" s="5">
        <v>9925.5</v>
      </c>
      <c r="G41" s="6" t="s">
        <v>3</v>
      </c>
    </row>
    <row r="42" spans="1:7" x14ac:dyDescent="0.3">
      <c r="A42" s="1" t="s">
        <v>21</v>
      </c>
      <c r="B42" s="2" t="s">
        <v>18</v>
      </c>
      <c r="C42" s="2" t="s">
        <v>5</v>
      </c>
      <c r="D42" s="3">
        <v>2020</v>
      </c>
      <c r="E42" s="4">
        <v>3.1</v>
      </c>
      <c r="F42" s="5">
        <v>10038.9</v>
      </c>
      <c r="G42" s="6" t="s">
        <v>10</v>
      </c>
    </row>
    <row r="43" spans="1:7" x14ac:dyDescent="0.3">
      <c r="A43" s="1" t="s">
        <v>21</v>
      </c>
      <c r="B43" s="2" t="s">
        <v>18</v>
      </c>
      <c r="C43" s="2" t="s">
        <v>5</v>
      </c>
      <c r="D43" s="3">
        <v>2021</v>
      </c>
      <c r="E43" s="4">
        <v>3</v>
      </c>
      <c r="F43" s="5">
        <v>10139</v>
      </c>
      <c r="G43" s="6" t="s">
        <v>10</v>
      </c>
    </row>
    <row r="44" spans="1:7" x14ac:dyDescent="0.3">
      <c r="A44" s="1" t="s">
        <v>21</v>
      </c>
      <c r="B44" s="2" t="s">
        <v>18</v>
      </c>
      <c r="C44" s="2" t="s">
        <v>5</v>
      </c>
      <c r="D44" s="3">
        <v>2022</v>
      </c>
      <c r="E44" s="4">
        <v>3</v>
      </c>
      <c r="F44" s="5">
        <v>10282.200000000001</v>
      </c>
      <c r="G44" s="6" t="s">
        <v>10</v>
      </c>
    </row>
    <row r="45" spans="1:7" x14ac:dyDescent="0.3">
      <c r="A45" s="1" t="s">
        <v>21</v>
      </c>
      <c r="B45" s="2" t="s">
        <v>18</v>
      </c>
      <c r="C45" s="2" t="s">
        <v>5</v>
      </c>
      <c r="D45" s="3">
        <v>2023</v>
      </c>
      <c r="E45" s="4">
        <v>3</v>
      </c>
      <c r="F45" s="5">
        <v>10439.4</v>
      </c>
      <c r="G45" s="6" t="s">
        <v>10</v>
      </c>
    </row>
    <row r="46" spans="1:7" x14ac:dyDescent="0.3">
      <c r="A46" s="1" t="s">
        <v>21</v>
      </c>
      <c r="B46" s="2" t="s">
        <v>18</v>
      </c>
      <c r="C46" s="2" t="s">
        <v>5</v>
      </c>
      <c r="D46" s="3">
        <v>2024</v>
      </c>
      <c r="E46" s="4">
        <v>2.9</v>
      </c>
      <c r="F46" s="5">
        <v>10550.1</v>
      </c>
      <c r="G46" s="6" t="s">
        <v>10</v>
      </c>
    </row>
    <row r="47" spans="1:7" x14ac:dyDescent="0.3">
      <c r="A47" s="1" t="s">
        <v>21</v>
      </c>
      <c r="B47" s="2" t="s">
        <v>18</v>
      </c>
      <c r="C47" s="2" t="s">
        <v>5</v>
      </c>
      <c r="D47" s="3">
        <v>2025</v>
      </c>
      <c r="E47" s="4">
        <v>2.9</v>
      </c>
      <c r="F47" s="5">
        <v>10663.2</v>
      </c>
      <c r="G47" s="6" t="s">
        <v>10</v>
      </c>
    </row>
    <row r="48" spans="1:7" x14ac:dyDescent="0.3">
      <c r="A48" s="1" t="s">
        <v>21</v>
      </c>
      <c r="B48" s="2" t="s">
        <v>18</v>
      </c>
      <c r="C48" s="2" t="s">
        <v>5</v>
      </c>
      <c r="D48" s="3">
        <v>2026</v>
      </c>
      <c r="E48" s="4">
        <v>2.8</v>
      </c>
      <c r="F48" s="5">
        <v>10778.6</v>
      </c>
      <c r="G48" s="6" t="s">
        <v>10</v>
      </c>
    </row>
    <row r="49" spans="1:7" x14ac:dyDescent="0.3">
      <c r="A49" s="1" t="s">
        <v>21</v>
      </c>
      <c r="B49" s="2" t="s">
        <v>18</v>
      </c>
      <c r="C49" s="2" t="s">
        <v>5</v>
      </c>
      <c r="D49" s="3">
        <v>2027</v>
      </c>
      <c r="E49" s="4">
        <v>2.8</v>
      </c>
      <c r="F49" s="5">
        <v>10790.9</v>
      </c>
      <c r="G49" s="6" t="s">
        <v>10</v>
      </c>
    </row>
    <row r="50" spans="1:7" x14ac:dyDescent="0.3">
      <c r="A50" s="1" t="s">
        <v>21</v>
      </c>
      <c r="B50" s="2" t="s">
        <v>18</v>
      </c>
      <c r="C50" s="2" t="s">
        <v>5</v>
      </c>
      <c r="D50" s="3">
        <v>2028</v>
      </c>
      <c r="E50" s="4">
        <v>2.7</v>
      </c>
      <c r="F50" s="5">
        <v>10942.3</v>
      </c>
      <c r="G50" s="6" t="s">
        <v>10</v>
      </c>
    </row>
    <row r="51" spans="1:7" x14ac:dyDescent="0.3">
      <c r="A51" s="1" t="s">
        <v>21</v>
      </c>
      <c r="B51" s="2" t="s">
        <v>18</v>
      </c>
      <c r="C51" s="2" t="s">
        <v>5</v>
      </c>
      <c r="D51" s="3">
        <v>2029</v>
      </c>
      <c r="E51" s="4">
        <v>2.7</v>
      </c>
      <c r="F51" s="5">
        <v>11065.8</v>
      </c>
      <c r="G51" s="6" t="s">
        <v>10</v>
      </c>
    </row>
    <row r="52" spans="1:7" x14ac:dyDescent="0.3">
      <c r="A52" s="1" t="s">
        <v>21</v>
      </c>
      <c r="B52" s="2" t="s">
        <v>18</v>
      </c>
      <c r="C52" s="2" t="s">
        <v>5</v>
      </c>
      <c r="D52" s="3">
        <v>2030</v>
      </c>
      <c r="E52" s="4">
        <v>2.7</v>
      </c>
      <c r="F52" s="5">
        <v>11242.1</v>
      </c>
      <c r="G52" s="6" t="s">
        <v>10</v>
      </c>
    </row>
    <row r="53" spans="1:7" x14ac:dyDescent="0.3">
      <c r="A53" s="57" t="s">
        <v>21</v>
      </c>
      <c r="B53" s="49" t="s">
        <v>18</v>
      </c>
      <c r="C53" s="49" t="s">
        <v>6</v>
      </c>
      <c r="D53" s="58">
        <v>2014</v>
      </c>
      <c r="E53" s="59">
        <v>54.6</v>
      </c>
      <c r="F53" s="60" t="s">
        <v>7</v>
      </c>
      <c r="G53" s="61" t="s">
        <v>3</v>
      </c>
    </row>
    <row r="54" spans="1:7" x14ac:dyDescent="0.3">
      <c r="A54" s="57" t="s">
        <v>21</v>
      </c>
      <c r="B54" s="49" t="s">
        <v>18</v>
      </c>
      <c r="C54" s="49" t="s">
        <v>6</v>
      </c>
      <c r="D54" s="58">
        <v>2015</v>
      </c>
      <c r="E54" s="59">
        <v>55.4</v>
      </c>
      <c r="F54" s="60" t="s">
        <v>7</v>
      </c>
      <c r="G54" s="61" t="s">
        <v>3</v>
      </c>
    </row>
    <row r="55" spans="1:7" x14ac:dyDescent="0.3">
      <c r="A55" s="57" t="s">
        <v>21</v>
      </c>
      <c r="B55" s="49" t="s">
        <v>18</v>
      </c>
      <c r="C55" s="49" t="s">
        <v>6</v>
      </c>
      <c r="D55" s="58">
        <v>2016</v>
      </c>
      <c r="E55" s="59">
        <v>56</v>
      </c>
      <c r="F55" s="60" t="s">
        <v>7</v>
      </c>
      <c r="G55" s="61" t="s">
        <v>3</v>
      </c>
    </row>
    <row r="56" spans="1:7" x14ac:dyDescent="0.3">
      <c r="A56" s="57" t="s">
        <v>21</v>
      </c>
      <c r="B56" s="49" t="s">
        <v>18</v>
      </c>
      <c r="C56" s="49" t="s">
        <v>6</v>
      </c>
      <c r="D56" s="58">
        <v>2017</v>
      </c>
      <c r="E56" s="59">
        <v>56.5</v>
      </c>
      <c r="F56" s="60" t="s">
        <v>7</v>
      </c>
      <c r="G56" s="61" t="s">
        <v>3</v>
      </c>
    </row>
    <row r="57" spans="1:7" x14ac:dyDescent="0.3">
      <c r="A57" s="57" t="s">
        <v>21</v>
      </c>
      <c r="B57" s="49" t="s">
        <v>18</v>
      </c>
      <c r="C57" s="49" t="s">
        <v>6</v>
      </c>
      <c r="D57" s="58">
        <v>2018</v>
      </c>
      <c r="E57" s="59">
        <v>57.2</v>
      </c>
      <c r="F57" s="60" t="s">
        <v>7</v>
      </c>
      <c r="G57" s="61" t="s">
        <v>3</v>
      </c>
    </row>
    <row r="58" spans="1:7" x14ac:dyDescent="0.3">
      <c r="A58" s="57" t="s">
        <v>21</v>
      </c>
      <c r="B58" s="49" t="s">
        <v>18</v>
      </c>
      <c r="C58" s="49" t="s">
        <v>6</v>
      </c>
      <c r="D58" s="58">
        <v>2019</v>
      </c>
      <c r="E58" s="59">
        <v>57.9</v>
      </c>
      <c r="F58" s="60" t="s">
        <v>7</v>
      </c>
      <c r="G58" s="61" t="s">
        <v>3</v>
      </c>
    </row>
    <row r="59" spans="1:7" x14ac:dyDescent="0.3">
      <c r="A59" s="57" t="s">
        <v>21</v>
      </c>
      <c r="B59" s="49" t="s">
        <v>18</v>
      </c>
      <c r="C59" s="49" t="s">
        <v>6</v>
      </c>
      <c r="D59" s="58">
        <v>2020</v>
      </c>
      <c r="E59" s="59">
        <v>58.5</v>
      </c>
      <c r="F59" s="60" t="s">
        <v>7</v>
      </c>
      <c r="G59" s="61" t="s">
        <v>10</v>
      </c>
    </row>
    <row r="60" spans="1:7" x14ac:dyDescent="0.3">
      <c r="A60" s="57" t="s">
        <v>21</v>
      </c>
      <c r="B60" s="49" t="s">
        <v>18</v>
      </c>
      <c r="C60" s="49" t="s">
        <v>6</v>
      </c>
      <c r="D60" s="58">
        <v>2021</v>
      </c>
      <c r="E60" s="59">
        <v>59.2</v>
      </c>
      <c r="F60" s="60" t="s">
        <v>7</v>
      </c>
      <c r="G60" s="61" t="s">
        <v>10</v>
      </c>
    </row>
    <row r="61" spans="1:7" x14ac:dyDescent="0.3">
      <c r="A61" s="57" t="s">
        <v>21</v>
      </c>
      <c r="B61" s="49" t="s">
        <v>18</v>
      </c>
      <c r="C61" s="49" t="s">
        <v>6</v>
      </c>
      <c r="D61" s="58">
        <v>2022</v>
      </c>
      <c r="E61" s="59">
        <v>59.8</v>
      </c>
      <c r="F61" s="60" t="s">
        <v>7</v>
      </c>
      <c r="G61" s="61" t="s">
        <v>10</v>
      </c>
    </row>
    <row r="62" spans="1:7" x14ac:dyDescent="0.3">
      <c r="A62" s="57" t="s">
        <v>21</v>
      </c>
      <c r="B62" s="49" t="s">
        <v>18</v>
      </c>
      <c r="C62" s="49" t="s">
        <v>6</v>
      </c>
      <c r="D62" s="58">
        <v>2023</v>
      </c>
      <c r="E62" s="59">
        <v>60.4</v>
      </c>
      <c r="F62" s="60" t="s">
        <v>7</v>
      </c>
      <c r="G62" s="61" t="s">
        <v>10</v>
      </c>
    </row>
    <row r="63" spans="1:7" x14ac:dyDescent="0.3">
      <c r="A63" s="57" t="s">
        <v>21</v>
      </c>
      <c r="B63" s="49" t="s">
        <v>18</v>
      </c>
      <c r="C63" s="49" t="s">
        <v>6</v>
      </c>
      <c r="D63" s="58">
        <v>2024</v>
      </c>
      <c r="E63" s="59">
        <v>61.1</v>
      </c>
      <c r="F63" s="60" t="s">
        <v>7</v>
      </c>
      <c r="G63" s="61" t="s">
        <v>10</v>
      </c>
    </row>
    <row r="64" spans="1:7" x14ac:dyDescent="0.3">
      <c r="A64" s="57" t="s">
        <v>21</v>
      </c>
      <c r="B64" s="49" t="s">
        <v>18</v>
      </c>
      <c r="C64" s="49" t="s">
        <v>6</v>
      </c>
      <c r="D64" s="58">
        <v>2025</v>
      </c>
      <c r="E64" s="59">
        <v>61.7</v>
      </c>
      <c r="F64" s="60" t="s">
        <v>7</v>
      </c>
      <c r="G64" s="61" t="s">
        <v>10</v>
      </c>
    </row>
    <row r="65" spans="1:7" x14ac:dyDescent="0.3">
      <c r="A65" s="57" t="s">
        <v>21</v>
      </c>
      <c r="B65" s="49" t="s">
        <v>18</v>
      </c>
      <c r="C65" s="49" t="s">
        <v>6</v>
      </c>
      <c r="D65" s="58">
        <v>2026</v>
      </c>
      <c r="E65" s="59">
        <v>62.2</v>
      </c>
      <c r="F65" s="60" t="s">
        <v>7</v>
      </c>
      <c r="G65" s="61" t="s">
        <v>10</v>
      </c>
    </row>
    <row r="66" spans="1:7" x14ac:dyDescent="0.3">
      <c r="A66" s="57" t="s">
        <v>21</v>
      </c>
      <c r="B66" s="49" t="s">
        <v>18</v>
      </c>
      <c r="C66" s="49" t="s">
        <v>6</v>
      </c>
      <c r="D66" s="58">
        <v>2027</v>
      </c>
      <c r="E66" s="59">
        <v>62.9</v>
      </c>
      <c r="F66" s="60" t="s">
        <v>7</v>
      </c>
      <c r="G66" s="61" t="s">
        <v>10</v>
      </c>
    </row>
    <row r="67" spans="1:7" x14ac:dyDescent="0.3">
      <c r="A67" s="57" t="s">
        <v>21</v>
      </c>
      <c r="B67" s="49" t="s">
        <v>18</v>
      </c>
      <c r="C67" s="49" t="s">
        <v>6</v>
      </c>
      <c r="D67" s="58">
        <v>2028</v>
      </c>
      <c r="E67" s="59">
        <v>63.4</v>
      </c>
      <c r="F67" s="60" t="s">
        <v>7</v>
      </c>
      <c r="G67" s="61" t="s">
        <v>10</v>
      </c>
    </row>
    <row r="68" spans="1:7" x14ac:dyDescent="0.3">
      <c r="A68" s="57" t="s">
        <v>21</v>
      </c>
      <c r="B68" s="49" t="s">
        <v>18</v>
      </c>
      <c r="C68" s="49" t="s">
        <v>6</v>
      </c>
      <c r="D68" s="58">
        <v>2029</v>
      </c>
      <c r="E68" s="59">
        <v>63.9</v>
      </c>
      <c r="F68" s="60" t="s">
        <v>7</v>
      </c>
      <c r="G68" s="61" t="s">
        <v>10</v>
      </c>
    </row>
    <row r="69" spans="1:7" x14ac:dyDescent="0.3">
      <c r="A69" s="57" t="s">
        <v>21</v>
      </c>
      <c r="B69" s="49" t="s">
        <v>18</v>
      </c>
      <c r="C69" s="49" t="s">
        <v>6</v>
      </c>
      <c r="D69" s="58">
        <v>2030</v>
      </c>
      <c r="E69" s="59">
        <v>64.400000000000006</v>
      </c>
      <c r="F69" s="60" t="s">
        <v>7</v>
      </c>
      <c r="G69" s="61" t="s">
        <v>10</v>
      </c>
    </row>
    <row r="70" spans="1:7" x14ac:dyDescent="0.3">
      <c r="A70" s="62" t="s">
        <v>21</v>
      </c>
      <c r="B70" s="50" t="s">
        <v>18</v>
      </c>
      <c r="C70" s="50" t="s">
        <v>8</v>
      </c>
      <c r="D70" s="63">
        <v>2014</v>
      </c>
      <c r="E70" s="64">
        <v>15.7</v>
      </c>
      <c r="F70" s="65">
        <v>43523.3</v>
      </c>
      <c r="G70" s="66" t="s">
        <v>3</v>
      </c>
    </row>
    <row r="71" spans="1:7" x14ac:dyDescent="0.3">
      <c r="A71" s="62" t="s">
        <v>21</v>
      </c>
      <c r="B71" s="50" t="s">
        <v>18</v>
      </c>
      <c r="C71" s="50" t="s">
        <v>8</v>
      </c>
      <c r="D71" s="63">
        <v>2015</v>
      </c>
      <c r="E71" s="64">
        <v>15.7</v>
      </c>
      <c r="F71" s="65">
        <v>44676.3</v>
      </c>
      <c r="G71" s="66" t="s">
        <v>3</v>
      </c>
    </row>
    <row r="72" spans="1:7" x14ac:dyDescent="0.3">
      <c r="A72" s="62" t="s">
        <v>21</v>
      </c>
      <c r="B72" s="50" t="s">
        <v>18</v>
      </c>
      <c r="C72" s="50" t="s">
        <v>8</v>
      </c>
      <c r="D72" s="63">
        <v>2016</v>
      </c>
      <c r="E72" s="64">
        <v>15.7</v>
      </c>
      <c r="F72" s="65">
        <v>45824.4</v>
      </c>
      <c r="G72" s="66" t="s">
        <v>3</v>
      </c>
    </row>
    <row r="73" spans="1:7" x14ac:dyDescent="0.3">
      <c r="A73" s="62" t="s">
        <v>21</v>
      </c>
      <c r="B73" s="50" t="s">
        <v>18</v>
      </c>
      <c r="C73" s="50" t="s">
        <v>8</v>
      </c>
      <c r="D73" s="63">
        <v>2017</v>
      </c>
      <c r="E73" s="64">
        <v>15.7</v>
      </c>
      <c r="F73" s="65">
        <v>46950.7</v>
      </c>
      <c r="G73" s="66" t="s">
        <v>3</v>
      </c>
    </row>
    <row r="74" spans="1:7" x14ac:dyDescent="0.3">
      <c r="A74" s="62" t="s">
        <v>21</v>
      </c>
      <c r="B74" s="50" t="s">
        <v>18</v>
      </c>
      <c r="C74" s="50" t="s">
        <v>8</v>
      </c>
      <c r="D74" s="63">
        <v>2018</v>
      </c>
      <c r="E74" s="64">
        <v>15.6</v>
      </c>
      <c r="F74" s="65">
        <v>47886.8</v>
      </c>
      <c r="G74" s="66" t="s">
        <v>3</v>
      </c>
    </row>
    <row r="75" spans="1:7" x14ac:dyDescent="0.3">
      <c r="A75" s="62" t="s">
        <v>21</v>
      </c>
      <c r="B75" s="50" t="s">
        <v>18</v>
      </c>
      <c r="C75" s="50" t="s">
        <v>8</v>
      </c>
      <c r="D75" s="63">
        <v>2019</v>
      </c>
      <c r="E75" s="64">
        <v>15.5</v>
      </c>
      <c r="F75" s="65">
        <v>48974.7</v>
      </c>
      <c r="G75" s="66" t="s">
        <v>3</v>
      </c>
    </row>
    <row r="76" spans="1:7" x14ac:dyDescent="0.3">
      <c r="A76" s="62" t="s">
        <v>21</v>
      </c>
      <c r="B76" s="50" t="s">
        <v>18</v>
      </c>
      <c r="C76" s="50" t="s">
        <v>8</v>
      </c>
      <c r="D76" s="63">
        <v>2020</v>
      </c>
      <c r="E76" s="64">
        <v>15.4</v>
      </c>
      <c r="F76" s="65">
        <v>50024.7</v>
      </c>
      <c r="G76" s="66" t="s">
        <v>10</v>
      </c>
    </row>
    <row r="77" spans="1:7" x14ac:dyDescent="0.3">
      <c r="A77" s="62" t="s">
        <v>21</v>
      </c>
      <c r="B77" s="50" t="s">
        <v>18</v>
      </c>
      <c r="C77" s="50" t="s">
        <v>8</v>
      </c>
      <c r="D77" s="63">
        <v>2021</v>
      </c>
      <c r="E77" s="64">
        <v>15.3</v>
      </c>
      <c r="F77" s="65">
        <v>51074.8</v>
      </c>
      <c r="G77" s="66" t="s">
        <v>10</v>
      </c>
    </row>
    <row r="78" spans="1:7" x14ac:dyDescent="0.3">
      <c r="A78" s="62" t="s">
        <v>21</v>
      </c>
      <c r="B78" s="50" t="s">
        <v>18</v>
      </c>
      <c r="C78" s="50" t="s">
        <v>8</v>
      </c>
      <c r="D78" s="63">
        <v>2022</v>
      </c>
      <c r="E78" s="64">
        <v>15.2</v>
      </c>
      <c r="F78" s="65">
        <v>52103.1</v>
      </c>
      <c r="G78" s="66" t="s">
        <v>10</v>
      </c>
    </row>
    <row r="79" spans="1:7" x14ac:dyDescent="0.3">
      <c r="A79" s="62" t="s">
        <v>21</v>
      </c>
      <c r="B79" s="50" t="s">
        <v>18</v>
      </c>
      <c r="C79" s="50" t="s">
        <v>8</v>
      </c>
      <c r="D79" s="63">
        <v>2023</v>
      </c>
      <c r="E79" s="64">
        <v>15.1</v>
      </c>
      <c r="F79" s="65">
        <v>53101.5</v>
      </c>
      <c r="G79" s="66" t="s">
        <v>10</v>
      </c>
    </row>
    <row r="80" spans="1:7" x14ac:dyDescent="0.3">
      <c r="A80" s="62" t="s">
        <v>21</v>
      </c>
      <c r="B80" s="50" t="s">
        <v>18</v>
      </c>
      <c r="C80" s="50" t="s">
        <v>8</v>
      </c>
      <c r="D80" s="63">
        <v>2024</v>
      </c>
      <c r="E80" s="64">
        <v>15</v>
      </c>
      <c r="F80" s="65">
        <v>54135.5</v>
      </c>
      <c r="G80" s="66" t="s">
        <v>10</v>
      </c>
    </row>
    <row r="81" spans="1:7" x14ac:dyDescent="0.3">
      <c r="A81" s="62" t="s">
        <v>21</v>
      </c>
      <c r="B81" s="50" t="s">
        <v>18</v>
      </c>
      <c r="C81" s="50" t="s">
        <v>8</v>
      </c>
      <c r="D81" s="63">
        <v>2025</v>
      </c>
      <c r="E81" s="64">
        <v>14.9</v>
      </c>
      <c r="F81" s="65">
        <v>55120.3</v>
      </c>
      <c r="G81" s="66" t="s">
        <v>10</v>
      </c>
    </row>
    <row r="82" spans="1:7" x14ac:dyDescent="0.3">
      <c r="A82" s="62" t="s">
        <v>21</v>
      </c>
      <c r="B82" s="50" t="s">
        <v>18</v>
      </c>
      <c r="C82" s="50" t="s">
        <v>8</v>
      </c>
      <c r="D82" s="63">
        <v>2026</v>
      </c>
      <c r="E82" s="64">
        <v>14.8</v>
      </c>
      <c r="F82" s="65">
        <v>56146.400000000001</v>
      </c>
      <c r="G82" s="66" t="s">
        <v>10</v>
      </c>
    </row>
    <row r="83" spans="1:7" x14ac:dyDescent="0.3">
      <c r="A83" s="62" t="s">
        <v>21</v>
      </c>
      <c r="B83" s="50" t="s">
        <v>18</v>
      </c>
      <c r="C83" s="50" t="s">
        <v>8</v>
      </c>
      <c r="D83" s="63">
        <v>2027</v>
      </c>
      <c r="E83" s="64">
        <v>14.7</v>
      </c>
      <c r="F83" s="65">
        <v>57133.9</v>
      </c>
      <c r="G83" s="66" t="s">
        <v>10</v>
      </c>
    </row>
    <row r="84" spans="1:7" x14ac:dyDescent="0.3">
      <c r="A84" s="62" t="s">
        <v>21</v>
      </c>
      <c r="B84" s="50" t="s">
        <v>18</v>
      </c>
      <c r="C84" s="50" t="s">
        <v>8</v>
      </c>
      <c r="D84" s="63">
        <v>2028</v>
      </c>
      <c r="E84" s="64">
        <v>14.5</v>
      </c>
      <c r="F84" s="65">
        <v>58143.8</v>
      </c>
      <c r="G84" s="66" t="s">
        <v>10</v>
      </c>
    </row>
    <row r="85" spans="1:7" x14ac:dyDescent="0.3">
      <c r="A85" s="62" t="s">
        <v>21</v>
      </c>
      <c r="B85" s="50" t="s">
        <v>18</v>
      </c>
      <c r="C85" s="50" t="s">
        <v>8</v>
      </c>
      <c r="D85" s="63">
        <v>2029</v>
      </c>
      <c r="E85" s="64">
        <v>14.4</v>
      </c>
      <c r="F85" s="65">
        <v>59101.5</v>
      </c>
      <c r="G85" s="66" t="s">
        <v>10</v>
      </c>
    </row>
    <row r="86" spans="1:7" x14ac:dyDescent="0.3">
      <c r="A86" s="62" t="s">
        <v>21</v>
      </c>
      <c r="B86" s="50" t="s">
        <v>18</v>
      </c>
      <c r="C86" s="50" t="s">
        <v>8</v>
      </c>
      <c r="D86" s="63">
        <v>2030</v>
      </c>
      <c r="E86" s="64">
        <v>14.3</v>
      </c>
      <c r="F86" s="65">
        <v>60051.9</v>
      </c>
      <c r="G86" s="66" t="s">
        <v>10</v>
      </c>
    </row>
    <row r="87" spans="1:7" x14ac:dyDescent="0.3">
      <c r="A87" s="1" t="s">
        <v>21</v>
      </c>
      <c r="B87" s="2" t="s">
        <v>18</v>
      </c>
      <c r="C87" s="2" t="s">
        <v>9</v>
      </c>
      <c r="D87" s="3">
        <v>2014</v>
      </c>
      <c r="E87" s="4">
        <v>19.100000000000001</v>
      </c>
      <c r="F87" s="5">
        <v>52900.7</v>
      </c>
      <c r="G87" s="6" t="s">
        <v>3</v>
      </c>
    </row>
    <row r="88" spans="1:7" x14ac:dyDescent="0.3">
      <c r="A88" s="1" t="s">
        <v>21</v>
      </c>
      <c r="B88" s="2" t="s">
        <v>18</v>
      </c>
      <c r="C88" s="2" t="s">
        <v>9</v>
      </c>
      <c r="D88" s="3">
        <v>2015</v>
      </c>
      <c r="E88" s="4">
        <v>19</v>
      </c>
      <c r="F88" s="5">
        <v>54125.7</v>
      </c>
      <c r="G88" s="6" t="s">
        <v>3</v>
      </c>
    </row>
    <row r="89" spans="1:7" x14ac:dyDescent="0.3">
      <c r="A89" s="1" t="s">
        <v>21</v>
      </c>
      <c r="B89" s="2" t="s">
        <v>18</v>
      </c>
      <c r="C89" s="2" t="s">
        <v>9</v>
      </c>
      <c r="D89" s="3">
        <v>2016</v>
      </c>
      <c r="E89" s="4">
        <v>19</v>
      </c>
      <c r="F89" s="5">
        <v>55373.9</v>
      </c>
      <c r="G89" s="6" t="s">
        <v>3</v>
      </c>
    </row>
    <row r="90" spans="1:7" x14ac:dyDescent="0.3">
      <c r="A90" s="1" t="s">
        <v>21</v>
      </c>
      <c r="B90" s="2" t="s">
        <v>18</v>
      </c>
      <c r="C90" s="2" t="s">
        <v>9</v>
      </c>
      <c r="D90" s="3">
        <v>2017</v>
      </c>
      <c r="E90" s="4">
        <v>18.899999999999999</v>
      </c>
      <c r="F90" s="5">
        <v>56662.5</v>
      </c>
      <c r="G90" s="6" t="s">
        <v>3</v>
      </c>
    </row>
    <row r="91" spans="1:7" x14ac:dyDescent="0.3">
      <c r="A91" s="1" t="s">
        <v>21</v>
      </c>
      <c r="B91" s="2" t="s">
        <v>18</v>
      </c>
      <c r="C91" s="2" t="s">
        <v>9</v>
      </c>
      <c r="D91" s="3">
        <v>2018</v>
      </c>
      <c r="E91" s="4">
        <v>18.8</v>
      </c>
      <c r="F91" s="5">
        <v>57700.6</v>
      </c>
      <c r="G91" s="6" t="s">
        <v>3</v>
      </c>
    </row>
    <row r="92" spans="1:7" x14ac:dyDescent="0.3">
      <c r="A92" s="1" t="s">
        <v>21</v>
      </c>
      <c r="B92" s="2" t="s">
        <v>18</v>
      </c>
      <c r="C92" s="2" t="s">
        <v>9</v>
      </c>
      <c r="D92" s="3">
        <v>2019</v>
      </c>
      <c r="E92" s="4">
        <v>18.600000000000001</v>
      </c>
      <c r="F92" s="5">
        <v>58900.3</v>
      </c>
      <c r="G92" s="6" t="s">
        <v>3</v>
      </c>
    </row>
    <row r="93" spans="1:7" x14ac:dyDescent="0.3">
      <c r="A93" s="1" t="s">
        <v>21</v>
      </c>
      <c r="B93" s="2" t="s">
        <v>18</v>
      </c>
      <c r="C93" s="2" t="s">
        <v>9</v>
      </c>
      <c r="D93" s="3">
        <v>2020</v>
      </c>
      <c r="E93" s="4">
        <v>18.5</v>
      </c>
      <c r="F93" s="5">
        <v>60063.7</v>
      </c>
      <c r="G93" s="6" t="s">
        <v>10</v>
      </c>
    </row>
    <row r="94" spans="1:7" x14ac:dyDescent="0.3">
      <c r="A94" s="1" t="s">
        <v>21</v>
      </c>
      <c r="B94" s="2" t="s">
        <v>18</v>
      </c>
      <c r="C94" s="2" t="s">
        <v>9</v>
      </c>
      <c r="D94" s="3">
        <v>2021</v>
      </c>
      <c r="E94" s="4">
        <v>18.399999999999999</v>
      </c>
      <c r="F94" s="5">
        <v>61213.8</v>
      </c>
      <c r="G94" s="6" t="s">
        <v>10</v>
      </c>
    </row>
    <row r="95" spans="1:7" x14ac:dyDescent="0.3">
      <c r="A95" s="1" t="s">
        <v>21</v>
      </c>
      <c r="B95" s="2" t="s">
        <v>18</v>
      </c>
      <c r="C95" s="2" t="s">
        <v>9</v>
      </c>
      <c r="D95" s="3">
        <v>2022</v>
      </c>
      <c r="E95" s="4">
        <v>18.2</v>
      </c>
      <c r="F95" s="5">
        <v>62385.3</v>
      </c>
      <c r="G95" s="6" t="s">
        <v>10</v>
      </c>
    </row>
    <row r="96" spans="1:7" x14ac:dyDescent="0.3">
      <c r="A96" s="1" t="s">
        <v>21</v>
      </c>
      <c r="B96" s="2" t="s">
        <v>18</v>
      </c>
      <c r="C96" s="2" t="s">
        <v>9</v>
      </c>
      <c r="D96" s="3">
        <v>2023</v>
      </c>
      <c r="E96" s="4">
        <v>18.100000000000001</v>
      </c>
      <c r="F96" s="5">
        <v>63540.9</v>
      </c>
      <c r="G96" s="6" t="s">
        <v>10</v>
      </c>
    </row>
    <row r="97" spans="1:7" x14ac:dyDescent="0.3">
      <c r="A97" s="1" t="s">
        <v>21</v>
      </c>
      <c r="B97" s="2" t="s">
        <v>18</v>
      </c>
      <c r="C97" s="2" t="s">
        <v>9</v>
      </c>
      <c r="D97" s="3">
        <v>2024</v>
      </c>
      <c r="E97" s="4">
        <v>18</v>
      </c>
      <c r="F97" s="5">
        <v>64685.599999999999</v>
      </c>
      <c r="G97" s="6" t="s">
        <v>10</v>
      </c>
    </row>
    <row r="98" spans="1:7" x14ac:dyDescent="0.3">
      <c r="A98" s="1" t="s">
        <v>21</v>
      </c>
      <c r="B98" s="2" t="s">
        <v>18</v>
      </c>
      <c r="C98" s="2" t="s">
        <v>9</v>
      </c>
      <c r="D98" s="3">
        <v>2025</v>
      </c>
      <c r="E98" s="4">
        <v>17.8</v>
      </c>
      <c r="F98" s="5">
        <v>65783.5</v>
      </c>
      <c r="G98" s="6" t="s">
        <v>10</v>
      </c>
    </row>
    <row r="99" spans="1:7" x14ac:dyDescent="0.3">
      <c r="A99" s="1" t="s">
        <v>21</v>
      </c>
      <c r="B99" s="2" t="s">
        <v>18</v>
      </c>
      <c r="C99" s="2" t="s">
        <v>9</v>
      </c>
      <c r="D99" s="3">
        <v>2026</v>
      </c>
      <c r="E99" s="4">
        <v>17.600000000000001</v>
      </c>
      <c r="F99" s="5">
        <v>66925</v>
      </c>
      <c r="G99" s="6" t="s">
        <v>10</v>
      </c>
    </row>
    <row r="100" spans="1:7" x14ac:dyDescent="0.3">
      <c r="A100" s="1" t="s">
        <v>21</v>
      </c>
      <c r="B100" s="2" t="s">
        <v>18</v>
      </c>
      <c r="C100" s="2" t="s">
        <v>9</v>
      </c>
      <c r="D100" s="3">
        <v>2027</v>
      </c>
      <c r="E100" s="4">
        <v>17.399999999999999</v>
      </c>
      <c r="F100" s="5">
        <v>67924.800000000003</v>
      </c>
      <c r="G100" s="6" t="s">
        <v>10</v>
      </c>
    </row>
    <row r="101" spans="1:7" x14ac:dyDescent="0.3">
      <c r="A101" s="1" t="s">
        <v>21</v>
      </c>
      <c r="B101" s="2" t="s">
        <v>18</v>
      </c>
      <c r="C101" s="2" t="s">
        <v>9</v>
      </c>
      <c r="D101" s="3">
        <v>2028</v>
      </c>
      <c r="E101" s="4">
        <v>17.3</v>
      </c>
      <c r="F101" s="5">
        <v>69086.100000000006</v>
      </c>
      <c r="G101" s="6" t="s">
        <v>10</v>
      </c>
    </row>
    <row r="102" spans="1:7" x14ac:dyDescent="0.3">
      <c r="A102" s="1" t="s">
        <v>21</v>
      </c>
      <c r="B102" s="2" t="s">
        <v>18</v>
      </c>
      <c r="C102" s="2" t="s">
        <v>9</v>
      </c>
      <c r="D102" s="3">
        <v>2029</v>
      </c>
      <c r="E102" s="4">
        <v>17.100000000000001</v>
      </c>
      <c r="F102" s="5">
        <v>70167.3</v>
      </c>
      <c r="G102" s="6" t="s">
        <v>10</v>
      </c>
    </row>
    <row r="103" spans="1:7" x14ac:dyDescent="0.3">
      <c r="A103" s="1" t="s">
        <v>21</v>
      </c>
      <c r="B103" s="2" t="s">
        <v>18</v>
      </c>
      <c r="C103" s="2" t="s">
        <v>9</v>
      </c>
      <c r="D103" s="3">
        <v>2030</v>
      </c>
      <c r="E103" s="4">
        <v>17</v>
      </c>
      <c r="F103" s="5">
        <v>71294</v>
      </c>
      <c r="G103" s="6" t="s">
        <v>10</v>
      </c>
    </row>
    <row r="104" spans="1:7" x14ac:dyDescent="0.3">
      <c r="A104" s="48" t="s">
        <v>22</v>
      </c>
      <c r="B104" s="48" t="s">
        <v>18</v>
      </c>
      <c r="C104" s="48" t="s">
        <v>2</v>
      </c>
      <c r="D104" s="52">
        <v>2014</v>
      </c>
      <c r="E104" s="53">
        <v>50.4</v>
      </c>
      <c r="F104" s="54">
        <v>574209.4</v>
      </c>
      <c r="G104" s="56" t="s">
        <v>3</v>
      </c>
    </row>
    <row r="105" spans="1:7" x14ac:dyDescent="0.3">
      <c r="A105" s="51" t="s">
        <v>22</v>
      </c>
      <c r="B105" s="48" t="s">
        <v>18</v>
      </c>
      <c r="C105" s="48" t="s">
        <v>2</v>
      </c>
      <c r="D105" s="52">
        <v>2015</v>
      </c>
      <c r="E105" s="53">
        <v>50.3</v>
      </c>
      <c r="F105" s="54">
        <v>575863.5</v>
      </c>
      <c r="G105" s="55" t="s">
        <v>3</v>
      </c>
    </row>
    <row r="106" spans="1:7" x14ac:dyDescent="0.3">
      <c r="A106" s="51" t="s">
        <v>22</v>
      </c>
      <c r="B106" s="48" t="s">
        <v>18</v>
      </c>
      <c r="C106" s="48" t="s">
        <v>2</v>
      </c>
      <c r="D106" s="52">
        <v>2016</v>
      </c>
      <c r="E106" s="53">
        <v>50.3</v>
      </c>
      <c r="F106" s="54">
        <v>577708.6</v>
      </c>
      <c r="G106" s="55" t="s">
        <v>3</v>
      </c>
    </row>
    <row r="107" spans="1:7" x14ac:dyDescent="0.3">
      <c r="A107" s="51" t="s">
        <v>22</v>
      </c>
      <c r="B107" s="48" t="s">
        <v>18</v>
      </c>
      <c r="C107" s="48" t="s">
        <v>2</v>
      </c>
      <c r="D107" s="52">
        <v>2017</v>
      </c>
      <c r="E107" s="53">
        <v>50.3</v>
      </c>
      <c r="F107" s="54">
        <v>579649.69999999995</v>
      </c>
      <c r="G107" s="55" t="s">
        <v>3</v>
      </c>
    </row>
    <row r="108" spans="1:7" x14ac:dyDescent="0.3">
      <c r="A108" s="51" t="s">
        <v>22</v>
      </c>
      <c r="B108" s="48" t="s">
        <v>18</v>
      </c>
      <c r="C108" s="48" t="s">
        <v>2</v>
      </c>
      <c r="D108" s="52">
        <v>2018</v>
      </c>
      <c r="E108" s="53">
        <v>50.4</v>
      </c>
      <c r="F108" s="54">
        <v>581500.5</v>
      </c>
      <c r="G108" s="55" t="s">
        <v>3</v>
      </c>
    </row>
    <row r="109" spans="1:7" x14ac:dyDescent="0.3">
      <c r="A109" s="51" t="s">
        <v>22</v>
      </c>
      <c r="B109" s="48" t="s">
        <v>18</v>
      </c>
      <c r="C109" s="48" t="s">
        <v>2</v>
      </c>
      <c r="D109" s="52">
        <v>2019</v>
      </c>
      <c r="E109" s="53">
        <v>50.5</v>
      </c>
      <c r="F109" s="54">
        <v>583408.6</v>
      </c>
      <c r="G109" s="55" t="s">
        <v>3</v>
      </c>
    </row>
    <row r="110" spans="1:7" x14ac:dyDescent="0.3">
      <c r="A110" s="51" t="s">
        <v>22</v>
      </c>
      <c r="B110" s="48" t="s">
        <v>18</v>
      </c>
      <c r="C110" s="48" t="s">
        <v>2</v>
      </c>
      <c r="D110" s="52">
        <v>2020</v>
      </c>
      <c r="E110" s="53">
        <v>50.5</v>
      </c>
      <c r="F110" s="54">
        <v>585366.5</v>
      </c>
      <c r="G110" s="55" t="s">
        <v>10</v>
      </c>
    </row>
    <row r="111" spans="1:7" x14ac:dyDescent="0.3">
      <c r="A111" s="51" t="s">
        <v>22</v>
      </c>
      <c r="B111" s="48" t="s">
        <v>18</v>
      </c>
      <c r="C111" s="48" t="s">
        <v>2</v>
      </c>
      <c r="D111" s="52">
        <v>2021</v>
      </c>
      <c r="E111" s="53">
        <v>50.6</v>
      </c>
      <c r="F111" s="54">
        <v>587468.69999999995</v>
      </c>
      <c r="G111" s="55" t="s">
        <v>10</v>
      </c>
    </row>
    <row r="112" spans="1:7" x14ac:dyDescent="0.3">
      <c r="A112" s="51" t="s">
        <v>22</v>
      </c>
      <c r="B112" s="48" t="s">
        <v>18</v>
      </c>
      <c r="C112" s="48" t="s">
        <v>2</v>
      </c>
      <c r="D112" s="52">
        <v>2022</v>
      </c>
      <c r="E112" s="53">
        <v>50.7</v>
      </c>
      <c r="F112" s="54">
        <v>589486.9</v>
      </c>
      <c r="G112" s="55" t="s">
        <v>10</v>
      </c>
    </row>
    <row r="113" spans="1:7" x14ac:dyDescent="0.3">
      <c r="A113" s="51" t="s">
        <v>22</v>
      </c>
      <c r="B113" s="48" t="s">
        <v>18</v>
      </c>
      <c r="C113" s="48" t="s">
        <v>2</v>
      </c>
      <c r="D113" s="52">
        <v>2023</v>
      </c>
      <c r="E113" s="53">
        <v>50.7</v>
      </c>
      <c r="F113" s="54">
        <v>591085.4</v>
      </c>
      <c r="G113" s="55" t="s">
        <v>10</v>
      </c>
    </row>
    <row r="114" spans="1:7" x14ac:dyDescent="0.3">
      <c r="A114" s="51" t="s">
        <v>22</v>
      </c>
      <c r="B114" s="48" t="s">
        <v>18</v>
      </c>
      <c r="C114" s="48" t="s">
        <v>2</v>
      </c>
      <c r="D114" s="52">
        <v>2024</v>
      </c>
      <c r="E114" s="53">
        <v>50.8</v>
      </c>
      <c r="F114" s="54">
        <v>592809.69999999995</v>
      </c>
      <c r="G114" s="55" t="s">
        <v>10</v>
      </c>
    </row>
    <row r="115" spans="1:7" x14ac:dyDescent="0.3">
      <c r="A115" s="51" t="s">
        <v>22</v>
      </c>
      <c r="B115" s="48" t="s">
        <v>18</v>
      </c>
      <c r="C115" s="48" t="s">
        <v>2</v>
      </c>
      <c r="D115" s="52">
        <v>2025</v>
      </c>
      <c r="E115" s="53">
        <v>50.8</v>
      </c>
      <c r="F115" s="54">
        <v>594469.80000000005</v>
      </c>
      <c r="G115" s="55" t="s">
        <v>10</v>
      </c>
    </row>
    <row r="116" spans="1:7" x14ac:dyDescent="0.3">
      <c r="A116" s="51" t="s">
        <v>22</v>
      </c>
      <c r="B116" s="48" t="s">
        <v>18</v>
      </c>
      <c r="C116" s="48" t="s">
        <v>2</v>
      </c>
      <c r="D116" s="52">
        <v>2026</v>
      </c>
      <c r="E116" s="53">
        <v>50.9</v>
      </c>
      <c r="F116" s="54">
        <v>596740.30000000005</v>
      </c>
      <c r="G116" s="55" t="s">
        <v>10</v>
      </c>
    </row>
    <row r="117" spans="1:7" x14ac:dyDescent="0.3">
      <c r="A117" s="51" t="s">
        <v>22</v>
      </c>
      <c r="B117" s="48" t="s">
        <v>18</v>
      </c>
      <c r="C117" s="48" t="s">
        <v>2</v>
      </c>
      <c r="D117" s="52">
        <v>2027</v>
      </c>
      <c r="E117" s="53">
        <v>50.9</v>
      </c>
      <c r="F117" s="54">
        <v>598928.30000000005</v>
      </c>
      <c r="G117" s="55" t="s">
        <v>10</v>
      </c>
    </row>
    <row r="118" spans="1:7" x14ac:dyDescent="0.3">
      <c r="A118" s="51" t="s">
        <v>22</v>
      </c>
      <c r="B118" s="48" t="s">
        <v>18</v>
      </c>
      <c r="C118" s="48" t="s">
        <v>2</v>
      </c>
      <c r="D118" s="52">
        <v>2028</v>
      </c>
      <c r="E118" s="53">
        <v>50.9</v>
      </c>
      <c r="F118" s="54">
        <v>601512.6</v>
      </c>
      <c r="G118" s="55" t="s">
        <v>10</v>
      </c>
    </row>
    <row r="119" spans="1:7" x14ac:dyDescent="0.3">
      <c r="A119" s="51" t="s">
        <v>22</v>
      </c>
      <c r="B119" s="48" t="s">
        <v>18</v>
      </c>
      <c r="C119" s="48" t="s">
        <v>2</v>
      </c>
      <c r="D119" s="52">
        <v>2029</v>
      </c>
      <c r="E119" s="53">
        <v>51</v>
      </c>
      <c r="F119" s="54">
        <v>603227.80000000005</v>
      </c>
      <c r="G119" s="55" t="s">
        <v>10</v>
      </c>
    </row>
    <row r="120" spans="1:7" x14ac:dyDescent="0.3">
      <c r="A120" s="51" t="s">
        <v>22</v>
      </c>
      <c r="B120" s="48" t="s">
        <v>18</v>
      </c>
      <c r="C120" s="48" t="s">
        <v>2</v>
      </c>
      <c r="D120" s="52">
        <v>2030</v>
      </c>
      <c r="E120" s="53">
        <v>51</v>
      </c>
      <c r="F120" s="54">
        <v>604848</v>
      </c>
      <c r="G120" s="55" t="s">
        <v>10</v>
      </c>
    </row>
    <row r="121" spans="1:7" x14ac:dyDescent="0.3">
      <c r="A121" s="1" t="s">
        <v>22</v>
      </c>
      <c r="B121" s="2" t="s">
        <v>18</v>
      </c>
      <c r="C121" s="2" t="s">
        <v>4</v>
      </c>
      <c r="D121" s="3">
        <v>2014</v>
      </c>
      <c r="E121" s="4">
        <v>46</v>
      </c>
      <c r="F121" s="5">
        <v>523654.1</v>
      </c>
      <c r="G121" s="6" t="s">
        <v>3</v>
      </c>
    </row>
    <row r="122" spans="1:7" x14ac:dyDescent="0.3">
      <c r="A122" s="1" t="s">
        <v>22</v>
      </c>
      <c r="B122" s="2" t="s">
        <v>18</v>
      </c>
      <c r="C122" s="2" t="s">
        <v>4</v>
      </c>
      <c r="D122" s="3">
        <v>2015</v>
      </c>
      <c r="E122" s="4">
        <v>45.9</v>
      </c>
      <c r="F122" s="5">
        <v>525071.9</v>
      </c>
      <c r="G122" s="6" t="s">
        <v>3</v>
      </c>
    </row>
    <row r="123" spans="1:7" x14ac:dyDescent="0.3">
      <c r="A123" s="1" t="s">
        <v>22</v>
      </c>
      <c r="B123" s="2" t="s">
        <v>18</v>
      </c>
      <c r="C123" s="2" t="s">
        <v>4</v>
      </c>
      <c r="D123" s="3">
        <v>2016</v>
      </c>
      <c r="E123" s="4">
        <v>45.8</v>
      </c>
      <c r="F123" s="5">
        <v>526386.69999999995</v>
      </c>
      <c r="G123" s="6" t="s">
        <v>3</v>
      </c>
    </row>
    <row r="124" spans="1:7" x14ac:dyDescent="0.3">
      <c r="A124" s="1" t="s">
        <v>22</v>
      </c>
      <c r="B124" s="2" t="s">
        <v>18</v>
      </c>
      <c r="C124" s="2" t="s">
        <v>4</v>
      </c>
      <c r="D124" s="3">
        <v>2017</v>
      </c>
      <c r="E124" s="4">
        <v>45.8</v>
      </c>
      <c r="F124" s="5">
        <v>527597</v>
      </c>
      <c r="G124" s="6" t="s">
        <v>3</v>
      </c>
    </row>
    <row r="125" spans="1:7" x14ac:dyDescent="0.3">
      <c r="A125" s="1" t="s">
        <v>22</v>
      </c>
      <c r="B125" s="2" t="s">
        <v>18</v>
      </c>
      <c r="C125" s="2" t="s">
        <v>4</v>
      </c>
      <c r="D125" s="3">
        <v>2018</v>
      </c>
      <c r="E125" s="4">
        <v>45.9</v>
      </c>
      <c r="F125" s="5">
        <v>529298.69999999995</v>
      </c>
      <c r="G125" s="6" t="s">
        <v>3</v>
      </c>
    </row>
    <row r="126" spans="1:7" x14ac:dyDescent="0.3">
      <c r="A126" s="1" t="s">
        <v>22</v>
      </c>
      <c r="B126" s="2" t="s">
        <v>18</v>
      </c>
      <c r="C126" s="2" t="s">
        <v>4</v>
      </c>
      <c r="D126" s="3">
        <v>2019</v>
      </c>
      <c r="E126" s="4">
        <v>45.9</v>
      </c>
      <c r="F126" s="5">
        <v>530984.80000000005</v>
      </c>
      <c r="G126" s="6" t="s">
        <v>3</v>
      </c>
    </row>
    <row r="127" spans="1:7" x14ac:dyDescent="0.3">
      <c r="A127" s="1" t="s">
        <v>22</v>
      </c>
      <c r="B127" s="2" t="s">
        <v>18</v>
      </c>
      <c r="C127" s="2" t="s">
        <v>4</v>
      </c>
      <c r="D127" s="3">
        <v>2020</v>
      </c>
      <c r="E127" s="4">
        <v>46</v>
      </c>
      <c r="F127" s="5">
        <v>532734.5</v>
      </c>
      <c r="G127" s="6" t="s">
        <v>10</v>
      </c>
    </row>
    <row r="128" spans="1:7" x14ac:dyDescent="0.3">
      <c r="A128" s="1" t="s">
        <v>22</v>
      </c>
      <c r="B128" s="2" t="s">
        <v>18</v>
      </c>
      <c r="C128" s="2" t="s">
        <v>4</v>
      </c>
      <c r="D128" s="3">
        <v>2021</v>
      </c>
      <c r="E128" s="4">
        <v>46.1</v>
      </c>
      <c r="F128" s="5">
        <v>534576.30000000005</v>
      </c>
      <c r="G128" s="6" t="s">
        <v>10</v>
      </c>
    </row>
    <row r="129" spans="1:7" x14ac:dyDescent="0.3">
      <c r="A129" s="1" t="s">
        <v>22</v>
      </c>
      <c r="B129" s="2" t="s">
        <v>18</v>
      </c>
      <c r="C129" s="2" t="s">
        <v>4</v>
      </c>
      <c r="D129" s="3">
        <v>2022</v>
      </c>
      <c r="E129" s="4">
        <v>46.1</v>
      </c>
      <c r="F129" s="5">
        <v>536335.5</v>
      </c>
      <c r="G129" s="6" t="s">
        <v>10</v>
      </c>
    </row>
    <row r="130" spans="1:7" x14ac:dyDescent="0.3">
      <c r="A130" s="1" t="s">
        <v>22</v>
      </c>
      <c r="B130" s="2" t="s">
        <v>18</v>
      </c>
      <c r="C130" s="2" t="s">
        <v>4</v>
      </c>
      <c r="D130" s="3">
        <v>2023</v>
      </c>
      <c r="E130" s="4">
        <v>46.2</v>
      </c>
      <c r="F130" s="5">
        <v>537909.5</v>
      </c>
      <c r="G130" s="6" t="s">
        <v>10</v>
      </c>
    </row>
    <row r="131" spans="1:7" x14ac:dyDescent="0.3">
      <c r="A131" s="1" t="s">
        <v>22</v>
      </c>
      <c r="B131" s="2" t="s">
        <v>18</v>
      </c>
      <c r="C131" s="2" t="s">
        <v>4</v>
      </c>
      <c r="D131" s="3">
        <v>2024</v>
      </c>
      <c r="E131" s="4">
        <v>46.2</v>
      </c>
      <c r="F131" s="5">
        <v>539572.6</v>
      </c>
      <c r="G131" s="6" t="s">
        <v>10</v>
      </c>
    </row>
    <row r="132" spans="1:7" x14ac:dyDescent="0.3">
      <c r="A132" s="1" t="s">
        <v>22</v>
      </c>
      <c r="B132" s="2" t="s">
        <v>18</v>
      </c>
      <c r="C132" s="2" t="s">
        <v>4</v>
      </c>
      <c r="D132" s="3">
        <v>2025</v>
      </c>
      <c r="E132" s="4">
        <v>46.3</v>
      </c>
      <c r="F132" s="5">
        <v>541245</v>
      </c>
      <c r="G132" s="6" t="s">
        <v>10</v>
      </c>
    </row>
    <row r="133" spans="1:7" x14ac:dyDescent="0.3">
      <c r="A133" s="1" t="s">
        <v>22</v>
      </c>
      <c r="B133" s="2" t="s">
        <v>18</v>
      </c>
      <c r="C133" s="2" t="s">
        <v>4</v>
      </c>
      <c r="D133" s="3">
        <v>2026</v>
      </c>
      <c r="E133" s="4">
        <v>46.3</v>
      </c>
      <c r="F133" s="5">
        <v>543423.30000000005</v>
      </c>
      <c r="G133" s="6" t="s">
        <v>10</v>
      </c>
    </row>
    <row r="134" spans="1:7" x14ac:dyDescent="0.3">
      <c r="A134" s="1" t="s">
        <v>22</v>
      </c>
      <c r="B134" s="2" t="s">
        <v>18</v>
      </c>
      <c r="C134" s="2" t="s">
        <v>4</v>
      </c>
      <c r="D134" s="3">
        <v>2027</v>
      </c>
      <c r="E134" s="4">
        <v>46.3</v>
      </c>
      <c r="F134" s="5">
        <v>545508.4</v>
      </c>
      <c r="G134" s="6" t="s">
        <v>10</v>
      </c>
    </row>
    <row r="135" spans="1:7" x14ac:dyDescent="0.3">
      <c r="A135" s="1" t="s">
        <v>22</v>
      </c>
      <c r="B135" s="2" t="s">
        <v>18</v>
      </c>
      <c r="C135" s="2" t="s">
        <v>4</v>
      </c>
      <c r="D135" s="3">
        <v>2028</v>
      </c>
      <c r="E135" s="4">
        <v>46.4</v>
      </c>
      <c r="F135" s="5">
        <v>547975</v>
      </c>
      <c r="G135" s="6" t="s">
        <v>10</v>
      </c>
    </row>
    <row r="136" spans="1:7" x14ac:dyDescent="0.3">
      <c r="A136" s="1" t="s">
        <v>22</v>
      </c>
      <c r="B136" s="2" t="s">
        <v>18</v>
      </c>
      <c r="C136" s="2" t="s">
        <v>4</v>
      </c>
      <c r="D136" s="3">
        <v>2029</v>
      </c>
      <c r="E136" s="4">
        <v>46.5</v>
      </c>
      <c r="F136" s="5">
        <v>550081.9</v>
      </c>
      <c r="G136" s="6" t="s">
        <v>10</v>
      </c>
    </row>
    <row r="137" spans="1:7" x14ac:dyDescent="0.3">
      <c r="A137" s="1" t="s">
        <v>22</v>
      </c>
      <c r="B137" s="2" t="s">
        <v>18</v>
      </c>
      <c r="C137" s="2" t="s">
        <v>4</v>
      </c>
      <c r="D137" s="3">
        <v>2030</v>
      </c>
      <c r="E137" s="4">
        <v>46.5</v>
      </c>
      <c r="F137" s="5">
        <v>551674</v>
      </c>
      <c r="G137" s="6" t="s">
        <v>10</v>
      </c>
    </row>
    <row r="138" spans="1:7" x14ac:dyDescent="0.3">
      <c r="A138" s="1" t="s">
        <v>22</v>
      </c>
      <c r="B138" s="2" t="s">
        <v>18</v>
      </c>
      <c r="C138" s="2" t="s">
        <v>5</v>
      </c>
      <c r="D138" s="3">
        <v>2014</v>
      </c>
      <c r="E138" s="4">
        <v>4.4000000000000004</v>
      </c>
      <c r="F138" s="5">
        <v>50555.3</v>
      </c>
      <c r="G138" s="6" t="s">
        <v>3</v>
      </c>
    </row>
    <row r="139" spans="1:7" x14ac:dyDescent="0.3">
      <c r="A139" s="1" t="s">
        <v>22</v>
      </c>
      <c r="B139" s="2" t="s">
        <v>18</v>
      </c>
      <c r="C139" s="2" t="s">
        <v>5</v>
      </c>
      <c r="D139" s="3">
        <v>2015</v>
      </c>
      <c r="E139" s="4">
        <v>4.4000000000000004</v>
      </c>
      <c r="F139" s="5">
        <v>50791.7</v>
      </c>
      <c r="G139" s="6" t="s">
        <v>3</v>
      </c>
    </row>
    <row r="140" spans="1:7" x14ac:dyDescent="0.3">
      <c r="A140" s="1" t="s">
        <v>22</v>
      </c>
      <c r="B140" s="2" t="s">
        <v>18</v>
      </c>
      <c r="C140" s="2" t="s">
        <v>5</v>
      </c>
      <c r="D140" s="3">
        <v>2016</v>
      </c>
      <c r="E140" s="4">
        <v>4.5</v>
      </c>
      <c r="F140" s="5">
        <v>51321.9</v>
      </c>
      <c r="G140" s="6" t="s">
        <v>3</v>
      </c>
    </row>
    <row r="141" spans="1:7" x14ac:dyDescent="0.3">
      <c r="A141" s="1" t="s">
        <v>22</v>
      </c>
      <c r="B141" s="2" t="s">
        <v>18</v>
      </c>
      <c r="C141" s="2" t="s">
        <v>5</v>
      </c>
      <c r="D141" s="3">
        <v>2017</v>
      </c>
      <c r="E141" s="4">
        <v>4.5</v>
      </c>
      <c r="F141" s="5">
        <v>52052.7</v>
      </c>
      <c r="G141" s="6" t="s">
        <v>3</v>
      </c>
    </row>
    <row r="142" spans="1:7" x14ac:dyDescent="0.3">
      <c r="A142" s="1" t="s">
        <v>22</v>
      </c>
      <c r="B142" s="2" t="s">
        <v>18</v>
      </c>
      <c r="C142" s="2" t="s">
        <v>5</v>
      </c>
      <c r="D142" s="3">
        <v>2018</v>
      </c>
      <c r="E142" s="4">
        <v>4.5</v>
      </c>
      <c r="F142" s="5">
        <v>52201.8</v>
      </c>
      <c r="G142" s="6" t="s">
        <v>3</v>
      </c>
    </row>
    <row r="143" spans="1:7" x14ac:dyDescent="0.3">
      <c r="A143" s="1" t="s">
        <v>22</v>
      </c>
      <c r="B143" s="2" t="s">
        <v>18</v>
      </c>
      <c r="C143" s="2" t="s">
        <v>5</v>
      </c>
      <c r="D143" s="3">
        <v>2019</v>
      </c>
      <c r="E143" s="4">
        <v>4.5</v>
      </c>
      <c r="F143" s="5">
        <v>52423.9</v>
      </c>
      <c r="G143" s="6" t="s">
        <v>3</v>
      </c>
    </row>
    <row r="144" spans="1:7" x14ac:dyDescent="0.3">
      <c r="A144" s="1" t="s">
        <v>22</v>
      </c>
      <c r="B144" s="2" t="s">
        <v>18</v>
      </c>
      <c r="C144" s="2" t="s">
        <v>5</v>
      </c>
      <c r="D144" s="3">
        <v>2020</v>
      </c>
      <c r="E144" s="4">
        <v>4.5</v>
      </c>
      <c r="F144" s="5">
        <v>52632</v>
      </c>
      <c r="G144" s="6" t="s">
        <v>10</v>
      </c>
    </row>
    <row r="145" spans="1:7" x14ac:dyDescent="0.3">
      <c r="A145" s="1" t="s">
        <v>22</v>
      </c>
      <c r="B145" s="2" t="s">
        <v>18</v>
      </c>
      <c r="C145" s="2" t="s">
        <v>5</v>
      </c>
      <c r="D145" s="3">
        <v>2021</v>
      </c>
      <c r="E145" s="4">
        <v>4.5999999999999996</v>
      </c>
      <c r="F145" s="5">
        <v>52892.4</v>
      </c>
      <c r="G145" s="6" t="s">
        <v>10</v>
      </c>
    </row>
    <row r="146" spans="1:7" x14ac:dyDescent="0.3">
      <c r="A146" s="1" t="s">
        <v>22</v>
      </c>
      <c r="B146" s="2" t="s">
        <v>18</v>
      </c>
      <c r="C146" s="2" t="s">
        <v>5</v>
      </c>
      <c r="D146" s="3">
        <v>2022</v>
      </c>
      <c r="E146" s="4">
        <v>4.5999999999999996</v>
      </c>
      <c r="F146" s="5">
        <v>53151.3</v>
      </c>
      <c r="G146" s="6" t="s">
        <v>10</v>
      </c>
    </row>
    <row r="147" spans="1:7" x14ac:dyDescent="0.3">
      <c r="A147" s="1" t="s">
        <v>22</v>
      </c>
      <c r="B147" s="2" t="s">
        <v>18</v>
      </c>
      <c r="C147" s="2" t="s">
        <v>5</v>
      </c>
      <c r="D147" s="3">
        <v>2023</v>
      </c>
      <c r="E147" s="4">
        <v>4.5999999999999996</v>
      </c>
      <c r="F147" s="5">
        <v>53175.9</v>
      </c>
      <c r="G147" s="6" t="s">
        <v>10</v>
      </c>
    </row>
    <row r="148" spans="1:7" x14ac:dyDescent="0.3">
      <c r="A148" s="1" t="s">
        <v>22</v>
      </c>
      <c r="B148" s="2" t="s">
        <v>18</v>
      </c>
      <c r="C148" s="2" t="s">
        <v>5</v>
      </c>
      <c r="D148" s="3">
        <v>2024</v>
      </c>
      <c r="E148" s="4">
        <v>4.5999999999999996</v>
      </c>
      <c r="F148" s="5">
        <v>53237.2</v>
      </c>
      <c r="G148" s="6" t="s">
        <v>10</v>
      </c>
    </row>
    <row r="149" spans="1:7" x14ac:dyDescent="0.3">
      <c r="A149" s="1" t="s">
        <v>22</v>
      </c>
      <c r="B149" s="2" t="s">
        <v>18</v>
      </c>
      <c r="C149" s="2" t="s">
        <v>5</v>
      </c>
      <c r="D149" s="3">
        <v>2025</v>
      </c>
      <c r="E149" s="4">
        <v>4.5</v>
      </c>
      <c r="F149" s="5">
        <v>53224.7</v>
      </c>
      <c r="G149" s="6" t="s">
        <v>10</v>
      </c>
    </row>
    <row r="150" spans="1:7" x14ac:dyDescent="0.3">
      <c r="A150" s="1" t="s">
        <v>22</v>
      </c>
      <c r="B150" s="2" t="s">
        <v>18</v>
      </c>
      <c r="C150" s="2" t="s">
        <v>5</v>
      </c>
      <c r="D150" s="3">
        <v>2026</v>
      </c>
      <c r="E150" s="4">
        <v>4.5</v>
      </c>
      <c r="F150" s="5">
        <v>53317</v>
      </c>
      <c r="G150" s="6" t="s">
        <v>10</v>
      </c>
    </row>
    <row r="151" spans="1:7" x14ac:dyDescent="0.3">
      <c r="A151" s="1" t="s">
        <v>22</v>
      </c>
      <c r="B151" s="2" t="s">
        <v>18</v>
      </c>
      <c r="C151" s="2" t="s">
        <v>5</v>
      </c>
      <c r="D151" s="3">
        <v>2027</v>
      </c>
      <c r="E151" s="4">
        <v>4.5</v>
      </c>
      <c r="F151" s="5">
        <v>53419.8</v>
      </c>
      <c r="G151" s="6" t="s">
        <v>10</v>
      </c>
    </row>
    <row r="152" spans="1:7" x14ac:dyDescent="0.3">
      <c r="A152" s="1" t="s">
        <v>22</v>
      </c>
      <c r="B152" s="2" t="s">
        <v>18</v>
      </c>
      <c r="C152" s="2" t="s">
        <v>5</v>
      </c>
      <c r="D152" s="3">
        <v>2028</v>
      </c>
      <c r="E152" s="4">
        <v>4.5</v>
      </c>
      <c r="F152" s="5">
        <v>53537.7</v>
      </c>
      <c r="G152" s="6" t="s">
        <v>10</v>
      </c>
    </row>
    <row r="153" spans="1:7" x14ac:dyDescent="0.3">
      <c r="A153" s="1" t="s">
        <v>22</v>
      </c>
      <c r="B153" s="2" t="s">
        <v>18</v>
      </c>
      <c r="C153" s="2" t="s">
        <v>5</v>
      </c>
      <c r="D153" s="3">
        <v>2029</v>
      </c>
      <c r="E153" s="4">
        <v>4.5</v>
      </c>
      <c r="F153" s="5">
        <v>53145.9</v>
      </c>
      <c r="G153" s="6" t="s">
        <v>10</v>
      </c>
    </row>
    <row r="154" spans="1:7" x14ac:dyDescent="0.3">
      <c r="A154" s="1" t="s">
        <v>22</v>
      </c>
      <c r="B154" s="2" t="s">
        <v>18</v>
      </c>
      <c r="C154" s="2" t="s">
        <v>5</v>
      </c>
      <c r="D154" s="3">
        <v>2030</v>
      </c>
      <c r="E154" s="4">
        <v>4.5</v>
      </c>
      <c r="F154" s="5">
        <v>53174</v>
      </c>
      <c r="G154" s="6" t="s">
        <v>10</v>
      </c>
    </row>
    <row r="155" spans="1:7" x14ac:dyDescent="0.3">
      <c r="A155" s="57" t="s">
        <v>22</v>
      </c>
      <c r="B155" s="49" t="s">
        <v>18</v>
      </c>
      <c r="C155" s="49" t="s">
        <v>6</v>
      </c>
      <c r="D155" s="58">
        <v>2014</v>
      </c>
      <c r="E155" s="59">
        <v>78.8</v>
      </c>
      <c r="F155" s="60" t="s">
        <v>7</v>
      </c>
      <c r="G155" s="61" t="s">
        <v>3</v>
      </c>
    </row>
    <row r="156" spans="1:7" x14ac:dyDescent="0.3">
      <c r="A156" s="57" t="s">
        <v>22</v>
      </c>
      <c r="B156" s="49" t="s">
        <v>18</v>
      </c>
      <c r="C156" s="49" t="s">
        <v>6</v>
      </c>
      <c r="D156" s="58">
        <v>2015</v>
      </c>
      <c r="E156" s="59">
        <v>78.8</v>
      </c>
      <c r="F156" s="60" t="s">
        <v>7</v>
      </c>
      <c r="G156" s="61" t="s">
        <v>3</v>
      </c>
    </row>
    <row r="157" spans="1:7" x14ac:dyDescent="0.3">
      <c r="A157" s="57" t="s">
        <v>22</v>
      </c>
      <c r="B157" s="49" t="s">
        <v>18</v>
      </c>
      <c r="C157" s="49" t="s">
        <v>6</v>
      </c>
      <c r="D157" s="58">
        <v>2016</v>
      </c>
      <c r="E157" s="59">
        <v>78.8</v>
      </c>
      <c r="F157" s="60" t="s">
        <v>7</v>
      </c>
      <c r="G157" s="61" t="s">
        <v>3</v>
      </c>
    </row>
    <row r="158" spans="1:7" x14ac:dyDescent="0.3">
      <c r="A158" s="57" t="s">
        <v>22</v>
      </c>
      <c r="B158" s="49" t="s">
        <v>18</v>
      </c>
      <c r="C158" s="49" t="s">
        <v>6</v>
      </c>
      <c r="D158" s="58">
        <v>2017</v>
      </c>
      <c r="E158" s="59">
        <v>78.7</v>
      </c>
      <c r="F158" s="60" t="s">
        <v>7</v>
      </c>
      <c r="G158" s="61" t="s">
        <v>3</v>
      </c>
    </row>
    <row r="159" spans="1:7" x14ac:dyDescent="0.3">
      <c r="A159" s="57" t="s">
        <v>22</v>
      </c>
      <c r="B159" s="49" t="s">
        <v>18</v>
      </c>
      <c r="C159" s="49" t="s">
        <v>6</v>
      </c>
      <c r="D159" s="58">
        <v>2018</v>
      </c>
      <c r="E159" s="59">
        <v>78.8</v>
      </c>
      <c r="F159" s="60" t="s">
        <v>7</v>
      </c>
      <c r="G159" s="61" t="s">
        <v>3</v>
      </c>
    </row>
    <row r="160" spans="1:7" x14ac:dyDescent="0.3">
      <c r="A160" s="57" t="s">
        <v>22</v>
      </c>
      <c r="B160" s="49" t="s">
        <v>18</v>
      </c>
      <c r="C160" s="49" t="s">
        <v>6</v>
      </c>
      <c r="D160" s="58">
        <v>2019</v>
      </c>
      <c r="E160" s="59">
        <v>78.8</v>
      </c>
      <c r="F160" s="60" t="s">
        <v>7</v>
      </c>
      <c r="G160" s="61" t="s">
        <v>3</v>
      </c>
    </row>
    <row r="161" spans="1:7" x14ac:dyDescent="0.3">
      <c r="A161" s="57" t="s">
        <v>22</v>
      </c>
      <c r="B161" s="49" t="s">
        <v>18</v>
      </c>
      <c r="C161" s="49" t="s">
        <v>6</v>
      </c>
      <c r="D161" s="58">
        <v>2020</v>
      </c>
      <c r="E161" s="59">
        <v>78.900000000000006</v>
      </c>
      <c r="F161" s="60" t="s">
        <v>7</v>
      </c>
      <c r="G161" s="61" t="s">
        <v>10</v>
      </c>
    </row>
    <row r="162" spans="1:7" x14ac:dyDescent="0.3">
      <c r="A162" s="57" t="s">
        <v>22</v>
      </c>
      <c r="B162" s="49" t="s">
        <v>18</v>
      </c>
      <c r="C162" s="49" t="s">
        <v>6</v>
      </c>
      <c r="D162" s="58">
        <v>2021</v>
      </c>
      <c r="E162" s="59">
        <v>79</v>
      </c>
      <c r="F162" s="60" t="s">
        <v>7</v>
      </c>
      <c r="G162" s="61" t="s">
        <v>10</v>
      </c>
    </row>
    <row r="163" spans="1:7" x14ac:dyDescent="0.3">
      <c r="A163" s="57" t="s">
        <v>22</v>
      </c>
      <c r="B163" s="49" t="s">
        <v>18</v>
      </c>
      <c r="C163" s="49" t="s">
        <v>6</v>
      </c>
      <c r="D163" s="58">
        <v>2022</v>
      </c>
      <c r="E163" s="59">
        <v>79</v>
      </c>
      <c r="F163" s="60" t="s">
        <v>7</v>
      </c>
      <c r="G163" s="61" t="s">
        <v>10</v>
      </c>
    </row>
    <row r="164" spans="1:7" x14ac:dyDescent="0.3">
      <c r="A164" s="57" t="s">
        <v>22</v>
      </c>
      <c r="B164" s="49" t="s">
        <v>18</v>
      </c>
      <c r="C164" s="49" t="s">
        <v>6</v>
      </c>
      <c r="D164" s="58">
        <v>2023</v>
      </c>
      <c r="E164" s="59">
        <v>79.099999999999994</v>
      </c>
      <c r="F164" s="60" t="s">
        <v>7</v>
      </c>
      <c r="G164" s="61" t="s">
        <v>10</v>
      </c>
    </row>
    <row r="165" spans="1:7" x14ac:dyDescent="0.3">
      <c r="A165" s="57" t="s">
        <v>22</v>
      </c>
      <c r="B165" s="49" t="s">
        <v>18</v>
      </c>
      <c r="C165" s="49" t="s">
        <v>6</v>
      </c>
      <c r="D165" s="58">
        <v>2024</v>
      </c>
      <c r="E165" s="59">
        <v>79.2</v>
      </c>
      <c r="F165" s="60" t="s">
        <v>7</v>
      </c>
      <c r="G165" s="61" t="s">
        <v>10</v>
      </c>
    </row>
    <row r="166" spans="1:7" x14ac:dyDescent="0.3">
      <c r="A166" s="57" t="s">
        <v>22</v>
      </c>
      <c r="B166" s="49" t="s">
        <v>18</v>
      </c>
      <c r="C166" s="49" t="s">
        <v>6</v>
      </c>
      <c r="D166" s="58">
        <v>2025</v>
      </c>
      <c r="E166" s="59">
        <v>79.3</v>
      </c>
      <c r="F166" s="60" t="s">
        <v>7</v>
      </c>
      <c r="G166" s="61" t="s">
        <v>10</v>
      </c>
    </row>
    <row r="167" spans="1:7" x14ac:dyDescent="0.3">
      <c r="A167" s="57" t="s">
        <v>22</v>
      </c>
      <c r="B167" s="49" t="s">
        <v>18</v>
      </c>
      <c r="C167" s="49" t="s">
        <v>6</v>
      </c>
      <c r="D167" s="58">
        <v>2026</v>
      </c>
      <c r="E167" s="59">
        <v>79.400000000000006</v>
      </c>
      <c r="F167" s="60" t="s">
        <v>7</v>
      </c>
      <c r="G167" s="61" t="s">
        <v>10</v>
      </c>
    </row>
    <row r="168" spans="1:7" x14ac:dyDescent="0.3">
      <c r="A168" s="57" t="s">
        <v>22</v>
      </c>
      <c r="B168" s="49" t="s">
        <v>18</v>
      </c>
      <c r="C168" s="49" t="s">
        <v>6</v>
      </c>
      <c r="D168" s="58">
        <v>2027</v>
      </c>
      <c r="E168" s="59">
        <v>79.5</v>
      </c>
      <c r="F168" s="60" t="s">
        <v>7</v>
      </c>
      <c r="G168" s="61" t="s">
        <v>10</v>
      </c>
    </row>
    <row r="169" spans="1:7" x14ac:dyDescent="0.3">
      <c r="A169" s="57" t="s">
        <v>22</v>
      </c>
      <c r="B169" s="49" t="s">
        <v>18</v>
      </c>
      <c r="C169" s="49" t="s">
        <v>6</v>
      </c>
      <c r="D169" s="58">
        <v>2028</v>
      </c>
      <c r="E169" s="59">
        <v>79.599999999999994</v>
      </c>
      <c r="F169" s="60" t="s">
        <v>7</v>
      </c>
      <c r="G169" s="61" t="s">
        <v>10</v>
      </c>
    </row>
    <row r="170" spans="1:7" x14ac:dyDescent="0.3">
      <c r="A170" s="57" t="s">
        <v>22</v>
      </c>
      <c r="B170" s="49" t="s">
        <v>18</v>
      </c>
      <c r="C170" s="49" t="s">
        <v>6</v>
      </c>
      <c r="D170" s="58">
        <v>2029</v>
      </c>
      <c r="E170" s="59">
        <v>79.8</v>
      </c>
      <c r="F170" s="60" t="s">
        <v>7</v>
      </c>
      <c r="G170" s="61" t="s">
        <v>10</v>
      </c>
    </row>
    <row r="171" spans="1:7" x14ac:dyDescent="0.3">
      <c r="A171" s="57" t="s">
        <v>22</v>
      </c>
      <c r="B171" s="49" t="s">
        <v>18</v>
      </c>
      <c r="C171" s="49" t="s">
        <v>6</v>
      </c>
      <c r="D171" s="58">
        <v>2030</v>
      </c>
      <c r="E171" s="59">
        <v>79.900000000000006</v>
      </c>
      <c r="F171" s="60" t="s">
        <v>7</v>
      </c>
      <c r="G171" s="61" t="s">
        <v>10</v>
      </c>
    </row>
    <row r="172" spans="1:7" x14ac:dyDescent="0.3">
      <c r="A172" s="62" t="s">
        <v>22</v>
      </c>
      <c r="B172" s="50" t="s">
        <v>18</v>
      </c>
      <c r="C172" s="50" t="s">
        <v>8</v>
      </c>
      <c r="D172" s="63">
        <v>2014</v>
      </c>
      <c r="E172" s="64">
        <v>8</v>
      </c>
      <c r="F172" s="65">
        <v>90716.7</v>
      </c>
      <c r="G172" s="66" t="s">
        <v>3</v>
      </c>
    </row>
    <row r="173" spans="1:7" x14ac:dyDescent="0.3">
      <c r="A173" s="62" t="s">
        <v>22</v>
      </c>
      <c r="B173" s="50" t="s">
        <v>18</v>
      </c>
      <c r="C173" s="50" t="s">
        <v>8</v>
      </c>
      <c r="D173" s="63">
        <v>2015</v>
      </c>
      <c r="E173" s="64">
        <v>7.9</v>
      </c>
      <c r="F173" s="65">
        <v>90622.3</v>
      </c>
      <c r="G173" s="66" t="s">
        <v>3</v>
      </c>
    </row>
    <row r="174" spans="1:7" x14ac:dyDescent="0.3">
      <c r="A174" s="62" t="s">
        <v>22</v>
      </c>
      <c r="B174" s="50" t="s">
        <v>18</v>
      </c>
      <c r="C174" s="50" t="s">
        <v>8</v>
      </c>
      <c r="D174" s="63">
        <v>2016</v>
      </c>
      <c r="E174" s="64">
        <v>7.9</v>
      </c>
      <c r="F174" s="65">
        <v>90413</v>
      </c>
      <c r="G174" s="66" t="s">
        <v>3</v>
      </c>
    </row>
    <row r="175" spans="1:7" x14ac:dyDescent="0.3">
      <c r="A175" s="62" t="s">
        <v>22</v>
      </c>
      <c r="B175" s="50" t="s">
        <v>18</v>
      </c>
      <c r="C175" s="50" t="s">
        <v>8</v>
      </c>
      <c r="D175" s="63">
        <v>2017</v>
      </c>
      <c r="E175" s="64">
        <v>7.9</v>
      </c>
      <c r="F175" s="65">
        <v>90402.5</v>
      </c>
      <c r="G175" s="66" t="s">
        <v>3</v>
      </c>
    </row>
    <row r="176" spans="1:7" x14ac:dyDescent="0.3">
      <c r="A176" s="62" t="s">
        <v>22</v>
      </c>
      <c r="B176" s="50" t="s">
        <v>18</v>
      </c>
      <c r="C176" s="50" t="s">
        <v>8</v>
      </c>
      <c r="D176" s="63">
        <v>2018</v>
      </c>
      <c r="E176" s="64">
        <v>7.8</v>
      </c>
      <c r="F176" s="65">
        <v>90372.5</v>
      </c>
      <c r="G176" s="66" t="s">
        <v>3</v>
      </c>
    </row>
    <row r="177" spans="1:7" x14ac:dyDescent="0.3">
      <c r="A177" s="62" t="s">
        <v>22</v>
      </c>
      <c r="B177" s="50" t="s">
        <v>18</v>
      </c>
      <c r="C177" s="50" t="s">
        <v>8</v>
      </c>
      <c r="D177" s="63">
        <v>2019</v>
      </c>
      <c r="E177" s="64">
        <v>7.8</v>
      </c>
      <c r="F177" s="65">
        <v>90254</v>
      </c>
      <c r="G177" s="66" t="s">
        <v>3</v>
      </c>
    </row>
    <row r="178" spans="1:7" x14ac:dyDescent="0.3">
      <c r="A178" s="62" t="s">
        <v>22</v>
      </c>
      <c r="B178" s="50" t="s">
        <v>18</v>
      </c>
      <c r="C178" s="50" t="s">
        <v>8</v>
      </c>
      <c r="D178" s="63">
        <v>2020</v>
      </c>
      <c r="E178" s="64">
        <v>7.8</v>
      </c>
      <c r="F178" s="65">
        <v>90010.7</v>
      </c>
      <c r="G178" s="66" t="s">
        <v>10</v>
      </c>
    </row>
    <row r="179" spans="1:7" x14ac:dyDescent="0.3">
      <c r="A179" s="62" t="s">
        <v>22</v>
      </c>
      <c r="B179" s="50" t="s">
        <v>18</v>
      </c>
      <c r="C179" s="50" t="s">
        <v>8</v>
      </c>
      <c r="D179" s="63">
        <v>2021</v>
      </c>
      <c r="E179" s="64">
        <v>7.7</v>
      </c>
      <c r="F179" s="65">
        <v>89632.5</v>
      </c>
      <c r="G179" s="66" t="s">
        <v>10</v>
      </c>
    </row>
    <row r="180" spans="1:7" x14ac:dyDescent="0.3">
      <c r="A180" s="62" t="s">
        <v>22</v>
      </c>
      <c r="B180" s="50" t="s">
        <v>18</v>
      </c>
      <c r="C180" s="50" t="s">
        <v>8</v>
      </c>
      <c r="D180" s="63">
        <v>2022</v>
      </c>
      <c r="E180" s="64">
        <v>7.7</v>
      </c>
      <c r="F180" s="65">
        <v>89256.9</v>
      </c>
      <c r="G180" s="66" t="s">
        <v>10</v>
      </c>
    </row>
    <row r="181" spans="1:7" x14ac:dyDescent="0.3">
      <c r="A181" s="62" t="s">
        <v>22</v>
      </c>
      <c r="B181" s="50" t="s">
        <v>18</v>
      </c>
      <c r="C181" s="50" t="s">
        <v>8</v>
      </c>
      <c r="D181" s="63">
        <v>2023</v>
      </c>
      <c r="E181" s="64">
        <v>7.6</v>
      </c>
      <c r="F181" s="65">
        <v>88869.2</v>
      </c>
      <c r="G181" s="66" t="s">
        <v>10</v>
      </c>
    </row>
    <row r="182" spans="1:7" x14ac:dyDescent="0.3">
      <c r="A182" s="62" t="s">
        <v>22</v>
      </c>
      <c r="B182" s="50" t="s">
        <v>18</v>
      </c>
      <c r="C182" s="50" t="s">
        <v>8</v>
      </c>
      <c r="D182" s="63">
        <v>2024</v>
      </c>
      <c r="E182" s="64">
        <v>7.6</v>
      </c>
      <c r="F182" s="65">
        <v>88380.5</v>
      </c>
      <c r="G182" s="66" t="s">
        <v>10</v>
      </c>
    </row>
    <row r="183" spans="1:7" x14ac:dyDescent="0.3">
      <c r="A183" s="62" t="s">
        <v>22</v>
      </c>
      <c r="B183" s="50" t="s">
        <v>18</v>
      </c>
      <c r="C183" s="50" t="s">
        <v>8</v>
      </c>
      <c r="D183" s="63">
        <v>2025</v>
      </c>
      <c r="E183" s="64">
        <v>7.5</v>
      </c>
      <c r="F183" s="65">
        <v>88037.4</v>
      </c>
      <c r="G183" s="66" t="s">
        <v>10</v>
      </c>
    </row>
    <row r="184" spans="1:7" x14ac:dyDescent="0.3">
      <c r="A184" s="62" t="s">
        <v>22</v>
      </c>
      <c r="B184" s="50" t="s">
        <v>18</v>
      </c>
      <c r="C184" s="50" t="s">
        <v>8</v>
      </c>
      <c r="D184" s="63">
        <v>2026</v>
      </c>
      <c r="E184" s="64">
        <v>7.5</v>
      </c>
      <c r="F184" s="65">
        <v>87667.199999999997</v>
      </c>
      <c r="G184" s="66" t="s">
        <v>10</v>
      </c>
    </row>
    <row r="185" spans="1:7" x14ac:dyDescent="0.3">
      <c r="A185" s="62" t="s">
        <v>22</v>
      </c>
      <c r="B185" s="50" t="s">
        <v>18</v>
      </c>
      <c r="C185" s="50" t="s">
        <v>8</v>
      </c>
      <c r="D185" s="63">
        <v>2027</v>
      </c>
      <c r="E185" s="64">
        <v>7.4</v>
      </c>
      <c r="F185" s="65">
        <v>87229.6</v>
      </c>
      <c r="G185" s="66" t="s">
        <v>10</v>
      </c>
    </row>
    <row r="186" spans="1:7" x14ac:dyDescent="0.3">
      <c r="A186" s="62" t="s">
        <v>22</v>
      </c>
      <c r="B186" s="50" t="s">
        <v>18</v>
      </c>
      <c r="C186" s="50" t="s">
        <v>8</v>
      </c>
      <c r="D186" s="63">
        <v>2028</v>
      </c>
      <c r="E186" s="64">
        <v>7.3</v>
      </c>
      <c r="F186" s="65">
        <v>86690.1</v>
      </c>
      <c r="G186" s="66" t="s">
        <v>10</v>
      </c>
    </row>
    <row r="187" spans="1:7" x14ac:dyDescent="0.3">
      <c r="A187" s="62" t="s">
        <v>22</v>
      </c>
      <c r="B187" s="50" t="s">
        <v>18</v>
      </c>
      <c r="C187" s="50" t="s">
        <v>8</v>
      </c>
      <c r="D187" s="63">
        <v>2029</v>
      </c>
      <c r="E187" s="64">
        <v>7.3</v>
      </c>
      <c r="F187" s="65">
        <v>86318.399999999994</v>
      </c>
      <c r="G187" s="66" t="s">
        <v>10</v>
      </c>
    </row>
    <row r="188" spans="1:7" x14ac:dyDescent="0.3">
      <c r="A188" s="62" t="s">
        <v>22</v>
      </c>
      <c r="B188" s="50" t="s">
        <v>18</v>
      </c>
      <c r="C188" s="50" t="s">
        <v>8</v>
      </c>
      <c r="D188" s="63">
        <v>2030</v>
      </c>
      <c r="E188" s="64">
        <v>7.2</v>
      </c>
      <c r="F188" s="65">
        <v>85787.3</v>
      </c>
      <c r="G188" s="66" t="s">
        <v>10</v>
      </c>
    </row>
    <row r="189" spans="1:7" x14ac:dyDescent="0.3">
      <c r="A189" s="1" t="s">
        <v>22</v>
      </c>
      <c r="B189" s="2" t="s">
        <v>18</v>
      </c>
      <c r="C189" s="2" t="s">
        <v>9</v>
      </c>
      <c r="D189" s="3">
        <v>2014</v>
      </c>
      <c r="E189" s="4">
        <v>12.4</v>
      </c>
      <c r="F189" s="5">
        <v>141272.1</v>
      </c>
      <c r="G189" s="6" t="s">
        <v>3</v>
      </c>
    </row>
    <row r="190" spans="1:7" x14ac:dyDescent="0.3">
      <c r="A190" s="1" t="s">
        <v>22</v>
      </c>
      <c r="B190" s="2" t="s">
        <v>18</v>
      </c>
      <c r="C190" s="2" t="s">
        <v>9</v>
      </c>
      <c r="D190" s="3">
        <v>2015</v>
      </c>
      <c r="E190" s="4">
        <v>12.4</v>
      </c>
      <c r="F190" s="5">
        <v>141413.9</v>
      </c>
      <c r="G190" s="6" t="s">
        <v>3</v>
      </c>
    </row>
    <row r="191" spans="1:7" x14ac:dyDescent="0.3">
      <c r="A191" s="1" t="s">
        <v>22</v>
      </c>
      <c r="B191" s="2" t="s">
        <v>18</v>
      </c>
      <c r="C191" s="2" t="s">
        <v>9</v>
      </c>
      <c r="D191" s="3">
        <v>2016</v>
      </c>
      <c r="E191" s="4">
        <v>12.3</v>
      </c>
      <c r="F191" s="5">
        <v>141734.9</v>
      </c>
      <c r="G191" s="6" t="s">
        <v>3</v>
      </c>
    </row>
    <row r="192" spans="1:7" x14ac:dyDescent="0.3">
      <c r="A192" s="1" t="s">
        <v>22</v>
      </c>
      <c r="B192" s="2" t="s">
        <v>18</v>
      </c>
      <c r="C192" s="2" t="s">
        <v>9</v>
      </c>
      <c r="D192" s="3">
        <v>2017</v>
      </c>
      <c r="E192" s="4">
        <v>12.4</v>
      </c>
      <c r="F192" s="5">
        <v>142455.20000000001</v>
      </c>
      <c r="G192" s="6" t="s">
        <v>3</v>
      </c>
    </row>
    <row r="193" spans="1:7" x14ac:dyDescent="0.3">
      <c r="A193" s="1" t="s">
        <v>22</v>
      </c>
      <c r="B193" s="2" t="s">
        <v>18</v>
      </c>
      <c r="C193" s="2" t="s">
        <v>9</v>
      </c>
      <c r="D193" s="3">
        <v>2018</v>
      </c>
      <c r="E193" s="4">
        <v>12.4</v>
      </c>
      <c r="F193" s="5">
        <v>142574.20000000001</v>
      </c>
      <c r="G193" s="6" t="s">
        <v>3</v>
      </c>
    </row>
    <row r="194" spans="1:7" x14ac:dyDescent="0.3">
      <c r="A194" s="1" t="s">
        <v>22</v>
      </c>
      <c r="B194" s="2" t="s">
        <v>18</v>
      </c>
      <c r="C194" s="2" t="s">
        <v>9</v>
      </c>
      <c r="D194" s="3">
        <v>2019</v>
      </c>
      <c r="E194" s="4">
        <v>12.3</v>
      </c>
      <c r="F194" s="5">
        <v>142677.9</v>
      </c>
      <c r="G194" s="6" t="s">
        <v>3</v>
      </c>
    </row>
    <row r="195" spans="1:7" x14ac:dyDescent="0.3">
      <c r="A195" s="1" t="s">
        <v>22</v>
      </c>
      <c r="B195" s="2" t="s">
        <v>18</v>
      </c>
      <c r="C195" s="2" t="s">
        <v>9</v>
      </c>
      <c r="D195" s="3">
        <v>2020</v>
      </c>
      <c r="E195" s="4">
        <v>12.3</v>
      </c>
      <c r="F195" s="5">
        <v>142642.70000000001</v>
      </c>
      <c r="G195" s="6" t="s">
        <v>10</v>
      </c>
    </row>
    <row r="196" spans="1:7" x14ac:dyDescent="0.3">
      <c r="A196" s="1" t="s">
        <v>22</v>
      </c>
      <c r="B196" s="2" t="s">
        <v>18</v>
      </c>
      <c r="C196" s="2" t="s">
        <v>9</v>
      </c>
      <c r="D196" s="3">
        <v>2021</v>
      </c>
      <c r="E196" s="4">
        <v>12.3</v>
      </c>
      <c r="F196" s="5">
        <v>142525</v>
      </c>
      <c r="G196" s="6" t="s">
        <v>10</v>
      </c>
    </row>
    <row r="197" spans="1:7" x14ac:dyDescent="0.3">
      <c r="A197" s="1" t="s">
        <v>22</v>
      </c>
      <c r="B197" s="2" t="s">
        <v>18</v>
      </c>
      <c r="C197" s="2" t="s">
        <v>9</v>
      </c>
      <c r="D197" s="3">
        <v>2022</v>
      </c>
      <c r="E197" s="4">
        <v>12.2</v>
      </c>
      <c r="F197" s="5">
        <v>142408.29999999999</v>
      </c>
      <c r="G197" s="6" t="s">
        <v>10</v>
      </c>
    </row>
    <row r="198" spans="1:7" x14ac:dyDescent="0.3">
      <c r="A198" s="1" t="s">
        <v>22</v>
      </c>
      <c r="B198" s="2" t="s">
        <v>18</v>
      </c>
      <c r="C198" s="2" t="s">
        <v>9</v>
      </c>
      <c r="D198" s="3">
        <v>2023</v>
      </c>
      <c r="E198" s="4">
        <v>12.2</v>
      </c>
      <c r="F198" s="5">
        <v>142045.1</v>
      </c>
      <c r="G198" s="6" t="s">
        <v>10</v>
      </c>
    </row>
    <row r="199" spans="1:7" x14ac:dyDescent="0.3">
      <c r="A199" s="1" t="s">
        <v>22</v>
      </c>
      <c r="B199" s="2" t="s">
        <v>18</v>
      </c>
      <c r="C199" s="2" t="s">
        <v>9</v>
      </c>
      <c r="D199" s="3">
        <v>2024</v>
      </c>
      <c r="E199" s="4">
        <v>12.1</v>
      </c>
      <c r="F199" s="5">
        <v>141617.70000000001</v>
      </c>
      <c r="G199" s="6" t="s">
        <v>10</v>
      </c>
    </row>
    <row r="200" spans="1:7" x14ac:dyDescent="0.3">
      <c r="A200" s="1" t="s">
        <v>22</v>
      </c>
      <c r="B200" s="2" t="s">
        <v>18</v>
      </c>
      <c r="C200" s="2" t="s">
        <v>9</v>
      </c>
      <c r="D200" s="3">
        <v>2025</v>
      </c>
      <c r="E200" s="4">
        <v>12.1</v>
      </c>
      <c r="F200" s="5">
        <v>141262.1</v>
      </c>
      <c r="G200" s="6" t="s">
        <v>10</v>
      </c>
    </row>
    <row r="201" spans="1:7" x14ac:dyDescent="0.3">
      <c r="A201" s="1" t="s">
        <v>22</v>
      </c>
      <c r="B201" s="2" t="s">
        <v>18</v>
      </c>
      <c r="C201" s="2" t="s">
        <v>9</v>
      </c>
      <c r="D201" s="3">
        <v>2026</v>
      </c>
      <c r="E201" s="4">
        <v>12</v>
      </c>
      <c r="F201" s="5">
        <v>140984.1</v>
      </c>
      <c r="G201" s="6" t="s">
        <v>10</v>
      </c>
    </row>
    <row r="202" spans="1:7" x14ac:dyDescent="0.3">
      <c r="A202" s="1" t="s">
        <v>22</v>
      </c>
      <c r="B202" s="2" t="s">
        <v>18</v>
      </c>
      <c r="C202" s="2" t="s">
        <v>9</v>
      </c>
      <c r="D202" s="3">
        <v>2027</v>
      </c>
      <c r="E202" s="4">
        <v>11.9</v>
      </c>
      <c r="F202" s="5">
        <v>140649.5</v>
      </c>
      <c r="G202" s="6" t="s">
        <v>10</v>
      </c>
    </row>
    <row r="203" spans="1:7" x14ac:dyDescent="0.3">
      <c r="A203" s="1" t="s">
        <v>22</v>
      </c>
      <c r="B203" s="2" t="s">
        <v>18</v>
      </c>
      <c r="C203" s="2" t="s">
        <v>9</v>
      </c>
      <c r="D203" s="3">
        <v>2028</v>
      </c>
      <c r="E203" s="4">
        <v>11.9</v>
      </c>
      <c r="F203" s="5">
        <v>140227.70000000001</v>
      </c>
      <c r="G203" s="6" t="s">
        <v>10</v>
      </c>
    </row>
    <row r="204" spans="1:7" x14ac:dyDescent="0.3">
      <c r="A204" s="1" t="s">
        <v>22</v>
      </c>
      <c r="B204" s="2" t="s">
        <v>18</v>
      </c>
      <c r="C204" s="2" t="s">
        <v>9</v>
      </c>
      <c r="D204" s="3">
        <v>2029</v>
      </c>
      <c r="E204" s="4">
        <v>11.8</v>
      </c>
      <c r="F204" s="5">
        <v>139464.29999999999</v>
      </c>
      <c r="G204" s="6" t="s">
        <v>10</v>
      </c>
    </row>
    <row r="205" spans="1:7" x14ac:dyDescent="0.3">
      <c r="A205" s="1" t="s">
        <v>22</v>
      </c>
      <c r="B205" s="2" t="s">
        <v>18</v>
      </c>
      <c r="C205" s="2" t="s">
        <v>9</v>
      </c>
      <c r="D205" s="3">
        <v>2030</v>
      </c>
      <c r="E205" s="4">
        <v>11.7</v>
      </c>
      <c r="F205" s="5">
        <v>138961.29999999999</v>
      </c>
      <c r="G205" s="6" t="s">
        <v>10</v>
      </c>
    </row>
    <row r="206" spans="1:7" x14ac:dyDescent="0.3">
      <c r="A206" s="51" t="s">
        <v>28</v>
      </c>
      <c r="B206" s="48" t="s">
        <v>18</v>
      </c>
      <c r="C206" s="48" t="s">
        <v>2</v>
      </c>
      <c r="D206" s="52">
        <v>2014</v>
      </c>
      <c r="E206" s="53">
        <v>58.3</v>
      </c>
      <c r="F206" s="54">
        <v>168628.5</v>
      </c>
      <c r="G206" s="55" t="s">
        <v>3</v>
      </c>
    </row>
    <row r="207" spans="1:7" x14ac:dyDescent="0.3">
      <c r="A207" s="48" t="s">
        <v>28</v>
      </c>
      <c r="B207" s="48" t="s">
        <v>18</v>
      </c>
      <c r="C207" s="48" t="s">
        <v>2</v>
      </c>
      <c r="D207" s="52">
        <v>2015</v>
      </c>
      <c r="E207" s="53">
        <v>58.4</v>
      </c>
      <c r="F207" s="54">
        <v>167992</v>
      </c>
      <c r="G207" s="56" t="s">
        <v>3</v>
      </c>
    </row>
    <row r="208" spans="1:7" x14ac:dyDescent="0.3">
      <c r="A208" s="51" t="s">
        <v>28</v>
      </c>
      <c r="B208" s="48" t="s">
        <v>18</v>
      </c>
      <c r="C208" s="48" t="s">
        <v>2</v>
      </c>
      <c r="D208" s="52">
        <v>2016</v>
      </c>
      <c r="E208" s="53">
        <v>58.6</v>
      </c>
      <c r="F208" s="54">
        <v>167679.70000000001</v>
      </c>
      <c r="G208" s="55" t="s">
        <v>3</v>
      </c>
    </row>
    <row r="209" spans="1:7" x14ac:dyDescent="0.3">
      <c r="A209" s="51" t="s">
        <v>28</v>
      </c>
      <c r="B209" s="48" t="s">
        <v>18</v>
      </c>
      <c r="C209" s="48" t="s">
        <v>2</v>
      </c>
      <c r="D209" s="52">
        <v>2017</v>
      </c>
      <c r="E209" s="53">
        <v>58.7</v>
      </c>
      <c r="F209" s="54">
        <v>167362.9</v>
      </c>
      <c r="G209" s="55" t="s">
        <v>3</v>
      </c>
    </row>
    <row r="210" spans="1:7" x14ac:dyDescent="0.3">
      <c r="A210" s="51" t="s">
        <v>28</v>
      </c>
      <c r="B210" s="48" t="s">
        <v>18</v>
      </c>
      <c r="C210" s="48" t="s">
        <v>2</v>
      </c>
      <c r="D210" s="52">
        <v>2018</v>
      </c>
      <c r="E210" s="53">
        <v>58.8</v>
      </c>
      <c r="F210" s="54">
        <v>167056.1</v>
      </c>
      <c r="G210" s="55" t="s">
        <v>3</v>
      </c>
    </row>
    <row r="211" spans="1:7" x14ac:dyDescent="0.3">
      <c r="A211" s="51" t="s">
        <v>28</v>
      </c>
      <c r="B211" s="48" t="s">
        <v>18</v>
      </c>
      <c r="C211" s="48" t="s">
        <v>2</v>
      </c>
      <c r="D211" s="52">
        <v>2019</v>
      </c>
      <c r="E211" s="53">
        <v>59</v>
      </c>
      <c r="F211" s="54">
        <v>166716.5</v>
      </c>
      <c r="G211" s="55" t="s">
        <v>3</v>
      </c>
    </row>
    <row r="212" spans="1:7" x14ac:dyDescent="0.3">
      <c r="A212" s="51" t="s">
        <v>28</v>
      </c>
      <c r="B212" s="48" t="s">
        <v>18</v>
      </c>
      <c r="C212" s="48" t="s">
        <v>2</v>
      </c>
      <c r="D212" s="52">
        <v>2020</v>
      </c>
      <c r="E212" s="53">
        <v>59.1</v>
      </c>
      <c r="F212" s="54">
        <v>166317.29999999999</v>
      </c>
      <c r="G212" s="55" t="s">
        <v>10</v>
      </c>
    </row>
    <row r="213" spans="1:7" x14ac:dyDescent="0.3">
      <c r="A213" s="51" t="s">
        <v>28</v>
      </c>
      <c r="B213" s="48" t="s">
        <v>18</v>
      </c>
      <c r="C213" s="48" t="s">
        <v>2</v>
      </c>
      <c r="D213" s="52">
        <v>2021</v>
      </c>
      <c r="E213" s="53">
        <v>59.2</v>
      </c>
      <c r="F213" s="54">
        <v>165945.20000000001</v>
      </c>
      <c r="G213" s="55" t="s">
        <v>10</v>
      </c>
    </row>
    <row r="214" spans="1:7" x14ac:dyDescent="0.3">
      <c r="A214" s="51" t="s">
        <v>28</v>
      </c>
      <c r="B214" s="48" t="s">
        <v>18</v>
      </c>
      <c r="C214" s="48" t="s">
        <v>2</v>
      </c>
      <c r="D214" s="52">
        <v>2022</v>
      </c>
      <c r="E214" s="53">
        <v>59.3</v>
      </c>
      <c r="F214" s="54">
        <v>165614.79999999999</v>
      </c>
      <c r="G214" s="55" t="s">
        <v>10</v>
      </c>
    </row>
    <row r="215" spans="1:7" x14ac:dyDescent="0.3">
      <c r="A215" s="51" t="s">
        <v>28</v>
      </c>
      <c r="B215" s="48" t="s">
        <v>18</v>
      </c>
      <c r="C215" s="48" t="s">
        <v>2</v>
      </c>
      <c r="D215" s="52">
        <v>2023</v>
      </c>
      <c r="E215" s="53">
        <v>59.4</v>
      </c>
      <c r="F215" s="54">
        <v>165331.20000000001</v>
      </c>
      <c r="G215" s="55" t="s">
        <v>10</v>
      </c>
    </row>
    <row r="216" spans="1:7" x14ac:dyDescent="0.3">
      <c r="A216" s="51" t="s">
        <v>28</v>
      </c>
      <c r="B216" s="48" t="s">
        <v>18</v>
      </c>
      <c r="C216" s="48" t="s">
        <v>2</v>
      </c>
      <c r="D216" s="52">
        <v>2024</v>
      </c>
      <c r="E216" s="53">
        <v>59.5</v>
      </c>
      <c r="F216" s="54">
        <v>164925.9</v>
      </c>
      <c r="G216" s="55" t="s">
        <v>10</v>
      </c>
    </row>
    <row r="217" spans="1:7" x14ac:dyDescent="0.3">
      <c r="A217" s="51" t="s">
        <v>28</v>
      </c>
      <c r="B217" s="48" t="s">
        <v>18</v>
      </c>
      <c r="C217" s="48" t="s">
        <v>2</v>
      </c>
      <c r="D217" s="52">
        <v>2025</v>
      </c>
      <c r="E217" s="53">
        <v>59.6</v>
      </c>
      <c r="F217" s="54">
        <v>164545.60000000001</v>
      </c>
      <c r="G217" s="55" t="s">
        <v>10</v>
      </c>
    </row>
    <row r="218" spans="1:7" x14ac:dyDescent="0.3">
      <c r="A218" s="51" t="s">
        <v>28</v>
      </c>
      <c r="B218" s="48" t="s">
        <v>18</v>
      </c>
      <c r="C218" s="48" t="s">
        <v>2</v>
      </c>
      <c r="D218" s="52">
        <v>2026</v>
      </c>
      <c r="E218" s="53">
        <v>59.7</v>
      </c>
      <c r="F218" s="54">
        <v>164230.5</v>
      </c>
      <c r="G218" s="55" t="s">
        <v>10</v>
      </c>
    </row>
    <row r="219" spans="1:7" x14ac:dyDescent="0.3">
      <c r="A219" s="51" t="s">
        <v>28</v>
      </c>
      <c r="B219" s="48" t="s">
        <v>18</v>
      </c>
      <c r="C219" s="48" t="s">
        <v>2</v>
      </c>
      <c r="D219" s="52">
        <v>2027</v>
      </c>
      <c r="E219" s="53">
        <v>59.7</v>
      </c>
      <c r="F219" s="54">
        <v>163895.5</v>
      </c>
      <c r="G219" s="55" t="s">
        <v>10</v>
      </c>
    </row>
    <row r="220" spans="1:7" x14ac:dyDescent="0.3">
      <c r="A220" s="51" t="s">
        <v>28</v>
      </c>
      <c r="B220" s="48" t="s">
        <v>18</v>
      </c>
      <c r="C220" s="48" t="s">
        <v>2</v>
      </c>
      <c r="D220" s="52">
        <v>2028</v>
      </c>
      <c r="E220" s="53">
        <v>59.8</v>
      </c>
      <c r="F220" s="54">
        <v>163664.4</v>
      </c>
      <c r="G220" s="55" t="s">
        <v>10</v>
      </c>
    </row>
    <row r="221" spans="1:7" x14ac:dyDescent="0.3">
      <c r="A221" s="51" t="s">
        <v>28</v>
      </c>
      <c r="B221" s="48" t="s">
        <v>18</v>
      </c>
      <c r="C221" s="48" t="s">
        <v>2</v>
      </c>
      <c r="D221" s="52">
        <v>2029</v>
      </c>
      <c r="E221" s="53">
        <v>59.9</v>
      </c>
      <c r="F221" s="54">
        <v>163341.29999999999</v>
      </c>
      <c r="G221" s="55" t="s">
        <v>10</v>
      </c>
    </row>
    <row r="222" spans="1:7" x14ac:dyDescent="0.3">
      <c r="A222" s="51" t="s">
        <v>28</v>
      </c>
      <c r="B222" s="48" t="s">
        <v>18</v>
      </c>
      <c r="C222" s="48" t="s">
        <v>2</v>
      </c>
      <c r="D222" s="52">
        <v>2030</v>
      </c>
      <c r="E222" s="53">
        <v>60</v>
      </c>
      <c r="F222" s="54">
        <v>162993.5</v>
      </c>
      <c r="G222" s="55" t="s">
        <v>10</v>
      </c>
    </row>
    <row r="223" spans="1:7" x14ac:dyDescent="0.3">
      <c r="A223" s="1" t="s">
        <v>28</v>
      </c>
      <c r="B223" s="2" t="s">
        <v>18</v>
      </c>
      <c r="C223" s="2" t="s">
        <v>4</v>
      </c>
      <c r="D223" s="3">
        <v>2014</v>
      </c>
      <c r="E223" s="4">
        <v>50.9</v>
      </c>
      <c r="F223" s="5">
        <v>147368.5</v>
      </c>
      <c r="G223" s="6" t="s">
        <v>3</v>
      </c>
    </row>
    <row r="224" spans="1:7" x14ac:dyDescent="0.3">
      <c r="A224" s="1" t="s">
        <v>28</v>
      </c>
      <c r="B224" s="2" t="s">
        <v>18</v>
      </c>
      <c r="C224" s="2" t="s">
        <v>4</v>
      </c>
      <c r="D224" s="3">
        <v>2015</v>
      </c>
      <c r="E224" s="4">
        <v>51.2</v>
      </c>
      <c r="F224" s="5">
        <v>147279.5</v>
      </c>
      <c r="G224" s="6" t="s">
        <v>3</v>
      </c>
    </row>
    <row r="225" spans="1:7" x14ac:dyDescent="0.3">
      <c r="A225" s="1" t="s">
        <v>28</v>
      </c>
      <c r="B225" s="2" t="s">
        <v>18</v>
      </c>
      <c r="C225" s="2" t="s">
        <v>4</v>
      </c>
      <c r="D225" s="3">
        <v>2016</v>
      </c>
      <c r="E225" s="4">
        <v>51.5</v>
      </c>
      <c r="F225" s="5">
        <v>147390.79999999999</v>
      </c>
      <c r="G225" s="6" t="s">
        <v>3</v>
      </c>
    </row>
    <row r="226" spans="1:7" x14ac:dyDescent="0.3">
      <c r="A226" s="1" t="s">
        <v>28</v>
      </c>
      <c r="B226" s="2" t="s">
        <v>18</v>
      </c>
      <c r="C226" s="2" t="s">
        <v>4</v>
      </c>
      <c r="D226" s="3">
        <v>2017</v>
      </c>
      <c r="E226" s="4">
        <v>51.8</v>
      </c>
      <c r="F226" s="5">
        <v>147547</v>
      </c>
      <c r="G226" s="6" t="s">
        <v>3</v>
      </c>
    </row>
    <row r="227" spans="1:7" x14ac:dyDescent="0.3">
      <c r="A227" s="1" t="s">
        <v>28</v>
      </c>
      <c r="B227" s="2" t="s">
        <v>18</v>
      </c>
      <c r="C227" s="2" t="s">
        <v>4</v>
      </c>
      <c r="D227" s="3">
        <v>2018</v>
      </c>
      <c r="E227" s="4">
        <v>52</v>
      </c>
      <c r="F227" s="5">
        <v>147705.20000000001</v>
      </c>
      <c r="G227" s="6" t="s">
        <v>3</v>
      </c>
    </row>
    <row r="228" spans="1:7" x14ac:dyDescent="0.3">
      <c r="A228" s="1" t="s">
        <v>28</v>
      </c>
      <c r="B228" s="2" t="s">
        <v>18</v>
      </c>
      <c r="C228" s="2" t="s">
        <v>4</v>
      </c>
      <c r="D228" s="3">
        <v>2019</v>
      </c>
      <c r="E228" s="4">
        <v>52.3</v>
      </c>
      <c r="F228" s="5">
        <v>147814.20000000001</v>
      </c>
      <c r="G228" s="6" t="s">
        <v>3</v>
      </c>
    </row>
    <row r="229" spans="1:7" x14ac:dyDescent="0.3">
      <c r="A229" s="1" t="s">
        <v>28</v>
      </c>
      <c r="B229" s="2" t="s">
        <v>18</v>
      </c>
      <c r="C229" s="2" t="s">
        <v>4</v>
      </c>
      <c r="D229" s="3">
        <v>2020</v>
      </c>
      <c r="E229" s="4">
        <v>52.5</v>
      </c>
      <c r="F229" s="5">
        <v>147845.1</v>
      </c>
      <c r="G229" s="6" t="s">
        <v>10</v>
      </c>
    </row>
    <row r="230" spans="1:7" x14ac:dyDescent="0.3">
      <c r="A230" s="1" t="s">
        <v>28</v>
      </c>
      <c r="B230" s="2" t="s">
        <v>18</v>
      </c>
      <c r="C230" s="2" t="s">
        <v>4</v>
      </c>
      <c r="D230" s="3">
        <v>2021</v>
      </c>
      <c r="E230" s="4">
        <v>52.7</v>
      </c>
      <c r="F230" s="5">
        <v>147874.70000000001</v>
      </c>
      <c r="G230" s="6" t="s">
        <v>10</v>
      </c>
    </row>
    <row r="231" spans="1:7" x14ac:dyDescent="0.3">
      <c r="A231" s="1" t="s">
        <v>28</v>
      </c>
      <c r="B231" s="2" t="s">
        <v>18</v>
      </c>
      <c r="C231" s="2" t="s">
        <v>4</v>
      </c>
      <c r="D231" s="3">
        <v>2022</v>
      </c>
      <c r="E231" s="4">
        <v>53</v>
      </c>
      <c r="F231" s="5">
        <v>147896.6</v>
      </c>
      <c r="G231" s="6" t="s">
        <v>10</v>
      </c>
    </row>
    <row r="232" spans="1:7" x14ac:dyDescent="0.3">
      <c r="A232" s="1" t="s">
        <v>28</v>
      </c>
      <c r="B232" s="2" t="s">
        <v>18</v>
      </c>
      <c r="C232" s="2" t="s">
        <v>4</v>
      </c>
      <c r="D232" s="3">
        <v>2023</v>
      </c>
      <c r="E232" s="4">
        <v>53.2</v>
      </c>
      <c r="F232" s="5">
        <v>147943.79999999999</v>
      </c>
      <c r="G232" s="6" t="s">
        <v>10</v>
      </c>
    </row>
    <row r="233" spans="1:7" x14ac:dyDescent="0.3">
      <c r="A233" s="1" t="s">
        <v>28</v>
      </c>
      <c r="B233" s="2" t="s">
        <v>18</v>
      </c>
      <c r="C233" s="2" t="s">
        <v>4</v>
      </c>
      <c r="D233" s="3">
        <v>2024</v>
      </c>
      <c r="E233" s="4">
        <v>53.4</v>
      </c>
      <c r="F233" s="5">
        <v>147982.20000000001</v>
      </c>
      <c r="G233" s="6" t="s">
        <v>10</v>
      </c>
    </row>
    <row r="234" spans="1:7" x14ac:dyDescent="0.3">
      <c r="A234" s="1" t="s">
        <v>28</v>
      </c>
      <c r="B234" s="2" t="s">
        <v>18</v>
      </c>
      <c r="C234" s="2" t="s">
        <v>4</v>
      </c>
      <c r="D234" s="3">
        <v>2025</v>
      </c>
      <c r="E234" s="4">
        <v>53.6</v>
      </c>
      <c r="F234" s="5">
        <v>147888.9</v>
      </c>
      <c r="G234" s="6" t="s">
        <v>10</v>
      </c>
    </row>
    <row r="235" spans="1:7" x14ac:dyDescent="0.3">
      <c r="A235" s="1" t="s">
        <v>28</v>
      </c>
      <c r="B235" s="2" t="s">
        <v>18</v>
      </c>
      <c r="C235" s="2" t="s">
        <v>4</v>
      </c>
      <c r="D235" s="3">
        <v>2026</v>
      </c>
      <c r="E235" s="4">
        <v>53.8</v>
      </c>
      <c r="F235" s="5">
        <v>147908.29999999999</v>
      </c>
      <c r="G235" s="6" t="s">
        <v>10</v>
      </c>
    </row>
    <row r="236" spans="1:7" x14ac:dyDescent="0.3">
      <c r="A236" s="1" t="s">
        <v>28</v>
      </c>
      <c r="B236" s="2" t="s">
        <v>18</v>
      </c>
      <c r="C236" s="2" t="s">
        <v>4</v>
      </c>
      <c r="D236" s="3">
        <v>2027</v>
      </c>
      <c r="E236" s="4">
        <v>53.9</v>
      </c>
      <c r="F236" s="5">
        <v>147966.6</v>
      </c>
      <c r="G236" s="6" t="s">
        <v>10</v>
      </c>
    </row>
    <row r="237" spans="1:7" x14ac:dyDescent="0.3">
      <c r="A237" s="1" t="s">
        <v>28</v>
      </c>
      <c r="B237" s="2" t="s">
        <v>18</v>
      </c>
      <c r="C237" s="2" t="s">
        <v>4</v>
      </c>
      <c r="D237" s="3">
        <v>2028</v>
      </c>
      <c r="E237" s="4">
        <v>54.1</v>
      </c>
      <c r="F237" s="5">
        <v>147976.70000000001</v>
      </c>
      <c r="G237" s="6" t="s">
        <v>10</v>
      </c>
    </row>
    <row r="238" spans="1:7" x14ac:dyDescent="0.3">
      <c r="A238" s="1" t="s">
        <v>28</v>
      </c>
      <c r="B238" s="2" t="s">
        <v>18</v>
      </c>
      <c r="C238" s="2" t="s">
        <v>4</v>
      </c>
      <c r="D238" s="3">
        <v>2029</v>
      </c>
      <c r="E238" s="4">
        <v>54.3</v>
      </c>
      <c r="F238" s="5">
        <v>147967</v>
      </c>
      <c r="G238" s="6" t="s">
        <v>10</v>
      </c>
    </row>
    <row r="239" spans="1:7" x14ac:dyDescent="0.3">
      <c r="A239" s="1" t="s">
        <v>28</v>
      </c>
      <c r="B239" s="2" t="s">
        <v>18</v>
      </c>
      <c r="C239" s="2" t="s">
        <v>4</v>
      </c>
      <c r="D239" s="3">
        <v>2030</v>
      </c>
      <c r="E239" s="4">
        <v>54.5</v>
      </c>
      <c r="F239" s="5">
        <v>147897.79999999999</v>
      </c>
      <c r="G239" s="6" t="s">
        <v>10</v>
      </c>
    </row>
    <row r="240" spans="1:7" x14ac:dyDescent="0.3">
      <c r="A240" s="1" t="s">
        <v>28</v>
      </c>
      <c r="B240" s="2" t="s">
        <v>18</v>
      </c>
      <c r="C240" s="2" t="s">
        <v>5</v>
      </c>
      <c r="D240" s="3">
        <v>2014</v>
      </c>
      <c r="E240" s="4">
        <v>7.3</v>
      </c>
      <c r="F240" s="5">
        <v>21260</v>
      </c>
      <c r="G240" s="6" t="s">
        <v>3</v>
      </c>
    </row>
    <row r="241" spans="1:7" x14ac:dyDescent="0.3">
      <c r="A241" s="1" t="s">
        <v>28</v>
      </c>
      <c r="B241" s="2" t="s">
        <v>18</v>
      </c>
      <c r="C241" s="2" t="s">
        <v>5</v>
      </c>
      <c r="D241" s="3">
        <v>2015</v>
      </c>
      <c r="E241" s="4">
        <v>7.2</v>
      </c>
      <c r="F241" s="5">
        <v>20712.400000000001</v>
      </c>
      <c r="G241" s="6" t="s">
        <v>3</v>
      </c>
    </row>
    <row r="242" spans="1:7" x14ac:dyDescent="0.3">
      <c r="A242" s="1" t="s">
        <v>28</v>
      </c>
      <c r="B242" s="2" t="s">
        <v>18</v>
      </c>
      <c r="C242" s="2" t="s">
        <v>5</v>
      </c>
      <c r="D242" s="3">
        <v>2016</v>
      </c>
      <c r="E242" s="4">
        <v>7.1</v>
      </c>
      <c r="F242" s="5">
        <v>20288.900000000001</v>
      </c>
      <c r="G242" s="6" t="s">
        <v>3</v>
      </c>
    </row>
    <row r="243" spans="1:7" x14ac:dyDescent="0.3">
      <c r="A243" s="1" t="s">
        <v>28</v>
      </c>
      <c r="B243" s="2" t="s">
        <v>18</v>
      </c>
      <c r="C243" s="2" t="s">
        <v>5</v>
      </c>
      <c r="D243" s="3">
        <v>2017</v>
      </c>
      <c r="E243" s="4">
        <v>7</v>
      </c>
      <c r="F243" s="5">
        <v>19815.900000000001</v>
      </c>
      <c r="G243" s="6" t="s">
        <v>3</v>
      </c>
    </row>
    <row r="244" spans="1:7" x14ac:dyDescent="0.3">
      <c r="A244" s="1" t="s">
        <v>28</v>
      </c>
      <c r="B244" s="2" t="s">
        <v>18</v>
      </c>
      <c r="C244" s="2" t="s">
        <v>5</v>
      </c>
      <c r="D244" s="3">
        <v>2018</v>
      </c>
      <c r="E244" s="4">
        <v>6.8</v>
      </c>
      <c r="F244" s="5">
        <v>19350.8</v>
      </c>
      <c r="G244" s="6" t="s">
        <v>3</v>
      </c>
    </row>
    <row r="245" spans="1:7" x14ac:dyDescent="0.3">
      <c r="A245" s="1" t="s">
        <v>28</v>
      </c>
      <c r="B245" s="2" t="s">
        <v>18</v>
      </c>
      <c r="C245" s="2" t="s">
        <v>5</v>
      </c>
      <c r="D245" s="3">
        <v>2019</v>
      </c>
      <c r="E245" s="4">
        <v>6.7</v>
      </c>
      <c r="F245" s="5">
        <v>18902.3</v>
      </c>
      <c r="G245" s="6" t="s">
        <v>3</v>
      </c>
    </row>
    <row r="246" spans="1:7" x14ac:dyDescent="0.3">
      <c r="A246" s="1" t="s">
        <v>28</v>
      </c>
      <c r="B246" s="2" t="s">
        <v>18</v>
      </c>
      <c r="C246" s="2" t="s">
        <v>5</v>
      </c>
      <c r="D246" s="3">
        <v>2020</v>
      </c>
      <c r="E246" s="4">
        <v>6.6</v>
      </c>
      <c r="F246" s="5">
        <v>18472.2</v>
      </c>
      <c r="G246" s="6" t="s">
        <v>10</v>
      </c>
    </row>
    <row r="247" spans="1:7" x14ac:dyDescent="0.3">
      <c r="A247" s="1" t="s">
        <v>28</v>
      </c>
      <c r="B247" s="2" t="s">
        <v>18</v>
      </c>
      <c r="C247" s="2" t="s">
        <v>5</v>
      </c>
      <c r="D247" s="3">
        <v>2021</v>
      </c>
      <c r="E247" s="4">
        <v>6.4</v>
      </c>
      <c r="F247" s="5">
        <v>18070.5</v>
      </c>
      <c r="G247" s="6" t="s">
        <v>10</v>
      </c>
    </row>
    <row r="248" spans="1:7" x14ac:dyDescent="0.3">
      <c r="A248" s="1" t="s">
        <v>28</v>
      </c>
      <c r="B248" s="2" t="s">
        <v>18</v>
      </c>
      <c r="C248" s="2" t="s">
        <v>5</v>
      </c>
      <c r="D248" s="3">
        <v>2022</v>
      </c>
      <c r="E248" s="4">
        <v>6.3</v>
      </c>
      <c r="F248" s="5">
        <v>17718.2</v>
      </c>
      <c r="G248" s="6" t="s">
        <v>10</v>
      </c>
    </row>
    <row r="249" spans="1:7" x14ac:dyDescent="0.3">
      <c r="A249" s="1" t="s">
        <v>28</v>
      </c>
      <c r="B249" s="2" t="s">
        <v>18</v>
      </c>
      <c r="C249" s="2" t="s">
        <v>5</v>
      </c>
      <c r="D249" s="3">
        <v>2023</v>
      </c>
      <c r="E249" s="4">
        <v>6.2</v>
      </c>
      <c r="F249" s="5">
        <v>17387.400000000001</v>
      </c>
      <c r="G249" s="6" t="s">
        <v>10</v>
      </c>
    </row>
    <row r="250" spans="1:7" x14ac:dyDescent="0.3">
      <c r="A250" s="1" t="s">
        <v>28</v>
      </c>
      <c r="B250" s="2" t="s">
        <v>18</v>
      </c>
      <c r="C250" s="2" t="s">
        <v>5</v>
      </c>
      <c r="D250" s="3">
        <v>2024</v>
      </c>
      <c r="E250" s="4">
        <v>6.1</v>
      </c>
      <c r="F250" s="5">
        <v>16943.7</v>
      </c>
      <c r="G250" s="6" t="s">
        <v>10</v>
      </c>
    </row>
    <row r="251" spans="1:7" x14ac:dyDescent="0.3">
      <c r="A251" s="1" t="s">
        <v>28</v>
      </c>
      <c r="B251" s="2" t="s">
        <v>18</v>
      </c>
      <c r="C251" s="2" t="s">
        <v>5</v>
      </c>
      <c r="D251" s="3">
        <v>2025</v>
      </c>
      <c r="E251" s="4">
        <v>6</v>
      </c>
      <c r="F251" s="5">
        <v>16656.7</v>
      </c>
      <c r="G251" s="6" t="s">
        <v>10</v>
      </c>
    </row>
    <row r="252" spans="1:7" x14ac:dyDescent="0.3">
      <c r="A252" s="1" t="s">
        <v>28</v>
      </c>
      <c r="B252" s="2" t="s">
        <v>18</v>
      </c>
      <c r="C252" s="2" t="s">
        <v>5</v>
      </c>
      <c r="D252" s="3">
        <v>2026</v>
      </c>
      <c r="E252" s="4">
        <v>5.9</v>
      </c>
      <c r="F252" s="5">
        <v>16322.3</v>
      </c>
      <c r="G252" s="6" t="s">
        <v>10</v>
      </c>
    </row>
    <row r="253" spans="1:7" x14ac:dyDescent="0.3">
      <c r="A253" s="1" t="s">
        <v>28</v>
      </c>
      <c r="B253" s="2" t="s">
        <v>18</v>
      </c>
      <c r="C253" s="2" t="s">
        <v>5</v>
      </c>
      <c r="D253" s="3">
        <v>2027</v>
      </c>
      <c r="E253" s="4">
        <v>5.8</v>
      </c>
      <c r="F253" s="5">
        <v>15928.9</v>
      </c>
      <c r="G253" s="6" t="s">
        <v>10</v>
      </c>
    </row>
    <row r="254" spans="1:7" x14ac:dyDescent="0.3">
      <c r="A254" s="1" t="s">
        <v>28</v>
      </c>
      <c r="B254" s="2" t="s">
        <v>18</v>
      </c>
      <c r="C254" s="2" t="s">
        <v>5</v>
      </c>
      <c r="D254" s="3">
        <v>2028</v>
      </c>
      <c r="E254" s="4">
        <v>5.7</v>
      </c>
      <c r="F254" s="5">
        <v>15687.7</v>
      </c>
      <c r="G254" s="6" t="s">
        <v>10</v>
      </c>
    </row>
    <row r="255" spans="1:7" x14ac:dyDescent="0.3">
      <c r="A255" s="1" t="s">
        <v>28</v>
      </c>
      <c r="B255" s="2" t="s">
        <v>18</v>
      </c>
      <c r="C255" s="2" t="s">
        <v>5</v>
      </c>
      <c r="D255" s="3">
        <v>2029</v>
      </c>
      <c r="E255" s="4">
        <v>5.6</v>
      </c>
      <c r="F255" s="5">
        <v>15374.3</v>
      </c>
      <c r="G255" s="6" t="s">
        <v>10</v>
      </c>
    </row>
    <row r="256" spans="1:7" x14ac:dyDescent="0.3">
      <c r="A256" s="1" t="s">
        <v>28</v>
      </c>
      <c r="B256" s="2" t="s">
        <v>18</v>
      </c>
      <c r="C256" s="2" t="s">
        <v>5</v>
      </c>
      <c r="D256" s="3">
        <v>2030</v>
      </c>
      <c r="E256" s="4">
        <v>5.6</v>
      </c>
      <c r="F256" s="5">
        <v>15095.7</v>
      </c>
      <c r="G256" s="6" t="s">
        <v>10</v>
      </c>
    </row>
    <row r="257" spans="1:7" x14ac:dyDescent="0.3">
      <c r="A257" s="57" t="s">
        <v>28</v>
      </c>
      <c r="B257" s="49" t="s">
        <v>18</v>
      </c>
      <c r="C257" s="49" t="s">
        <v>6</v>
      </c>
      <c r="D257" s="58">
        <v>2014</v>
      </c>
      <c r="E257" s="59">
        <v>77.7</v>
      </c>
      <c r="F257" s="60" t="s">
        <v>7</v>
      </c>
      <c r="G257" s="61" t="s">
        <v>3</v>
      </c>
    </row>
    <row r="258" spans="1:7" x14ac:dyDescent="0.3">
      <c r="A258" s="57" t="s">
        <v>28</v>
      </c>
      <c r="B258" s="49" t="s">
        <v>18</v>
      </c>
      <c r="C258" s="49" t="s">
        <v>6</v>
      </c>
      <c r="D258" s="58">
        <v>2015</v>
      </c>
      <c r="E258" s="59">
        <v>78</v>
      </c>
      <c r="F258" s="60" t="s">
        <v>7</v>
      </c>
      <c r="G258" s="61" t="s">
        <v>3</v>
      </c>
    </row>
    <row r="259" spans="1:7" x14ac:dyDescent="0.3">
      <c r="A259" s="57" t="s">
        <v>28</v>
      </c>
      <c r="B259" s="49" t="s">
        <v>18</v>
      </c>
      <c r="C259" s="49" t="s">
        <v>6</v>
      </c>
      <c r="D259" s="58">
        <v>2016</v>
      </c>
      <c r="E259" s="59">
        <v>78.3</v>
      </c>
      <c r="F259" s="60" t="s">
        <v>7</v>
      </c>
      <c r="G259" s="61" t="s">
        <v>3</v>
      </c>
    </row>
    <row r="260" spans="1:7" x14ac:dyDescent="0.3">
      <c r="A260" s="57" t="s">
        <v>28</v>
      </c>
      <c r="B260" s="49" t="s">
        <v>18</v>
      </c>
      <c r="C260" s="49" t="s">
        <v>6</v>
      </c>
      <c r="D260" s="58">
        <v>2017</v>
      </c>
      <c r="E260" s="59">
        <v>78.599999999999994</v>
      </c>
      <c r="F260" s="60" t="s">
        <v>7</v>
      </c>
      <c r="G260" s="61" t="s">
        <v>3</v>
      </c>
    </row>
    <row r="261" spans="1:7" x14ac:dyDescent="0.3">
      <c r="A261" s="57" t="s">
        <v>28</v>
      </c>
      <c r="B261" s="49" t="s">
        <v>18</v>
      </c>
      <c r="C261" s="49" t="s">
        <v>6</v>
      </c>
      <c r="D261" s="58">
        <v>2018</v>
      </c>
      <c r="E261" s="59">
        <v>78.900000000000006</v>
      </c>
      <c r="F261" s="60" t="s">
        <v>7</v>
      </c>
      <c r="G261" s="61" t="s">
        <v>3</v>
      </c>
    </row>
    <row r="262" spans="1:7" x14ac:dyDescent="0.3">
      <c r="A262" s="57" t="s">
        <v>28</v>
      </c>
      <c r="B262" s="49" t="s">
        <v>18</v>
      </c>
      <c r="C262" s="49" t="s">
        <v>6</v>
      </c>
      <c r="D262" s="58">
        <v>2019</v>
      </c>
      <c r="E262" s="59">
        <v>79.2</v>
      </c>
      <c r="F262" s="60" t="s">
        <v>7</v>
      </c>
      <c r="G262" s="61" t="s">
        <v>3</v>
      </c>
    </row>
    <row r="263" spans="1:7" x14ac:dyDescent="0.3">
      <c r="A263" s="57" t="s">
        <v>28</v>
      </c>
      <c r="B263" s="49" t="s">
        <v>18</v>
      </c>
      <c r="C263" s="49" t="s">
        <v>6</v>
      </c>
      <c r="D263" s="58">
        <v>2020</v>
      </c>
      <c r="E263" s="59">
        <v>79.5</v>
      </c>
      <c r="F263" s="60" t="s">
        <v>7</v>
      </c>
      <c r="G263" s="61" t="s">
        <v>10</v>
      </c>
    </row>
    <row r="264" spans="1:7" x14ac:dyDescent="0.3">
      <c r="A264" s="57" t="s">
        <v>28</v>
      </c>
      <c r="B264" s="49" t="s">
        <v>18</v>
      </c>
      <c r="C264" s="49" t="s">
        <v>6</v>
      </c>
      <c r="D264" s="58">
        <v>2021</v>
      </c>
      <c r="E264" s="59">
        <v>79.7</v>
      </c>
      <c r="F264" s="60" t="s">
        <v>7</v>
      </c>
      <c r="G264" s="61" t="s">
        <v>10</v>
      </c>
    </row>
    <row r="265" spans="1:7" x14ac:dyDescent="0.3">
      <c r="A265" s="57" t="s">
        <v>28</v>
      </c>
      <c r="B265" s="49" t="s">
        <v>18</v>
      </c>
      <c r="C265" s="49" t="s">
        <v>6</v>
      </c>
      <c r="D265" s="58">
        <v>2022</v>
      </c>
      <c r="E265" s="59">
        <v>80</v>
      </c>
      <c r="F265" s="60" t="s">
        <v>7</v>
      </c>
      <c r="G265" s="61" t="s">
        <v>10</v>
      </c>
    </row>
    <row r="266" spans="1:7" x14ac:dyDescent="0.3">
      <c r="A266" s="57" t="s">
        <v>28</v>
      </c>
      <c r="B266" s="49" t="s">
        <v>18</v>
      </c>
      <c r="C266" s="49" t="s">
        <v>6</v>
      </c>
      <c r="D266" s="58">
        <v>2023</v>
      </c>
      <c r="E266" s="59">
        <v>80.2</v>
      </c>
      <c r="F266" s="60" t="s">
        <v>7</v>
      </c>
      <c r="G266" s="61" t="s">
        <v>10</v>
      </c>
    </row>
    <row r="267" spans="1:7" x14ac:dyDescent="0.3">
      <c r="A267" s="57" t="s">
        <v>28</v>
      </c>
      <c r="B267" s="49" t="s">
        <v>18</v>
      </c>
      <c r="C267" s="49" t="s">
        <v>6</v>
      </c>
      <c r="D267" s="58">
        <v>2024</v>
      </c>
      <c r="E267" s="59">
        <v>80.5</v>
      </c>
      <c r="F267" s="60" t="s">
        <v>7</v>
      </c>
      <c r="G267" s="61" t="s">
        <v>10</v>
      </c>
    </row>
    <row r="268" spans="1:7" x14ac:dyDescent="0.3">
      <c r="A268" s="57" t="s">
        <v>28</v>
      </c>
      <c r="B268" s="49" t="s">
        <v>18</v>
      </c>
      <c r="C268" s="49" t="s">
        <v>6</v>
      </c>
      <c r="D268" s="58">
        <v>2025</v>
      </c>
      <c r="E268" s="59">
        <v>80.7</v>
      </c>
      <c r="F268" s="60" t="s">
        <v>7</v>
      </c>
      <c r="G268" s="61" t="s">
        <v>10</v>
      </c>
    </row>
    <row r="269" spans="1:7" x14ac:dyDescent="0.3">
      <c r="A269" s="57" t="s">
        <v>28</v>
      </c>
      <c r="B269" s="49" t="s">
        <v>18</v>
      </c>
      <c r="C269" s="49" t="s">
        <v>6</v>
      </c>
      <c r="D269" s="58">
        <v>2026</v>
      </c>
      <c r="E269" s="59">
        <v>80.900000000000006</v>
      </c>
      <c r="F269" s="60" t="s">
        <v>7</v>
      </c>
      <c r="G269" s="61" t="s">
        <v>10</v>
      </c>
    </row>
    <row r="270" spans="1:7" x14ac:dyDescent="0.3">
      <c r="A270" s="57" t="s">
        <v>28</v>
      </c>
      <c r="B270" s="49" t="s">
        <v>18</v>
      </c>
      <c r="C270" s="49" t="s">
        <v>6</v>
      </c>
      <c r="D270" s="58">
        <v>2027</v>
      </c>
      <c r="E270" s="59">
        <v>81.2</v>
      </c>
      <c r="F270" s="60" t="s">
        <v>7</v>
      </c>
      <c r="G270" s="61" t="s">
        <v>10</v>
      </c>
    </row>
    <row r="271" spans="1:7" x14ac:dyDescent="0.3">
      <c r="A271" s="57" t="s">
        <v>28</v>
      </c>
      <c r="B271" s="49" t="s">
        <v>18</v>
      </c>
      <c r="C271" s="49" t="s">
        <v>6</v>
      </c>
      <c r="D271" s="58">
        <v>2028</v>
      </c>
      <c r="E271" s="59">
        <v>81.400000000000006</v>
      </c>
      <c r="F271" s="60" t="s">
        <v>7</v>
      </c>
      <c r="G271" s="61" t="s">
        <v>10</v>
      </c>
    </row>
    <row r="272" spans="1:7" x14ac:dyDescent="0.3">
      <c r="A272" s="57" t="s">
        <v>28</v>
      </c>
      <c r="B272" s="49" t="s">
        <v>18</v>
      </c>
      <c r="C272" s="49" t="s">
        <v>6</v>
      </c>
      <c r="D272" s="58">
        <v>2029</v>
      </c>
      <c r="E272" s="59">
        <v>81.599999999999994</v>
      </c>
      <c r="F272" s="60" t="s">
        <v>7</v>
      </c>
      <c r="G272" s="61" t="s">
        <v>10</v>
      </c>
    </row>
    <row r="273" spans="1:7" x14ac:dyDescent="0.3">
      <c r="A273" s="57" t="s">
        <v>28</v>
      </c>
      <c r="B273" s="49" t="s">
        <v>18</v>
      </c>
      <c r="C273" s="49" t="s">
        <v>6</v>
      </c>
      <c r="D273" s="58">
        <v>2030</v>
      </c>
      <c r="E273" s="59">
        <v>81.8</v>
      </c>
      <c r="F273" s="60" t="s">
        <v>7</v>
      </c>
      <c r="G273" s="61" t="s">
        <v>10</v>
      </c>
    </row>
    <row r="274" spans="1:7" x14ac:dyDescent="0.3">
      <c r="A274" s="62" t="s">
        <v>28</v>
      </c>
      <c r="B274" s="50" t="s">
        <v>18</v>
      </c>
      <c r="C274" s="50" t="s">
        <v>8</v>
      </c>
      <c r="D274" s="63">
        <v>2014</v>
      </c>
      <c r="E274" s="64">
        <v>7.3</v>
      </c>
      <c r="F274" s="65">
        <v>20994.2</v>
      </c>
      <c r="G274" s="66" t="s">
        <v>3</v>
      </c>
    </row>
    <row r="275" spans="1:7" x14ac:dyDescent="0.3">
      <c r="A275" s="62" t="s">
        <v>28</v>
      </c>
      <c r="B275" s="50" t="s">
        <v>18</v>
      </c>
      <c r="C275" s="50" t="s">
        <v>8</v>
      </c>
      <c r="D275" s="63">
        <v>2015</v>
      </c>
      <c r="E275" s="64">
        <v>7.2</v>
      </c>
      <c r="F275" s="65">
        <v>20841.400000000001</v>
      </c>
      <c r="G275" s="66" t="s">
        <v>3</v>
      </c>
    </row>
    <row r="276" spans="1:7" x14ac:dyDescent="0.3">
      <c r="A276" s="62" t="s">
        <v>28</v>
      </c>
      <c r="B276" s="50" t="s">
        <v>18</v>
      </c>
      <c r="C276" s="50" t="s">
        <v>8</v>
      </c>
      <c r="D276" s="63">
        <v>2016</v>
      </c>
      <c r="E276" s="64">
        <v>7.2</v>
      </c>
      <c r="F276" s="65">
        <v>20666.5</v>
      </c>
      <c r="G276" s="66" t="s">
        <v>3</v>
      </c>
    </row>
    <row r="277" spans="1:7" x14ac:dyDescent="0.3">
      <c r="A277" s="62" t="s">
        <v>28</v>
      </c>
      <c r="B277" s="50" t="s">
        <v>18</v>
      </c>
      <c r="C277" s="50" t="s">
        <v>8</v>
      </c>
      <c r="D277" s="63">
        <v>2017</v>
      </c>
      <c r="E277" s="64">
        <v>7.2</v>
      </c>
      <c r="F277" s="65">
        <v>20442.2</v>
      </c>
      <c r="G277" s="66" t="s">
        <v>3</v>
      </c>
    </row>
    <row r="278" spans="1:7" x14ac:dyDescent="0.3">
      <c r="A278" s="62" t="s">
        <v>28</v>
      </c>
      <c r="B278" s="50" t="s">
        <v>18</v>
      </c>
      <c r="C278" s="50" t="s">
        <v>8</v>
      </c>
      <c r="D278" s="63">
        <v>2018</v>
      </c>
      <c r="E278" s="64">
        <v>7.1</v>
      </c>
      <c r="F278" s="65">
        <v>20187.099999999999</v>
      </c>
      <c r="G278" s="66" t="s">
        <v>3</v>
      </c>
    </row>
    <row r="279" spans="1:7" x14ac:dyDescent="0.3">
      <c r="A279" s="62" t="s">
        <v>28</v>
      </c>
      <c r="B279" s="50" t="s">
        <v>18</v>
      </c>
      <c r="C279" s="50" t="s">
        <v>8</v>
      </c>
      <c r="D279" s="63">
        <v>2019</v>
      </c>
      <c r="E279" s="64">
        <v>7.1</v>
      </c>
      <c r="F279" s="65">
        <v>19966.2</v>
      </c>
      <c r="G279" s="66" t="s">
        <v>3</v>
      </c>
    </row>
    <row r="280" spans="1:7" x14ac:dyDescent="0.3">
      <c r="A280" s="62" t="s">
        <v>28</v>
      </c>
      <c r="B280" s="50" t="s">
        <v>18</v>
      </c>
      <c r="C280" s="50" t="s">
        <v>8</v>
      </c>
      <c r="D280" s="63">
        <v>2020</v>
      </c>
      <c r="E280" s="64">
        <v>7</v>
      </c>
      <c r="F280" s="65">
        <v>19752</v>
      </c>
      <c r="G280" s="66" t="s">
        <v>10</v>
      </c>
    </row>
    <row r="281" spans="1:7" x14ac:dyDescent="0.3">
      <c r="A281" s="62" t="s">
        <v>28</v>
      </c>
      <c r="B281" s="50" t="s">
        <v>18</v>
      </c>
      <c r="C281" s="50" t="s">
        <v>8</v>
      </c>
      <c r="D281" s="63">
        <v>2021</v>
      </c>
      <c r="E281" s="64">
        <v>7</v>
      </c>
      <c r="F281" s="65">
        <v>19533</v>
      </c>
      <c r="G281" s="66" t="s">
        <v>10</v>
      </c>
    </row>
    <row r="282" spans="1:7" x14ac:dyDescent="0.3">
      <c r="A282" s="62" t="s">
        <v>28</v>
      </c>
      <c r="B282" s="50" t="s">
        <v>18</v>
      </c>
      <c r="C282" s="50" t="s">
        <v>8</v>
      </c>
      <c r="D282" s="63">
        <v>2022</v>
      </c>
      <c r="E282" s="64">
        <v>6.9</v>
      </c>
      <c r="F282" s="65">
        <v>19309.8</v>
      </c>
      <c r="G282" s="66" t="s">
        <v>10</v>
      </c>
    </row>
    <row r="283" spans="1:7" x14ac:dyDescent="0.3">
      <c r="A283" s="62" t="s">
        <v>28</v>
      </c>
      <c r="B283" s="50" t="s">
        <v>18</v>
      </c>
      <c r="C283" s="50" t="s">
        <v>8</v>
      </c>
      <c r="D283" s="63">
        <v>2023</v>
      </c>
      <c r="E283" s="64">
        <v>6.9</v>
      </c>
      <c r="F283" s="65">
        <v>19083.2</v>
      </c>
      <c r="G283" s="66" t="s">
        <v>10</v>
      </c>
    </row>
    <row r="284" spans="1:7" x14ac:dyDescent="0.3">
      <c r="A284" s="62" t="s">
        <v>28</v>
      </c>
      <c r="B284" s="50" t="s">
        <v>18</v>
      </c>
      <c r="C284" s="50" t="s">
        <v>8</v>
      </c>
      <c r="D284" s="63">
        <v>2024</v>
      </c>
      <c r="E284" s="64">
        <v>6.8</v>
      </c>
      <c r="F284" s="65">
        <v>18888.7</v>
      </c>
      <c r="G284" s="66" t="s">
        <v>10</v>
      </c>
    </row>
    <row r="285" spans="1:7" x14ac:dyDescent="0.3">
      <c r="A285" s="62" t="s">
        <v>28</v>
      </c>
      <c r="B285" s="50" t="s">
        <v>18</v>
      </c>
      <c r="C285" s="50" t="s">
        <v>8</v>
      </c>
      <c r="D285" s="63">
        <v>2025</v>
      </c>
      <c r="E285" s="64">
        <v>6.8</v>
      </c>
      <c r="F285" s="65">
        <v>18687.400000000001</v>
      </c>
      <c r="G285" s="66" t="s">
        <v>10</v>
      </c>
    </row>
    <row r="286" spans="1:7" x14ac:dyDescent="0.3">
      <c r="A286" s="62" t="s">
        <v>28</v>
      </c>
      <c r="B286" s="50" t="s">
        <v>18</v>
      </c>
      <c r="C286" s="50" t="s">
        <v>8</v>
      </c>
      <c r="D286" s="63">
        <v>2026</v>
      </c>
      <c r="E286" s="64">
        <v>6.7</v>
      </c>
      <c r="F286" s="65">
        <v>18513</v>
      </c>
      <c r="G286" s="66" t="s">
        <v>10</v>
      </c>
    </row>
    <row r="287" spans="1:7" x14ac:dyDescent="0.3">
      <c r="A287" s="62" t="s">
        <v>28</v>
      </c>
      <c r="B287" s="50" t="s">
        <v>18</v>
      </c>
      <c r="C287" s="50" t="s">
        <v>8</v>
      </c>
      <c r="D287" s="63">
        <v>2027</v>
      </c>
      <c r="E287" s="64">
        <v>6.7</v>
      </c>
      <c r="F287" s="65">
        <v>18362</v>
      </c>
      <c r="G287" s="66" t="s">
        <v>10</v>
      </c>
    </row>
    <row r="288" spans="1:7" x14ac:dyDescent="0.3">
      <c r="A288" s="62" t="s">
        <v>28</v>
      </c>
      <c r="B288" s="50" t="s">
        <v>18</v>
      </c>
      <c r="C288" s="50" t="s">
        <v>8</v>
      </c>
      <c r="D288" s="63">
        <v>2028</v>
      </c>
      <c r="E288" s="64">
        <v>6.7</v>
      </c>
      <c r="F288" s="65">
        <v>18200.5</v>
      </c>
      <c r="G288" s="66" t="s">
        <v>10</v>
      </c>
    </row>
    <row r="289" spans="1:7" x14ac:dyDescent="0.3">
      <c r="A289" s="62" t="s">
        <v>28</v>
      </c>
      <c r="B289" s="50" t="s">
        <v>18</v>
      </c>
      <c r="C289" s="50" t="s">
        <v>8</v>
      </c>
      <c r="D289" s="63">
        <v>2029</v>
      </c>
      <c r="E289" s="64">
        <v>6.6</v>
      </c>
      <c r="F289" s="65">
        <v>18045.599999999999</v>
      </c>
      <c r="G289" s="66" t="s">
        <v>10</v>
      </c>
    </row>
    <row r="290" spans="1:7" x14ac:dyDescent="0.3">
      <c r="A290" s="62" t="s">
        <v>28</v>
      </c>
      <c r="B290" s="50" t="s">
        <v>18</v>
      </c>
      <c r="C290" s="50" t="s">
        <v>8</v>
      </c>
      <c r="D290" s="63">
        <v>2030</v>
      </c>
      <c r="E290" s="64">
        <v>6.6</v>
      </c>
      <c r="F290" s="65">
        <v>17893</v>
      </c>
      <c r="G290" s="66" t="s">
        <v>10</v>
      </c>
    </row>
    <row r="291" spans="1:7" x14ac:dyDescent="0.3">
      <c r="A291" s="1" t="s">
        <v>28</v>
      </c>
      <c r="B291" s="2" t="s">
        <v>18</v>
      </c>
      <c r="C291" s="2" t="s">
        <v>9</v>
      </c>
      <c r="D291" s="3">
        <v>2014</v>
      </c>
      <c r="E291" s="4">
        <v>14.6</v>
      </c>
      <c r="F291" s="5">
        <v>42254.2</v>
      </c>
      <c r="G291" s="6" t="s">
        <v>3</v>
      </c>
    </row>
    <row r="292" spans="1:7" x14ac:dyDescent="0.3">
      <c r="A292" s="1" t="s">
        <v>28</v>
      </c>
      <c r="B292" s="2" t="s">
        <v>18</v>
      </c>
      <c r="C292" s="2" t="s">
        <v>9</v>
      </c>
      <c r="D292" s="3">
        <v>2015</v>
      </c>
      <c r="E292" s="4">
        <v>14.4</v>
      </c>
      <c r="F292" s="5">
        <v>41553.9</v>
      </c>
      <c r="G292" s="6" t="s">
        <v>3</v>
      </c>
    </row>
    <row r="293" spans="1:7" x14ac:dyDescent="0.3">
      <c r="A293" s="1" t="s">
        <v>28</v>
      </c>
      <c r="B293" s="2" t="s">
        <v>18</v>
      </c>
      <c r="C293" s="2" t="s">
        <v>9</v>
      </c>
      <c r="D293" s="3">
        <v>2016</v>
      </c>
      <c r="E293" s="4">
        <v>14.3</v>
      </c>
      <c r="F293" s="5">
        <v>40955.4</v>
      </c>
      <c r="G293" s="6" t="s">
        <v>3</v>
      </c>
    </row>
    <row r="294" spans="1:7" x14ac:dyDescent="0.3">
      <c r="A294" s="1" t="s">
        <v>28</v>
      </c>
      <c r="B294" s="2" t="s">
        <v>18</v>
      </c>
      <c r="C294" s="2" t="s">
        <v>9</v>
      </c>
      <c r="D294" s="3">
        <v>2017</v>
      </c>
      <c r="E294" s="4">
        <v>14.1</v>
      </c>
      <c r="F294" s="5">
        <v>40258.1</v>
      </c>
      <c r="G294" s="6" t="s">
        <v>3</v>
      </c>
    </row>
    <row r="295" spans="1:7" x14ac:dyDescent="0.3">
      <c r="A295" s="1" t="s">
        <v>28</v>
      </c>
      <c r="B295" s="2" t="s">
        <v>18</v>
      </c>
      <c r="C295" s="2" t="s">
        <v>9</v>
      </c>
      <c r="D295" s="3">
        <v>2018</v>
      </c>
      <c r="E295" s="4">
        <v>13.9</v>
      </c>
      <c r="F295" s="5">
        <v>39537.9</v>
      </c>
      <c r="G295" s="6" t="s">
        <v>3</v>
      </c>
    </row>
    <row r="296" spans="1:7" x14ac:dyDescent="0.3">
      <c r="A296" s="1" t="s">
        <v>28</v>
      </c>
      <c r="B296" s="2" t="s">
        <v>18</v>
      </c>
      <c r="C296" s="2" t="s">
        <v>9</v>
      </c>
      <c r="D296" s="3">
        <v>2019</v>
      </c>
      <c r="E296" s="4">
        <v>13.7</v>
      </c>
      <c r="F296" s="5">
        <v>38868.5</v>
      </c>
      <c r="G296" s="6" t="s">
        <v>3</v>
      </c>
    </row>
    <row r="297" spans="1:7" x14ac:dyDescent="0.3">
      <c r="A297" s="1" t="s">
        <v>28</v>
      </c>
      <c r="B297" s="2" t="s">
        <v>18</v>
      </c>
      <c r="C297" s="2" t="s">
        <v>9</v>
      </c>
      <c r="D297" s="3">
        <v>2020</v>
      </c>
      <c r="E297" s="4">
        <v>13.6</v>
      </c>
      <c r="F297" s="5">
        <v>38224.199999999997</v>
      </c>
      <c r="G297" s="6" t="s">
        <v>10</v>
      </c>
    </row>
    <row r="298" spans="1:7" x14ac:dyDescent="0.3">
      <c r="A298" s="1" t="s">
        <v>28</v>
      </c>
      <c r="B298" s="2" t="s">
        <v>18</v>
      </c>
      <c r="C298" s="2" t="s">
        <v>9</v>
      </c>
      <c r="D298" s="3">
        <v>2021</v>
      </c>
      <c r="E298" s="4">
        <v>13.4</v>
      </c>
      <c r="F298" s="5">
        <v>37603.599999999999</v>
      </c>
      <c r="G298" s="6" t="s">
        <v>10</v>
      </c>
    </row>
    <row r="299" spans="1:7" x14ac:dyDescent="0.3">
      <c r="A299" s="1" t="s">
        <v>28</v>
      </c>
      <c r="B299" s="2" t="s">
        <v>18</v>
      </c>
      <c r="C299" s="2" t="s">
        <v>9</v>
      </c>
      <c r="D299" s="3">
        <v>2022</v>
      </c>
      <c r="E299" s="4">
        <v>13.3</v>
      </c>
      <c r="F299" s="5">
        <v>37028</v>
      </c>
      <c r="G299" s="6" t="s">
        <v>10</v>
      </c>
    </row>
    <row r="300" spans="1:7" x14ac:dyDescent="0.3">
      <c r="A300" s="1" t="s">
        <v>28</v>
      </c>
      <c r="B300" s="2" t="s">
        <v>18</v>
      </c>
      <c r="C300" s="2" t="s">
        <v>9</v>
      </c>
      <c r="D300" s="3">
        <v>2023</v>
      </c>
      <c r="E300" s="4">
        <v>13.1</v>
      </c>
      <c r="F300" s="5">
        <v>36470.6</v>
      </c>
      <c r="G300" s="6" t="s">
        <v>10</v>
      </c>
    </row>
    <row r="301" spans="1:7" x14ac:dyDescent="0.3">
      <c r="A301" s="1" t="s">
        <v>28</v>
      </c>
      <c r="B301" s="2" t="s">
        <v>18</v>
      </c>
      <c r="C301" s="2" t="s">
        <v>9</v>
      </c>
      <c r="D301" s="3">
        <v>2024</v>
      </c>
      <c r="E301" s="4">
        <v>12.9</v>
      </c>
      <c r="F301" s="5">
        <v>35832.400000000001</v>
      </c>
      <c r="G301" s="6" t="s">
        <v>10</v>
      </c>
    </row>
    <row r="302" spans="1:7" x14ac:dyDescent="0.3">
      <c r="A302" s="1" t="s">
        <v>28</v>
      </c>
      <c r="B302" s="2" t="s">
        <v>18</v>
      </c>
      <c r="C302" s="2" t="s">
        <v>9</v>
      </c>
      <c r="D302" s="3">
        <v>2025</v>
      </c>
      <c r="E302" s="4">
        <v>12.8</v>
      </c>
      <c r="F302" s="5">
        <v>35344.1</v>
      </c>
      <c r="G302" s="6" t="s">
        <v>10</v>
      </c>
    </row>
    <row r="303" spans="1:7" x14ac:dyDescent="0.3">
      <c r="A303" s="1" t="s">
        <v>28</v>
      </c>
      <c r="B303" s="2" t="s">
        <v>18</v>
      </c>
      <c r="C303" s="2" t="s">
        <v>9</v>
      </c>
      <c r="D303" s="3">
        <v>2026</v>
      </c>
      <c r="E303" s="4">
        <v>12.7</v>
      </c>
      <c r="F303" s="5">
        <v>34835.300000000003</v>
      </c>
      <c r="G303" s="6" t="s">
        <v>10</v>
      </c>
    </row>
    <row r="304" spans="1:7" x14ac:dyDescent="0.3">
      <c r="A304" s="1" t="s">
        <v>28</v>
      </c>
      <c r="B304" s="2" t="s">
        <v>18</v>
      </c>
      <c r="C304" s="2" t="s">
        <v>9</v>
      </c>
      <c r="D304" s="3">
        <v>2027</v>
      </c>
      <c r="E304" s="4">
        <v>12.5</v>
      </c>
      <c r="F304" s="5">
        <v>34290.9</v>
      </c>
      <c r="G304" s="6" t="s">
        <v>10</v>
      </c>
    </row>
    <row r="305" spans="1:7" x14ac:dyDescent="0.3">
      <c r="A305" s="1" t="s">
        <v>28</v>
      </c>
      <c r="B305" s="2" t="s">
        <v>18</v>
      </c>
      <c r="C305" s="2" t="s">
        <v>9</v>
      </c>
      <c r="D305" s="3">
        <v>2028</v>
      </c>
      <c r="E305" s="4">
        <v>12.4</v>
      </c>
      <c r="F305" s="5">
        <v>33888.300000000003</v>
      </c>
      <c r="G305" s="6" t="s">
        <v>10</v>
      </c>
    </row>
    <row r="306" spans="1:7" x14ac:dyDescent="0.3">
      <c r="A306" s="1" t="s">
        <v>28</v>
      </c>
      <c r="B306" s="2" t="s">
        <v>18</v>
      </c>
      <c r="C306" s="2" t="s">
        <v>9</v>
      </c>
      <c r="D306" s="3">
        <v>2029</v>
      </c>
      <c r="E306" s="4">
        <v>12.3</v>
      </c>
      <c r="F306" s="5">
        <v>33420</v>
      </c>
      <c r="G306" s="6" t="s">
        <v>10</v>
      </c>
    </row>
    <row r="307" spans="1:7" x14ac:dyDescent="0.3">
      <c r="A307" s="1" t="s">
        <v>28</v>
      </c>
      <c r="B307" s="2" t="s">
        <v>18</v>
      </c>
      <c r="C307" s="2" t="s">
        <v>9</v>
      </c>
      <c r="D307" s="3">
        <v>2030</v>
      </c>
      <c r="E307" s="4">
        <v>12.2</v>
      </c>
      <c r="F307" s="5">
        <v>32988.699999999997</v>
      </c>
      <c r="G307" s="6" t="s">
        <v>10</v>
      </c>
    </row>
    <row r="308" spans="1:7" x14ac:dyDescent="0.3">
      <c r="A308" s="51" t="s">
        <v>29</v>
      </c>
      <c r="B308" s="48" t="s">
        <v>18</v>
      </c>
      <c r="C308" s="48" t="s">
        <v>2</v>
      </c>
      <c r="D308" s="52">
        <v>2014</v>
      </c>
      <c r="E308" s="53">
        <v>46.9</v>
      </c>
      <c r="F308" s="54">
        <v>729844.6</v>
      </c>
      <c r="G308" s="55" t="s">
        <v>3</v>
      </c>
    </row>
    <row r="309" spans="1:7" x14ac:dyDescent="0.3">
      <c r="A309" s="51" t="s">
        <v>29</v>
      </c>
      <c r="B309" s="48" t="s">
        <v>18</v>
      </c>
      <c r="C309" s="48" t="s">
        <v>2</v>
      </c>
      <c r="D309" s="52">
        <v>2015</v>
      </c>
      <c r="E309" s="53">
        <v>46.9</v>
      </c>
      <c r="F309" s="54">
        <v>736506.6</v>
      </c>
      <c r="G309" s="55" t="s">
        <v>3</v>
      </c>
    </row>
    <row r="310" spans="1:7" x14ac:dyDescent="0.3">
      <c r="A310" s="51" t="s">
        <v>29</v>
      </c>
      <c r="B310" s="48" t="s">
        <v>18</v>
      </c>
      <c r="C310" s="48" t="s">
        <v>2</v>
      </c>
      <c r="D310" s="52">
        <v>2016</v>
      </c>
      <c r="E310" s="53">
        <v>46.9</v>
      </c>
      <c r="F310" s="54">
        <v>742999.4</v>
      </c>
      <c r="G310" s="55" t="s">
        <v>3</v>
      </c>
    </row>
    <row r="311" spans="1:7" x14ac:dyDescent="0.3">
      <c r="A311" s="51" t="s">
        <v>29</v>
      </c>
      <c r="B311" s="48" t="s">
        <v>18</v>
      </c>
      <c r="C311" s="48" t="s">
        <v>2</v>
      </c>
      <c r="D311" s="52">
        <v>2017</v>
      </c>
      <c r="E311" s="53">
        <v>47</v>
      </c>
      <c r="F311" s="54">
        <v>749529.1</v>
      </c>
      <c r="G311" s="55" t="s">
        <v>3</v>
      </c>
    </row>
    <row r="312" spans="1:7" x14ac:dyDescent="0.3">
      <c r="A312" s="51" t="s">
        <v>29</v>
      </c>
      <c r="B312" s="48" t="s">
        <v>18</v>
      </c>
      <c r="C312" s="48" t="s">
        <v>2</v>
      </c>
      <c r="D312" s="52">
        <v>2018</v>
      </c>
      <c r="E312" s="53">
        <v>47</v>
      </c>
      <c r="F312" s="54">
        <v>756125.7</v>
      </c>
      <c r="G312" s="55" t="s">
        <v>3</v>
      </c>
    </row>
    <row r="313" spans="1:7" x14ac:dyDescent="0.3">
      <c r="A313" s="51" t="s">
        <v>29</v>
      </c>
      <c r="B313" s="48" t="s">
        <v>18</v>
      </c>
      <c r="C313" s="48" t="s">
        <v>2</v>
      </c>
      <c r="D313" s="52">
        <v>2019</v>
      </c>
      <c r="E313" s="53">
        <v>47.1</v>
      </c>
      <c r="F313" s="54">
        <v>762888.4</v>
      </c>
      <c r="G313" s="55" t="s">
        <v>3</v>
      </c>
    </row>
    <row r="314" spans="1:7" x14ac:dyDescent="0.3">
      <c r="A314" s="51" t="s">
        <v>29</v>
      </c>
      <c r="B314" s="48" t="s">
        <v>18</v>
      </c>
      <c r="C314" s="48" t="s">
        <v>2</v>
      </c>
      <c r="D314" s="52">
        <v>2020</v>
      </c>
      <c r="E314" s="53">
        <v>47.2</v>
      </c>
      <c r="F314" s="54">
        <v>770090.7</v>
      </c>
      <c r="G314" s="55" t="s">
        <v>10</v>
      </c>
    </row>
    <row r="315" spans="1:7" x14ac:dyDescent="0.3">
      <c r="A315" s="51" t="s">
        <v>29</v>
      </c>
      <c r="B315" s="48" t="s">
        <v>18</v>
      </c>
      <c r="C315" s="48" t="s">
        <v>2</v>
      </c>
      <c r="D315" s="52">
        <v>2021</v>
      </c>
      <c r="E315" s="53">
        <v>47.3</v>
      </c>
      <c r="F315" s="54">
        <v>777213.9</v>
      </c>
      <c r="G315" s="55" t="s">
        <v>10</v>
      </c>
    </row>
    <row r="316" spans="1:7" x14ac:dyDescent="0.3">
      <c r="A316" s="51" t="s">
        <v>29</v>
      </c>
      <c r="B316" s="48" t="s">
        <v>18</v>
      </c>
      <c r="C316" s="48" t="s">
        <v>2</v>
      </c>
      <c r="D316" s="52">
        <v>2022</v>
      </c>
      <c r="E316" s="53">
        <v>47.4</v>
      </c>
      <c r="F316" s="54">
        <v>784500.6</v>
      </c>
      <c r="G316" s="55" t="s">
        <v>10</v>
      </c>
    </row>
    <row r="317" spans="1:7" x14ac:dyDescent="0.3">
      <c r="A317" s="51" t="s">
        <v>29</v>
      </c>
      <c r="B317" s="48" t="s">
        <v>18</v>
      </c>
      <c r="C317" s="48" t="s">
        <v>2</v>
      </c>
      <c r="D317" s="52">
        <v>2023</v>
      </c>
      <c r="E317" s="53">
        <v>47.4</v>
      </c>
      <c r="F317" s="54">
        <v>791561.1</v>
      </c>
      <c r="G317" s="55" t="s">
        <v>10</v>
      </c>
    </row>
    <row r="318" spans="1:7" x14ac:dyDescent="0.3">
      <c r="A318" s="51" t="s">
        <v>29</v>
      </c>
      <c r="B318" s="48" t="s">
        <v>18</v>
      </c>
      <c r="C318" s="48" t="s">
        <v>2</v>
      </c>
      <c r="D318" s="52">
        <v>2024</v>
      </c>
      <c r="E318" s="53">
        <v>47.5</v>
      </c>
      <c r="F318" s="54">
        <v>798417.5</v>
      </c>
      <c r="G318" s="55" t="s">
        <v>10</v>
      </c>
    </row>
    <row r="319" spans="1:7" x14ac:dyDescent="0.3">
      <c r="A319" s="51" t="s">
        <v>29</v>
      </c>
      <c r="B319" s="48" t="s">
        <v>18</v>
      </c>
      <c r="C319" s="48" t="s">
        <v>2</v>
      </c>
      <c r="D319" s="52">
        <v>2025</v>
      </c>
      <c r="E319" s="53">
        <v>47.5</v>
      </c>
      <c r="F319" s="54">
        <v>805694.4</v>
      </c>
      <c r="G319" s="55" t="s">
        <v>10</v>
      </c>
    </row>
    <row r="320" spans="1:7" x14ac:dyDescent="0.3">
      <c r="A320" s="51" t="s">
        <v>29</v>
      </c>
      <c r="B320" s="48" t="s">
        <v>18</v>
      </c>
      <c r="C320" s="48" t="s">
        <v>2</v>
      </c>
      <c r="D320" s="52">
        <v>2026</v>
      </c>
      <c r="E320" s="53">
        <v>47.6</v>
      </c>
      <c r="F320" s="54">
        <v>812955.6</v>
      </c>
      <c r="G320" s="55" t="s">
        <v>10</v>
      </c>
    </row>
    <row r="321" spans="1:7" x14ac:dyDescent="0.3">
      <c r="A321" s="51" t="s">
        <v>29</v>
      </c>
      <c r="B321" s="48" t="s">
        <v>18</v>
      </c>
      <c r="C321" s="48" t="s">
        <v>2</v>
      </c>
      <c r="D321" s="52">
        <v>2027</v>
      </c>
      <c r="E321" s="53">
        <v>47.6</v>
      </c>
      <c r="F321" s="54">
        <v>820712.1</v>
      </c>
      <c r="G321" s="55" t="s">
        <v>10</v>
      </c>
    </row>
    <row r="322" spans="1:7" x14ac:dyDescent="0.3">
      <c r="A322" s="51" t="s">
        <v>29</v>
      </c>
      <c r="B322" s="48" t="s">
        <v>18</v>
      </c>
      <c r="C322" s="48" t="s">
        <v>2</v>
      </c>
      <c r="D322" s="52">
        <v>2028</v>
      </c>
      <c r="E322" s="53">
        <v>47.7</v>
      </c>
      <c r="F322" s="54">
        <v>828600.7</v>
      </c>
      <c r="G322" s="55" t="s">
        <v>10</v>
      </c>
    </row>
    <row r="323" spans="1:7" x14ac:dyDescent="0.3">
      <c r="A323" s="51" t="s">
        <v>29</v>
      </c>
      <c r="B323" s="48" t="s">
        <v>18</v>
      </c>
      <c r="C323" s="48" t="s">
        <v>2</v>
      </c>
      <c r="D323" s="52">
        <v>2029</v>
      </c>
      <c r="E323" s="53">
        <v>47.7</v>
      </c>
      <c r="F323" s="54">
        <v>835914.7</v>
      </c>
      <c r="G323" s="55" t="s">
        <v>10</v>
      </c>
    </row>
    <row r="324" spans="1:7" x14ac:dyDescent="0.3">
      <c r="A324" s="51" t="s">
        <v>29</v>
      </c>
      <c r="B324" s="48" t="s">
        <v>18</v>
      </c>
      <c r="C324" s="48" t="s">
        <v>2</v>
      </c>
      <c r="D324" s="52">
        <v>2030</v>
      </c>
      <c r="E324" s="53">
        <v>47.7</v>
      </c>
      <c r="F324" s="54">
        <v>842839.2</v>
      </c>
      <c r="G324" s="55" t="s">
        <v>10</v>
      </c>
    </row>
    <row r="325" spans="1:7" x14ac:dyDescent="0.3">
      <c r="A325" s="1" t="s">
        <v>29</v>
      </c>
      <c r="B325" s="2" t="s">
        <v>18</v>
      </c>
      <c r="C325" s="2" t="s">
        <v>4</v>
      </c>
      <c r="D325" s="3">
        <v>2014</v>
      </c>
      <c r="E325" s="4">
        <v>42.8</v>
      </c>
      <c r="F325" s="5">
        <v>666068.19999999995</v>
      </c>
      <c r="G325" s="6" t="s">
        <v>3</v>
      </c>
    </row>
    <row r="326" spans="1:7" x14ac:dyDescent="0.3">
      <c r="A326" s="1" t="s">
        <v>29</v>
      </c>
      <c r="B326" s="2" t="s">
        <v>18</v>
      </c>
      <c r="C326" s="2" t="s">
        <v>4</v>
      </c>
      <c r="D326" s="3">
        <v>2015</v>
      </c>
      <c r="E326" s="4">
        <v>42.8</v>
      </c>
      <c r="F326" s="5">
        <v>672417.1</v>
      </c>
      <c r="G326" s="6" t="s">
        <v>3</v>
      </c>
    </row>
    <row r="327" spans="1:7" x14ac:dyDescent="0.3">
      <c r="A327" s="1" t="s">
        <v>29</v>
      </c>
      <c r="B327" s="2" t="s">
        <v>18</v>
      </c>
      <c r="C327" s="2" t="s">
        <v>4</v>
      </c>
      <c r="D327" s="3">
        <v>2016</v>
      </c>
      <c r="E327" s="4">
        <v>42.8</v>
      </c>
      <c r="F327" s="5">
        <v>678205.3</v>
      </c>
      <c r="G327" s="6" t="s">
        <v>3</v>
      </c>
    </row>
    <row r="328" spans="1:7" x14ac:dyDescent="0.3">
      <c r="A328" s="1" t="s">
        <v>29</v>
      </c>
      <c r="B328" s="2" t="s">
        <v>18</v>
      </c>
      <c r="C328" s="2" t="s">
        <v>4</v>
      </c>
      <c r="D328" s="3">
        <v>2017</v>
      </c>
      <c r="E328" s="4">
        <v>42.8</v>
      </c>
      <c r="F328" s="5">
        <v>683675.5</v>
      </c>
      <c r="G328" s="6" t="s">
        <v>3</v>
      </c>
    </row>
    <row r="329" spans="1:7" x14ac:dyDescent="0.3">
      <c r="A329" s="1" t="s">
        <v>29</v>
      </c>
      <c r="B329" s="2" t="s">
        <v>18</v>
      </c>
      <c r="C329" s="2" t="s">
        <v>4</v>
      </c>
      <c r="D329" s="3">
        <v>2018</v>
      </c>
      <c r="E329" s="4">
        <v>42.9</v>
      </c>
      <c r="F329" s="5">
        <v>690003.5</v>
      </c>
      <c r="G329" s="6" t="s">
        <v>3</v>
      </c>
    </row>
    <row r="330" spans="1:7" x14ac:dyDescent="0.3">
      <c r="A330" s="1" t="s">
        <v>29</v>
      </c>
      <c r="B330" s="2" t="s">
        <v>18</v>
      </c>
      <c r="C330" s="2" t="s">
        <v>4</v>
      </c>
      <c r="D330" s="3">
        <v>2019</v>
      </c>
      <c r="E330" s="4">
        <v>43</v>
      </c>
      <c r="F330" s="5">
        <v>696483.4</v>
      </c>
      <c r="G330" s="6" t="s">
        <v>3</v>
      </c>
    </row>
    <row r="331" spans="1:7" x14ac:dyDescent="0.3">
      <c r="A331" s="1" t="s">
        <v>29</v>
      </c>
      <c r="B331" s="2" t="s">
        <v>18</v>
      </c>
      <c r="C331" s="2" t="s">
        <v>4</v>
      </c>
      <c r="D331" s="3">
        <v>2020</v>
      </c>
      <c r="E331" s="4">
        <v>43.1</v>
      </c>
      <c r="F331" s="5">
        <v>703113.2</v>
      </c>
      <c r="G331" s="6" t="s">
        <v>10</v>
      </c>
    </row>
    <row r="332" spans="1:7" x14ac:dyDescent="0.3">
      <c r="A332" s="1" t="s">
        <v>29</v>
      </c>
      <c r="B332" s="2" t="s">
        <v>18</v>
      </c>
      <c r="C332" s="2" t="s">
        <v>4</v>
      </c>
      <c r="D332" s="3">
        <v>2021</v>
      </c>
      <c r="E332" s="4">
        <v>43.2</v>
      </c>
      <c r="F332" s="5">
        <v>709890.5</v>
      </c>
      <c r="G332" s="6" t="s">
        <v>10</v>
      </c>
    </row>
    <row r="333" spans="1:7" x14ac:dyDescent="0.3">
      <c r="A333" s="1" t="s">
        <v>29</v>
      </c>
      <c r="B333" s="2" t="s">
        <v>18</v>
      </c>
      <c r="C333" s="2" t="s">
        <v>4</v>
      </c>
      <c r="D333" s="3">
        <v>2022</v>
      </c>
      <c r="E333" s="4">
        <v>43.3</v>
      </c>
      <c r="F333" s="5">
        <v>716853.8</v>
      </c>
      <c r="G333" s="6" t="s">
        <v>10</v>
      </c>
    </row>
    <row r="334" spans="1:7" x14ac:dyDescent="0.3">
      <c r="A334" s="1" t="s">
        <v>29</v>
      </c>
      <c r="B334" s="2" t="s">
        <v>18</v>
      </c>
      <c r="C334" s="2" t="s">
        <v>4</v>
      </c>
      <c r="D334" s="3">
        <v>2023</v>
      </c>
      <c r="E334" s="4">
        <v>43.4</v>
      </c>
      <c r="F334" s="5">
        <v>723583.6</v>
      </c>
      <c r="G334" s="6" t="s">
        <v>10</v>
      </c>
    </row>
    <row r="335" spans="1:7" x14ac:dyDescent="0.3">
      <c r="A335" s="1" t="s">
        <v>29</v>
      </c>
      <c r="B335" s="2" t="s">
        <v>18</v>
      </c>
      <c r="C335" s="2" t="s">
        <v>4</v>
      </c>
      <c r="D335" s="3">
        <v>2024</v>
      </c>
      <c r="E335" s="4">
        <v>43.4</v>
      </c>
      <c r="F335" s="5">
        <v>730418.3</v>
      </c>
      <c r="G335" s="6" t="s">
        <v>10</v>
      </c>
    </row>
    <row r="336" spans="1:7" x14ac:dyDescent="0.3">
      <c r="A336" s="1" t="s">
        <v>29</v>
      </c>
      <c r="B336" s="2" t="s">
        <v>18</v>
      </c>
      <c r="C336" s="2" t="s">
        <v>4</v>
      </c>
      <c r="D336" s="3">
        <v>2025</v>
      </c>
      <c r="E336" s="4">
        <v>43.5</v>
      </c>
      <c r="F336" s="5">
        <v>737287.1</v>
      </c>
      <c r="G336" s="6" t="s">
        <v>10</v>
      </c>
    </row>
    <row r="337" spans="1:7" x14ac:dyDescent="0.3">
      <c r="A337" s="1" t="s">
        <v>29</v>
      </c>
      <c r="B337" s="2" t="s">
        <v>18</v>
      </c>
      <c r="C337" s="2" t="s">
        <v>4</v>
      </c>
      <c r="D337" s="3">
        <v>2026</v>
      </c>
      <c r="E337" s="4">
        <v>43.6</v>
      </c>
      <c r="F337" s="5">
        <v>744439.9</v>
      </c>
      <c r="G337" s="6" t="s">
        <v>10</v>
      </c>
    </row>
    <row r="338" spans="1:7" x14ac:dyDescent="0.3">
      <c r="A338" s="1" t="s">
        <v>29</v>
      </c>
      <c r="B338" s="2" t="s">
        <v>18</v>
      </c>
      <c r="C338" s="2" t="s">
        <v>4</v>
      </c>
      <c r="D338" s="3">
        <v>2027</v>
      </c>
      <c r="E338" s="4">
        <v>43.6</v>
      </c>
      <c r="F338" s="5">
        <v>751920.8</v>
      </c>
      <c r="G338" s="6" t="s">
        <v>10</v>
      </c>
    </row>
    <row r="339" spans="1:7" x14ac:dyDescent="0.3">
      <c r="A339" s="1" t="s">
        <v>29</v>
      </c>
      <c r="B339" s="2" t="s">
        <v>18</v>
      </c>
      <c r="C339" s="2" t="s">
        <v>4</v>
      </c>
      <c r="D339" s="3">
        <v>2028</v>
      </c>
      <c r="E339" s="4">
        <v>43.7</v>
      </c>
      <c r="F339" s="5">
        <v>759819.3</v>
      </c>
      <c r="G339" s="6" t="s">
        <v>10</v>
      </c>
    </row>
    <row r="340" spans="1:7" x14ac:dyDescent="0.3">
      <c r="A340" s="1" t="s">
        <v>29</v>
      </c>
      <c r="B340" s="2" t="s">
        <v>18</v>
      </c>
      <c r="C340" s="2" t="s">
        <v>4</v>
      </c>
      <c r="D340" s="3">
        <v>2029</v>
      </c>
      <c r="E340" s="4">
        <v>43.8</v>
      </c>
      <c r="F340" s="5">
        <v>767117.8</v>
      </c>
      <c r="G340" s="6" t="s">
        <v>10</v>
      </c>
    </row>
    <row r="341" spans="1:7" x14ac:dyDescent="0.3">
      <c r="A341" s="1" t="s">
        <v>29</v>
      </c>
      <c r="B341" s="2" t="s">
        <v>18</v>
      </c>
      <c r="C341" s="2" t="s">
        <v>4</v>
      </c>
      <c r="D341" s="3">
        <v>2030</v>
      </c>
      <c r="E341" s="4">
        <v>43.8</v>
      </c>
      <c r="F341" s="5">
        <v>773954.6</v>
      </c>
      <c r="G341" s="6" t="s">
        <v>10</v>
      </c>
    </row>
    <row r="342" spans="1:7" x14ac:dyDescent="0.3">
      <c r="A342" s="1" t="s">
        <v>29</v>
      </c>
      <c r="B342" s="2" t="s">
        <v>18</v>
      </c>
      <c r="C342" s="2" t="s">
        <v>5</v>
      </c>
      <c r="D342" s="3">
        <v>2014</v>
      </c>
      <c r="E342" s="4">
        <v>4.0999999999999996</v>
      </c>
      <c r="F342" s="5">
        <v>63776.3</v>
      </c>
      <c r="G342" s="6" t="s">
        <v>3</v>
      </c>
    </row>
    <row r="343" spans="1:7" x14ac:dyDescent="0.3">
      <c r="A343" s="1" t="s">
        <v>29</v>
      </c>
      <c r="B343" s="2" t="s">
        <v>18</v>
      </c>
      <c r="C343" s="2" t="s">
        <v>5</v>
      </c>
      <c r="D343" s="3">
        <v>2015</v>
      </c>
      <c r="E343" s="4">
        <v>4.0999999999999996</v>
      </c>
      <c r="F343" s="5">
        <v>64089.5</v>
      </c>
      <c r="G343" s="6" t="s">
        <v>3</v>
      </c>
    </row>
    <row r="344" spans="1:7" x14ac:dyDescent="0.3">
      <c r="A344" s="1" t="s">
        <v>29</v>
      </c>
      <c r="B344" s="2" t="s">
        <v>18</v>
      </c>
      <c r="C344" s="2" t="s">
        <v>5</v>
      </c>
      <c r="D344" s="3">
        <v>2016</v>
      </c>
      <c r="E344" s="4">
        <v>4.0999999999999996</v>
      </c>
      <c r="F344" s="5">
        <v>64794.1</v>
      </c>
      <c r="G344" s="6" t="s">
        <v>3</v>
      </c>
    </row>
    <row r="345" spans="1:7" x14ac:dyDescent="0.3">
      <c r="A345" s="1" t="s">
        <v>29</v>
      </c>
      <c r="B345" s="2" t="s">
        <v>18</v>
      </c>
      <c r="C345" s="2" t="s">
        <v>5</v>
      </c>
      <c r="D345" s="3">
        <v>2017</v>
      </c>
      <c r="E345" s="4">
        <v>4.0999999999999996</v>
      </c>
      <c r="F345" s="5">
        <v>65853.600000000006</v>
      </c>
      <c r="G345" s="6" t="s">
        <v>3</v>
      </c>
    </row>
    <row r="346" spans="1:7" x14ac:dyDescent="0.3">
      <c r="A346" s="1" t="s">
        <v>29</v>
      </c>
      <c r="B346" s="2" t="s">
        <v>18</v>
      </c>
      <c r="C346" s="2" t="s">
        <v>5</v>
      </c>
      <c r="D346" s="3">
        <v>2018</v>
      </c>
      <c r="E346" s="4">
        <v>4.0999999999999996</v>
      </c>
      <c r="F346" s="5">
        <v>66122.100000000006</v>
      </c>
      <c r="G346" s="6" t="s">
        <v>3</v>
      </c>
    </row>
    <row r="347" spans="1:7" x14ac:dyDescent="0.3">
      <c r="A347" s="1" t="s">
        <v>29</v>
      </c>
      <c r="B347" s="2" t="s">
        <v>18</v>
      </c>
      <c r="C347" s="2" t="s">
        <v>5</v>
      </c>
      <c r="D347" s="3">
        <v>2019</v>
      </c>
      <c r="E347" s="4">
        <v>4.0999999999999996</v>
      </c>
      <c r="F347" s="5">
        <v>66405</v>
      </c>
      <c r="G347" s="6" t="s">
        <v>3</v>
      </c>
    </row>
    <row r="348" spans="1:7" x14ac:dyDescent="0.3">
      <c r="A348" s="1" t="s">
        <v>29</v>
      </c>
      <c r="B348" s="2" t="s">
        <v>18</v>
      </c>
      <c r="C348" s="2" t="s">
        <v>5</v>
      </c>
      <c r="D348" s="3">
        <v>2020</v>
      </c>
      <c r="E348" s="4">
        <v>4.0999999999999996</v>
      </c>
      <c r="F348" s="5">
        <v>66977.5</v>
      </c>
      <c r="G348" s="6" t="s">
        <v>10</v>
      </c>
    </row>
    <row r="349" spans="1:7" x14ac:dyDescent="0.3">
      <c r="A349" s="1" t="s">
        <v>29</v>
      </c>
      <c r="B349" s="2" t="s">
        <v>18</v>
      </c>
      <c r="C349" s="2" t="s">
        <v>5</v>
      </c>
      <c r="D349" s="3">
        <v>2021</v>
      </c>
      <c r="E349" s="4">
        <v>4.0999999999999996</v>
      </c>
      <c r="F349" s="5">
        <v>67323.399999999994</v>
      </c>
      <c r="G349" s="6" t="s">
        <v>10</v>
      </c>
    </row>
    <row r="350" spans="1:7" x14ac:dyDescent="0.3">
      <c r="A350" s="1" t="s">
        <v>29</v>
      </c>
      <c r="B350" s="2" t="s">
        <v>18</v>
      </c>
      <c r="C350" s="2" t="s">
        <v>5</v>
      </c>
      <c r="D350" s="3">
        <v>2022</v>
      </c>
      <c r="E350" s="4">
        <v>4.0999999999999996</v>
      </c>
      <c r="F350" s="5">
        <v>67646.8</v>
      </c>
      <c r="G350" s="6" t="s">
        <v>10</v>
      </c>
    </row>
    <row r="351" spans="1:7" x14ac:dyDescent="0.3">
      <c r="A351" s="1" t="s">
        <v>29</v>
      </c>
      <c r="B351" s="2" t="s">
        <v>18</v>
      </c>
      <c r="C351" s="2" t="s">
        <v>5</v>
      </c>
      <c r="D351" s="3">
        <v>2023</v>
      </c>
      <c r="E351" s="4">
        <v>4.0999999999999996</v>
      </c>
      <c r="F351" s="5">
        <v>67977.399999999994</v>
      </c>
      <c r="G351" s="6" t="s">
        <v>10</v>
      </c>
    </row>
    <row r="352" spans="1:7" x14ac:dyDescent="0.3">
      <c r="A352" s="1" t="s">
        <v>29</v>
      </c>
      <c r="B352" s="2" t="s">
        <v>18</v>
      </c>
      <c r="C352" s="2" t="s">
        <v>5</v>
      </c>
      <c r="D352" s="3">
        <v>2024</v>
      </c>
      <c r="E352" s="4">
        <v>4</v>
      </c>
      <c r="F352" s="5">
        <v>67999.199999999997</v>
      </c>
      <c r="G352" s="6" t="s">
        <v>10</v>
      </c>
    </row>
    <row r="353" spans="1:7" x14ac:dyDescent="0.3">
      <c r="A353" s="1" t="s">
        <v>29</v>
      </c>
      <c r="B353" s="2" t="s">
        <v>18</v>
      </c>
      <c r="C353" s="2" t="s">
        <v>5</v>
      </c>
      <c r="D353" s="3">
        <v>2025</v>
      </c>
      <c r="E353" s="4">
        <v>4</v>
      </c>
      <c r="F353" s="5">
        <v>68407.399999999994</v>
      </c>
      <c r="G353" s="6" t="s">
        <v>10</v>
      </c>
    </row>
    <row r="354" spans="1:7" x14ac:dyDescent="0.3">
      <c r="A354" s="1" t="s">
        <v>29</v>
      </c>
      <c r="B354" s="2" t="s">
        <v>18</v>
      </c>
      <c r="C354" s="2" t="s">
        <v>5</v>
      </c>
      <c r="D354" s="3">
        <v>2026</v>
      </c>
      <c r="E354" s="4">
        <v>4</v>
      </c>
      <c r="F354" s="5">
        <v>68515.7</v>
      </c>
      <c r="G354" s="6" t="s">
        <v>10</v>
      </c>
    </row>
    <row r="355" spans="1:7" x14ac:dyDescent="0.3">
      <c r="A355" s="1" t="s">
        <v>29</v>
      </c>
      <c r="B355" s="2" t="s">
        <v>18</v>
      </c>
      <c r="C355" s="2" t="s">
        <v>5</v>
      </c>
      <c r="D355" s="3">
        <v>2027</v>
      </c>
      <c r="E355" s="4">
        <v>4</v>
      </c>
      <c r="F355" s="5">
        <v>68791.3</v>
      </c>
      <c r="G355" s="6" t="s">
        <v>10</v>
      </c>
    </row>
    <row r="356" spans="1:7" x14ac:dyDescent="0.3">
      <c r="A356" s="1" t="s">
        <v>29</v>
      </c>
      <c r="B356" s="2" t="s">
        <v>18</v>
      </c>
      <c r="C356" s="2" t="s">
        <v>5</v>
      </c>
      <c r="D356" s="3">
        <v>2028</v>
      </c>
      <c r="E356" s="4">
        <v>4</v>
      </c>
      <c r="F356" s="5">
        <v>68781.3</v>
      </c>
      <c r="G356" s="6" t="s">
        <v>10</v>
      </c>
    </row>
    <row r="357" spans="1:7" x14ac:dyDescent="0.3">
      <c r="A357" s="1" t="s">
        <v>29</v>
      </c>
      <c r="B357" s="2" t="s">
        <v>18</v>
      </c>
      <c r="C357" s="2" t="s">
        <v>5</v>
      </c>
      <c r="D357" s="3">
        <v>2029</v>
      </c>
      <c r="E357" s="4">
        <v>3.9</v>
      </c>
      <c r="F357" s="5">
        <v>68796.899999999994</v>
      </c>
      <c r="G357" s="6" t="s">
        <v>10</v>
      </c>
    </row>
    <row r="358" spans="1:7" x14ac:dyDescent="0.3">
      <c r="A358" s="1" t="s">
        <v>29</v>
      </c>
      <c r="B358" s="2" t="s">
        <v>18</v>
      </c>
      <c r="C358" s="2" t="s">
        <v>5</v>
      </c>
      <c r="D358" s="3">
        <v>2030</v>
      </c>
      <c r="E358" s="4">
        <v>3.9</v>
      </c>
      <c r="F358" s="5">
        <v>68884.600000000006</v>
      </c>
      <c r="G358" s="6" t="s">
        <v>10</v>
      </c>
    </row>
    <row r="359" spans="1:7" x14ac:dyDescent="0.3">
      <c r="A359" s="57" t="s">
        <v>29</v>
      </c>
      <c r="B359" s="49" t="s">
        <v>18</v>
      </c>
      <c r="C359" s="49" t="s">
        <v>6</v>
      </c>
      <c r="D359" s="58">
        <v>2014</v>
      </c>
      <c r="E359" s="59">
        <v>76.2</v>
      </c>
      <c r="F359" s="60" t="s">
        <v>7</v>
      </c>
      <c r="G359" s="61" t="s">
        <v>3</v>
      </c>
    </row>
    <row r="360" spans="1:7" x14ac:dyDescent="0.3">
      <c r="A360" s="57" t="s">
        <v>29</v>
      </c>
      <c r="B360" s="49" t="s">
        <v>18</v>
      </c>
      <c r="C360" s="49" t="s">
        <v>6</v>
      </c>
      <c r="D360" s="58">
        <v>2015</v>
      </c>
      <c r="E360" s="59">
        <v>76.2</v>
      </c>
      <c r="F360" s="60" t="s">
        <v>7</v>
      </c>
      <c r="G360" s="61" t="s">
        <v>3</v>
      </c>
    </row>
    <row r="361" spans="1:7" x14ac:dyDescent="0.3">
      <c r="A361" s="57" t="s">
        <v>29</v>
      </c>
      <c r="B361" s="49" t="s">
        <v>18</v>
      </c>
      <c r="C361" s="49" t="s">
        <v>6</v>
      </c>
      <c r="D361" s="58">
        <v>2016</v>
      </c>
      <c r="E361" s="59">
        <v>76.2</v>
      </c>
      <c r="F361" s="60" t="s">
        <v>7</v>
      </c>
      <c r="G361" s="61" t="s">
        <v>3</v>
      </c>
    </row>
    <row r="362" spans="1:7" x14ac:dyDescent="0.3">
      <c r="A362" s="57" t="s">
        <v>29</v>
      </c>
      <c r="B362" s="49" t="s">
        <v>18</v>
      </c>
      <c r="C362" s="49" t="s">
        <v>6</v>
      </c>
      <c r="D362" s="58">
        <v>2017</v>
      </c>
      <c r="E362" s="59">
        <v>76.2</v>
      </c>
      <c r="F362" s="60" t="s">
        <v>7</v>
      </c>
      <c r="G362" s="61" t="s">
        <v>3</v>
      </c>
    </row>
    <row r="363" spans="1:7" x14ac:dyDescent="0.3">
      <c r="A363" s="57" t="s">
        <v>29</v>
      </c>
      <c r="B363" s="49" t="s">
        <v>18</v>
      </c>
      <c r="C363" s="49" t="s">
        <v>6</v>
      </c>
      <c r="D363" s="58">
        <v>2018</v>
      </c>
      <c r="E363" s="59">
        <v>76.2</v>
      </c>
      <c r="F363" s="60" t="s">
        <v>7</v>
      </c>
      <c r="G363" s="61" t="s">
        <v>3</v>
      </c>
    </row>
    <row r="364" spans="1:7" x14ac:dyDescent="0.3">
      <c r="A364" s="57" t="s">
        <v>29</v>
      </c>
      <c r="B364" s="49" t="s">
        <v>18</v>
      </c>
      <c r="C364" s="49" t="s">
        <v>6</v>
      </c>
      <c r="D364" s="58">
        <v>2019</v>
      </c>
      <c r="E364" s="59">
        <v>76.3</v>
      </c>
      <c r="F364" s="60" t="s">
        <v>7</v>
      </c>
      <c r="G364" s="61" t="s">
        <v>3</v>
      </c>
    </row>
    <row r="365" spans="1:7" x14ac:dyDescent="0.3">
      <c r="A365" s="57" t="s">
        <v>29</v>
      </c>
      <c r="B365" s="49" t="s">
        <v>18</v>
      </c>
      <c r="C365" s="49" t="s">
        <v>6</v>
      </c>
      <c r="D365" s="58">
        <v>2020</v>
      </c>
      <c r="E365" s="59">
        <v>76.3</v>
      </c>
      <c r="F365" s="60" t="s">
        <v>7</v>
      </c>
      <c r="G365" s="61" t="s">
        <v>10</v>
      </c>
    </row>
    <row r="366" spans="1:7" x14ac:dyDescent="0.3">
      <c r="A366" s="57" t="s">
        <v>29</v>
      </c>
      <c r="B366" s="49" t="s">
        <v>18</v>
      </c>
      <c r="C366" s="49" t="s">
        <v>6</v>
      </c>
      <c r="D366" s="58">
        <v>2021</v>
      </c>
      <c r="E366" s="59">
        <v>76.400000000000006</v>
      </c>
      <c r="F366" s="60" t="s">
        <v>7</v>
      </c>
      <c r="G366" s="61" t="s">
        <v>10</v>
      </c>
    </row>
    <row r="367" spans="1:7" x14ac:dyDescent="0.3">
      <c r="A367" s="57" t="s">
        <v>29</v>
      </c>
      <c r="B367" s="49" t="s">
        <v>18</v>
      </c>
      <c r="C367" s="49" t="s">
        <v>6</v>
      </c>
      <c r="D367" s="58">
        <v>2022</v>
      </c>
      <c r="E367" s="59">
        <v>76.5</v>
      </c>
      <c r="F367" s="60" t="s">
        <v>7</v>
      </c>
      <c r="G367" s="61" t="s">
        <v>10</v>
      </c>
    </row>
    <row r="368" spans="1:7" x14ac:dyDescent="0.3">
      <c r="A368" s="57" t="s">
        <v>29</v>
      </c>
      <c r="B368" s="49" t="s">
        <v>18</v>
      </c>
      <c r="C368" s="49" t="s">
        <v>6</v>
      </c>
      <c r="D368" s="58">
        <v>2023</v>
      </c>
      <c r="E368" s="59">
        <v>76.5</v>
      </c>
      <c r="F368" s="60" t="s">
        <v>7</v>
      </c>
      <c r="G368" s="61" t="s">
        <v>10</v>
      </c>
    </row>
    <row r="369" spans="1:7" x14ac:dyDescent="0.3">
      <c r="A369" s="57" t="s">
        <v>29</v>
      </c>
      <c r="B369" s="49" t="s">
        <v>18</v>
      </c>
      <c r="C369" s="49" t="s">
        <v>6</v>
      </c>
      <c r="D369" s="58">
        <v>2024</v>
      </c>
      <c r="E369" s="59">
        <v>76.7</v>
      </c>
      <c r="F369" s="60" t="s">
        <v>7</v>
      </c>
      <c r="G369" s="61" t="s">
        <v>10</v>
      </c>
    </row>
    <row r="370" spans="1:7" x14ac:dyDescent="0.3">
      <c r="A370" s="57" t="s">
        <v>29</v>
      </c>
      <c r="B370" s="49" t="s">
        <v>18</v>
      </c>
      <c r="C370" s="49" t="s">
        <v>6</v>
      </c>
      <c r="D370" s="58">
        <v>2025</v>
      </c>
      <c r="E370" s="59">
        <v>76.7</v>
      </c>
      <c r="F370" s="60" t="s">
        <v>7</v>
      </c>
      <c r="G370" s="61" t="s">
        <v>10</v>
      </c>
    </row>
    <row r="371" spans="1:7" x14ac:dyDescent="0.3">
      <c r="A371" s="57" t="s">
        <v>29</v>
      </c>
      <c r="B371" s="49" t="s">
        <v>18</v>
      </c>
      <c r="C371" s="49" t="s">
        <v>6</v>
      </c>
      <c r="D371" s="58">
        <v>2026</v>
      </c>
      <c r="E371" s="59">
        <v>76.8</v>
      </c>
      <c r="F371" s="60" t="s">
        <v>7</v>
      </c>
      <c r="G371" s="61" t="s">
        <v>10</v>
      </c>
    </row>
    <row r="372" spans="1:7" x14ac:dyDescent="0.3">
      <c r="A372" s="57" t="s">
        <v>29</v>
      </c>
      <c r="B372" s="49" t="s">
        <v>18</v>
      </c>
      <c r="C372" s="49" t="s">
        <v>6</v>
      </c>
      <c r="D372" s="58">
        <v>2027</v>
      </c>
      <c r="E372" s="59">
        <v>76.900000000000006</v>
      </c>
      <c r="F372" s="60" t="s">
        <v>7</v>
      </c>
      <c r="G372" s="61" t="s">
        <v>10</v>
      </c>
    </row>
    <row r="373" spans="1:7" x14ac:dyDescent="0.3">
      <c r="A373" s="57" t="s">
        <v>29</v>
      </c>
      <c r="B373" s="49" t="s">
        <v>18</v>
      </c>
      <c r="C373" s="49" t="s">
        <v>6</v>
      </c>
      <c r="D373" s="58">
        <v>2028</v>
      </c>
      <c r="E373" s="59">
        <v>77.099999999999994</v>
      </c>
      <c r="F373" s="60" t="s">
        <v>7</v>
      </c>
      <c r="G373" s="61" t="s">
        <v>10</v>
      </c>
    </row>
    <row r="374" spans="1:7" x14ac:dyDescent="0.3">
      <c r="A374" s="57" t="s">
        <v>29</v>
      </c>
      <c r="B374" s="49" t="s">
        <v>18</v>
      </c>
      <c r="C374" s="49" t="s">
        <v>6</v>
      </c>
      <c r="D374" s="58">
        <v>2029</v>
      </c>
      <c r="E374" s="59">
        <v>77.2</v>
      </c>
      <c r="F374" s="60" t="s">
        <v>7</v>
      </c>
      <c r="G374" s="61" t="s">
        <v>10</v>
      </c>
    </row>
    <row r="375" spans="1:7" x14ac:dyDescent="0.3">
      <c r="A375" s="57" t="s">
        <v>29</v>
      </c>
      <c r="B375" s="49" t="s">
        <v>18</v>
      </c>
      <c r="C375" s="49" t="s">
        <v>6</v>
      </c>
      <c r="D375" s="58">
        <v>2030</v>
      </c>
      <c r="E375" s="59">
        <v>77.3</v>
      </c>
      <c r="F375" s="60" t="s">
        <v>7</v>
      </c>
      <c r="G375" s="61" t="s">
        <v>10</v>
      </c>
    </row>
    <row r="376" spans="1:7" x14ac:dyDescent="0.3">
      <c r="A376" s="62" t="s">
        <v>29</v>
      </c>
      <c r="B376" s="50" t="s">
        <v>18</v>
      </c>
      <c r="C376" s="50" t="s">
        <v>8</v>
      </c>
      <c r="D376" s="63">
        <v>2014</v>
      </c>
      <c r="E376" s="64">
        <v>9.3000000000000007</v>
      </c>
      <c r="F376" s="65">
        <v>144759.79999999999</v>
      </c>
      <c r="G376" s="66" t="s">
        <v>3</v>
      </c>
    </row>
    <row r="377" spans="1:7" x14ac:dyDescent="0.3">
      <c r="A377" s="62" t="s">
        <v>29</v>
      </c>
      <c r="B377" s="50" t="s">
        <v>18</v>
      </c>
      <c r="C377" s="50" t="s">
        <v>8</v>
      </c>
      <c r="D377" s="63">
        <v>2015</v>
      </c>
      <c r="E377" s="64">
        <v>9.3000000000000007</v>
      </c>
      <c r="F377" s="65">
        <v>145827</v>
      </c>
      <c r="G377" s="66" t="s">
        <v>3</v>
      </c>
    </row>
    <row r="378" spans="1:7" x14ac:dyDescent="0.3">
      <c r="A378" s="62" t="s">
        <v>29</v>
      </c>
      <c r="B378" s="50" t="s">
        <v>18</v>
      </c>
      <c r="C378" s="50" t="s">
        <v>8</v>
      </c>
      <c r="D378" s="63">
        <v>2016</v>
      </c>
      <c r="E378" s="64">
        <v>9.3000000000000007</v>
      </c>
      <c r="F378" s="65">
        <v>146936.29999999999</v>
      </c>
      <c r="G378" s="66" t="s">
        <v>3</v>
      </c>
    </row>
    <row r="379" spans="1:7" x14ac:dyDescent="0.3">
      <c r="A379" s="62" t="s">
        <v>29</v>
      </c>
      <c r="B379" s="50" t="s">
        <v>18</v>
      </c>
      <c r="C379" s="50" t="s">
        <v>8</v>
      </c>
      <c r="D379" s="63">
        <v>2017</v>
      </c>
      <c r="E379" s="64">
        <v>9.3000000000000007</v>
      </c>
      <c r="F379" s="65">
        <v>148118</v>
      </c>
      <c r="G379" s="66" t="s">
        <v>3</v>
      </c>
    </row>
    <row r="380" spans="1:7" x14ac:dyDescent="0.3">
      <c r="A380" s="62" t="s">
        <v>29</v>
      </c>
      <c r="B380" s="50" t="s">
        <v>18</v>
      </c>
      <c r="C380" s="50" t="s">
        <v>8</v>
      </c>
      <c r="D380" s="63">
        <v>2018</v>
      </c>
      <c r="E380" s="64">
        <v>9.3000000000000007</v>
      </c>
      <c r="F380" s="65">
        <v>149153.20000000001</v>
      </c>
      <c r="G380" s="66" t="s">
        <v>3</v>
      </c>
    </row>
    <row r="381" spans="1:7" x14ac:dyDescent="0.3">
      <c r="A381" s="62" t="s">
        <v>29</v>
      </c>
      <c r="B381" s="50" t="s">
        <v>18</v>
      </c>
      <c r="C381" s="50" t="s">
        <v>8</v>
      </c>
      <c r="D381" s="63">
        <v>2019</v>
      </c>
      <c r="E381" s="64">
        <v>9.3000000000000007</v>
      </c>
      <c r="F381" s="65">
        <v>150237.70000000001</v>
      </c>
      <c r="G381" s="66" t="s">
        <v>3</v>
      </c>
    </row>
    <row r="382" spans="1:7" x14ac:dyDescent="0.3">
      <c r="A382" s="62" t="s">
        <v>29</v>
      </c>
      <c r="B382" s="50" t="s">
        <v>18</v>
      </c>
      <c r="C382" s="50" t="s">
        <v>8</v>
      </c>
      <c r="D382" s="63">
        <v>2020</v>
      </c>
      <c r="E382" s="64">
        <v>9.3000000000000007</v>
      </c>
      <c r="F382" s="65">
        <v>151217.5</v>
      </c>
      <c r="G382" s="66" t="s">
        <v>10</v>
      </c>
    </row>
    <row r="383" spans="1:7" x14ac:dyDescent="0.3">
      <c r="A383" s="62" t="s">
        <v>29</v>
      </c>
      <c r="B383" s="50" t="s">
        <v>18</v>
      </c>
      <c r="C383" s="50" t="s">
        <v>8</v>
      </c>
      <c r="D383" s="63">
        <v>2021</v>
      </c>
      <c r="E383" s="64">
        <v>9.1999999999999993</v>
      </c>
      <c r="F383" s="65">
        <v>151997.4</v>
      </c>
      <c r="G383" s="66" t="s">
        <v>10</v>
      </c>
    </row>
    <row r="384" spans="1:7" x14ac:dyDescent="0.3">
      <c r="A384" s="62" t="s">
        <v>29</v>
      </c>
      <c r="B384" s="50" t="s">
        <v>18</v>
      </c>
      <c r="C384" s="50" t="s">
        <v>8</v>
      </c>
      <c r="D384" s="63">
        <v>2022</v>
      </c>
      <c r="E384" s="64">
        <v>9.1999999999999993</v>
      </c>
      <c r="F384" s="65">
        <v>152899.1</v>
      </c>
      <c r="G384" s="66" t="s">
        <v>10</v>
      </c>
    </row>
    <row r="385" spans="1:7" x14ac:dyDescent="0.3">
      <c r="A385" s="62" t="s">
        <v>29</v>
      </c>
      <c r="B385" s="50" t="s">
        <v>18</v>
      </c>
      <c r="C385" s="50" t="s">
        <v>8</v>
      </c>
      <c r="D385" s="63">
        <v>2023</v>
      </c>
      <c r="E385" s="64">
        <v>9.1999999999999993</v>
      </c>
      <c r="F385" s="65">
        <v>153683.70000000001</v>
      </c>
      <c r="G385" s="66" t="s">
        <v>10</v>
      </c>
    </row>
    <row r="386" spans="1:7" x14ac:dyDescent="0.3">
      <c r="A386" s="62" t="s">
        <v>29</v>
      </c>
      <c r="B386" s="50" t="s">
        <v>18</v>
      </c>
      <c r="C386" s="50" t="s">
        <v>8</v>
      </c>
      <c r="D386" s="63">
        <v>2024</v>
      </c>
      <c r="E386" s="64">
        <v>9.1999999999999993</v>
      </c>
      <c r="F386" s="65">
        <v>154368.1</v>
      </c>
      <c r="G386" s="66" t="s">
        <v>10</v>
      </c>
    </row>
    <row r="387" spans="1:7" x14ac:dyDescent="0.3">
      <c r="A387" s="62" t="s">
        <v>29</v>
      </c>
      <c r="B387" s="50" t="s">
        <v>18</v>
      </c>
      <c r="C387" s="50" t="s">
        <v>8</v>
      </c>
      <c r="D387" s="63">
        <v>2025</v>
      </c>
      <c r="E387" s="64">
        <v>9.1999999999999993</v>
      </c>
      <c r="F387" s="65">
        <v>155107.9</v>
      </c>
      <c r="G387" s="66" t="s">
        <v>10</v>
      </c>
    </row>
    <row r="388" spans="1:7" x14ac:dyDescent="0.3">
      <c r="A388" s="62" t="s">
        <v>29</v>
      </c>
      <c r="B388" s="50" t="s">
        <v>18</v>
      </c>
      <c r="C388" s="50" t="s">
        <v>8</v>
      </c>
      <c r="D388" s="63">
        <v>2026</v>
      </c>
      <c r="E388" s="64">
        <v>9.1</v>
      </c>
      <c r="F388" s="65">
        <v>155886.79999999999</v>
      </c>
      <c r="G388" s="66" t="s">
        <v>10</v>
      </c>
    </row>
    <row r="389" spans="1:7" x14ac:dyDescent="0.3">
      <c r="A389" s="62" t="s">
        <v>29</v>
      </c>
      <c r="B389" s="50" t="s">
        <v>18</v>
      </c>
      <c r="C389" s="50" t="s">
        <v>8</v>
      </c>
      <c r="D389" s="63">
        <v>2027</v>
      </c>
      <c r="E389" s="64">
        <v>9.1</v>
      </c>
      <c r="F389" s="65">
        <v>156480.5</v>
      </c>
      <c r="G389" s="66" t="s">
        <v>10</v>
      </c>
    </row>
    <row r="390" spans="1:7" x14ac:dyDescent="0.3">
      <c r="A390" s="62" t="s">
        <v>29</v>
      </c>
      <c r="B390" s="50" t="s">
        <v>18</v>
      </c>
      <c r="C390" s="50" t="s">
        <v>8</v>
      </c>
      <c r="D390" s="63">
        <v>2028</v>
      </c>
      <c r="E390" s="64">
        <v>9</v>
      </c>
      <c r="F390" s="65">
        <v>157117</v>
      </c>
      <c r="G390" s="66" t="s">
        <v>10</v>
      </c>
    </row>
    <row r="391" spans="1:7" x14ac:dyDescent="0.3">
      <c r="A391" s="62" t="s">
        <v>29</v>
      </c>
      <c r="B391" s="50" t="s">
        <v>18</v>
      </c>
      <c r="C391" s="50" t="s">
        <v>8</v>
      </c>
      <c r="D391" s="63">
        <v>2029</v>
      </c>
      <c r="E391" s="64">
        <v>9</v>
      </c>
      <c r="F391" s="65">
        <v>157660.6</v>
      </c>
      <c r="G391" s="66" t="s">
        <v>10</v>
      </c>
    </row>
    <row r="392" spans="1:7" x14ac:dyDescent="0.3">
      <c r="A392" s="62" t="s">
        <v>29</v>
      </c>
      <c r="B392" s="50" t="s">
        <v>18</v>
      </c>
      <c r="C392" s="50" t="s">
        <v>8</v>
      </c>
      <c r="D392" s="63">
        <v>2030</v>
      </c>
      <c r="E392" s="64">
        <v>9</v>
      </c>
      <c r="F392" s="65">
        <v>158203.5</v>
      </c>
      <c r="G392" s="66" t="s">
        <v>10</v>
      </c>
    </row>
    <row r="393" spans="1:7" x14ac:dyDescent="0.3">
      <c r="A393" s="1" t="s">
        <v>29</v>
      </c>
      <c r="B393" s="2" t="s">
        <v>18</v>
      </c>
      <c r="C393" s="2" t="s">
        <v>9</v>
      </c>
      <c r="D393" s="3">
        <v>2014</v>
      </c>
      <c r="E393" s="4">
        <v>13.4</v>
      </c>
      <c r="F393" s="5">
        <v>208536.1</v>
      </c>
      <c r="G393" s="6" t="s">
        <v>3</v>
      </c>
    </row>
    <row r="394" spans="1:7" x14ac:dyDescent="0.3">
      <c r="A394" s="1" t="s">
        <v>29</v>
      </c>
      <c r="B394" s="2" t="s">
        <v>18</v>
      </c>
      <c r="C394" s="2" t="s">
        <v>9</v>
      </c>
      <c r="D394" s="3">
        <v>2015</v>
      </c>
      <c r="E394" s="4">
        <v>13.4</v>
      </c>
      <c r="F394" s="5">
        <v>209916.5</v>
      </c>
      <c r="G394" s="6" t="s">
        <v>3</v>
      </c>
    </row>
    <row r="395" spans="1:7" x14ac:dyDescent="0.3">
      <c r="A395" s="1" t="s">
        <v>29</v>
      </c>
      <c r="B395" s="2" t="s">
        <v>18</v>
      </c>
      <c r="C395" s="2" t="s">
        <v>9</v>
      </c>
      <c r="D395" s="3">
        <v>2016</v>
      </c>
      <c r="E395" s="4">
        <v>13.4</v>
      </c>
      <c r="F395" s="5">
        <v>211730.4</v>
      </c>
      <c r="G395" s="6" t="s">
        <v>3</v>
      </c>
    </row>
    <row r="396" spans="1:7" x14ac:dyDescent="0.3">
      <c r="A396" s="1" t="s">
        <v>29</v>
      </c>
      <c r="B396" s="2" t="s">
        <v>18</v>
      </c>
      <c r="C396" s="2" t="s">
        <v>9</v>
      </c>
      <c r="D396" s="3">
        <v>2017</v>
      </c>
      <c r="E396" s="4">
        <v>13.4</v>
      </c>
      <c r="F396" s="5">
        <v>213971.6</v>
      </c>
      <c r="G396" s="6" t="s">
        <v>3</v>
      </c>
    </row>
    <row r="397" spans="1:7" x14ac:dyDescent="0.3">
      <c r="A397" s="1" t="s">
        <v>29</v>
      </c>
      <c r="B397" s="2" t="s">
        <v>18</v>
      </c>
      <c r="C397" s="2" t="s">
        <v>9</v>
      </c>
      <c r="D397" s="3">
        <v>2018</v>
      </c>
      <c r="E397" s="4">
        <v>13.4</v>
      </c>
      <c r="F397" s="5">
        <v>215275.4</v>
      </c>
      <c r="G397" s="6" t="s">
        <v>3</v>
      </c>
    </row>
    <row r="398" spans="1:7" x14ac:dyDescent="0.3">
      <c r="A398" s="1" t="s">
        <v>29</v>
      </c>
      <c r="B398" s="2" t="s">
        <v>18</v>
      </c>
      <c r="C398" s="2" t="s">
        <v>9</v>
      </c>
      <c r="D398" s="3">
        <v>2019</v>
      </c>
      <c r="E398" s="4">
        <v>13.4</v>
      </c>
      <c r="F398" s="5">
        <v>216642.7</v>
      </c>
      <c r="G398" s="6" t="s">
        <v>3</v>
      </c>
    </row>
    <row r="399" spans="1:7" x14ac:dyDescent="0.3">
      <c r="A399" s="1" t="s">
        <v>29</v>
      </c>
      <c r="B399" s="2" t="s">
        <v>18</v>
      </c>
      <c r="C399" s="2" t="s">
        <v>9</v>
      </c>
      <c r="D399" s="3">
        <v>2020</v>
      </c>
      <c r="E399" s="4">
        <v>13.4</v>
      </c>
      <c r="F399" s="5">
        <v>218195</v>
      </c>
      <c r="G399" s="6" t="s">
        <v>10</v>
      </c>
    </row>
    <row r="400" spans="1:7" x14ac:dyDescent="0.3">
      <c r="A400" s="1" t="s">
        <v>29</v>
      </c>
      <c r="B400" s="2" t="s">
        <v>18</v>
      </c>
      <c r="C400" s="2" t="s">
        <v>9</v>
      </c>
      <c r="D400" s="3">
        <v>2021</v>
      </c>
      <c r="E400" s="4">
        <v>13.3</v>
      </c>
      <c r="F400" s="5">
        <v>219320.9</v>
      </c>
      <c r="G400" s="6" t="s">
        <v>10</v>
      </c>
    </row>
    <row r="401" spans="1:7" x14ac:dyDescent="0.3">
      <c r="A401" s="1" t="s">
        <v>29</v>
      </c>
      <c r="B401" s="2" t="s">
        <v>18</v>
      </c>
      <c r="C401" s="2" t="s">
        <v>9</v>
      </c>
      <c r="D401" s="3">
        <v>2022</v>
      </c>
      <c r="E401" s="4">
        <v>13.3</v>
      </c>
      <c r="F401" s="5">
        <v>220545.9</v>
      </c>
      <c r="G401" s="6" t="s">
        <v>10</v>
      </c>
    </row>
    <row r="402" spans="1:7" x14ac:dyDescent="0.3">
      <c r="A402" s="1" t="s">
        <v>29</v>
      </c>
      <c r="B402" s="2" t="s">
        <v>18</v>
      </c>
      <c r="C402" s="2" t="s">
        <v>9</v>
      </c>
      <c r="D402" s="3">
        <v>2023</v>
      </c>
      <c r="E402" s="4">
        <v>13.3</v>
      </c>
      <c r="F402" s="5">
        <v>221661.2</v>
      </c>
      <c r="G402" s="6" t="s">
        <v>10</v>
      </c>
    </row>
    <row r="403" spans="1:7" x14ac:dyDescent="0.3">
      <c r="A403" s="1" t="s">
        <v>29</v>
      </c>
      <c r="B403" s="2" t="s">
        <v>18</v>
      </c>
      <c r="C403" s="2" t="s">
        <v>9</v>
      </c>
      <c r="D403" s="3">
        <v>2024</v>
      </c>
      <c r="E403" s="4">
        <v>13.2</v>
      </c>
      <c r="F403" s="5">
        <v>222367.3</v>
      </c>
      <c r="G403" s="6" t="s">
        <v>10</v>
      </c>
    </row>
    <row r="404" spans="1:7" x14ac:dyDescent="0.3">
      <c r="A404" s="1" t="s">
        <v>29</v>
      </c>
      <c r="B404" s="2" t="s">
        <v>18</v>
      </c>
      <c r="C404" s="2" t="s">
        <v>9</v>
      </c>
      <c r="D404" s="3">
        <v>2025</v>
      </c>
      <c r="E404" s="4">
        <v>13.2</v>
      </c>
      <c r="F404" s="5">
        <v>223515.3</v>
      </c>
      <c r="G404" s="6" t="s">
        <v>10</v>
      </c>
    </row>
    <row r="405" spans="1:7" x14ac:dyDescent="0.3">
      <c r="A405" s="1" t="s">
        <v>29</v>
      </c>
      <c r="B405" s="2" t="s">
        <v>18</v>
      </c>
      <c r="C405" s="2" t="s">
        <v>9</v>
      </c>
      <c r="D405" s="3">
        <v>2026</v>
      </c>
      <c r="E405" s="4">
        <v>13.1</v>
      </c>
      <c r="F405" s="5">
        <v>224402.5</v>
      </c>
      <c r="G405" s="6" t="s">
        <v>10</v>
      </c>
    </row>
    <row r="406" spans="1:7" x14ac:dyDescent="0.3">
      <c r="A406" s="1" t="s">
        <v>29</v>
      </c>
      <c r="B406" s="2" t="s">
        <v>18</v>
      </c>
      <c r="C406" s="2" t="s">
        <v>9</v>
      </c>
      <c r="D406" s="3">
        <v>2027</v>
      </c>
      <c r="E406" s="4">
        <v>13.1</v>
      </c>
      <c r="F406" s="5">
        <v>225271.7</v>
      </c>
      <c r="G406" s="6" t="s">
        <v>10</v>
      </c>
    </row>
    <row r="407" spans="1:7" x14ac:dyDescent="0.3">
      <c r="A407" s="1" t="s">
        <v>29</v>
      </c>
      <c r="B407" s="2" t="s">
        <v>18</v>
      </c>
      <c r="C407" s="2" t="s">
        <v>9</v>
      </c>
      <c r="D407" s="3">
        <v>2028</v>
      </c>
      <c r="E407" s="4">
        <v>13</v>
      </c>
      <c r="F407" s="5">
        <v>225898.3</v>
      </c>
      <c r="G407" s="6" t="s">
        <v>10</v>
      </c>
    </row>
    <row r="408" spans="1:7" x14ac:dyDescent="0.3">
      <c r="A408" s="1" t="s">
        <v>29</v>
      </c>
      <c r="B408" s="2" t="s">
        <v>18</v>
      </c>
      <c r="C408" s="2" t="s">
        <v>9</v>
      </c>
      <c r="D408" s="3">
        <v>2029</v>
      </c>
      <c r="E408" s="4">
        <v>12.9</v>
      </c>
      <c r="F408" s="5">
        <v>226457.5</v>
      </c>
      <c r="G408" s="6" t="s">
        <v>10</v>
      </c>
    </row>
    <row r="409" spans="1:7" x14ac:dyDescent="0.3">
      <c r="A409" s="1" t="s">
        <v>29</v>
      </c>
      <c r="B409" s="2" t="s">
        <v>18</v>
      </c>
      <c r="C409" s="2" t="s">
        <v>9</v>
      </c>
      <c r="D409" s="3">
        <v>2030</v>
      </c>
      <c r="E409" s="4">
        <v>12.9</v>
      </c>
      <c r="F409" s="5">
        <v>227088</v>
      </c>
      <c r="G409" s="6" t="s">
        <v>10</v>
      </c>
    </row>
    <row r="410" spans="1:7" x14ac:dyDescent="0.3">
      <c r="A410" s="51" t="s">
        <v>31</v>
      </c>
      <c r="B410" s="48" t="s">
        <v>24</v>
      </c>
      <c r="C410" s="48" t="s">
        <v>2</v>
      </c>
      <c r="D410" s="52">
        <v>2014</v>
      </c>
      <c r="E410" s="53">
        <v>50.9</v>
      </c>
      <c r="F410" s="54">
        <v>36363.699999999997</v>
      </c>
      <c r="G410" s="55" t="s">
        <v>3</v>
      </c>
    </row>
    <row r="411" spans="1:7" x14ac:dyDescent="0.3">
      <c r="A411" s="51" t="s">
        <v>31</v>
      </c>
      <c r="B411" s="48" t="s">
        <v>24</v>
      </c>
      <c r="C411" s="48" t="s">
        <v>2</v>
      </c>
      <c r="D411" s="52">
        <v>2015</v>
      </c>
      <c r="E411" s="53">
        <v>51.1</v>
      </c>
      <c r="F411" s="54">
        <v>36066.9</v>
      </c>
      <c r="G411" s="55" t="s">
        <v>3</v>
      </c>
    </row>
    <row r="412" spans="1:7" x14ac:dyDescent="0.3">
      <c r="A412" s="51" t="s">
        <v>31</v>
      </c>
      <c r="B412" s="48" t="s">
        <v>24</v>
      </c>
      <c r="C412" s="48" t="s">
        <v>2</v>
      </c>
      <c r="D412" s="52">
        <v>2016</v>
      </c>
      <c r="E412" s="53">
        <v>51.3</v>
      </c>
      <c r="F412" s="54">
        <v>35832.800000000003</v>
      </c>
      <c r="G412" s="55" t="s">
        <v>3</v>
      </c>
    </row>
    <row r="413" spans="1:7" x14ac:dyDescent="0.3">
      <c r="A413" s="51" t="s">
        <v>31</v>
      </c>
      <c r="B413" s="48" t="s">
        <v>24</v>
      </c>
      <c r="C413" s="48" t="s">
        <v>2</v>
      </c>
      <c r="D413" s="52">
        <v>2017</v>
      </c>
      <c r="E413" s="53">
        <v>51.4</v>
      </c>
      <c r="F413" s="54">
        <v>35597.4</v>
      </c>
      <c r="G413" s="55" t="s">
        <v>3</v>
      </c>
    </row>
    <row r="414" spans="1:7" x14ac:dyDescent="0.3">
      <c r="A414" s="51" t="s">
        <v>31</v>
      </c>
      <c r="B414" s="48" t="s">
        <v>24</v>
      </c>
      <c r="C414" s="48" t="s">
        <v>2</v>
      </c>
      <c r="D414" s="52">
        <v>2018</v>
      </c>
      <c r="E414" s="53">
        <v>51.5</v>
      </c>
      <c r="F414" s="54">
        <v>35405.199999999997</v>
      </c>
      <c r="G414" s="55" t="s">
        <v>3</v>
      </c>
    </row>
    <row r="415" spans="1:7" x14ac:dyDescent="0.3">
      <c r="A415" s="51" t="s">
        <v>31</v>
      </c>
      <c r="B415" s="48" t="s">
        <v>24</v>
      </c>
      <c r="C415" s="48" t="s">
        <v>2</v>
      </c>
      <c r="D415" s="52">
        <v>2019</v>
      </c>
      <c r="E415" s="53">
        <v>51.6</v>
      </c>
      <c r="F415" s="54">
        <v>35162.6</v>
      </c>
      <c r="G415" s="55" t="s">
        <v>3</v>
      </c>
    </row>
    <row r="416" spans="1:7" x14ac:dyDescent="0.3">
      <c r="A416" s="51" t="s">
        <v>31</v>
      </c>
      <c r="B416" s="48" t="s">
        <v>24</v>
      </c>
      <c r="C416" s="48" t="s">
        <v>2</v>
      </c>
      <c r="D416" s="52">
        <v>2020</v>
      </c>
      <c r="E416" s="53">
        <v>51.7</v>
      </c>
      <c r="F416" s="54">
        <v>34907.300000000003</v>
      </c>
      <c r="G416" s="55" t="s">
        <v>10</v>
      </c>
    </row>
    <row r="417" spans="1:7" x14ac:dyDescent="0.3">
      <c r="A417" s="51" t="s">
        <v>31</v>
      </c>
      <c r="B417" s="48" t="s">
        <v>24</v>
      </c>
      <c r="C417" s="48" t="s">
        <v>2</v>
      </c>
      <c r="D417" s="52">
        <v>2021</v>
      </c>
      <c r="E417" s="53">
        <v>51.7</v>
      </c>
      <c r="F417" s="54">
        <v>34640.6</v>
      </c>
      <c r="G417" s="55" t="s">
        <v>10</v>
      </c>
    </row>
    <row r="418" spans="1:7" x14ac:dyDescent="0.3">
      <c r="A418" s="51" t="s">
        <v>31</v>
      </c>
      <c r="B418" s="48" t="s">
        <v>24</v>
      </c>
      <c r="C418" s="48" t="s">
        <v>2</v>
      </c>
      <c r="D418" s="52">
        <v>2022</v>
      </c>
      <c r="E418" s="53">
        <v>51.7</v>
      </c>
      <c r="F418" s="54">
        <v>34347.599999999999</v>
      </c>
      <c r="G418" s="55" t="s">
        <v>10</v>
      </c>
    </row>
    <row r="419" spans="1:7" x14ac:dyDescent="0.3">
      <c r="A419" s="51" t="s">
        <v>31</v>
      </c>
      <c r="B419" s="48" t="s">
        <v>24</v>
      </c>
      <c r="C419" s="48" t="s">
        <v>2</v>
      </c>
      <c r="D419" s="52">
        <v>2023</v>
      </c>
      <c r="E419" s="53">
        <v>51.7</v>
      </c>
      <c r="F419" s="54">
        <v>34056</v>
      </c>
      <c r="G419" s="55" t="s">
        <v>10</v>
      </c>
    </row>
    <row r="420" spans="1:7" x14ac:dyDescent="0.3">
      <c r="A420" s="51" t="s">
        <v>31</v>
      </c>
      <c r="B420" s="48" t="s">
        <v>24</v>
      </c>
      <c r="C420" s="48" t="s">
        <v>2</v>
      </c>
      <c r="D420" s="52">
        <v>2024</v>
      </c>
      <c r="E420" s="53">
        <v>51.7</v>
      </c>
      <c r="F420" s="54">
        <v>33782.1</v>
      </c>
      <c r="G420" s="55" t="s">
        <v>10</v>
      </c>
    </row>
    <row r="421" spans="1:7" x14ac:dyDescent="0.3">
      <c r="A421" s="51" t="s">
        <v>31</v>
      </c>
      <c r="B421" s="48" t="s">
        <v>24</v>
      </c>
      <c r="C421" s="48" t="s">
        <v>2</v>
      </c>
      <c r="D421" s="52">
        <v>2025</v>
      </c>
      <c r="E421" s="53">
        <v>51.7</v>
      </c>
      <c r="F421" s="54">
        <v>33460.400000000001</v>
      </c>
      <c r="G421" s="55" t="s">
        <v>10</v>
      </c>
    </row>
    <row r="422" spans="1:7" x14ac:dyDescent="0.3">
      <c r="A422" s="51" t="s">
        <v>31</v>
      </c>
      <c r="B422" s="48" t="s">
        <v>24</v>
      </c>
      <c r="C422" s="48" t="s">
        <v>2</v>
      </c>
      <c r="D422" s="52">
        <v>2026</v>
      </c>
      <c r="E422" s="53">
        <v>51.7</v>
      </c>
      <c r="F422" s="54">
        <v>33170.199999999997</v>
      </c>
      <c r="G422" s="55" t="s">
        <v>10</v>
      </c>
    </row>
    <row r="423" spans="1:7" x14ac:dyDescent="0.3">
      <c r="A423" s="51" t="s">
        <v>31</v>
      </c>
      <c r="B423" s="48" t="s">
        <v>24</v>
      </c>
      <c r="C423" s="48" t="s">
        <v>2</v>
      </c>
      <c r="D423" s="52">
        <v>2027</v>
      </c>
      <c r="E423" s="53">
        <v>51.7</v>
      </c>
      <c r="F423" s="54">
        <v>32880</v>
      </c>
      <c r="G423" s="55" t="s">
        <v>10</v>
      </c>
    </row>
    <row r="424" spans="1:7" x14ac:dyDescent="0.3">
      <c r="A424" s="51" t="s">
        <v>31</v>
      </c>
      <c r="B424" s="48" t="s">
        <v>24</v>
      </c>
      <c r="C424" s="48" t="s">
        <v>2</v>
      </c>
      <c r="D424" s="52">
        <v>2028</v>
      </c>
      <c r="E424" s="53">
        <v>51.6</v>
      </c>
      <c r="F424" s="54">
        <v>32554.400000000001</v>
      </c>
      <c r="G424" s="55" t="s">
        <v>10</v>
      </c>
    </row>
    <row r="425" spans="1:7" x14ac:dyDescent="0.3">
      <c r="A425" s="51" t="s">
        <v>31</v>
      </c>
      <c r="B425" s="48" t="s">
        <v>24</v>
      </c>
      <c r="C425" s="48" t="s">
        <v>2</v>
      </c>
      <c r="D425" s="52">
        <v>2029</v>
      </c>
      <c r="E425" s="53">
        <v>51.6</v>
      </c>
      <c r="F425" s="54">
        <v>32231.1</v>
      </c>
      <c r="G425" s="55" t="s">
        <v>10</v>
      </c>
    </row>
    <row r="426" spans="1:7" x14ac:dyDescent="0.3">
      <c r="A426" s="51" t="s">
        <v>31</v>
      </c>
      <c r="B426" s="48" t="s">
        <v>24</v>
      </c>
      <c r="C426" s="48" t="s">
        <v>2</v>
      </c>
      <c r="D426" s="52">
        <v>2030</v>
      </c>
      <c r="E426" s="53">
        <v>51.6</v>
      </c>
      <c r="F426" s="54">
        <v>31930.3</v>
      </c>
      <c r="G426" s="55" t="s">
        <v>10</v>
      </c>
    </row>
    <row r="427" spans="1:7" x14ac:dyDescent="0.3">
      <c r="A427" s="1" t="s">
        <v>31</v>
      </c>
      <c r="B427" s="2" t="s">
        <v>24</v>
      </c>
      <c r="C427" s="2" t="s">
        <v>4</v>
      </c>
      <c r="D427" s="3">
        <v>2014</v>
      </c>
      <c r="E427" s="4">
        <v>41.1</v>
      </c>
      <c r="F427" s="5">
        <v>29393.5</v>
      </c>
      <c r="G427" s="6" t="s">
        <v>3</v>
      </c>
    </row>
    <row r="428" spans="1:7" x14ac:dyDescent="0.3">
      <c r="A428" s="1" t="s">
        <v>31</v>
      </c>
      <c r="B428" s="2" t="s">
        <v>24</v>
      </c>
      <c r="C428" s="2" t="s">
        <v>4</v>
      </c>
      <c r="D428" s="3">
        <v>2015</v>
      </c>
      <c r="E428" s="4">
        <v>41.6</v>
      </c>
      <c r="F428" s="5">
        <v>29352.5</v>
      </c>
      <c r="G428" s="6" t="s">
        <v>3</v>
      </c>
    </row>
    <row r="429" spans="1:7" x14ac:dyDescent="0.3">
      <c r="A429" s="1" t="s">
        <v>31</v>
      </c>
      <c r="B429" s="2" t="s">
        <v>24</v>
      </c>
      <c r="C429" s="2" t="s">
        <v>4</v>
      </c>
      <c r="D429" s="3">
        <v>2016</v>
      </c>
      <c r="E429" s="4">
        <v>42</v>
      </c>
      <c r="F429" s="5">
        <v>29351.599999999999</v>
      </c>
      <c r="G429" s="6" t="s">
        <v>3</v>
      </c>
    </row>
    <row r="430" spans="1:7" x14ac:dyDescent="0.3">
      <c r="A430" s="1" t="s">
        <v>31</v>
      </c>
      <c r="B430" s="2" t="s">
        <v>24</v>
      </c>
      <c r="C430" s="2" t="s">
        <v>4</v>
      </c>
      <c r="D430" s="3">
        <v>2017</v>
      </c>
      <c r="E430" s="4">
        <v>42.4</v>
      </c>
      <c r="F430" s="5">
        <v>29357.3</v>
      </c>
      <c r="G430" s="6" t="s">
        <v>3</v>
      </c>
    </row>
    <row r="431" spans="1:7" x14ac:dyDescent="0.3">
      <c r="A431" s="1" t="s">
        <v>31</v>
      </c>
      <c r="B431" s="2" t="s">
        <v>24</v>
      </c>
      <c r="C431" s="2" t="s">
        <v>4</v>
      </c>
      <c r="D431" s="3">
        <v>2018</v>
      </c>
      <c r="E431" s="4">
        <v>42.7</v>
      </c>
      <c r="F431" s="5">
        <v>29354.7</v>
      </c>
      <c r="G431" s="6" t="s">
        <v>3</v>
      </c>
    </row>
    <row r="432" spans="1:7" x14ac:dyDescent="0.3">
      <c r="A432" s="1" t="s">
        <v>31</v>
      </c>
      <c r="B432" s="2" t="s">
        <v>24</v>
      </c>
      <c r="C432" s="2" t="s">
        <v>4</v>
      </c>
      <c r="D432" s="3">
        <v>2019</v>
      </c>
      <c r="E432" s="4">
        <v>43</v>
      </c>
      <c r="F432" s="5">
        <v>29322.3</v>
      </c>
      <c r="G432" s="6" t="s">
        <v>3</v>
      </c>
    </row>
    <row r="433" spans="1:7" x14ac:dyDescent="0.3">
      <c r="A433" s="1" t="s">
        <v>31</v>
      </c>
      <c r="B433" s="2" t="s">
        <v>24</v>
      </c>
      <c r="C433" s="2" t="s">
        <v>4</v>
      </c>
      <c r="D433" s="3">
        <v>2020</v>
      </c>
      <c r="E433" s="4">
        <v>43.3</v>
      </c>
      <c r="F433" s="5">
        <v>29266.400000000001</v>
      </c>
      <c r="G433" s="6" t="s">
        <v>10</v>
      </c>
    </row>
    <row r="434" spans="1:7" x14ac:dyDescent="0.3">
      <c r="A434" s="1" t="s">
        <v>31</v>
      </c>
      <c r="B434" s="2" t="s">
        <v>24</v>
      </c>
      <c r="C434" s="2" t="s">
        <v>4</v>
      </c>
      <c r="D434" s="3">
        <v>2021</v>
      </c>
      <c r="E434" s="4">
        <v>43.6</v>
      </c>
      <c r="F434" s="5">
        <v>29197.8</v>
      </c>
      <c r="G434" s="6" t="s">
        <v>10</v>
      </c>
    </row>
    <row r="435" spans="1:7" x14ac:dyDescent="0.3">
      <c r="A435" s="1" t="s">
        <v>31</v>
      </c>
      <c r="B435" s="2" t="s">
        <v>24</v>
      </c>
      <c r="C435" s="2" t="s">
        <v>4</v>
      </c>
      <c r="D435" s="3">
        <v>2022</v>
      </c>
      <c r="E435" s="4">
        <v>43.8</v>
      </c>
      <c r="F435" s="5">
        <v>29103.9</v>
      </c>
      <c r="G435" s="6" t="s">
        <v>10</v>
      </c>
    </row>
    <row r="436" spans="1:7" x14ac:dyDescent="0.3">
      <c r="A436" s="1" t="s">
        <v>31</v>
      </c>
      <c r="B436" s="2" t="s">
        <v>24</v>
      </c>
      <c r="C436" s="2" t="s">
        <v>4</v>
      </c>
      <c r="D436" s="3">
        <v>2023</v>
      </c>
      <c r="E436" s="4">
        <v>44.1</v>
      </c>
      <c r="F436" s="5">
        <v>29030.3</v>
      </c>
      <c r="G436" s="6" t="s">
        <v>10</v>
      </c>
    </row>
    <row r="437" spans="1:7" x14ac:dyDescent="0.3">
      <c r="A437" s="1" t="s">
        <v>31</v>
      </c>
      <c r="B437" s="2" t="s">
        <v>24</v>
      </c>
      <c r="C437" s="2" t="s">
        <v>4</v>
      </c>
      <c r="D437" s="3">
        <v>2024</v>
      </c>
      <c r="E437" s="4">
        <v>44.2</v>
      </c>
      <c r="F437" s="5">
        <v>28891.1</v>
      </c>
      <c r="G437" s="6" t="s">
        <v>10</v>
      </c>
    </row>
    <row r="438" spans="1:7" x14ac:dyDescent="0.3">
      <c r="A438" s="1" t="s">
        <v>31</v>
      </c>
      <c r="B438" s="2" t="s">
        <v>24</v>
      </c>
      <c r="C438" s="2" t="s">
        <v>4</v>
      </c>
      <c r="D438" s="3">
        <v>2025</v>
      </c>
      <c r="E438" s="4">
        <v>44.4</v>
      </c>
      <c r="F438" s="5">
        <v>28771.3</v>
      </c>
      <c r="G438" s="6" t="s">
        <v>10</v>
      </c>
    </row>
    <row r="439" spans="1:7" x14ac:dyDescent="0.3">
      <c r="A439" s="1" t="s">
        <v>31</v>
      </c>
      <c r="B439" s="2" t="s">
        <v>24</v>
      </c>
      <c r="C439" s="2" t="s">
        <v>4</v>
      </c>
      <c r="D439" s="3">
        <v>2026</v>
      </c>
      <c r="E439" s="4">
        <v>44.6</v>
      </c>
      <c r="F439" s="5">
        <v>28655</v>
      </c>
      <c r="G439" s="6" t="s">
        <v>10</v>
      </c>
    </row>
    <row r="440" spans="1:7" x14ac:dyDescent="0.3">
      <c r="A440" s="1" t="s">
        <v>31</v>
      </c>
      <c r="B440" s="2" t="s">
        <v>24</v>
      </c>
      <c r="C440" s="2" t="s">
        <v>4</v>
      </c>
      <c r="D440" s="3">
        <v>2027</v>
      </c>
      <c r="E440" s="4">
        <v>44.8</v>
      </c>
      <c r="F440" s="5">
        <v>28501.5</v>
      </c>
      <c r="G440" s="6" t="s">
        <v>10</v>
      </c>
    </row>
    <row r="441" spans="1:7" x14ac:dyDescent="0.3">
      <c r="A441" s="1" t="s">
        <v>31</v>
      </c>
      <c r="B441" s="2" t="s">
        <v>24</v>
      </c>
      <c r="C441" s="2" t="s">
        <v>4</v>
      </c>
      <c r="D441" s="3">
        <v>2028</v>
      </c>
      <c r="E441" s="4">
        <v>44.9</v>
      </c>
      <c r="F441" s="5">
        <v>28340.3</v>
      </c>
      <c r="G441" s="6" t="s">
        <v>10</v>
      </c>
    </row>
    <row r="442" spans="1:7" x14ac:dyDescent="0.3">
      <c r="A442" s="1" t="s">
        <v>31</v>
      </c>
      <c r="B442" s="2" t="s">
        <v>24</v>
      </c>
      <c r="C442" s="2" t="s">
        <v>4</v>
      </c>
      <c r="D442" s="3">
        <v>2029</v>
      </c>
      <c r="E442" s="4">
        <v>45.1</v>
      </c>
      <c r="F442" s="5">
        <v>28194.3</v>
      </c>
      <c r="G442" s="6" t="s">
        <v>10</v>
      </c>
    </row>
    <row r="443" spans="1:7" x14ac:dyDescent="0.3">
      <c r="A443" s="1" t="s">
        <v>31</v>
      </c>
      <c r="B443" s="2" t="s">
        <v>24</v>
      </c>
      <c r="C443" s="2" t="s">
        <v>4</v>
      </c>
      <c r="D443" s="3">
        <v>2030</v>
      </c>
      <c r="E443" s="4">
        <v>45.4</v>
      </c>
      <c r="F443" s="5">
        <v>28050</v>
      </c>
      <c r="G443" s="6" t="s">
        <v>10</v>
      </c>
    </row>
    <row r="444" spans="1:7" x14ac:dyDescent="0.3">
      <c r="A444" s="1" t="s">
        <v>31</v>
      </c>
      <c r="B444" s="2" t="s">
        <v>24</v>
      </c>
      <c r="C444" s="2" t="s">
        <v>5</v>
      </c>
      <c r="D444" s="3">
        <v>2014</v>
      </c>
      <c r="E444" s="4">
        <v>9.8000000000000007</v>
      </c>
      <c r="F444" s="5">
        <v>6970.2</v>
      </c>
      <c r="G444" s="6" t="s">
        <v>3</v>
      </c>
    </row>
    <row r="445" spans="1:7" x14ac:dyDescent="0.3">
      <c r="A445" s="1" t="s">
        <v>31</v>
      </c>
      <c r="B445" s="2" t="s">
        <v>24</v>
      </c>
      <c r="C445" s="2" t="s">
        <v>5</v>
      </c>
      <c r="D445" s="3">
        <v>2015</v>
      </c>
      <c r="E445" s="4">
        <v>9.5</v>
      </c>
      <c r="F445" s="5">
        <v>6714.5</v>
      </c>
      <c r="G445" s="6" t="s">
        <v>3</v>
      </c>
    </row>
    <row r="446" spans="1:7" x14ac:dyDescent="0.3">
      <c r="A446" s="1" t="s">
        <v>31</v>
      </c>
      <c r="B446" s="2" t="s">
        <v>24</v>
      </c>
      <c r="C446" s="2" t="s">
        <v>5</v>
      </c>
      <c r="D446" s="3">
        <v>2016</v>
      </c>
      <c r="E446" s="4">
        <v>9.3000000000000007</v>
      </c>
      <c r="F446" s="5">
        <v>6481.2</v>
      </c>
      <c r="G446" s="6" t="s">
        <v>3</v>
      </c>
    </row>
    <row r="447" spans="1:7" x14ac:dyDescent="0.3">
      <c r="A447" s="1" t="s">
        <v>31</v>
      </c>
      <c r="B447" s="2" t="s">
        <v>24</v>
      </c>
      <c r="C447" s="2" t="s">
        <v>5</v>
      </c>
      <c r="D447" s="3">
        <v>2017</v>
      </c>
      <c r="E447" s="4">
        <v>9</v>
      </c>
      <c r="F447" s="5">
        <v>6240.1</v>
      </c>
      <c r="G447" s="6" t="s">
        <v>3</v>
      </c>
    </row>
    <row r="448" spans="1:7" x14ac:dyDescent="0.3">
      <c r="A448" s="1" t="s">
        <v>31</v>
      </c>
      <c r="B448" s="2" t="s">
        <v>24</v>
      </c>
      <c r="C448" s="2" t="s">
        <v>5</v>
      </c>
      <c r="D448" s="3">
        <v>2018</v>
      </c>
      <c r="E448" s="4">
        <v>8.8000000000000007</v>
      </c>
      <c r="F448" s="5">
        <v>6050.5</v>
      </c>
      <c r="G448" s="6" t="s">
        <v>3</v>
      </c>
    </row>
    <row r="449" spans="1:7" x14ac:dyDescent="0.3">
      <c r="A449" s="1" t="s">
        <v>31</v>
      </c>
      <c r="B449" s="2" t="s">
        <v>24</v>
      </c>
      <c r="C449" s="2" t="s">
        <v>5</v>
      </c>
      <c r="D449" s="3">
        <v>2019</v>
      </c>
      <c r="E449" s="4">
        <v>8.6</v>
      </c>
      <c r="F449" s="5">
        <v>5840.3</v>
      </c>
      <c r="G449" s="6" t="s">
        <v>3</v>
      </c>
    </row>
    <row r="450" spans="1:7" x14ac:dyDescent="0.3">
      <c r="A450" s="1" t="s">
        <v>31</v>
      </c>
      <c r="B450" s="2" t="s">
        <v>24</v>
      </c>
      <c r="C450" s="2" t="s">
        <v>5</v>
      </c>
      <c r="D450" s="3">
        <v>2020</v>
      </c>
      <c r="E450" s="4">
        <v>8.3000000000000007</v>
      </c>
      <c r="F450" s="5">
        <v>5640.9</v>
      </c>
      <c r="G450" s="6" t="s">
        <v>10</v>
      </c>
    </row>
    <row r="451" spans="1:7" x14ac:dyDescent="0.3">
      <c r="A451" s="1" t="s">
        <v>31</v>
      </c>
      <c r="B451" s="2" t="s">
        <v>24</v>
      </c>
      <c r="C451" s="2" t="s">
        <v>5</v>
      </c>
      <c r="D451" s="3">
        <v>2021</v>
      </c>
      <c r="E451" s="4">
        <v>8.1</v>
      </c>
      <c r="F451" s="5">
        <v>5442.8</v>
      </c>
      <c r="G451" s="6" t="s">
        <v>10</v>
      </c>
    </row>
    <row r="452" spans="1:7" x14ac:dyDescent="0.3">
      <c r="A452" s="1" t="s">
        <v>31</v>
      </c>
      <c r="B452" s="2" t="s">
        <v>24</v>
      </c>
      <c r="C452" s="2" t="s">
        <v>5</v>
      </c>
      <c r="D452" s="3">
        <v>2022</v>
      </c>
      <c r="E452" s="4">
        <v>7.9</v>
      </c>
      <c r="F452" s="5">
        <v>5243.8</v>
      </c>
      <c r="G452" s="6" t="s">
        <v>10</v>
      </c>
    </row>
    <row r="453" spans="1:7" x14ac:dyDescent="0.3">
      <c r="A453" s="1" t="s">
        <v>31</v>
      </c>
      <c r="B453" s="2" t="s">
        <v>24</v>
      </c>
      <c r="C453" s="2" t="s">
        <v>5</v>
      </c>
      <c r="D453" s="3">
        <v>2023</v>
      </c>
      <c r="E453" s="4">
        <v>7.6</v>
      </c>
      <c r="F453" s="5">
        <v>5025.7</v>
      </c>
      <c r="G453" s="6" t="s">
        <v>10</v>
      </c>
    </row>
    <row r="454" spans="1:7" x14ac:dyDescent="0.3">
      <c r="A454" s="1" t="s">
        <v>31</v>
      </c>
      <c r="B454" s="2" t="s">
        <v>24</v>
      </c>
      <c r="C454" s="2" t="s">
        <v>5</v>
      </c>
      <c r="D454" s="3">
        <v>2024</v>
      </c>
      <c r="E454" s="4">
        <v>7.5</v>
      </c>
      <c r="F454" s="5">
        <v>4891</v>
      </c>
      <c r="G454" s="6" t="s">
        <v>10</v>
      </c>
    </row>
    <row r="455" spans="1:7" x14ac:dyDescent="0.3">
      <c r="A455" s="1" t="s">
        <v>31</v>
      </c>
      <c r="B455" s="2" t="s">
        <v>24</v>
      </c>
      <c r="C455" s="2" t="s">
        <v>5</v>
      </c>
      <c r="D455" s="3">
        <v>2025</v>
      </c>
      <c r="E455" s="4">
        <v>7.2</v>
      </c>
      <c r="F455" s="5">
        <v>4689.1000000000004</v>
      </c>
      <c r="G455" s="6" t="s">
        <v>10</v>
      </c>
    </row>
    <row r="456" spans="1:7" x14ac:dyDescent="0.3">
      <c r="A456" s="1" t="s">
        <v>31</v>
      </c>
      <c r="B456" s="2" t="s">
        <v>24</v>
      </c>
      <c r="C456" s="2" t="s">
        <v>5</v>
      </c>
      <c r="D456" s="3">
        <v>2026</v>
      </c>
      <c r="E456" s="4">
        <v>7</v>
      </c>
      <c r="F456" s="5">
        <v>4515.2</v>
      </c>
      <c r="G456" s="6" t="s">
        <v>10</v>
      </c>
    </row>
    <row r="457" spans="1:7" x14ac:dyDescent="0.3">
      <c r="A457" s="1" t="s">
        <v>31</v>
      </c>
      <c r="B457" s="2" t="s">
        <v>24</v>
      </c>
      <c r="C457" s="2" t="s">
        <v>5</v>
      </c>
      <c r="D457" s="3">
        <v>2027</v>
      </c>
      <c r="E457" s="4">
        <v>6.9</v>
      </c>
      <c r="F457" s="5">
        <v>4378.5</v>
      </c>
      <c r="G457" s="6" t="s">
        <v>10</v>
      </c>
    </row>
    <row r="458" spans="1:7" x14ac:dyDescent="0.3">
      <c r="A458" s="1" t="s">
        <v>31</v>
      </c>
      <c r="B458" s="2" t="s">
        <v>24</v>
      </c>
      <c r="C458" s="2" t="s">
        <v>5</v>
      </c>
      <c r="D458" s="3">
        <v>2028</v>
      </c>
      <c r="E458" s="4">
        <v>6.7</v>
      </c>
      <c r="F458" s="5">
        <v>4214.1000000000004</v>
      </c>
      <c r="G458" s="6" t="s">
        <v>10</v>
      </c>
    </row>
    <row r="459" spans="1:7" x14ac:dyDescent="0.3">
      <c r="A459" s="1" t="s">
        <v>31</v>
      </c>
      <c r="B459" s="2" t="s">
        <v>24</v>
      </c>
      <c r="C459" s="2" t="s">
        <v>5</v>
      </c>
      <c r="D459" s="3">
        <v>2029</v>
      </c>
      <c r="E459" s="4">
        <v>6.5</v>
      </c>
      <c r="F459" s="5">
        <v>4036.8</v>
      </c>
      <c r="G459" s="6" t="s">
        <v>10</v>
      </c>
    </row>
    <row r="460" spans="1:7" x14ac:dyDescent="0.3">
      <c r="A460" s="1" t="s">
        <v>31</v>
      </c>
      <c r="B460" s="2" t="s">
        <v>24</v>
      </c>
      <c r="C460" s="2" t="s">
        <v>5</v>
      </c>
      <c r="D460" s="3">
        <v>2030</v>
      </c>
      <c r="E460" s="4">
        <v>6.3</v>
      </c>
      <c r="F460" s="5">
        <v>3880.2</v>
      </c>
      <c r="G460" s="6" t="s">
        <v>10</v>
      </c>
    </row>
    <row r="461" spans="1:7" x14ac:dyDescent="0.3">
      <c r="A461" s="57" t="s">
        <v>31</v>
      </c>
      <c r="B461" s="49" t="s">
        <v>24</v>
      </c>
      <c r="C461" s="49" t="s">
        <v>6</v>
      </c>
      <c r="D461" s="58">
        <v>2014</v>
      </c>
      <c r="E461" s="59">
        <v>71.599999999999994</v>
      </c>
      <c r="F461" s="60" t="s">
        <v>7</v>
      </c>
      <c r="G461" s="61" t="s">
        <v>3</v>
      </c>
    </row>
    <row r="462" spans="1:7" x14ac:dyDescent="0.3">
      <c r="A462" s="57" t="s">
        <v>31</v>
      </c>
      <c r="B462" s="49" t="s">
        <v>24</v>
      </c>
      <c r="C462" s="49" t="s">
        <v>6</v>
      </c>
      <c r="D462" s="58">
        <v>2015</v>
      </c>
      <c r="E462" s="59">
        <v>72.099999999999994</v>
      </c>
      <c r="F462" s="60" t="s">
        <v>7</v>
      </c>
      <c r="G462" s="61" t="s">
        <v>3</v>
      </c>
    </row>
    <row r="463" spans="1:7" x14ac:dyDescent="0.3">
      <c r="A463" s="57" t="s">
        <v>31</v>
      </c>
      <c r="B463" s="49" t="s">
        <v>24</v>
      </c>
      <c r="C463" s="49" t="s">
        <v>6</v>
      </c>
      <c r="D463" s="58">
        <v>2016</v>
      </c>
      <c r="E463" s="59">
        <v>72.599999999999994</v>
      </c>
      <c r="F463" s="60" t="s">
        <v>7</v>
      </c>
      <c r="G463" s="61" t="s">
        <v>3</v>
      </c>
    </row>
    <row r="464" spans="1:7" x14ac:dyDescent="0.3">
      <c r="A464" s="57" t="s">
        <v>31</v>
      </c>
      <c r="B464" s="49" t="s">
        <v>24</v>
      </c>
      <c r="C464" s="49" t="s">
        <v>6</v>
      </c>
      <c r="D464" s="58">
        <v>2017</v>
      </c>
      <c r="E464" s="59">
        <v>73.2</v>
      </c>
      <c r="F464" s="60" t="s">
        <v>7</v>
      </c>
      <c r="G464" s="61" t="s">
        <v>3</v>
      </c>
    </row>
    <row r="465" spans="1:7" x14ac:dyDescent="0.3">
      <c r="A465" s="57" t="s">
        <v>31</v>
      </c>
      <c r="B465" s="49" t="s">
        <v>24</v>
      </c>
      <c r="C465" s="49" t="s">
        <v>6</v>
      </c>
      <c r="D465" s="58">
        <v>2018</v>
      </c>
      <c r="E465" s="59">
        <v>73.599999999999994</v>
      </c>
      <c r="F465" s="60" t="s">
        <v>7</v>
      </c>
      <c r="G465" s="61" t="s">
        <v>3</v>
      </c>
    </row>
    <row r="466" spans="1:7" x14ac:dyDescent="0.3">
      <c r="A466" s="57" t="s">
        <v>31</v>
      </c>
      <c r="B466" s="49" t="s">
        <v>24</v>
      </c>
      <c r="C466" s="49" t="s">
        <v>6</v>
      </c>
      <c r="D466" s="58">
        <v>2019</v>
      </c>
      <c r="E466" s="59">
        <v>74.099999999999994</v>
      </c>
      <c r="F466" s="60" t="s">
        <v>7</v>
      </c>
      <c r="G466" s="61" t="s">
        <v>3</v>
      </c>
    </row>
    <row r="467" spans="1:7" x14ac:dyDescent="0.3">
      <c r="A467" s="57" t="s">
        <v>31</v>
      </c>
      <c r="B467" s="49" t="s">
        <v>24</v>
      </c>
      <c r="C467" s="49" t="s">
        <v>6</v>
      </c>
      <c r="D467" s="58">
        <v>2020</v>
      </c>
      <c r="E467" s="59">
        <v>74.5</v>
      </c>
      <c r="F467" s="60" t="s">
        <v>7</v>
      </c>
      <c r="G467" s="61" t="s">
        <v>10</v>
      </c>
    </row>
    <row r="468" spans="1:7" x14ac:dyDescent="0.3">
      <c r="A468" s="57" t="s">
        <v>31</v>
      </c>
      <c r="B468" s="49" t="s">
        <v>24</v>
      </c>
      <c r="C468" s="49" t="s">
        <v>6</v>
      </c>
      <c r="D468" s="58">
        <v>2021</v>
      </c>
      <c r="E468" s="59">
        <v>74.900000000000006</v>
      </c>
      <c r="F468" s="60" t="s">
        <v>7</v>
      </c>
      <c r="G468" s="61" t="s">
        <v>10</v>
      </c>
    </row>
    <row r="469" spans="1:7" x14ac:dyDescent="0.3">
      <c r="A469" s="57" t="s">
        <v>31</v>
      </c>
      <c r="B469" s="49" t="s">
        <v>24</v>
      </c>
      <c r="C469" s="49" t="s">
        <v>6</v>
      </c>
      <c r="D469" s="58">
        <v>2022</v>
      </c>
      <c r="E469" s="59">
        <v>75.400000000000006</v>
      </c>
      <c r="F469" s="60" t="s">
        <v>7</v>
      </c>
      <c r="G469" s="61" t="s">
        <v>10</v>
      </c>
    </row>
    <row r="470" spans="1:7" x14ac:dyDescent="0.3">
      <c r="A470" s="57" t="s">
        <v>31</v>
      </c>
      <c r="B470" s="49" t="s">
        <v>24</v>
      </c>
      <c r="C470" s="49" t="s">
        <v>6</v>
      </c>
      <c r="D470" s="58">
        <v>2023</v>
      </c>
      <c r="E470" s="59">
        <v>75.8</v>
      </c>
      <c r="F470" s="60" t="s">
        <v>7</v>
      </c>
      <c r="G470" s="61" t="s">
        <v>10</v>
      </c>
    </row>
    <row r="471" spans="1:7" x14ac:dyDescent="0.3">
      <c r="A471" s="57" t="s">
        <v>31</v>
      </c>
      <c r="B471" s="49" t="s">
        <v>24</v>
      </c>
      <c r="C471" s="49" t="s">
        <v>6</v>
      </c>
      <c r="D471" s="58">
        <v>2024</v>
      </c>
      <c r="E471" s="59">
        <v>76.099999999999994</v>
      </c>
      <c r="F471" s="60" t="s">
        <v>7</v>
      </c>
      <c r="G471" s="61" t="s">
        <v>10</v>
      </c>
    </row>
    <row r="472" spans="1:7" x14ac:dyDescent="0.3">
      <c r="A472" s="57" t="s">
        <v>31</v>
      </c>
      <c r="B472" s="49" t="s">
        <v>24</v>
      </c>
      <c r="C472" s="49" t="s">
        <v>6</v>
      </c>
      <c r="D472" s="58">
        <v>2025</v>
      </c>
      <c r="E472" s="59">
        <v>76.599999999999994</v>
      </c>
      <c r="F472" s="60" t="s">
        <v>7</v>
      </c>
      <c r="G472" s="61" t="s">
        <v>10</v>
      </c>
    </row>
    <row r="473" spans="1:7" x14ac:dyDescent="0.3">
      <c r="A473" s="57" t="s">
        <v>31</v>
      </c>
      <c r="B473" s="49" t="s">
        <v>24</v>
      </c>
      <c r="C473" s="49" t="s">
        <v>6</v>
      </c>
      <c r="D473" s="58">
        <v>2026</v>
      </c>
      <c r="E473" s="59">
        <v>77</v>
      </c>
      <c r="F473" s="60" t="s">
        <v>7</v>
      </c>
      <c r="G473" s="61" t="s">
        <v>10</v>
      </c>
    </row>
    <row r="474" spans="1:7" x14ac:dyDescent="0.3">
      <c r="A474" s="57" t="s">
        <v>31</v>
      </c>
      <c r="B474" s="49" t="s">
        <v>24</v>
      </c>
      <c r="C474" s="49" t="s">
        <v>6</v>
      </c>
      <c r="D474" s="58">
        <v>2027</v>
      </c>
      <c r="E474" s="59">
        <v>77.3</v>
      </c>
      <c r="F474" s="60" t="s">
        <v>7</v>
      </c>
      <c r="G474" s="61" t="s">
        <v>10</v>
      </c>
    </row>
    <row r="475" spans="1:7" x14ac:dyDescent="0.3">
      <c r="A475" s="57" t="s">
        <v>31</v>
      </c>
      <c r="B475" s="49" t="s">
        <v>24</v>
      </c>
      <c r="C475" s="49" t="s">
        <v>6</v>
      </c>
      <c r="D475" s="58">
        <v>2028</v>
      </c>
      <c r="E475" s="59">
        <v>77.7</v>
      </c>
      <c r="F475" s="60" t="s">
        <v>7</v>
      </c>
      <c r="G475" s="61" t="s">
        <v>10</v>
      </c>
    </row>
    <row r="476" spans="1:7" x14ac:dyDescent="0.3">
      <c r="A476" s="57" t="s">
        <v>31</v>
      </c>
      <c r="B476" s="49" t="s">
        <v>24</v>
      </c>
      <c r="C476" s="49" t="s">
        <v>6</v>
      </c>
      <c r="D476" s="58">
        <v>2029</v>
      </c>
      <c r="E476" s="59">
        <v>78.099999999999994</v>
      </c>
      <c r="F476" s="60" t="s">
        <v>7</v>
      </c>
      <c r="G476" s="61" t="s">
        <v>10</v>
      </c>
    </row>
    <row r="477" spans="1:7" x14ac:dyDescent="0.3">
      <c r="A477" s="57" t="s">
        <v>31</v>
      </c>
      <c r="B477" s="49" t="s">
        <v>24</v>
      </c>
      <c r="C477" s="49" t="s">
        <v>6</v>
      </c>
      <c r="D477" s="58">
        <v>2030</v>
      </c>
      <c r="E477" s="59">
        <v>78.5</v>
      </c>
      <c r="F477" s="60" t="s">
        <v>7</v>
      </c>
      <c r="G477" s="61" t="s">
        <v>10</v>
      </c>
    </row>
    <row r="478" spans="1:7" x14ac:dyDescent="0.3">
      <c r="A478" s="62" t="s">
        <v>31</v>
      </c>
      <c r="B478" s="50" t="s">
        <v>24</v>
      </c>
      <c r="C478" s="50" t="s">
        <v>8</v>
      </c>
      <c r="D478" s="63">
        <v>2014</v>
      </c>
      <c r="E478" s="64">
        <v>6.6</v>
      </c>
      <c r="F478" s="65">
        <v>4701.1000000000004</v>
      </c>
      <c r="G478" s="66" t="s">
        <v>3</v>
      </c>
    </row>
    <row r="479" spans="1:7" x14ac:dyDescent="0.3">
      <c r="A479" s="62" t="s">
        <v>31</v>
      </c>
      <c r="B479" s="50" t="s">
        <v>24</v>
      </c>
      <c r="C479" s="50" t="s">
        <v>8</v>
      </c>
      <c r="D479" s="63">
        <v>2015</v>
      </c>
      <c r="E479" s="64">
        <v>6.6</v>
      </c>
      <c r="F479" s="65">
        <v>4638.3</v>
      </c>
      <c r="G479" s="66" t="s">
        <v>3</v>
      </c>
    </row>
    <row r="480" spans="1:7" x14ac:dyDescent="0.3">
      <c r="A480" s="62" t="s">
        <v>31</v>
      </c>
      <c r="B480" s="50" t="s">
        <v>24</v>
      </c>
      <c r="C480" s="50" t="s">
        <v>8</v>
      </c>
      <c r="D480" s="63">
        <v>2016</v>
      </c>
      <c r="E480" s="64">
        <v>6.5</v>
      </c>
      <c r="F480" s="65">
        <v>4576.1000000000004</v>
      </c>
      <c r="G480" s="66" t="s">
        <v>3</v>
      </c>
    </row>
    <row r="481" spans="1:7" x14ac:dyDescent="0.3">
      <c r="A481" s="62" t="s">
        <v>31</v>
      </c>
      <c r="B481" s="50" t="s">
        <v>24</v>
      </c>
      <c r="C481" s="50" t="s">
        <v>8</v>
      </c>
      <c r="D481" s="63">
        <v>2017</v>
      </c>
      <c r="E481" s="64">
        <v>6.5</v>
      </c>
      <c r="F481" s="65">
        <v>4523.3</v>
      </c>
      <c r="G481" s="66" t="s">
        <v>3</v>
      </c>
    </row>
    <row r="482" spans="1:7" x14ac:dyDescent="0.3">
      <c r="A482" s="62" t="s">
        <v>31</v>
      </c>
      <c r="B482" s="50" t="s">
        <v>24</v>
      </c>
      <c r="C482" s="50" t="s">
        <v>8</v>
      </c>
      <c r="D482" s="63">
        <v>2018</v>
      </c>
      <c r="E482" s="64">
        <v>6.5</v>
      </c>
      <c r="F482" s="65">
        <v>4475.7</v>
      </c>
      <c r="G482" s="66" t="s">
        <v>3</v>
      </c>
    </row>
    <row r="483" spans="1:7" x14ac:dyDescent="0.3">
      <c r="A483" s="62" t="s">
        <v>31</v>
      </c>
      <c r="B483" s="50" t="s">
        <v>24</v>
      </c>
      <c r="C483" s="50" t="s">
        <v>8</v>
      </c>
      <c r="D483" s="63">
        <v>2019</v>
      </c>
      <c r="E483" s="64">
        <v>6.5</v>
      </c>
      <c r="F483" s="65">
        <v>4433</v>
      </c>
      <c r="G483" s="66" t="s">
        <v>3</v>
      </c>
    </row>
    <row r="484" spans="1:7" x14ac:dyDescent="0.3">
      <c r="A484" s="62" t="s">
        <v>31</v>
      </c>
      <c r="B484" s="50" t="s">
        <v>24</v>
      </c>
      <c r="C484" s="50" t="s">
        <v>8</v>
      </c>
      <c r="D484" s="63">
        <v>2020</v>
      </c>
      <c r="E484" s="64">
        <v>6.5</v>
      </c>
      <c r="F484" s="65">
        <v>4387.3</v>
      </c>
      <c r="G484" s="66" t="s">
        <v>10</v>
      </c>
    </row>
    <row r="485" spans="1:7" x14ac:dyDescent="0.3">
      <c r="A485" s="62" t="s">
        <v>31</v>
      </c>
      <c r="B485" s="50" t="s">
        <v>24</v>
      </c>
      <c r="C485" s="50" t="s">
        <v>8</v>
      </c>
      <c r="D485" s="63">
        <v>2021</v>
      </c>
      <c r="E485" s="64">
        <v>6.5</v>
      </c>
      <c r="F485" s="65">
        <v>4335.1000000000004</v>
      </c>
      <c r="G485" s="66" t="s">
        <v>10</v>
      </c>
    </row>
    <row r="486" spans="1:7" x14ac:dyDescent="0.3">
      <c r="A486" s="62" t="s">
        <v>31</v>
      </c>
      <c r="B486" s="50" t="s">
        <v>24</v>
      </c>
      <c r="C486" s="50" t="s">
        <v>8</v>
      </c>
      <c r="D486" s="63">
        <v>2022</v>
      </c>
      <c r="E486" s="64">
        <v>6.4</v>
      </c>
      <c r="F486" s="65">
        <v>4276.8999999999996</v>
      </c>
      <c r="G486" s="66" t="s">
        <v>10</v>
      </c>
    </row>
    <row r="487" spans="1:7" x14ac:dyDescent="0.3">
      <c r="A487" s="62" t="s">
        <v>31</v>
      </c>
      <c r="B487" s="50" t="s">
        <v>24</v>
      </c>
      <c r="C487" s="50" t="s">
        <v>8</v>
      </c>
      <c r="D487" s="63">
        <v>2023</v>
      </c>
      <c r="E487" s="64">
        <v>6.4</v>
      </c>
      <c r="F487" s="65">
        <v>4220.8</v>
      </c>
      <c r="G487" s="66" t="s">
        <v>10</v>
      </c>
    </row>
    <row r="488" spans="1:7" x14ac:dyDescent="0.3">
      <c r="A488" s="62" t="s">
        <v>31</v>
      </c>
      <c r="B488" s="50" t="s">
        <v>24</v>
      </c>
      <c r="C488" s="50" t="s">
        <v>8</v>
      </c>
      <c r="D488" s="63">
        <v>2024</v>
      </c>
      <c r="E488" s="64">
        <v>6.4</v>
      </c>
      <c r="F488" s="65">
        <v>4169.3999999999996</v>
      </c>
      <c r="G488" s="66" t="s">
        <v>10</v>
      </c>
    </row>
    <row r="489" spans="1:7" x14ac:dyDescent="0.3">
      <c r="A489" s="62" t="s">
        <v>31</v>
      </c>
      <c r="B489" s="50" t="s">
        <v>24</v>
      </c>
      <c r="C489" s="50" t="s">
        <v>8</v>
      </c>
      <c r="D489" s="63">
        <v>2025</v>
      </c>
      <c r="E489" s="64">
        <v>6.3</v>
      </c>
      <c r="F489" s="65">
        <v>4104.5</v>
      </c>
      <c r="G489" s="66" t="s">
        <v>10</v>
      </c>
    </row>
    <row r="490" spans="1:7" x14ac:dyDescent="0.3">
      <c r="A490" s="62" t="s">
        <v>31</v>
      </c>
      <c r="B490" s="50" t="s">
        <v>24</v>
      </c>
      <c r="C490" s="50" t="s">
        <v>8</v>
      </c>
      <c r="D490" s="63">
        <v>2026</v>
      </c>
      <c r="E490" s="64">
        <v>6.3</v>
      </c>
      <c r="F490" s="65">
        <v>4045.7</v>
      </c>
      <c r="G490" s="66" t="s">
        <v>10</v>
      </c>
    </row>
    <row r="491" spans="1:7" x14ac:dyDescent="0.3">
      <c r="A491" s="62" t="s">
        <v>31</v>
      </c>
      <c r="B491" s="50" t="s">
        <v>24</v>
      </c>
      <c r="C491" s="50" t="s">
        <v>8</v>
      </c>
      <c r="D491" s="63">
        <v>2027</v>
      </c>
      <c r="E491" s="64">
        <v>6.3</v>
      </c>
      <c r="F491" s="65">
        <v>3987</v>
      </c>
      <c r="G491" s="66" t="s">
        <v>10</v>
      </c>
    </row>
    <row r="492" spans="1:7" x14ac:dyDescent="0.3">
      <c r="A492" s="62" t="s">
        <v>31</v>
      </c>
      <c r="B492" s="50" t="s">
        <v>24</v>
      </c>
      <c r="C492" s="50" t="s">
        <v>8</v>
      </c>
      <c r="D492" s="63">
        <v>2028</v>
      </c>
      <c r="E492" s="64">
        <v>6.2</v>
      </c>
      <c r="F492" s="65">
        <v>3933.4</v>
      </c>
      <c r="G492" s="66" t="s">
        <v>10</v>
      </c>
    </row>
    <row r="493" spans="1:7" x14ac:dyDescent="0.3">
      <c r="A493" s="62" t="s">
        <v>31</v>
      </c>
      <c r="B493" s="50" t="s">
        <v>24</v>
      </c>
      <c r="C493" s="50" t="s">
        <v>8</v>
      </c>
      <c r="D493" s="63">
        <v>2029</v>
      </c>
      <c r="E493" s="64">
        <v>6.2</v>
      </c>
      <c r="F493" s="65">
        <v>3873.6</v>
      </c>
      <c r="G493" s="66" t="s">
        <v>10</v>
      </c>
    </row>
    <row r="494" spans="1:7" x14ac:dyDescent="0.3">
      <c r="A494" s="62" t="s">
        <v>31</v>
      </c>
      <c r="B494" s="50" t="s">
        <v>24</v>
      </c>
      <c r="C494" s="50" t="s">
        <v>8</v>
      </c>
      <c r="D494" s="63">
        <v>2030</v>
      </c>
      <c r="E494" s="64">
        <v>6.2</v>
      </c>
      <c r="F494" s="65">
        <v>3821.9</v>
      </c>
      <c r="G494" s="66" t="s">
        <v>10</v>
      </c>
    </row>
    <row r="495" spans="1:7" x14ac:dyDescent="0.3">
      <c r="A495" s="1" t="s">
        <v>31</v>
      </c>
      <c r="B495" s="2" t="s">
        <v>24</v>
      </c>
      <c r="C495" s="2" t="s">
        <v>9</v>
      </c>
      <c r="D495" s="3">
        <v>2014</v>
      </c>
      <c r="E495" s="4">
        <v>16.3</v>
      </c>
      <c r="F495" s="5">
        <v>11671.3</v>
      </c>
      <c r="G495" s="6" t="s">
        <v>3</v>
      </c>
    </row>
    <row r="496" spans="1:7" x14ac:dyDescent="0.3">
      <c r="A496" s="1" t="s">
        <v>31</v>
      </c>
      <c r="B496" s="2" t="s">
        <v>24</v>
      </c>
      <c r="C496" s="2" t="s">
        <v>9</v>
      </c>
      <c r="D496" s="3">
        <v>2015</v>
      </c>
      <c r="E496" s="4">
        <v>16.100000000000001</v>
      </c>
      <c r="F496" s="5">
        <v>11352.7</v>
      </c>
      <c r="G496" s="6" t="s">
        <v>3</v>
      </c>
    </row>
    <row r="497" spans="1:7" x14ac:dyDescent="0.3">
      <c r="A497" s="1" t="s">
        <v>31</v>
      </c>
      <c r="B497" s="2" t="s">
        <v>24</v>
      </c>
      <c r="C497" s="2" t="s">
        <v>9</v>
      </c>
      <c r="D497" s="3">
        <v>2016</v>
      </c>
      <c r="E497" s="4">
        <v>15.8</v>
      </c>
      <c r="F497" s="5">
        <v>11057.3</v>
      </c>
      <c r="G497" s="6" t="s">
        <v>3</v>
      </c>
    </row>
    <row r="498" spans="1:7" x14ac:dyDescent="0.3">
      <c r="A498" s="1" t="s">
        <v>31</v>
      </c>
      <c r="B498" s="2" t="s">
        <v>24</v>
      </c>
      <c r="C498" s="2" t="s">
        <v>9</v>
      </c>
      <c r="D498" s="3">
        <v>2017</v>
      </c>
      <c r="E498" s="4">
        <v>15.5</v>
      </c>
      <c r="F498" s="5">
        <v>10763.4</v>
      </c>
      <c r="G498" s="6" t="s">
        <v>3</v>
      </c>
    </row>
    <row r="499" spans="1:7" x14ac:dyDescent="0.3">
      <c r="A499" s="1" t="s">
        <v>31</v>
      </c>
      <c r="B499" s="2" t="s">
        <v>24</v>
      </c>
      <c r="C499" s="2" t="s">
        <v>9</v>
      </c>
      <c r="D499" s="3">
        <v>2018</v>
      </c>
      <c r="E499" s="4">
        <v>15.3</v>
      </c>
      <c r="F499" s="5">
        <v>10526.2</v>
      </c>
      <c r="G499" s="6" t="s">
        <v>3</v>
      </c>
    </row>
    <row r="500" spans="1:7" x14ac:dyDescent="0.3">
      <c r="A500" s="1" t="s">
        <v>31</v>
      </c>
      <c r="B500" s="2" t="s">
        <v>24</v>
      </c>
      <c r="C500" s="2" t="s">
        <v>9</v>
      </c>
      <c r="D500" s="3">
        <v>2019</v>
      </c>
      <c r="E500" s="4">
        <v>15.1</v>
      </c>
      <c r="F500" s="5">
        <v>10273.299999999999</v>
      </c>
      <c r="G500" s="6" t="s">
        <v>3</v>
      </c>
    </row>
    <row r="501" spans="1:7" x14ac:dyDescent="0.3">
      <c r="A501" s="1" t="s">
        <v>31</v>
      </c>
      <c r="B501" s="2" t="s">
        <v>24</v>
      </c>
      <c r="C501" s="2" t="s">
        <v>9</v>
      </c>
      <c r="D501" s="3">
        <v>2020</v>
      </c>
      <c r="E501" s="4">
        <v>14.8</v>
      </c>
      <c r="F501" s="5">
        <v>10028.200000000001</v>
      </c>
      <c r="G501" s="6" t="s">
        <v>10</v>
      </c>
    </row>
    <row r="502" spans="1:7" x14ac:dyDescent="0.3">
      <c r="A502" s="1" t="s">
        <v>31</v>
      </c>
      <c r="B502" s="2" t="s">
        <v>24</v>
      </c>
      <c r="C502" s="2" t="s">
        <v>9</v>
      </c>
      <c r="D502" s="3">
        <v>2021</v>
      </c>
      <c r="E502" s="4">
        <v>14.6</v>
      </c>
      <c r="F502" s="5">
        <v>9777.9</v>
      </c>
      <c r="G502" s="6" t="s">
        <v>10</v>
      </c>
    </row>
    <row r="503" spans="1:7" x14ac:dyDescent="0.3">
      <c r="A503" s="1" t="s">
        <v>31</v>
      </c>
      <c r="B503" s="2" t="s">
        <v>24</v>
      </c>
      <c r="C503" s="2" t="s">
        <v>9</v>
      </c>
      <c r="D503" s="3">
        <v>2022</v>
      </c>
      <c r="E503" s="4">
        <v>14.3</v>
      </c>
      <c r="F503" s="5">
        <v>9520.7000000000007</v>
      </c>
      <c r="G503" s="6" t="s">
        <v>10</v>
      </c>
    </row>
    <row r="504" spans="1:7" x14ac:dyDescent="0.3">
      <c r="A504" s="1" t="s">
        <v>31</v>
      </c>
      <c r="B504" s="2" t="s">
        <v>24</v>
      </c>
      <c r="C504" s="2" t="s">
        <v>9</v>
      </c>
      <c r="D504" s="3">
        <v>2023</v>
      </c>
      <c r="E504" s="4">
        <v>14</v>
      </c>
      <c r="F504" s="5">
        <v>9246.5</v>
      </c>
      <c r="G504" s="6" t="s">
        <v>10</v>
      </c>
    </row>
    <row r="505" spans="1:7" x14ac:dyDescent="0.3">
      <c r="A505" s="1" t="s">
        <v>31</v>
      </c>
      <c r="B505" s="2" t="s">
        <v>24</v>
      </c>
      <c r="C505" s="2" t="s">
        <v>9</v>
      </c>
      <c r="D505" s="3">
        <v>2024</v>
      </c>
      <c r="E505" s="4">
        <v>13.9</v>
      </c>
      <c r="F505" s="5">
        <v>9060.2999999999993</v>
      </c>
      <c r="G505" s="6" t="s">
        <v>10</v>
      </c>
    </row>
    <row r="506" spans="1:7" x14ac:dyDescent="0.3">
      <c r="A506" s="1" t="s">
        <v>31</v>
      </c>
      <c r="B506" s="2" t="s">
        <v>24</v>
      </c>
      <c r="C506" s="2" t="s">
        <v>9</v>
      </c>
      <c r="D506" s="3">
        <v>2025</v>
      </c>
      <c r="E506" s="4">
        <v>13.6</v>
      </c>
      <c r="F506" s="5">
        <v>8793.6</v>
      </c>
      <c r="G506" s="6" t="s">
        <v>10</v>
      </c>
    </row>
    <row r="507" spans="1:7" x14ac:dyDescent="0.3">
      <c r="A507" s="1" t="s">
        <v>31</v>
      </c>
      <c r="B507" s="2" t="s">
        <v>24</v>
      </c>
      <c r="C507" s="2" t="s">
        <v>9</v>
      </c>
      <c r="D507" s="3">
        <v>2026</v>
      </c>
      <c r="E507" s="4">
        <v>13.3</v>
      </c>
      <c r="F507" s="5">
        <v>8560.9</v>
      </c>
      <c r="G507" s="6" t="s">
        <v>10</v>
      </c>
    </row>
    <row r="508" spans="1:7" x14ac:dyDescent="0.3">
      <c r="A508" s="1" t="s">
        <v>31</v>
      </c>
      <c r="B508" s="2" t="s">
        <v>24</v>
      </c>
      <c r="C508" s="2" t="s">
        <v>9</v>
      </c>
      <c r="D508" s="3">
        <v>2027</v>
      </c>
      <c r="E508" s="4">
        <v>13.1</v>
      </c>
      <c r="F508" s="5">
        <v>8365.5</v>
      </c>
      <c r="G508" s="6" t="s">
        <v>10</v>
      </c>
    </row>
    <row r="509" spans="1:7" x14ac:dyDescent="0.3">
      <c r="A509" s="1" t="s">
        <v>31</v>
      </c>
      <c r="B509" s="2" t="s">
        <v>24</v>
      </c>
      <c r="C509" s="2" t="s">
        <v>9</v>
      </c>
      <c r="D509" s="3">
        <v>2028</v>
      </c>
      <c r="E509" s="4">
        <v>12.9</v>
      </c>
      <c r="F509" s="5">
        <v>8147.5</v>
      </c>
      <c r="G509" s="6" t="s">
        <v>10</v>
      </c>
    </row>
    <row r="510" spans="1:7" x14ac:dyDescent="0.3">
      <c r="A510" s="1" t="s">
        <v>31</v>
      </c>
      <c r="B510" s="2" t="s">
        <v>24</v>
      </c>
      <c r="C510" s="2" t="s">
        <v>9</v>
      </c>
      <c r="D510" s="3">
        <v>2029</v>
      </c>
      <c r="E510" s="4">
        <v>12.7</v>
      </c>
      <c r="F510" s="5">
        <v>7910.5</v>
      </c>
      <c r="G510" s="6" t="s">
        <v>10</v>
      </c>
    </row>
    <row r="511" spans="1:7" x14ac:dyDescent="0.3">
      <c r="A511" s="1" t="s">
        <v>31</v>
      </c>
      <c r="B511" s="2" t="s">
        <v>24</v>
      </c>
      <c r="C511" s="2" t="s">
        <v>9</v>
      </c>
      <c r="D511" s="3">
        <v>2030</v>
      </c>
      <c r="E511" s="4">
        <v>12.5</v>
      </c>
      <c r="F511" s="5">
        <v>7702.2</v>
      </c>
      <c r="G511" s="6" t="s">
        <v>10</v>
      </c>
    </row>
    <row r="512" spans="1:7" x14ac:dyDescent="0.3">
      <c r="A512" s="51" t="s">
        <v>23</v>
      </c>
      <c r="B512" s="48" t="s">
        <v>24</v>
      </c>
      <c r="C512" s="48" t="s">
        <v>2</v>
      </c>
      <c r="D512" s="52">
        <v>2014</v>
      </c>
      <c r="E512" s="53">
        <v>57.6</v>
      </c>
      <c r="F512" s="54">
        <v>99039</v>
      </c>
      <c r="G512" s="55" t="s">
        <v>3</v>
      </c>
    </row>
    <row r="513" spans="1:7" x14ac:dyDescent="0.3">
      <c r="A513" s="51" t="s">
        <v>23</v>
      </c>
      <c r="B513" s="48" t="s">
        <v>24</v>
      </c>
      <c r="C513" s="48" t="s">
        <v>2</v>
      </c>
      <c r="D513" s="52">
        <v>2015</v>
      </c>
      <c r="E513" s="53">
        <v>57.7</v>
      </c>
      <c r="F513" s="54">
        <v>98269</v>
      </c>
      <c r="G513" s="55" t="s">
        <v>3</v>
      </c>
    </row>
    <row r="514" spans="1:7" x14ac:dyDescent="0.3">
      <c r="A514" s="51" t="s">
        <v>23</v>
      </c>
      <c r="B514" s="48" t="s">
        <v>24</v>
      </c>
      <c r="C514" s="48" t="s">
        <v>2</v>
      </c>
      <c r="D514" s="52">
        <v>2016</v>
      </c>
      <c r="E514" s="53">
        <v>57.8</v>
      </c>
      <c r="F514" s="54">
        <v>97603.7</v>
      </c>
      <c r="G514" s="55" t="s">
        <v>3</v>
      </c>
    </row>
    <row r="515" spans="1:7" x14ac:dyDescent="0.3">
      <c r="A515" s="51" t="s">
        <v>23</v>
      </c>
      <c r="B515" s="48" t="s">
        <v>24</v>
      </c>
      <c r="C515" s="48" t="s">
        <v>2</v>
      </c>
      <c r="D515" s="52">
        <v>2017</v>
      </c>
      <c r="E515" s="53">
        <v>57.9</v>
      </c>
      <c r="F515" s="54">
        <v>96928</v>
      </c>
      <c r="G515" s="55" t="s">
        <v>3</v>
      </c>
    </row>
    <row r="516" spans="1:7" x14ac:dyDescent="0.3">
      <c r="A516" s="51" t="s">
        <v>23</v>
      </c>
      <c r="B516" s="48" t="s">
        <v>24</v>
      </c>
      <c r="C516" s="48" t="s">
        <v>2</v>
      </c>
      <c r="D516" s="52">
        <v>2018</v>
      </c>
      <c r="E516" s="53">
        <v>57.9</v>
      </c>
      <c r="F516" s="54">
        <v>96295.9</v>
      </c>
      <c r="G516" s="55" t="s">
        <v>3</v>
      </c>
    </row>
    <row r="517" spans="1:7" x14ac:dyDescent="0.3">
      <c r="A517" s="51" t="s">
        <v>23</v>
      </c>
      <c r="B517" s="48" t="s">
        <v>24</v>
      </c>
      <c r="C517" s="48" t="s">
        <v>2</v>
      </c>
      <c r="D517" s="52">
        <v>2019</v>
      </c>
      <c r="E517" s="53">
        <v>58</v>
      </c>
      <c r="F517" s="54">
        <v>95683.9</v>
      </c>
      <c r="G517" s="55" t="s">
        <v>3</v>
      </c>
    </row>
    <row r="518" spans="1:7" x14ac:dyDescent="0.3">
      <c r="A518" s="51" t="s">
        <v>23</v>
      </c>
      <c r="B518" s="48" t="s">
        <v>24</v>
      </c>
      <c r="C518" s="48" t="s">
        <v>2</v>
      </c>
      <c r="D518" s="52">
        <v>2020</v>
      </c>
      <c r="E518" s="53">
        <v>58</v>
      </c>
      <c r="F518" s="54">
        <v>95020.6</v>
      </c>
      <c r="G518" s="55" t="s">
        <v>10</v>
      </c>
    </row>
    <row r="519" spans="1:7" x14ac:dyDescent="0.3">
      <c r="A519" s="51" t="s">
        <v>23</v>
      </c>
      <c r="B519" s="48" t="s">
        <v>24</v>
      </c>
      <c r="C519" s="48" t="s">
        <v>2</v>
      </c>
      <c r="D519" s="52">
        <v>2021</v>
      </c>
      <c r="E519" s="53">
        <v>58.1</v>
      </c>
      <c r="F519" s="54">
        <v>94378.2</v>
      </c>
      <c r="G519" s="55" t="s">
        <v>10</v>
      </c>
    </row>
    <row r="520" spans="1:7" x14ac:dyDescent="0.3">
      <c r="A520" s="51" t="s">
        <v>23</v>
      </c>
      <c r="B520" s="48" t="s">
        <v>24</v>
      </c>
      <c r="C520" s="48" t="s">
        <v>2</v>
      </c>
      <c r="D520" s="52">
        <v>2022</v>
      </c>
      <c r="E520" s="53">
        <v>58.1</v>
      </c>
      <c r="F520" s="54">
        <v>93775.7</v>
      </c>
      <c r="G520" s="55" t="s">
        <v>10</v>
      </c>
    </row>
    <row r="521" spans="1:7" x14ac:dyDescent="0.3">
      <c r="A521" s="51" t="s">
        <v>23</v>
      </c>
      <c r="B521" s="48" t="s">
        <v>24</v>
      </c>
      <c r="C521" s="48" t="s">
        <v>2</v>
      </c>
      <c r="D521" s="52">
        <v>2023</v>
      </c>
      <c r="E521" s="53">
        <v>58.1</v>
      </c>
      <c r="F521" s="54">
        <v>93188.800000000003</v>
      </c>
      <c r="G521" s="55" t="s">
        <v>10</v>
      </c>
    </row>
    <row r="522" spans="1:7" x14ac:dyDescent="0.3">
      <c r="A522" s="51" t="s">
        <v>23</v>
      </c>
      <c r="B522" s="48" t="s">
        <v>24</v>
      </c>
      <c r="C522" s="48" t="s">
        <v>2</v>
      </c>
      <c r="D522" s="52">
        <v>2024</v>
      </c>
      <c r="E522" s="53">
        <v>58.2</v>
      </c>
      <c r="F522" s="54">
        <v>92627.199999999997</v>
      </c>
      <c r="G522" s="55" t="s">
        <v>10</v>
      </c>
    </row>
    <row r="523" spans="1:7" x14ac:dyDescent="0.3">
      <c r="A523" s="51" t="s">
        <v>23</v>
      </c>
      <c r="B523" s="48" t="s">
        <v>24</v>
      </c>
      <c r="C523" s="48" t="s">
        <v>2</v>
      </c>
      <c r="D523" s="52">
        <v>2025</v>
      </c>
      <c r="E523" s="53">
        <v>58.2</v>
      </c>
      <c r="F523" s="54">
        <v>92035.9</v>
      </c>
      <c r="G523" s="55" t="s">
        <v>10</v>
      </c>
    </row>
    <row r="524" spans="1:7" x14ac:dyDescent="0.3">
      <c r="A524" s="51" t="s">
        <v>23</v>
      </c>
      <c r="B524" s="48" t="s">
        <v>24</v>
      </c>
      <c r="C524" s="48" t="s">
        <v>2</v>
      </c>
      <c r="D524" s="52">
        <v>2026</v>
      </c>
      <c r="E524" s="53">
        <v>58.3</v>
      </c>
      <c r="F524" s="54">
        <v>91509.8</v>
      </c>
      <c r="G524" s="55" t="s">
        <v>10</v>
      </c>
    </row>
    <row r="525" spans="1:7" x14ac:dyDescent="0.3">
      <c r="A525" s="51" t="s">
        <v>23</v>
      </c>
      <c r="B525" s="48" t="s">
        <v>24</v>
      </c>
      <c r="C525" s="48" t="s">
        <v>2</v>
      </c>
      <c r="D525" s="52">
        <v>2027</v>
      </c>
      <c r="E525" s="53">
        <v>58.3</v>
      </c>
      <c r="F525" s="54">
        <v>91012.4</v>
      </c>
      <c r="G525" s="55" t="s">
        <v>10</v>
      </c>
    </row>
    <row r="526" spans="1:7" x14ac:dyDescent="0.3">
      <c r="A526" s="51" t="s">
        <v>23</v>
      </c>
      <c r="B526" s="48" t="s">
        <v>24</v>
      </c>
      <c r="C526" s="48" t="s">
        <v>2</v>
      </c>
      <c r="D526" s="52">
        <v>2028</v>
      </c>
      <c r="E526" s="53">
        <v>58.4</v>
      </c>
      <c r="F526" s="54">
        <v>90507.6</v>
      </c>
      <c r="G526" s="55" t="s">
        <v>10</v>
      </c>
    </row>
    <row r="527" spans="1:7" x14ac:dyDescent="0.3">
      <c r="A527" s="51" t="s">
        <v>23</v>
      </c>
      <c r="B527" s="48" t="s">
        <v>24</v>
      </c>
      <c r="C527" s="48" t="s">
        <v>2</v>
      </c>
      <c r="D527" s="52">
        <v>2029</v>
      </c>
      <c r="E527" s="53">
        <v>58.4</v>
      </c>
      <c r="F527" s="54">
        <v>90008.3</v>
      </c>
      <c r="G527" s="55" t="s">
        <v>10</v>
      </c>
    </row>
    <row r="528" spans="1:7" x14ac:dyDescent="0.3">
      <c r="A528" s="51" t="s">
        <v>23</v>
      </c>
      <c r="B528" s="48" t="s">
        <v>24</v>
      </c>
      <c r="C528" s="48" t="s">
        <v>2</v>
      </c>
      <c r="D528" s="52">
        <v>2030</v>
      </c>
      <c r="E528" s="53">
        <v>58.5</v>
      </c>
      <c r="F528" s="54">
        <v>89469.1</v>
      </c>
      <c r="G528" s="55" t="s">
        <v>10</v>
      </c>
    </row>
    <row r="529" spans="1:7" x14ac:dyDescent="0.3">
      <c r="A529" s="1" t="s">
        <v>23</v>
      </c>
      <c r="B529" s="2" t="s">
        <v>24</v>
      </c>
      <c r="C529" s="2" t="s">
        <v>4</v>
      </c>
      <c r="D529" s="3">
        <v>2014</v>
      </c>
      <c r="E529" s="4">
        <v>50</v>
      </c>
      <c r="F529" s="5">
        <v>85977.600000000006</v>
      </c>
      <c r="G529" s="6" t="s">
        <v>3</v>
      </c>
    </row>
    <row r="530" spans="1:7" x14ac:dyDescent="0.3">
      <c r="A530" s="1" t="s">
        <v>23</v>
      </c>
      <c r="B530" s="2" t="s">
        <v>24</v>
      </c>
      <c r="C530" s="2" t="s">
        <v>4</v>
      </c>
      <c r="D530" s="3">
        <v>2015</v>
      </c>
      <c r="E530" s="4">
        <v>50.3</v>
      </c>
      <c r="F530" s="5">
        <v>85660.9</v>
      </c>
      <c r="G530" s="6" t="s">
        <v>3</v>
      </c>
    </row>
    <row r="531" spans="1:7" x14ac:dyDescent="0.3">
      <c r="A531" s="1" t="s">
        <v>23</v>
      </c>
      <c r="B531" s="2" t="s">
        <v>24</v>
      </c>
      <c r="C531" s="2" t="s">
        <v>4</v>
      </c>
      <c r="D531" s="3">
        <v>2016</v>
      </c>
      <c r="E531" s="4">
        <v>50.6</v>
      </c>
      <c r="F531" s="5">
        <v>85410.9</v>
      </c>
      <c r="G531" s="6" t="s">
        <v>3</v>
      </c>
    </row>
    <row r="532" spans="1:7" x14ac:dyDescent="0.3">
      <c r="A532" s="1" t="s">
        <v>23</v>
      </c>
      <c r="B532" s="2" t="s">
        <v>24</v>
      </c>
      <c r="C532" s="2" t="s">
        <v>4</v>
      </c>
      <c r="D532" s="3">
        <v>2017</v>
      </c>
      <c r="E532" s="4">
        <v>50.8</v>
      </c>
      <c r="F532" s="5">
        <v>85126.7</v>
      </c>
      <c r="G532" s="6" t="s">
        <v>3</v>
      </c>
    </row>
    <row r="533" spans="1:7" x14ac:dyDescent="0.3">
      <c r="A533" s="1" t="s">
        <v>23</v>
      </c>
      <c r="B533" s="2" t="s">
        <v>24</v>
      </c>
      <c r="C533" s="2" t="s">
        <v>4</v>
      </c>
      <c r="D533" s="3">
        <v>2018</v>
      </c>
      <c r="E533" s="4">
        <v>51.1</v>
      </c>
      <c r="F533" s="5">
        <v>84890.9</v>
      </c>
      <c r="G533" s="6" t="s">
        <v>3</v>
      </c>
    </row>
    <row r="534" spans="1:7" x14ac:dyDescent="0.3">
      <c r="A534" s="1" t="s">
        <v>23</v>
      </c>
      <c r="B534" s="2" t="s">
        <v>24</v>
      </c>
      <c r="C534" s="2" t="s">
        <v>4</v>
      </c>
      <c r="D534" s="3">
        <v>2019</v>
      </c>
      <c r="E534" s="4">
        <v>51.3</v>
      </c>
      <c r="F534" s="5">
        <v>84595.7</v>
      </c>
      <c r="G534" s="6" t="s">
        <v>3</v>
      </c>
    </row>
    <row r="535" spans="1:7" x14ac:dyDescent="0.3">
      <c r="A535" s="1" t="s">
        <v>23</v>
      </c>
      <c r="B535" s="2" t="s">
        <v>24</v>
      </c>
      <c r="C535" s="2" t="s">
        <v>4</v>
      </c>
      <c r="D535" s="3">
        <v>2020</v>
      </c>
      <c r="E535" s="4">
        <v>51.5</v>
      </c>
      <c r="F535" s="5">
        <v>84320.7</v>
      </c>
      <c r="G535" s="6" t="s">
        <v>10</v>
      </c>
    </row>
    <row r="536" spans="1:7" x14ac:dyDescent="0.3">
      <c r="A536" s="1" t="s">
        <v>23</v>
      </c>
      <c r="B536" s="2" t="s">
        <v>24</v>
      </c>
      <c r="C536" s="2" t="s">
        <v>4</v>
      </c>
      <c r="D536" s="3">
        <v>2021</v>
      </c>
      <c r="E536" s="4">
        <v>51.7</v>
      </c>
      <c r="F536" s="5">
        <v>84031.1</v>
      </c>
      <c r="G536" s="6" t="s">
        <v>10</v>
      </c>
    </row>
    <row r="537" spans="1:7" x14ac:dyDescent="0.3">
      <c r="A537" s="1" t="s">
        <v>23</v>
      </c>
      <c r="B537" s="2" t="s">
        <v>24</v>
      </c>
      <c r="C537" s="2" t="s">
        <v>4</v>
      </c>
      <c r="D537" s="3">
        <v>2022</v>
      </c>
      <c r="E537" s="4">
        <v>51.9</v>
      </c>
      <c r="F537" s="5">
        <v>83765.3</v>
      </c>
      <c r="G537" s="6" t="s">
        <v>10</v>
      </c>
    </row>
    <row r="538" spans="1:7" x14ac:dyDescent="0.3">
      <c r="A538" s="1" t="s">
        <v>23</v>
      </c>
      <c r="B538" s="2" t="s">
        <v>24</v>
      </c>
      <c r="C538" s="2" t="s">
        <v>4</v>
      </c>
      <c r="D538" s="3">
        <v>2023</v>
      </c>
      <c r="E538" s="4">
        <v>52.1</v>
      </c>
      <c r="F538" s="5">
        <v>83488.600000000006</v>
      </c>
      <c r="G538" s="6" t="s">
        <v>10</v>
      </c>
    </row>
    <row r="539" spans="1:7" x14ac:dyDescent="0.3">
      <c r="A539" s="1" t="s">
        <v>23</v>
      </c>
      <c r="B539" s="2" t="s">
        <v>24</v>
      </c>
      <c r="C539" s="2" t="s">
        <v>4</v>
      </c>
      <c r="D539" s="3">
        <v>2024</v>
      </c>
      <c r="E539" s="4">
        <v>52.3</v>
      </c>
      <c r="F539" s="5">
        <v>83224.3</v>
      </c>
      <c r="G539" s="6" t="s">
        <v>10</v>
      </c>
    </row>
    <row r="540" spans="1:7" x14ac:dyDescent="0.3">
      <c r="A540" s="1" t="s">
        <v>23</v>
      </c>
      <c r="B540" s="2" t="s">
        <v>24</v>
      </c>
      <c r="C540" s="2" t="s">
        <v>4</v>
      </c>
      <c r="D540" s="3">
        <v>2025</v>
      </c>
      <c r="E540" s="4">
        <v>52.4</v>
      </c>
      <c r="F540" s="5">
        <v>82897</v>
      </c>
      <c r="G540" s="6" t="s">
        <v>10</v>
      </c>
    </row>
    <row r="541" spans="1:7" x14ac:dyDescent="0.3">
      <c r="A541" s="1" t="s">
        <v>23</v>
      </c>
      <c r="B541" s="2" t="s">
        <v>24</v>
      </c>
      <c r="C541" s="2" t="s">
        <v>4</v>
      </c>
      <c r="D541" s="3">
        <v>2026</v>
      </c>
      <c r="E541" s="4">
        <v>52.6</v>
      </c>
      <c r="F541" s="5">
        <v>82663.8</v>
      </c>
      <c r="G541" s="6" t="s">
        <v>10</v>
      </c>
    </row>
    <row r="542" spans="1:7" x14ac:dyDescent="0.3">
      <c r="A542" s="1" t="s">
        <v>23</v>
      </c>
      <c r="B542" s="2" t="s">
        <v>24</v>
      </c>
      <c r="C542" s="2" t="s">
        <v>4</v>
      </c>
      <c r="D542" s="3">
        <v>2027</v>
      </c>
      <c r="E542" s="4">
        <v>52.8</v>
      </c>
      <c r="F542" s="5">
        <v>82419.600000000006</v>
      </c>
      <c r="G542" s="6" t="s">
        <v>10</v>
      </c>
    </row>
    <row r="543" spans="1:7" x14ac:dyDescent="0.3">
      <c r="A543" s="1" t="s">
        <v>23</v>
      </c>
      <c r="B543" s="2" t="s">
        <v>24</v>
      </c>
      <c r="C543" s="2" t="s">
        <v>4</v>
      </c>
      <c r="D543" s="3">
        <v>2028</v>
      </c>
      <c r="E543" s="4">
        <v>53</v>
      </c>
      <c r="F543" s="5">
        <v>82160.100000000006</v>
      </c>
      <c r="G543" s="6" t="s">
        <v>10</v>
      </c>
    </row>
    <row r="544" spans="1:7" x14ac:dyDescent="0.3">
      <c r="A544" s="1" t="s">
        <v>23</v>
      </c>
      <c r="B544" s="2" t="s">
        <v>24</v>
      </c>
      <c r="C544" s="2" t="s">
        <v>4</v>
      </c>
      <c r="D544" s="3">
        <v>2029</v>
      </c>
      <c r="E544" s="4">
        <v>53.2</v>
      </c>
      <c r="F544" s="5">
        <v>81884.800000000003</v>
      </c>
      <c r="G544" s="6" t="s">
        <v>10</v>
      </c>
    </row>
    <row r="545" spans="1:7" x14ac:dyDescent="0.3">
      <c r="A545" s="1" t="s">
        <v>23</v>
      </c>
      <c r="B545" s="2" t="s">
        <v>24</v>
      </c>
      <c r="C545" s="2" t="s">
        <v>4</v>
      </c>
      <c r="D545" s="3">
        <v>2030</v>
      </c>
      <c r="E545" s="4">
        <v>53.3</v>
      </c>
      <c r="F545" s="5">
        <v>81568.899999999994</v>
      </c>
      <c r="G545" s="6" t="s">
        <v>10</v>
      </c>
    </row>
    <row r="546" spans="1:7" x14ac:dyDescent="0.3">
      <c r="A546" s="1" t="s">
        <v>23</v>
      </c>
      <c r="B546" s="2" t="s">
        <v>24</v>
      </c>
      <c r="C546" s="2" t="s">
        <v>5</v>
      </c>
      <c r="D546" s="3">
        <v>2014</v>
      </c>
      <c r="E546" s="4">
        <v>7.6</v>
      </c>
      <c r="F546" s="5">
        <v>13061.4</v>
      </c>
      <c r="G546" s="6" t="s">
        <v>3</v>
      </c>
    </row>
    <row r="547" spans="1:7" x14ac:dyDescent="0.3">
      <c r="A547" s="1" t="s">
        <v>23</v>
      </c>
      <c r="B547" s="2" t="s">
        <v>24</v>
      </c>
      <c r="C547" s="2" t="s">
        <v>5</v>
      </c>
      <c r="D547" s="3">
        <v>2015</v>
      </c>
      <c r="E547" s="4">
        <v>7.4</v>
      </c>
      <c r="F547" s="5">
        <v>12608.1</v>
      </c>
      <c r="G547" s="6" t="s">
        <v>3</v>
      </c>
    </row>
    <row r="548" spans="1:7" x14ac:dyDescent="0.3">
      <c r="A548" s="1" t="s">
        <v>23</v>
      </c>
      <c r="B548" s="2" t="s">
        <v>24</v>
      </c>
      <c r="C548" s="2" t="s">
        <v>5</v>
      </c>
      <c r="D548" s="3">
        <v>2016</v>
      </c>
      <c r="E548" s="4">
        <v>7.2</v>
      </c>
      <c r="F548" s="5">
        <v>12192.8</v>
      </c>
      <c r="G548" s="6" t="s">
        <v>3</v>
      </c>
    </row>
    <row r="549" spans="1:7" x14ac:dyDescent="0.3">
      <c r="A549" s="1" t="s">
        <v>23</v>
      </c>
      <c r="B549" s="2" t="s">
        <v>24</v>
      </c>
      <c r="C549" s="2" t="s">
        <v>5</v>
      </c>
      <c r="D549" s="3">
        <v>2017</v>
      </c>
      <c r="E549" s="4">
        <v>7</v>
      </c>
      <c r="F549" s="5">
        <v>11801.3</v>
      </c>
      <c r="G549" s="6" t="s">
        <v>3</v>
      </c>
    </row>
    <row r="550" spans="1:7" x14ac:dyDescent="0.3">
      <c r="A550" s="1" t="s">
        <v>23</v>
      </c>
      <c r="B550" s="2" t="s">
        <v>24</v>
      </c>
      <c r="C550" s="2" t="s">
        <v>5</v>
      </c>
      <c r="D550" s="3">
        <v>2018</v>
      </c>
      <c r="E550" s="4">
        <v>6.9</v>
      </c>
      <c r="F550" s="5">
        <v>11405</v>
      </c>
      <c r="G550" s="6" t="s">
        <v>3</v>
      </c>
    </row>
    <row r="551" spans="1:7" x14ac:dyDescent="0.3">
      <c r="A551" s="1" t="s">
        <v>23</v>
      </c>
      <c r="B551" s="2" t="s">
        <v>24</v>
      </c>
      <c r="C551" s="2" t="s">
        <v>5</v>
      </c>
      <c r="D551" s="3">
        <v>2019</v>
      </c>
      <c r="E551" s="4">
        <v>6.7</v>
      </c>
      <c r="F551" s="5">
        <v>11088.2</v>
      </c>
      <c r="G551" s="6" t="s">
        <v>3</v>
      </c>
    </row>
    <row r="552" spans="1:7" x14ac:dyDescent="0.3">
      <c r="A552" s="1" t="s">
        <v>23</v>
      </c>
      <c r="B552" s="2" t="s">
        <v>24</v>
      </c>
      <c r="C552" s="2" t="s">
        <v>5</v>
      </c>
      <c r="D552" s="3">
        <v>2020</v>
      </c>
      <c r="E552" s="4">
        <v>6.5</v>
      </c>
      <c r="F552" s="5">
        <v>10699.9</v>
      </c>
      <c r="G552" s="6" t="s">
        <v>10</v>
      </c>
    </row>
    <row r="553" spans="1:7" x14ac:dyDescent="0.3">
      <c r="A553" s="1" t="s">
        <v>23</v>
      </c>
      <c r="B553" s="2" t="s">
        <v>24</v>
      </c>
      <c r="C553" s="2" t="s">
        <v>5</v>
      </c>
      <c r="D553" s="3">
        <v>2021</v>
      </c>
      <c r="E553" s="4">
        <v>6.4</v>
      </c>
      <c r="F553" s="5">
        <v>10347.200000000001</v>
      </c>
      <c r="G553" s="6" t="s">
        <v>10</v>
      </c>
    </row>
    <row r="554" spans="1:7" x14ac:dyDescent="0.3">
      <c r="A554" s="1" t="s">
        <v>23</v>
      </c>
      <c r="B554" s="2" t="s">
        <v>24</v>
      </c>
      <c r="C554" s="2" t="s">
        <v>5</v>
      </c>
      <c r="D554" s="3">
        <v>2022</v>
      </c>
      <c r="E554" s="4">
        <v>6.2</v>
      </c>
      <c r="F554" s="5">
        <v>10010.5</v>
      </c>
      <c r="G554" s="6" t="s">
        <v>10</v>
      </c>
    </row>
    <row r="555" spans="1:7" x14ac:dyDescent="0.3">
      <c r="A555" s="1" t="s">
        <v>23</v>
      </c>
      <c r="B555" s="2" t="s">
        <v>24</v>
      </c>
      <c r="C555" s="2" t="s">
        <v>5</v>
      </c>
      <c r="D555" s="3">
        <v>2023</v>
      </c>
      <c r="E555" s="4">
        <v>6.1</v>
      </c>
      <c r="F555" s="5">
        <v>9700.2000000000007</v>
      </c>
      <c r="G555" s="6" t="s">
        <v>10</v>
      </c>
    </row>
    <row r="556" spans="1:7" x14ac:dyDescent="0.3">
      <c r="A556" s="1" t="s">
        <v>23</v>
      </c>
      <c r="B556" s="2" t="s">
        <v>24</v>
      </c>
      <c r="C556" s="2" t="s">
        <v>5</v>
      </c>
      <c r="D556" s="3">
        <v>2024</v>
      </c>
      <c r="E556" s="4">
        <v>5.9</v>
      </c>
      <c r="F556" s="5">
        <v>9403</v>
      </c>
      <c r="G556" s="6" t="s">
        <v>10</v>
      </c>
    </row>
    <row r="557" spans="1:7" x14ac:dyDescent="0.3">
      <c r="A557" s="1" t="s">
        <v>23</v>
      </c>
      <c r="B557" s="2" t="s">
        <v>24</v>
      </c>
      <c r="C557" s="2" t="s">
        <v>5</v>
      </c>
      <c r="D557" s="3">
        <v>2025</v>
      </c>
      <c r="E557" s="4">
        <v>5.8</v>
      </c>
      <c r="F557" s="5">
        <v>9138.9</v>
      </c>
      <c r="G557" s="6" t="s">
        <v>10</v>
      </c>
    </row>
    <row r="558" spans="1:7" x14ac:dyDescent="0.3">
      <c r="A558" s="1" t="s">
        <v>23</v>
      </c>
      <c r="B558" s="2" t="s">
        <v>24</v>
      </c>
      <c r="C558" s="2" t="s">
        <v>5</v>
      </c>
      <c r="D558" s="3">
        <v>2026</v>
      </c>
      <c r="E558" s="4">
        <v>5.6</v>
      </c>
      <c r="F558" s="5">
        <v>8846</v>
      </c>
      <c r="G558" s="6" t="s">
        <v>10</v>
      </c>
    </row>
    <row r="559" spans="1:7" x14ac:dyDescent="0.3">
      <c r="A559" s="1" t="s">
        <v>23</v>
      </c>
      <c r="B559" s="2" t="s">
        <v>24</v>
      </c>
      <c r="C559" s="2" t="s">
        <v>5</v>
      </c>
      <c r="D559" s="3">
        <v>2027</v>
      </c>
      <c r="E559" s="4">
        <v>5.5</v>
      </c>
      <c r="F559" s="5">
        <v>8592.7999999999993</v>
      </c>
      <c r="G559" s="6" t="s">
        <v>10</v>
      </c>
    </row>
    <row r="560" spans="1:7" x14ac:dyDescent="0.3">
      <c r="A560" s="1" t="s">
        <v>23</v>
      </c>
      <c r="B560" s="2" t="s">
        <v>24</v>
      </c>
      <c r="C560" s="2" t="s">
        <v>5</v>
      </c>
      <c r="D560" s="3">
        <v>2028</v>
      </c>
      <c r="E560" s="4">
        <v>5.4</v>
      </c>
      <c r="F560" s="5">
        <v>8347.5</v>
      </c>
      <c r="G560" s="6" t="s">
        <v>10</v>
      </c>
    </row>
    <row r="561" spans="1:7" x14ac:dyDescent="0.3">
      <c r="A561" s="1" t="s">
        <v>23</v>
      </c>
      <c r="B561" s="2" t="s">
        <v>24</v>
      </c>
      <c r="C561" s="2" t="s">
        <v>5</v>
      </c>
      <c r="D561" s="3">
        <v>2029</v>
      </c>
      <c r="E561" s="4">
        <v>5.3</v>
      </c>
      <c r="F561" s="5">
        <v>8123.5</v>
      </c>
      <c r="G561" s="6" t="s">
        <v>10</v>
      </c>
    </row>
    <row r="562" spans="1:7" x14ac:dyDescent="0.3">
      <c r="A562" s="1" t="s">
        <v>23</v>
      </c>
      <c r="B562" s="2" t="s">
        <v>24</v>
      </c>
      <c r="C562" s="2" t="s">
        <v>5</v>
      </c>
      <c r="D562" s="3">
        <v>2030</v>
      </c>
      <c r="E562" s="4">
        <v>5.2</v>
      </c>
      <c r="F562" s="5">
        <v>7900.2</v>
      </c>
      <c r="G562" s="6" t="s">
        <v>10</v>
      </c>
    </row>
    <row r="563" spans="1:7" x14ac:dyDescent="0.3">
      <c r="A563" s="57" t="s">
        <v>23</v>
      </c>
      <c r="B563" s="49" t="s">
        <v>24</v>
      </c>
      <c r="C563" s="49" t="s">
        <v>6</v>
      </c>
      <c r="D563" s="58">
        <v>2014</v>
      </c>
      <c r="E563" s="59">
        <v>77.599999999999994</v>
      </c>
      <c r="F563" s="60" t="s">
        <v>7</v>
      </c>
      <c r="G563" s="61" t="s">
        <v>3</v>
      </c>
    </row>
    <row r="564" spans="1:7" x14ac:dyDescent="0.3">
      <c r="A564" s="57" t="s">
        <v>23</v>
      </c>
      <c r="B564" s="49" t="s">
        <v>24</v>
      </c>
      <c r="C564" s="49" t="s">
        <v>6</v>
      </c>
      <c r="D564" s="58">
        <v>2015</v>
      </c>
      <c r="E564" s="59">
        <v>78</v>
      </c>
      <c r="F564" s="60" t="s">
        <v>7</v>
      </c>
      <c r="G564" s="61" t="s">
        <v>3</v>
      </c>
    </row>
    <row r="565" spans="1:7" x14ac:dyDescent="0.3">
      <c r="A565" s="57" t="s">
        <v>23</v>
      </c>
      <c r="B565" s="49" t="s">
        <v>24</v>
      </c>
      <c r="C565" s="49" t="s">
        <v>6</v>
      </c>
      <c r="D565" s="58">
        <v>2016</v>
      </c>
      <c r="E565" s="59">
        <v>78.3</v>
      </c>
      <c r="F565" s="60" t="s">
        <v>7</v>
      </c>
      <c r="G565" s="61" t="s">
        <v>3</v>
      </c>
    </row>
    <row r="566" spans="1:7" x14ac:dyDescent="0.3">
      <c r="A566" s="57" t="s">
        <v>23</v>
      </c>
      <c r="B566" s="49" t="s">
        <v>24</v>
      </c>
      <c r="C566" s="49" t="s">
        <v>6</v>
      </c>
      <c r="D566" s="58">
        <v>2017</v>
      </c>
      <c r="E566" s="59">
        <v>78.599999999999994</v>
      </c>
      <c r="F566" s="60" t="s">
        <v>7</v>
      </c>
      <c r="G566" s="61" t="s">
        <v>3</v>
      </c>
    </row>
    <row r="567" spans="1:7" x14ac:dyDescent="0.3">
      <c r="A567" s="57" t="s">
        <v>23</v>
      </c>
      <c r="B567" s="49" t="s">
        <v>24</v>
      </c>
      <c r="C567" s="49" t="s">
        <v>6</v>
      </c>
      <c r="D567" s="58">
        <v>2018</v>
      </c>
      <c r="E567" s="59">
        <v>78.900000000000006</v>
      </c>
      <c r="F567" s="60" t="s">
        <v>7</v>
      </c>
      <c r="G567" s="61" t="s">
        <v>3</v>
      </c>
    </row>
    <row r="568" spans="1:7" x14ac:dyDescent="0.3">
      <c r="A568" s="57" t="s">
        <v>23</v>
      </c>
      <c r="B568" s="49" t="s">
        <v>24</v>
      </c>
      <c r="C568" s="49" t="s">
        <v>6</v>
      </c>
      <c r="D568" s="58">
        <v>2019</v>
      </c>
      <c r="E568" s="59">
        <v>79.2</v>
      </c>
      <c r="F568" s="60" t="s">
        <v>7</v>
      </c>
      <c r="G568" s="61" t="s">
        <v>3</v>
      </c>
    </row>
    <row r="569" spans="1:7" x14ac:dyDescent="0.3">
      <c r="A569" s="57" t="s">
        <v>23</v>
      </c>
      <c r="B569" s="49" t="s">
        <v>24</v>
      </c>
      <c r="C569" s="49" t="s">
        <v>6</v>
      </c>
      <c r="D569" s="58">
        <v>2020</v>
      </c>
      <c r="E569" s="59">
        <v>79.5</v>
      </c>
      <c r="F569" s="60" t="s">
        <v>7</v>
      </c>
      <c r="G569" s="61" t="s">
        <v>10</v>
      </c>
    </row>
    <row r="570" spans="1:7" x14ac:dyDescent="0.3">
      <c r="A570" s="57" t="s">
        <v>23</v>
      </c>
      <c r="B570" s="49" t="s">
        <v>24</v>
      </c>
      <c r="C570" s="49" t="s">
        <v>6</v>
      </c>
      <c r="D570" s="58">
        <v>2021</v>
      </c>
      <c r="E570" s="59">
        <v>79.8</v>
      </c>
      <c r="F570" s="60" t="s">
        <v>7</v>
      </c>
      <c r="G570" s="61" t="s">
        <v>10</v>
      </c>
    </row>
    <row r="571" spans="1:7" x14ac:dyDescent="0.3">
      <c r="A571" s="57" t="s">
        <v>23</v>
      </c>
      <c r="B571" s="49" t="s">
        <v>24</v>
      </c>
      <c r="C571" s="49" t="s">
        <v>6</v>
      </c>
      <c r="D571" s="58">
        <v>2022</v>
      </c>
      <c r="E571" s="59">
        <v>80.099999999999994</v>
      </c>
      <c r="F571" s="60" t="s">
        <v>7</v>
      </c>
      <c r="G571" s="61" t="s">
        <v>10</v>
      </c>
    </row>
    <row r="572" spans="1:7" x14ac:dyDescent="0.3">
      <c r="A572" s="57" t="s">
        <v>23</v>
      </c>
      <c r="B572" s="49" t="s">
        <v>24</v>
      </c>
      <c r="C572" s="49" t="s">
        <v>6</v>
      </c>
      <c r="D572" s="58">
        <v>2023</v>
      </c>
      <c r="E572" s="59">
        <v>80.400000000000006</v>
      </c>
      <c r="F572" s="60" t="s">
        <v>7</v>
      </c>
      <c r="G572" s="61" t="s">
        <v>10</v>
      </c>
    </row>
    <row r="573" spans="1:7" x14ac:dyDescent="0.3">
      <c r="A573" s="57" t="s">
        <v>23</v>
      </c>
      <c r="B573" s="49" t="s">
        <v>24</v>
      </c>
      <c r="C573" s="49" t="s">
        <v>6</v>
      </c>
      <c r="D573" s="58">
        <v>2024</v>
      </c>
      <c r="E573" s="59">
        <v>80.7</v>
      </c>
      <c r="F573" s="60" t="s">
        <v>7</v>
      </c>
      <c r="G573" s="61" t="s">
        <v>10</v>
      </c>
    </row>
    <row r="574" spans="1:7" x14ac:dyDescent="0.3">
      <c r="A574" s="57" t="s">
        <v>23</v>
      </c>
      <c r="B574" s="49" t="s">
        <v>24</v>
      </c>
      <c r="C574" s="49" t="s">
        <v>6</v>
      </c>
      <c r="D574" s="58">
        <v>2025</v>
      </c>
      <c r="E574" s="59">
        <v>80.900000000000006</v>
      </c>
      <c r="F574" s="60" t="s">
        <v>7</v>
      </c>
      <c r="G574" s="61" t="s">
        <v>10</v>
      </c>
    </row>
    <row r="575" spans="1:7" x14ac:dyDescent="0.3">
      <c r="A575" s="57" t="s">
        <v>23</v>
      </c>
      <c r="B575" s="49" t="s">
        <v>24</v>
      </c>
      <c r="C575" s="49" t="s">
        <v>6</v>
      </c>
      <c r="D575" s="58">
        <v>2026</v>
      </c>
      <c r="E575" s="59">
        <v>81.2</v>
      </c>
      <c r="F575" s="60" t="s">
        <v>7</v>
      </c>
      <c r="G575" s="61" t="s">
        <v>10</v>
      </c>
    </row>
    <row r="576" spans="1:7" x14ac:dyDescent="0.3">
      <c r="A576" s="57" t="s">
        <v>23</v>
      </c>
      <c r="B576" s="49" t="s">
        <v>24</v>
      </c>
      <c r="C576" s="49" t="s">
        <v>6</v>
      </c>
      <c r="D576" s="58">
        <v>2027</v>
      </c>
      <c r="E576" s="59">
        <v>81.400000000000006</v>
      </c>
      <c r="F576" s="60" t="s">
        <v>7</v>
      </c>
      <c r="G576" s="61" t="s">
        <v>10</v>
      </c>
    </row>
    <row r="577" spans="1:7" x14ac:dyDescent="0.3">
      <c r="A577" s="57" t="s">
        <v>23</v>
      </c>
      <c r="B577" s="49" t="s">
        <v>24</v>
      </c>
      <c r="C577" s="49" t="s">
        <v>6</v>
      </c>
      <c r="D577" s="58">
        <v>2028</v>
      </c>
      <c r="E577" s="59">
        <v>81.599999999999994</v>
      </c>
      <c r="F577" s="60" t="s">
        <v>7</v>
      </c>
      <c r="G577" s="61" t="s">
        <v>10</v>
      </c>
    </row>
    <row r="578" spans="1:7" x14ac:dyDescent="0.3">
      <c r="A578" s="57" t="s">
        <v>23</v>
      </c>
      <c r="B578" s="49" t="s">
        <v>24</v>
      </c>
      <c r="C578" s="49" t="s">
        <v>6</v>
      </c>
      <c r="D578" s="58">
        <v>2029</v>
      </c>
      <c r="E578" s="59">
        <v>81.900000000000006</v>
      </c>
      <c r="F578" s="60" t="s">
        <v>7</v>
      </c>
      <c r="G578" s="61" t="s">
        <v>10</v>
      </c>
    </row>
    <row r="579" spans="1:7" x14ac:dyDescent="0.3">
      <c r="A579" s="57" t="s">
        <v>23</v>
      </c>
      <c r="B579" s="49" t="s">
        <v>24</v>
      </c>
      <c r="C579" s="49" t="s">
        <v>6</v>
      </c>
      <c r="D579" s="58">
        <v>2030</v>
      </c>
      <c r="E579" s="59">
        <v>82.1</v>
      </c>
      <c r="F579" s="60" t="s">
        <v>7</v>
      </c>
      <c r="G579" s="61" t="s">
        <v>10</v>
      </c>
    </row>
    <row r="580" spans="1:7" x14ac:dyDescent="0.3">
      <c r="A580" s="62" t="s">
        <v>23</v>
      </c>
      <c r="B580" s="50" t="s">
        <v>24</v>
      </c>
      <c r="C580" s="50" t="s">
        <v>8</v>
      </c>
      <c r="D580" s="63">
        <v>2014</v>
      </c>
      <c r="E580" s="64">
        <v>6.8</v>
      </c>
      <c r="F580" s="65">
        <v>11709.6</v>
      </c>
      <c r="G580" s="66" t="s">
        <v>3</v>
      </c>
    </row>
    <row r="581" spans="1:7" x14ac:dyDescent="0.3">
      <c r="A581" s="62" t="s">
        <v>23</v>
      </c>
      <c r="B581" s="50" t="s">
        <v>24</v>
      </c>
      <c r="C581" s="50" t="s">
        <v>8</v>
      </c>
      <c r="D581" s="63">
        <v>2015</v>
      </c>
      <c r="E581" s="64">
        <v>6.8</v>
      </c>
      <c r="F581" s="65">
        <v>11585.3</v>
      </c>
      <c r="G581" s="66" t="s">
        <v>3</v>
      </c>
    </row>
    <row r="582" spans="1:7" x14ac:dyDescent="0.3">
      <c r="A582" s="62" t="s">
        <v>23</v>
      </c>
      <c r="B582" s="50" t="s">
        <v>24</v>
      </c>
      <c r="C582" s="50" t="s">
        <v>8</v>
      </c>
      <c r="D582" s="63">
        <v>2016</v>
      </c>
      <c r="E582" s="64">
        <v>6.8</v>
      </c>
      <c r="F582" s="65">
        <v>11473.7</v>
      </c>
      <c r="G582" s="66" t="s">
        <v>3</v>
      </c>
    </row>
    <row r="583" spans="1:7" x14ac:dyDescent="0.3">
      <c r="A583" s="62" t="s">
        <v>23</v>
      </c>
      <c r="B583" s="50" t="s">
        <v>24</v>
      </c>
      <c r="C583" s="50" t="s">
        <v>8</v>
      </c>
      <c r="D583" s="63">
        <v>2017</v>
      </c>
      <c r="E583" s="64">
        <v>6.8</v>
      </c>
      <c r="F583" s="65">
        <v>11364.1</v>
      </c>
      <c r="G583" s="66" t="s">
        <v>3</v>
      </c>
    </row>
    <row r="584" spans="1:7" x14ac:dyDescent="0.3">
      <c r="A584" s="62" t="s">
        <v>23</v>
      </c>
      <c r="B584" s="50" t="s">
        <v>24</v>
      </c>
      <c r="C584" s="50" t="s">
        <v>8</v>
      </c>
      <c r="D584" s="63">
        <v>2018</v>
      </c>
      <c r="E584" s="64">
        <v>6.8</v>
      </c>
      <c r="F584" s="65">
        <v>11255.2</v>
      </c>
      <c r="G584" s="66" t="s">
        <v>3</v>
      </c>
    </row>
    <row r="585" spans="1:7" x14ac:dyDescent="0.3">
      <c r="A585" s="62" t="s">
        <v>23</v>
      </c>
      <c r="B585" s="50" t="s">
        <v>24</v>
      </c>
      <c r="C585" s="50" t="s">
        <v>8</v>
      </c>
      <c r="D585" s="63">
        <v>2019</v>
      </c>
      <c r="E585" s="64">
        <v>6.8</v>
      </c>
      <c r="F585" s="65">
        <v>11153.1</v>
      </c>
      <c r="G585" s="66" t="s">
        <v>3</v>
      </c>
    </row>
    <row r="586" spans="1:7" x14ac:dyDescent="0.3">
      <c r="A586" s="62" t="s">
        <v>23</v>
      </c>
      <c r="B586" s="50" t="s">
        <v>24</v>
      </c>
      <c r="C586" s="50" t="s">
        <v>8</v>
      </c>
      <c r="D586" s="63">
        <v>2020</v>
      </c>
      <c r="E586" s="64">
        <v>6.7</v>
      </c>
      <c r="F586" s="65">
        <v>11046.2</v>
      </c>
      <c r="G586" s="66" t="s">
        <v>10</v>
      </c>
    </row>
    <row r="587" spans="1:7" x14ac:dyDescent="0.3">
      <c r="A587" s="62" t="s">
        <v>23</v>
      </c>
      <c r="B587" s="50" t="s">
        <v>24</v>
      </c>
      <c r="C587" s="50" t="s">
        <v>8</v>
      </c>
      <c r="D587" s="63">
        <v>2021</v>
      </c>
      <c r="E587" s="64">
        <v>6.7</v>
      </c>
      <c r="F587" s="65">
        <v>10927</v>
      </c>
      <c r="G587" s="66" t="s">
        <v>10</v>
      </c>
    </row>
    <row r="588" spans="1:7" x14ac:dyDescent="0.3">
      <c r="A588" s="62" t="s">
        <v>23</v>
      </c>
      <c r="B588" s="50" t="s">
        <v>24</v>
      </c>
      <c r="C588" s="50" t="s">
        <v>8</v>
      </c>
      <c r="D588" s="63">
        <v>2022</v>
      </c>
      <c r="E588" s="64">
        <v>6.7</v>
      </c>
      <c r="F588" s="65">
        <v>10799.7</v>
      </c>
      <c r="G588" s="66" t="s">
        <v>10</v>
      </c>
    </row>
    <row r="589" spans="1:7" x14ac:dyDescent="0.3">
      <c r="A589" s="62" t="s">
        <v>23</v>
      </c>
      <c r="B589" s="50" t="s">
        <v>24</v>
      </c>
      <c r="C589" s="50" t="s">
        <v>8</v>
      </c>
      <c r="D589" s="63">
        <v>2023</v>
      </c>
      <c r="E589" s="64">
        <v>6.7</v>
      </c>
      <c r="F589" s="65">
        <v>10679.7</v>
      </c>
      <c r="G589" s="66" t="s">
        <v>10</v>
      </c>
    </row>
    <row r="590" spans="1:7" x14ac:dyDescent="0.3">
      <c r="A590" s="62" t="s">
        <v>23</v>
      </c>
      <c r="B590" s="50" t="s">
        <v>24</v>
      </c>
      <c r="C590" s="50" t="s">
        <v>8</v>
      </c>
      <c r="D590" s="63">
        <v>2024</v>
      </c>
      <c r="E590" s="64">
        <v>6.6</v>
      </c>
      <c r="F590" s="65">
        <v>10554.9</v>
      </c>
      <c r="G590" s="66" t="s">
        <v>10</v>
      </c>
    </row>
    <row r="591" spans="1:7" x14ac:dyDescent="0.3">
      <c r="A591" s="62" t="s">
        <v>23</v>
      </c>
      <c r="B591" s="50" t="s">
        <v>24</v>
      </c>
      <c r="C591" s="50" t="s">
        <v>8</v>
      </c>
      <c r="D591" s="63">
        <v>2025</v>
      </c>
      <c r="E591" s="64">
        <v>6.6</v>
      </c>
      <c r="F591" s="65">
        <v>10436.4</v>
      </c>
      <c r="G591" s="66" t="s">
        <v>10</v>
      </c>
    </row>
    <row r="592" spans="1:7" x14ac:dyDescent="0.3">
      <c r="A592" s="62" t="s">
        <v>23</v>
      </c>
      <c r="B592" s="50" t="s">
        <v>24</v>
      </c>
      <c r="C592" s="50" t="s">
        <v>8</v>
      </c>
      <c r="D592" s="63">
        <v>2026</v>
      </c>
      <c r="E592" s="64">
        <v>6.6</v>
      </c>
      <c r="F592" s="65">
        <v>10323.5</v>
      </c>
      <c r="G592" s="66" t="s">
        <v>10</v>
      </c>
    </row>
    <row r="593" spans="1:7" x14ac:dyDescent="0.3">
      <c r="A593" s="62" t="s">
        <v>23</v>
      </c>
      <c r="B593" s="50" t="s">
        <v>24</v>
      </c>
      <c r="C593" s="50" t="s">
        <v>8</v>
      </c>
      <c r="D593" s="63">
        <v>2027</v>
      </c>
      <c r="E593" s="64">
        <v>6.5</v>
      </c>
      <c r="F593" s="65">
        <v>10221.6</v>
      </c>
      <c r="G593" s="66" t="s">
        <v>10</v>
      </c>
    </row>
    <row r="594" spans="1:7" x14ac:dyDescent="0.3">
      <c r="A594" s="62" t="s">
        <v>23</v>
      </c>
      <c r="B594" s="50" t="s">
        <v>24</v>
      </c>
      <c r="C594" s="50" t="s">
        <v>8</v>
      </c>
      <c r="D594" s="63">
        <v>2028</v>
      </c>
      <c r="E594" s="64">
        <v>6.5</v>
      </c>
      <c r="F594" s="65">
        <v>10118.1</v>
      </c>
      <c r="G594" s="66" t="s">
        <v>10</v>
      </c>
    </row>
    <row r="595" spans="1:7" x14ac:dyDescent="0.3">
      <c r="A595" s="62" t="s">
        <v>23</v>
      </c>
      <c r="B595" s="50" t="s">
        <v>24</v>
      </c>
      <c r="C595" s="50" t="s">
        <v>8</v>
      </c>
      <c r="D595" s="63">
        <v>2029</v>
      </c>
      <c r="E595" s="64">
        <v>6.5</v>
      </c>
      <c r="F595" s="65">
        <v>10007.799999999999</v>
      </c>
      <c r="G595" s="66" t="s">
        <v>10</v>
      </c>
    </row>
    <row r="596" spans="1:7" x14ac:dyDescent="0.3">
      <c r="A596" s="62" t="s">
        <v>23</v>
      </c>
      <c r="B596" s="50" t="s">
        <v>24</v>
      </c>
      <c r="C596" s="50" t="s">
        <v>8</v>
      </c>
      <c r="D596" s="63">
        <v>2030</v>
      </c>
      <c r="E596" s="64">
        <v>6.5</v>
      </c>
      <c r="F596" s="65">
        <v>9899.9</v>
      </c>
      <c r="G596" s="66" t="s">
        <v>10</v>
      </c>
    </row>
    <row r="597" spans="1:7" x14ac:dyDescent="0.3">
      <c r="A597" s="1" t="s">
        <v>23</v>
      </c>
      <c r="B597" s="2" t="s">
        <v>24</v>
      </c>
      <c r="C597" s="2" t="s">
        <v>9</v>
      </c>
      <c r="D597" s="3">
        <v>2014</v>
      </c>
      <c r="E597" s="4">
        <v>14.4</v>
      </c>
      <c r="F597" s="5">
        <v>24771.1</v>
      </c>
      <c r="G597" s="6" t="s">
        <v>3</v>
      </c>
    </row>
    <row r="598" spans="1:7" x14ac:dyDescent="0.3">
      <c r="A598" s="1" t="s">
        <v>23</v>
      </c>
      <c r="B598" s="2" t="s">
        <v>24</v>
      </c>
      <c r="C598" s="2" t="s">
        <v>9</v>
      </c>
      <c r="D598" s="3">
        <v>2015</v>
      </c>
      <c r="E598" s="4">
        <v>14.2</v>
      </c>
      <c r="F598" s="5">
        <v>24193.4</v>
      </c>
      <c r="G598" s="6" t="s">
        <v>3</v>
      </c>
    </row>
    <row r="599" spans="1:7" x14ac:dyDescent="0.3">
      <c r="A599" s="1" t="s">
        <v>23</v>
      </c>
      <c r="B599" s="2" t="s">
        <v>24</v>
      </c>
      <c r="C599" s="2" t="s">
        <v>9</v>
      </c>
      <c r="D599" s="3">
        <v>2016</v>
      </c>
      <c r="E599" s="4">
        <v>14</v>
      </c>
      <c r="F599" s="5">
        <v>23666.400000000001</v>
      </c>
      <c r="G599" s="6" t="s">
        <v>3</v>
      </c>
    </row>
    <row r="600" spans="1:7" x14ac:dyDescent="0.3">
      <c r="A600" s="1" t="s">
        <v>23</v>
      </c>
      <c r="B600" s="2" t="s">
        <v>24</v>
      </c>
      <c r="C600" s="2" t="s">
        <v>9</v>
      </c>
      <c r="D600" s="3">
        <v>2017</v>
      </c>
      <c r="E600" s="4">
        <v>13.8</v>
      </c>
      <c r="F600" s="5">
        <v>23165.4</v>
      </c>
      <c r="G600" s="6" t="s">
        <v>3</v>
      </c>
    </row>
    <row r="601" spans="1:7" x14ac:dyDescent="0.3">
      <c r="A601" s="1" t="s">
        <v>23</v>
      </c>
      <c r="B601" s="2" t="s">
        <v>24</v>
      </c>
      <c r="C601" s="2" t="s">
        <v>9</v>
      </c>
      <c r="D601" s="3">
        <v>2018</v>
      </c>
      <c r="E601" s="4">
        <v>13.6</v>
      </c>
      <c r="F601" s="5">
        <v>22660.1</v>
      </c>
      <c r="G601" s="6" t="s">
        <v>3</v>
      </c>
    </row>
    <row r="602" spans="1:7" x14ac:dyDescent="0.3">
      <c r="A602" s="1" t="s">
        <v>23</v>
      </c>
      <c r="B602" s="2" t="s">
        <v>24</v>
      </c>
      <c r="C602" s="2" t="s">
        <v>9</v>
      </c>
      <c r="D602" s="3">
        <v>2019</v>
      </c>
      <c r="E602" s="4">
        <v>13.5</v>
      </c>
      <c r="F602" s="5">
        <v>22241.4</v>
      </c>
      <c r="G602" s="6" t="s">
        <v>3</v>
      </c>
    </row>
    <row r="603" spans="1:7" x14ac:dyDescent="0.3">
      <c r="A603" s="1" t="s">
        <v>23</v>
      </c>
      <c r="B603" s="2" t="s">
        <v>24</v>
      </c>
      <c r="C603" s="2" t="s">
        <v>9</v>
      </c>
      <c r="D603" s="3">
        <v>2020</v>
      </c>
      <c r="E603" s="4">
        <v>13.3</v>
      </c>
      <c r="F603" s="5">
        <v>21746.2</v>
      </c>
      <c r="G603" s="6" t="s">
        <v>10</v>
      </c>
    </row>
    <row r="604" spans="1:7" x14ac:dyDescent="0.3">
      <c r="A604" s="1" t="s">
        <v>23</v>
      </c>
      <c r="B604" s="2" t="s">
        <v>24</v>
      </c>
      <c r="C604" s="2" t="s">
        <v>9</v>
      </c>
      <c r="D604" s="3">
        <v>2021</v>
      </c>
      <c r="E604" s="4">
        <v>13.1</v>
      </c>
      <c r="F604" s="5">
        <v>21274.2</v>
      </c>
      <c r="G604" s="6" t="s">
        <v>10</v>
      </c>
    </row>
    <row r="605" spans="1:7" x14ac:dyDescent="0.3">
      <c r="A605" s="1" t="s">
        <v>23</v>
      </c>
      <c r="B605" s="2" t="s">
        <v>24</v>
      </c>
      <c r="C605" s="2" t="s">
        <v>9</v>
      </c>
      <c r="D605" s="3">
        <v>2022</v>
      </c>
      <c r="E605" s="4">
        <v>12.9</v>
      </c>
      <c r="F605" s="5">
        <v>20810.2</v>
      </c>
      <c r="G605" s="6" t="s">
        <v>10</v>
      </c>
    </row>
    <row r="606" spans="1:7" x14ac:dyDescent="0.3">
      <c r="A606" s="1" t="s">
        <v>23</v>
      </c>
      <c r="B606" s="2" t="s">
        <v>24</v>
      </c>
      <c r="C606" s="2" t="s">
        <v>9</v>
      </c>
      <c r="D606" s="3">
        <v>2023</v>
      </c>
      <c r="E606" s="4">
        <v>12.7</v>
      </c>
      <c r="F606" s="5">
        <v>20379.900000000001</v>
      </c>
      <c r="G606" s="6" t="s">
        <v>10</v>
      </c>
    </row>
    <row r="607" spans="1:7" x14ac:dyDescent="0.3">
      <c r="A607" s="1" t="s">
        <v>23</v>
      </c>
      <c r="B607" s="2" t="s">
        <v>24</v>
      </c>
      <c r="C607" s="2" t="s">
        <v>9</v>
      </c>
      <c r="D607" s="3">
        <v>2024</v>
      </c>
      <c r="E607" s="4">
        <v>12.5</v>
      </c>
      <c r="F607" s="5">
        <v>19957.8</v>
      </c>
      <c r="G607" s="6" t="s">
        <v>10</v>
      </c>
    </row>
    <row r="608" spans="1:7" x14ac:dyDescent="0.3">
      <c r="A608" s="1" t="s">
        <v>23</v>
      </c>
      <c r="B608" s="2" t="s">
        <v>24</v>
      </c>
      <c r="C608" s="2" t="s">
        <v>9</v>
      </c>
      <c r="D608" s="3">
        <v>2025</v>
      </c>
      <c r="E608" s="4">
        <v>12.4</v>
      </c>
      <c r="F608" s="5">
        <v>19575.3</v>
      </c>
      <c r="G608" s="6" t="s">
        <v>10</v>
      </c>
    </row>
    <row r="609" spans="1:7" x14ac:dyDescent="0.3">
      <c r="A609" s="1" t="s">
        <v>23</v>
      </c>
      <c r="B609" s="2" t="s">
        <v>24</v>
      </c>
      <c r="C609" s="2" t="s">
        <v>9</v>
      </c>
      <c r="D609" s="3">
        <v>2026</v>
      </c>
      <c r="E609" s="4">
        <v>12.2</v>
      </c>
      <c r="F609" s="5">
        <v>19169.599999999999</v>
      </c>
      <c r="G609" s="6" t="s">
        <v>10</v>
      </c>
    </row>
    <row r="610" spans="1:7" x14ac:dyDescent="0.3">
      <c r="A610" s="1" t="s">
        <v>23</v>
      </c>
      <c r="B610" s="2" t="s">
        <v>24</v>
      </c>
      <c r="C610" s="2" t="s">
        <v>9</v>
      </c>
      <c r="D610" s="3">
        <v>2027</v>
      </c>
      <c r="E610" s="4">
        <v>12.1</v>
      </c>
      <c r="F610" s="5">
        <v>18814.400000000001</v>
      </c>
      <c r="G610" s="6" t="s">
        <v>10</v>
      </c>
    </row>
    <row r="611" spans="1:7" x14ac:dyDescent="0.3">
      <c r="A611" s="1" t="s">
        <v>23</v>
      </c>
      <c r="B611" s="2" t="s">
        <v>24</v>
      </c>
      <c r="C611" s="2" t="s">
        <v>9</v>
      </c>
      <c r="D611" s="3">
        <v>2028</v>
      </c>
      <c r="E611" s="4">
        <v>11.9</v>
      </c>
      <c r="F611" s="5">
        <v>18465.599999999999</v>
      </c>
      <c r="G611" s="6" t="s">
        <v>10</v>
      </c>
    </row>
    <row r="612" spans="1:7" x14ac:dyDescent="0.3">
      <c r="A612" s="1" t="s">
        <v>23</v>
      </c>
      <c r="B612" s="2" t="s">
        <v>24</v>
      </c>
      <c r="C612" s="2" t="s">
        <v>9</v>
      </c>
      <c r="D612" s="3">
        <v>2029</v>
      </c>
      <c r="E612" s="4">
        <v>11.8</v>
      </c>
      <c r="F612" s="5">
        <v>18131.3</v>
      </c>
      <c r="G612" s="6" t="s">
        <v>10</v>
      </c>
    </row>
    <row r="613" spans="1:7" x14ac:dyDescent="0.3">
      <c r="A613" s="1" t="s">
        <v>23</v>
      </c>
      <c r="B613" s="2" t="s">
        <v>24</v>
      </c>
      <c r="C613" s="2" t="s">
        <v>9</v>
      </c>
      <c r="D613" s="3">
        <v>2030</v>
      </c>
      <c r="E613" s="4">
        <v>11.6</v>
      </c>
      <c r="F613" s="5">
        <v>17800.099999999999</v>
      </c>
      <c r="G613" s="6" t="s">
        <v>10</v>
      </c>
    </row>
    <row r="614" spans="1:7" x14ac:dyDescent="0.3">
      <c r="A614" s="51" t="s">
        <v>19</v>
      </c>
      <c r="B614" s="48" t="s">
        <v>1</v>
      </c>
      <c r="C614" s="48" t="s">
        <v>2</v>
      </c>
      <c r="D614" s="52">
        <v>2014</v>
      </c>
      <c r="E614" s="53">
        <v>29.2</v>
      </c>
      <c r="F614" s="54">
        <v>33029.800000000003</v>
      </c>
      <c r="G614" s="55" t="s">
        <v>3</v>
      </c>
    </row>
    <row r="615" spans="1:7" x14ac:dyDescent="0.3">
      <c r="A615" s="51" t="s">
        <v>19</v>
      </c>
      <c r="B615" s="48" t="s">
        <v>1</v>
      </c>
      <c r="C615" s="48" t="s">
        <v>2</v>
      </c>
      <c r="D615" s="52">
        <v>2015</v>
      </c>
      <c r="E615" s="53">
        <v>29.8</v>
      </c>
      <c r="F615" s="54">
        <v>34610.5</v>
      </c>
      <c r="G615" s="55" t="s">
        <v>3</v>
      </c>
    </row>
    <row r="616" spans="1:7" x14ac:dyDescent="0.3">
      <c r="A616" s="51" t="s">
        <v>19</v>
      </c>
      <c r="B616" s="48" t="s">
        <v>1</v>
      </c>
      <c r="C616" s="48" t="s">
        <v>2</v>
      </c>
      <c r="D616" s="52">
        <v>2016</v>
      </c>
      <c r="E616" s="53">
        <v>30.3</v>
      </c>
      <c r="F616" s="54">
        <v>36126.5</v>
      </c>
      <c r="G616" s="55" t="s">
        <v>3</v>
      </c>
    </row>
    <row r="617" spans="1:7" x14ac:dyDescent="0.3">
      <c r="A617" s="51" t="s">
        <v>19</v>
      </c>
      <c r="B617" s="48" t="s">
        <v>1</v>
      </c>
      <c r="C617" s="48" t="s">
        <v>2</v>
      </c>
      <c r="D617" s="52">
        <v>2017</v>
      </c>
      <c r="E617" s="53">
        <v>30.8</v>
      </c>
      <c r="F617" s="54">
        <v>37680.300000000003</v>
      </c>
      <c r="G617" s="55" t="s">
        <v>3</v>
      </c>
    </row>
    <row r="618" spans="1:7" x14ac:dyDescent="0.3">
      <c r="A618" s="51" t="s">
        <v>19</v>
      </c>
      <c r="B618" s="48" t="s">
        <v>1</v>
      </c>
      <c r="C618" s="48" t="s">
        <v>2</v>
      </c>
      <c r="D618" s="52">
        <v>2018</v>
      </c>
      <c r="E618" s="53">
        <v>31.3</v>
      </c>
      <c r="F618" s="54">
        <v>39343.9</v>
      </c>
      <c r="G618" s="55" t="s">
        <v>3</v>
      </c>
    </row>
    <row r="619" spans="1:7" x14ac:dyDescent="0.3">
      <c r="A619" s="51" t="s">
        <v>19</v>
      </c>
      <c r="B619" s="48" t="s">
        <v>1</v>
      </c>
      <c r="C619" s="48" t="s">
        <v>2</v>
      </c>
      <c r="D619" s="52">
        <v>2019</v>
      </c>
      <c r="E619" s="53">
        <v>31.9</v>
      </c>
      <c r="F619" s="54">
        <v>41095.9</v>
      </c>
      <c r="G619" s="55" t="s">
        <v>3</v>
      </c>
    </row>
    <row r="620" spans="1:7" x14ac:dyDescent="0.3">
      <c r="A620" s="51" t="s">
        <v>19</v>
      </c>
      <c r="B620" s="48" t="s">
        <v>1</v>
      </c>
      <c r="C620" s="48" t="s">
        <v>2</v>
      </c>
      <c r="D620" s="52">
        <v>2020</v>
      </c>
      <c r="E620" s="53">
        <v>32.4</v>
      </c>
      <c r="F620" s="54">
        <v>42886.9</v>
      </c>
      <c r="G620" s="55" t="s">
        <v>10</v>
      </c>
    </row>
    <row r="621" spans="1:7" x14ac:dyDescent="0.3">
      <c r="A621" s="51" t="s">
        <v>19</v>
      </c>
      <c r="B621" s="48" t="s">
        <v>1</v>
      </c>
      <c r="C621" s="48" t="s">
        <v>2</v>
      </c>
      <c r="D621" s="52">
        <v>2021</v>
      </c>
      <c r="E621" s="53">
        <v>32.9</v>
      </c>
      <c r="F621" s="54">
        <v>44721.5</v>
      </c>
      <c r="G621" s="55" t="s">
        <v>10</v>
      </c>
    </row>
    <row r="622" spans="1:7" x14ac:dyDescent="0.3">
      <c r="A622" s="51" t="s">
        <v>19</v>
      </c>
      <c r="B622" s="48" t="s">
        <v>1</v>
      </c>
      <c r="C622" s="48" t="s">
        <v>2</v>
      </c>
      <c r="D622" s="52">
        <v>2022</v>
      </c>
      <c r="E622" s="53">
        <v>33.5</v>
      </c>
      <c r="F622" s="54">
        <v>46582.3</v>
      </c>
      <c r="G622" s="55" t="s">
        <v>10</v>
      </c>
    </row>
    <row r="623" spans="1:7" x14ac:dyDescent="0.3">
      <c r="A623" s="51" t="s">
        <v>19</v>
      </c>
      <c r="B623" s="48" t="s">
        <v>1</v>
      </c>
      <c r="C623" s="48" t="s">
        <v>2</v>
      </c>
      <c r="D623" s="52">
        <v>2023</v>
      </c>
      <c r="E623" s="53">
        <v>34</v>
      </c>
      <c r="F623" s="54">
        <v>48470</v>
      </c>
      <c r="G623" s="55" t="s">
        <v>10</v>
      </c>
    </row>
    <row r="624" spans="1:7" x14ac:dyDescent="0.3">
      <c r="A624" s="51" t="s">
        <v>19</v>
      </c>
      <c r="B624" s="48" t="s">
        <v>1</v>
      </c>
      <c r="C624" s="48" t="s">
        <v>2</v>
      </c>
      <c r="D624" s="52">
        <v>2024</v>
      </c>
      <c r="E624" s="53">
        <v>34.4</v>
      </c>
      <c r="F624" s="54">
        <v>50400.1</v>
      </c>
      <c r="G624" s="55" t="s">
        <v>10</v>
      </c>
    </row>
    <row r="625" spans="1:7" x14ac:dyDescent="0.3">
      <c r="A625" s="51" t="s">
        <v>19</v>
      </c>
      <c r="B625" s="48" t="s">
        <v>1</v>
      </c>
      <c r="C625" s="48" t="s">
        <v>2</v>
      </c>
      <c r="D625" s="52">
        <v>2025</v>
      </c>
      <c r="E625" s="53">
        <v>34.9</v>
      </c>
      <c r="F625" s="54">
        <v>52358</v>
      </c>
      <c r="G625" s="55" t="s">
        <v>10</v>
      </c>
    </row>
    <row r="626" spans="1:7" x14ac:dyDescent="0.3">
      <c r="A626" s="51" t="s">
        <v>19</v>
      </c>
      <c r="B626" s="48" t="s">
        <v>1</v>
      </c>
      <c r="C626" s="48" t="s">
        <v>2</v>
      </c>
      <c r="D626" s="52">
        <v>2026</v>
      </c>
      <c r="E626" s="53">
        <v>35.4</v>
      </c>
      <c r="F626" s="54">
        <v>54344.2</v>
      </c>
      <c r="G626" s="55" t="s">
        <v>10</v>
      </c>
    </row>
    <row r="627" spans="1:7" x14ac:dyDescent="0.3">
      <c r="A627" s="51" t="s">
        <v>19</v>
      </c>
      <c r="B627" s="48" t="s">
        <v>1</v>
      </c>
      <c r="C627" s="48" t="s">
        <v>2</v>
      </c>
      <c r="D627" s="52">
        <v>2027</v>
      </c>
      <c r="E627" s="53">
        <v>35.799999999999997</v>
      </c>
      <c r="F627" s="54">
        <v>56347</v>
      </c>
      <c r="G627" s="55" t="s">
        <v>10</v>
      </c>
    </row>
    <row r="628" spans="1:7" x14ac:dyDescent="0.3">
      <c r="A628" s="51" t="s">
        <v>19</v>
      </c>
      <c r="B628" s="48" t="s">
        <v>1</v>
      </c>
      <c r="C628" s="48" t="s">
        <v>2</v>
      </c>
      <c r="D628" s="52">
        <v>2028</v>
      </c>
      <c r="E628" s="53">
        <v>36.200000000000003</v>
      </c>
      <c r="F628" s="54">
        <v>58353.1</v>
      </c>
      <c r="G628" s="55" t="s">
        <v>10</v>
      </c>
    </row>
    <row r="629" spans="1:7" x14ac:dyDescent="0.3">
      <c r="A629" s="51" t="s">
        <v>19</v>
      </c>
      <c r="B629" s="48" t="s">
        <v>1</v>
      </c>
      <c r="C629" s="48" t="s">
        <v>2</v>
      </c>
      <c r="D629" s="52">
        <v>2029</v>
      </c>
      <c r="E629" s="53">
        <v>36.5</v>
      </c>
      <c r="F629" s="54">
        <v>60352.3</v>
      </c>
      <c r="G629" s="55" t="s">
        <v>10</v>
      </c>
    </row>
    <row r="630" spans="1:7" x14ac:dyDescent="0.3">
      <c r="A630" s="51" t="s">
        <v>19</v>
      </c>
      <c r="B630" s="48" t="s">
        <v>1</v>
      </c>
      <c r="C630" s="48" t="s">
        <v>2</v>
      </c>
      <c r="D630" s="52">
        <v>2030</v>
      </c>
      <c r="E630" s="53">
        <v>36.9</v>
      </c>
      <c r="F630" s="54">
        <v>62373.7</v>
      </c>
      <c r="G630" s="55" t="s">
        <v>10</v>
      </c>
    </row>
    <row r="631" spans="1:7" x14ac:dyDescent="0.3">
      <c r="A631" s="1" t="s">
        <v>19</v>
      </c>
      <c r="B631" s="2" t="s">
        <v>1</v>
      </c>
      <c r="C631" s="2" t="s">
        <v>4</v>
      </c>
      <c r="D631" s="3">
        <v>2014</v>
      </c>
      <c r="E631" s="4">
        <v>26.2</v>
      </c>
      <c r="F631" s="5">
        <v>29623.4</v>
      </c>
      <c r="G631" s="6" t="s">
        <v>3</v>
      </c>
    </row>
    <row r="632" spans="1:7" x14ac:dyDescent="0.3">
      <c r="A632" s="1" t="s">
        <v>19</v>
      </c>
      <c r="B632" s="2" t="s">
        <v>1</v>
      </c>
      <c r="C632" s="2" t="s">
        <v>4</v>
      </c>
      <c r="D632" s="3">
        <v>2015</v>
      </c>
      <c r="E632" s="4">
        <v>26.8</v>
      </c>
      <c r="F632" s="5">
        <v>31162.1</v>
      </c>
      <c r="G632" s="6" t="s">
        <v>3</v>
      </c>
    </row>
    <row r="633" spans="1:7" x14ac:dyDescent="0.3">
      <c r="A633" s="1" t="s">
        <v>19</v>
      </c>
      <c r="B633" s="2" t="s">
        <v>1</v>
      </c>
      <c r="C633" s="2" t="s">
        <v>4</v>
      </c>
      <c r="D633" s="3">
        <v>2016</v>
      </c>
      <c r="E633" s="4">
        <v>27.3</v>
      </c>
      <c r="F633" s="5">
        <v>32617.8</v>
      </c>
      <c r="G633" s="6" t="s">
        <v>3</v>
      </c>
    </row>
    <row r="634" spans="1:7" x14ac:dyDescent="0.3">
      <c r="A634" s="1" t="s">
        <v>19</v>
      </c>
      <c r="B634" s="2" t="s">
        <v>1</v>
      </c>
      <c r="C634" s="2" t="s">
        <v>4</v>
      </c>
      <c r="D634" s="3">
        <v>2017</v>
      </c>
      <c r="E634" s="4">
        <v>27.9</v>
      </c>
      <c r="F634" s="5">
        <v>34127.199999999997</v>
      </c>
      <c r="G634" s="6" t="s">
        <v>3</v>
      </c>
    </row>
    <row r="635" spans="1:7" x14ac:dyDescent="0.3">
      <c r="A635" s="1" t="s">
        <v>19</v>
      </c>
      <c r="B635" s="2" t="s">
        <v>1</v>
      </c>
      <c r="C635" s="2" t="s">
        <v>4</v>
      </c>
      <c r="D635" s="3">
        <v>2018</v>
      </c>
      <c r="E635" s="4">
        <v>28.5</v>
      </c>
      <c r="F635" s="5">
        <v>35753.9</v>
      </c>
      <c r="G635" s="6" t="s">
        <v>3</v>
      </c>
    </row>
    <row r="636" spans="1:7" x14ac:dyDescent="0.3">
      <c r="A636" s="1" t="s">
        <v>19</v>
      </c>
      <c r="B636" s="2" t="s">
        <v>1</v>
      </c>
      <c r="C636" s="2" t="s">
        <v>4</v>
      </c>
      <c r="D636" s="3">
        <v>2019</v>
      </c>
      <c r="E636" s="4">
        <v>29.1</v>
      </c>
      <c r="F636" s="5">
        <v>37465.800000000003</v>
      </c>
      <c r="G636" s="6" t="s">
        <v>3</v>
      </c>
    </row>
    <row r="637" spans="1:7" x14ac:dyDescent="0.3">
      <c r="A637" s="1" t="s">
        <v>19</v>
      </c>
      <c r="B637" s="2" t="s">
        <v>1</v>
      </c>
      <c r="C637" s="2" t="s">
        <v>4</v>
      </c>
      <c r="D637" s="3">
        <v>2020</v>
      </c>
      <c r="E637" s="4">
        <v>29.7</v>
      </c>
      <c r="F637" s="5">
        <v>39237.300000000003</v>
      </c>
      <c r="G637" s="6" t="s">
        <v>10</v>
      </c>
    </row>
    <row r="638" spans="1:7" x14ac:dyDescent="0.3">
      <c r="A638" s="1" t="s">
        <v>19</v>
      </c>
      <c r="B638" s="2" t="s">
        <v>1</v>
      </c>
      <c r="C638" s="2" t="s">
        <v>4</v>
      </c>
      <c r="D638" s="3">
        <v>2021</v>
      </c>
      <c r="E638" s="4">
        <v>30.2</v>
      </c>
      <c r="F638" s="5">
        <v>41057.800000000003</v>
      </c>
      <c r="G638" s="6" t="s">
        <v>10</v>
      </c>
    </row>
    <row r="639" spans="1:7" x14ac:dyDescent="0.3">
      <c r="A639" s="1" t="s">
        <v>19</v>
      </c>
      <c r="B639" s="2" t="s">
        <v>1</v>
      </c>
      <c r="C639" s="2" t="s">
        <v>4</v>
      </c>
      <c r="D639" s="3">
        <v>2022</v>
      </c>
      <c r="E639" s="4">
        <v>30.8</v>
      </c>
      <c r="F639" s="5">
        <v>42897.2</v>
      </c>
      <c r="G639" s="6" t="s">
        <v>10</v>
      </c>
    </row>
    <row r="640" spans="1:7" x14ac:dyDescent="0.3">
      <c r="A640" s="1" t="s">
        <v>19</v>
      </c>
      <c r="B640" s="2" t="s">
        <v>1</v>
      </c>
      <c r="C640" s="2" t="s">
        <v>4</v>
      </c>
      <c r="D640" s="3">
        <v>2023</v>
      </c>
      <c r="E640" s="4">
        <v>31.4</v>
      </c>
      <c r="F640" s="5">
        <v>44762.5</v>
      </c>
      <c r="G640" s="6" t="s">
        <v>10</v>
      </c>
    </row>
    <row r="641" spans="1:7" x14ac:dyDescent="0.3">
      <c r="A641" s="1" t="s">
        <v>19</v>
      </c>
      <c r="B641" s="2" t="s">
        <v>1</v>
      </c>
      <c r="C641" s="2" t="s">
        <v>4</v>
      </c>
      <c r="D641" s="3">
        <v>2024</v>
      </c>
      <c r="E641" s="4">
        <v>31.9</v>
      </c>
      <c r="F641" s="5">
        <v>46663.6</v>
      </c>
      <c r="G641" s="6" t="s">
        <v>10</v>
      </c>
    </row>
    <row r="642" spans="1:7" x14ac:dyDescent="0.3">
      <c r="A642" s="1" t="s">
        <v>19</v>
      </c>
      <c r="B642" s="2" t="s">
        <v>1</v>
      </c>
      <c r="C642" s="2" t="s">
        <v>4</v>
      </c>
      <c r="D642" s="3">
        <v>2025</v>
      </c>
      <c r="E642" s="4">
        <v>32.4</v>
      </c>
      <c r="F642" s="5">
        <v>48581</v>
      </c>
      <c r="G642" s="6" t="s">
        <v>10</v>
      </c>
    </row>
    <row r="643" spans="1:7" x14ac:dyDescent="0.3">
      <c r="A643" s="1" t="s">
        <v>19</v>
      </c>
      <c r="B643" s="2" t="s">
        <v>1</v>
      </c>
      <c r="C643" s="2" t="s">
        <v>4</v>
      </c>
      <c r="D643" s="3">
        <v>2026</v>
      </c>
      <c r="E643" s="4">
        <v>32.9</v>
      </c>
      <c r="F643" s="5">
        <v>50554.8</v>
      </c>
      <c r="G643" s="6" t="s">
        <v>10</v>
      </c>
    </row>
    <row r="644" spans="1:7" x14ac:dyDescent="0.3">
      <c r="A644" s="1" t="s">
        <v>19</v>
      </c>
      <c r="B644" s="2" t="s">
        <v>1</v>
      </c>
      <c r="C644" s="2" t="s">
        <v>4</v>
      </c>
      <c r="D644" s="3">
        <v>2027</v>
      </c>
      <c r="E644" s="4">
        <v>33.4</v>
      </c>
      <c r="F644" s="5">
        <v>52540.5</v>
      </c>
      <c r="G644" s="6" t="s">
        <v>10</v>
      </c>
    </row>
    <row r="645" spans="1:7" x14ac:dyDescent="0.3">
      <c r="A645" s="1" t="s">
        <v>19</v>
      </c>
      <c r="B645" s="2" t="s">
        <v>1</v>
      </c>
      <c r="C645" s="2" t="s">
        <v>4</v>
      </c>
      <c r="D645" s="3">
        <v>2028</v>
      </c>
      <c r="E645" s="4">
        <v>33.799999999999997</v>
      </c>
      <c r="F645" s="5">
        <v>54528.6</v>
      </c>
      <c r="G645" s="6" t="s">
        <v>10</v>
      </c>
    </row>
    <row r="646" spans="1:7" x14ac:dyDescent="0.3">
      <c r="A646" s="1" t="s">
        <v>19</v>
      </c>
      <c r="B646" s="2" t="s">
        <v>1</v>
      </c>
      <c r="C646" s="2" t="s">
        <v>4</v>
      </c>
      <c r="D646" s="3">
        <v>2029</v>
      </c>
      <c r="E646" s="4">
        <v>34.200000000000003</v>
      </c>
      <c r="F646" s="5">
        <v>56518.7</v>
      </c>
      <c r="G646" s="6" t="s">
        <v>10</v>
      </c>
    </row>
    <row r="647" spans="1:7" x14ac:dyDescent="0.3">
      <c r="A647" s="1" t="s">
        <v>19</v>
      </c>
      <c r="B647" s="2" t="s">
        <v>1</v>
      </c>
      <c r="C647" s="2" t="s">
        <v>4</v>
      </c>
      <c r="D647" s="3">
        <v>2030</v>
      </c>
      <c r="E647" s="4">
        <v>34.6</v>
      </c>
      <c r="F647" s="5">
        <v>58502.6</v>
      </c>
      <c r="G647" s="6" t="s">
        <v>10</v>
      </c>
    </row>
    <row r="648" spans="1:7" x14ac:dyDescent="0.3">
      <c r="A648" s="1" t="s">
        <v>19</v>
      </c>
      <c r="B648" s="2" t="s">
        <v>1</v>
      </c>
      <c r="C648" s="2" t="s">
        <v>5</v>
      </c>
      <c r="D648" s="3">
        <v>2014</v>
      </c>
      <c r="E648" s="4">
        <v>3</v>
      </c>
      <c r="F648" s="5">
        <v>3406.4</v>
      </c>
      <c r="G648" s="6" t="s">
        <v>3</v>
      </c>
    </row>
    <row r="649" spans="1:7" x14ac:dyDescent="0.3">
      <c r="A649" s="1" t="s">
        <v>19</v>
      </c>
      <c r="B649" s="2" t="s">
        <v>1</v>
      </c>
      <c r="C649" s="2" t="s">
        <v>5</v>
      </c>
      <c r="D649" s="3">
        <v>2015</v>
      </c>
      <c r="E649" s="4">
        <v>3</v>
      </c>
      <c r="F649" s="5">
        <v>3448.4</v>
      </c>
      <c r="G649" s="6" t="s">
        <v>3</v>
      </c>
    </row>
    <row r="650" spans="1:7" x14ac:dyDescent="0.3">
      <c r="A650" s="1" t="s">
        <v>19</v>
      </c>
      <c r="B650" s="2" t="s">
        <v>1</v>
      </c>
      <c r="C650" s="2" t="s">
        <v>5</v>
      </c>
      <c r="D650" s="3">
        <v>2016</v>
      </c>
      <c r="E650" s="4">
        <v>2.9</v>
      </c>
      <c r="F650" s="5">
        <v>3508.6</v>
      </c>
      <c r="G650" s="6" t="s">
        <v>3</v>
      </c>
    </row>
    <row r="651" spans="1:7" x14ac:dyDescent="0.3">
      <c r="A651" s="1" t="s">
        <v>19</v>
      </c>
      <c r="B651" s="2" t="s">
        <v>1</v>
      </c>
      <c r="C651" s="2" t="s">
        <v>5</v>
      </c>
      <c r="D651" s="3">
        <v>2017</v>
      </c>
      <c r="E651" s="4">
        <v>2.9</v>
      </c>
      <c r="F651" s="5">
        <v>3553.1</v>
      </c>
      <c r="G651" s="6" t="s">
        <v>3</v>
      </c>
    </row>
    <row r="652" spans="1:7" x14ac:dyDescent="0.3">
      <c r="A652" s="1" t="s">
        <v>19</v>
      </c>
      <c r="B652" s="2" t="s">
        <v>1</v>
      </c>
      <c r="C652" s="2" t="s">
        <v>5</v>
      </c>
      <c r="D652" s="3">
        <v>2018</v>
      </c>
      <c r="E652" s="4">
        <v>2.9</v>
      </c>
      <c r="F652" s="5">
        <v>3590</v>
      </c>
      <c r="G652" s="6" t="s">
        <v>3</v>
      </c>
    </row>
    <row r="653" spans="1:7" x14ac:dyDescent="0.3">
      <c r="A653" s="1" t="s">
        <v>19</v>
      </c>
      <c r="B653" s="2" t="s">
        <v>1</v>
      </c>
      <c r="C653" s="2" t="s">
        <v>5</v>
      </c>
      <c r="D653" s="3">
        <v>2019</v>
      </c>
      <c r="E653" s="4">
        <v>2.8</v>
      </c>
      <c r="F653" s="5">
        <v>3630</v>
      </c>
      <c r="G653" s="6" t="s">
        <v>3</v>
      </c>
    </row>
    <row r="654" spans="1:7" x14ac:dyDescent="0.3">
      <c r="A654" s="1" t="s">
        <v>19</v>
      </c>
      <c r="B654" s="2" t="s">
        <v>1</v>
      </c>
      <c r="C654" s="2" t="s">
        <v>5</v>
      </c>
      <c r="D654" s="3">
        <v>2020</v>
      </c>
      <c r="E654" s="4">
        <v>2.8</v>
      </c>
      <c r="F654" s="5">
        <v>3649.6</v>
      </c>
      <c r="G654" s="6" t="s">
        <v>10</v>
      </c>
    </row>
    <row r="655" spans="1:7" x14ac:dyDescent="0.3">
      <c r="A655" s="1" t="s">
        <v>19</v>
      </c>
      <c r="B655" s="2" t="s">
        <v>1</v>
      </c>
      <c r="C655" s="2" t="s">
        <v>5</v>
      </c>
      <c r="D655" s="3">
        <v>2021</v>
      </c>
      <c r="E655" s="4">
        <v>2.7</v>
      </c>
      <c r="F655" s="5">
        <v>3663.7</v>
      </c>
      <c r="G655" s="6" t="s">
        <v>10</v>
      </c>
    </row>
    <row r="656" spans="1:7" x14ac:dyDescent="0.3">
      <c r="A656" s="1" t="s">
        <v>19</v>
      </c>
      <c r="B656" s="2" t="s">
        <v>1</v>
      </c>
      <c r="C656" s="2" t="s">
        <v>5</v>
      </c>
      <c r="D656" s="3">
        <v>2022</v>
      </c>
      <c r="E656" s="4">
        <v>2.6</v>
      </c>
      <c r="F656" s="5">
        <v>3685.1</v>
      </c>
      <c r="G656" s="6" t="s">
        <v>10</v>
      </c>
    </row>
    <row r="657" spans="1:7" x14ac:dyDescent="0.3">
      <c r="A657" s="1" t="s">
        <v>19</v>
      </c>
      <c r="B657" s="2" t="s">
        <v>1</v>
      </c>
      <c r="C657" s="2" t="s">
        <v>5</v>
      </c>
      <c r="D657" s="3">
        <v>2023</v>
      </c>
      <c r="E657" s="4">
        <v>2.6</v>
      </c>
      <c r="F657" s="5">
        <v>3707.5</v>
      </c>
      <c r="G657" s="6" t="s">
        <v>10</v>
      </c>
    </row>
    <row r="658" spans="1:7" x14ac:dyDescent="0.3">
      <c r="A658" s="1" t="s">
        <v>19</v>
      </c>
      <c r="B658" s="2" t="s">
        <v>1</v>
      </c>
      <c r="C658" s="2" t="s">
        <v>5</v>
      </c>
      <c r="D658" s="3">
        <v>2024</v>
      </c>
      <c r="E658" s="4">
        <v>2.6</v>
      </c>
      <c r="F658" s="5">
        <v>3736.5</v>
      </c>
      <c r="G658" s="6" t="s">
        <v>10</v>
      </c>
    </row>
    <row r="659" spans="1:7" x14ac:dyDescent="0.3">
      <c r="A659" s="1" t="s">
        <v>19</v>
      </c>
      <c r="B659" s="2" t="s">
        <v>1</v>
      </c>
      <c r="C659" s="2" t="s">
        <v>5</v>
      </c>
      <c r="D659" s="3">
        <v>2025</v>
      </c>
      <c r="E659" s="4">
        <v>2.5</v>
      </c>
      <c r="F659" s="5">
        <v>3777</v>
      </c>
      <c r="G659" s="6" t="s">
        <v>10</v>
      </c>
    </row>
    <row r="660" spans="1:7" x14ac:dyDescent="0.3">
      <c r="A660" s="1" t="s">
        <v>19</v>
      </c>
      <c r="B660" s="2" t="s">
        <v>1</v>
      </c>
      <c r="C660" s="2" t="s">
        <v>5</v>
      </c>
      <c r="D660" s="3">
        <v>2026</v>
      </c>
      <c r="E660" s="4">
        <v>2.5</v>
      </c>
      <c r="F660" s="5">
        <v>3789.4</v>
      </c>
      <c r="G660" s="6" t="s">
        <v>10</v>
      </c>
    </row>
    <row r="661" spans="1:7" x14ac:dyDescent="0.3">
      <c r="A661" s="1" t="s">
        <v>19</v>
      </c>
      <c r="B661" s="2" t="s">
        <v>1</v>
      </c>
      <c r="C661" s="2" t="s">
        <v>5</v>
      </c>
      <c r="D661" s="3">
        <v>2027</v>
      </c>
      <c r="E661" s="4">
        <v>2.4</v>
      </c>
      <c r="F661" s="5">
        <v>3806.5</v>
      </c>
      <c r="G661" s="6" t="s">
        <v>10</v>
      </c>
    </row>
    <row r="662" spans="1:7" x14ac:dyDescent="0.3">
      <c r="A662" s="1" t="s">
        <v>19</v>
      </c>
      <c r="B662" s="2" t="s">
        <v>1</v>
      </c>
      <c r="C662" s="2" t="s">
        <v>5</v>
      </c>
      <c r="D662" s="3">
        <v>2028</v>
      </c>
      <c r="E662" s="4">
        <v>2.4</v>
      </c>
      <c r="F662" s="5">
        <v>3824.6</v>
      </c>
      <c r="G662" s="6" t="s">
        <v>10</v>
      </c>
    </row>
    <row r="663" spans="1:7" x14ac:dyDescent="0.3">
      <c r="A663" s="1" t="s">
        <v>19</v>
      </c>
      <c r="B663" s="2" t="s">
        <v>1</v>
      </c>
      <c r="C663" s="2" t="s">
        <v>5</v>
      </c>
      <c r="D663" s="3">
        <v>2029</v>
      </c>
      <c r="E663" s="4">
        <v>2.2999999999999998</v>
      </c>
      <c r="F663" s="5">
        <v>3833.6</v>
      </c>
      <c r="G663" s="6" t="s">
        <v>10</v>
      </c>
    </row>
    <row r="664" spans="1:7" x14ac:dyDescent="0.3">
      <c r="A664" s="1" t="s">
        <v>19</v>
      </c>
      <c r="B664" s="2" t="s">
        <v>1</v>
      </c>
      <c r="C664" s="2" t="s">
        <v>5</v>
      </c>
      <c r="D664" s="3">
        <v>2030</v>
      </c>
      <c r="E664" s="4">
        <v>2.2999999999999998</v>
      </c>
      <c r="F664" s="5">
        <v>3871.1</v>
      </c>
      <c r="G664" s="6" t="s">
        <v>10</v>
      </c>
    </row>
    <row r="665" spans="1:7" x14ac:dyDescent="0.3">
      <c r="A665" s="57" t="s">
        <v>19</v>
      </c>
      <c r="B665" s="49" t="s">
        <v>1</v>
      </c>
      <c r="C665" s="49" t="s">
        <v>6</v>
      </c>
      <c r="D665" s="58">
        <v>2014</v>
      </c>
      <c r="E665" s="59">
        <v>58.6</v>
      </c>
      <c r="F665" s="60" t="s">
        <v>7</v>
      </c>
      <c r="G665" s="61" t="s">
        <v>3</v>
      </c>
    </row>
    <row r="666" spans="1:7" x14ac:dyDescent="0.3">
      <c r="A666" s="57" t="s">
        <v>19</v>
      </c>
      <c r="B666" s="49" t="s">
        <v>1</v>
      </c>
      <c r="C666" s="49" t="s">
        <v>6</v>
      </c>
      <c r="D666" s="58">
        <v>2015</v>
      </c>
      <c r="E666" s="59">
        <v>59.5</v>
      </c>
      <c r="F666" s="60" t="s">
        <v>7</v>
      </c>
      <c r="G666" s="61" t="s">
        <v>3</v>
      </c>
    </row>
    <row r="667" spans="1:7" x14ac:dyDescent="0.3">
      <c r="A667" s="57" t="s">
        <v>19</v>
      </c>
      <c r="B667" s="49" t="s">
        <v>1</v>
      </c>
      <c r="C667" s="49" t="s">
        <v>6</v>
      </c>
      <c r="D667" s="58">
        <v>2016</v>
      </c>
      <c r="E667" s="59">
        <v>60.2</v>
      </c>
      <c r="F667" s="60" t="s">
        <v>7</v>
      </c>
      <c r="G667" s="61" t="s">
        <v>3</v>
      </c>
    </row>
    <row r="668" spans="1:7" x14ac:dyDescent="0.3">
      <c r="A668" s="57" t="s">
        <v>19</v>
      </c>
      <c r="B668" s="49" t="s">
        <v>1</v>
      </c>
      <c r="C668" s="49" t="s">
        <v>6</v>
      </c>
      <c r="D668" s="58">
        <v>2017</v>
      </c>
      <c r="E668" s="59">
        <v>60.8</v>
      </c>
      <c r="F668" s="60" t="s">
        <v>7</v>
      </c>
      <c r="G668" s="61" t="s">
        <v>3</v>
      </c>
    </row>
    <row r="669" spans="1:7" x14ac:dyDescent="0.3">
      <c r="A669" s="57" t="s">
        <v>19</v>
      </c>
      <c r="B669" s="49" t="s">
        <v>1</v>
      </c>
      <c r="C669" s="49" t="s">
        <v>6</v>
      </c>
      <c r="D669" s="58">
        <v>2018</v>
      </c>
      <c r="E669" s="59">
        <v>61.5</v>
      </c>
      <c r="F669" s="60" t="s">
        <v>7</v>
      </c>
      <c r="G669" s="61" t="s">
        <v>3</v>
      </c>
    </row>
    <row r="670" spans="1:7" x14ac:dyDescent="0.3">
      <c r="A670" s="57" t="s">
        <v>19</v>
      </c>
      <c r="B670" s="49" t="s">
        <v>1</v>
      </c>
      <c r="C670" s="49" t="s">
        <v>6</v>
      </c>
      <c r="D670" s="58">
        <v>2019</v>
      </c>
      <c r="E670" s="59">
        <v>62.1</v>
      </c>
      <c r="F670" s="60" t="s">
        <v>7</v>
      </c>
      <c r="G670" s="61" t="s">
        <v>3</v>
      </c>
    </row>
    <row r="671" spans="1:7" x14ac:dyDescent="0.3">
      <c r="A671" s="57" t="s">
        <v>19</v>
      </c>
      <c r="B671" s="49" t="s">
        <v>1</v>
      </c>
      <c r="C671" s="49" t="s">
        <v>6</v>
      </c>
      <c r="D671" s="58">
        <v>2020</v>
      </c>
      <c r="E671" s="59">
        <v>62.9</v>
      </c>
      <c r="F671" s="60" t="s">
        <v>7</v>
      </c>
      <c r="G671" s="61" t="s">
        <v>10</v>
      </c>
    </row>
    <row r="672" spans="1:7" x14ac:dyDescent="0.3">
      <c r="A672" s="57" t="s">
        <v>19</v>
      </c>
      <c r="B672" s="49" t="s">
        <v>1</v>
      </c>
      <c r="C672" s="49" t="s">
        <v>6</v>
      </c>
      <c r="D672" s="58">
        <v>2021</v>
      </c>
      <c r="E672" s="59">
        <v>63.6</v>
      </c>
      <c r="F672" s="60" t="s">
        <v>7</v>
      </c>
      <c r="G672" s="61" t="s">
        <v>10</v>
      </c>
    </row>
    <row r="673" spans="1:7" x14ac:dyDescent="0.3">
      <c r="A673" s="57" t="s">
        <v>19</v>
      </c>
      <c r="B673" s="49" t="s">
        <v>1</v>
      </c>
      <c r="C673" s="49" t="s">
        <v>6</v>
      </c>
      <c r="D673" s="58">
        <v>2022</v>
      </c>
      <c r="E673" s="59">
        <v>64.3</v>
      </c>
      <c r="F673" s="60" t="s">
        <v>7</v>
      </c>
      <c r="G673" s="61" t="s">
        <v>10</v>
      </c>
    </row>
    <row r="674" spans="1:7" x14ac:dyDescent="0.3">
      <c r="A674" s="57" t="s">
        <v>19</v>
      </c>
      <c r="B674" s="49" t="s">
        <v>1</v>
      </c>
      <c r="C674" s="49" t="s">
        <v>6</v>
      </c>
      <c r="D674" s="58">
        <v>2023</v>
      </c>
      <c r="E674" s="59">
        <v>64.900000000000006</v>
      </c>
      <c r="F674" s="60" t="s">
        <v>7</v>
      </c>
      <c r="G674" s="61" t="s">
        <v>10</v>
      </c>
    </row>
    <row r="675" spans="1:7" x14ac:dyDescent="0.3">
      <c r="A675" s="57" t="s">
        <v>19</v>
      </c>
      <c r="B675" s="49" t="s">
        <v>1</v>
      </c>
      <c r="C675" s="49" t="s">
        <v>6</v>
      </c>
      <c r="D675" s="58">
        <v>2024</v>
      </c>
      <c r="E675" s="59">
        <v>65.599999999999994</v>
      </c>
      <c r="F675" s="60" t="s">
        <v>7</v>
      </c>
      <c r="G675" s="61" t="s">
        <v>10</v>
      </c>
    </row>
    <row r="676" spans="1:7" x14ac:dyDescent="0.3">
      <c r="A676" s="57" t="s">
        <v>19</v>
      </c>
      <c r="B676" s="49" t="s">
        <v>1</v>
      </c>
      <c r="C676" s="49" t="s">
        <v>6</v>
      </c>
      <c r="D676" s="58">
        <v>2025</v>
      </c>
      <c r="E676" s="59">
        <v>66.2</v>
      </c>
      <c r="F676" s="60" t="s">
        <v>7</v>
      </c>
      <c r="G676" s="61" t="s">
        <v>10</v>
      </c>
    </row>
    <row r="677" spans="1:7" x14ac:dyDescent="0.3">
      <c r="A677" s="57" t="s">
        <v>19</v>
      </c>
      <c r="B677" s="49" t="s">
        <v>1</v>
      </c>
      <c r="C677" s="49" t="s">
        <v>6</v>
      </c>
      <c r="D677" s="58">
        <v>2026</v>
      </c>
      <c r="E677" s="59">
        <v>66.900000000000006</v>
      </c>
      <c r="F677" s="60" t="s">
        <v>7</v>
      </c>
      <c r="G677" s="61" t="s">
        <v>10</v>
      </c>
    </row>
    <row r="678" spans="1:7" x14ac:dyDescent="0.3">
      <c r="A678" s="57" t="s">
        <v>19</v>
      </c>
      <c r="B678" s="49" t="s">
        <v>1</v>
      </c>
      <c r="C678" s="49" t="s">
        <v>6</v>
      </c>
      <c r="D678" s="58">
        <v>2027</v>
      </c>
      <c r="E678" s="59">
        <v>67.5</v>
      </c>
      <c r="F678" s="60" t="s">
        <v>7</v>
      </c>
      <c r="G678" s="61" t="s">
        <v>10</v>
      </c>
    </row>
    <row r="679" spans="1:7" x14ac:dyDescent="0.3">
      <c r="A679" s="57" t="s">
        <v>19</v>
      </c>
      <c r="B679" s="49" t="s">
        <v>1</v>
      </c>
      <c r="C679" s="49" t="s">
        <v>6</v>
      </c>
      <c r="D679" s="58">
        <v>2028</v>
      </c>
      <c r="E679" s="59">
        <v>68</v>
      </c>
      <c r="F679" s="60" t="s">
        <v>7</v>
      </c>
      <c r="G679" s="61" t="s">
        <v>10</v>
      </c>
    </row>
    <row r="680" spans="1:7" x14ac:dyDescent="0.3">
      <c r="A680" s="57" t="s">
        <v>19</v>
      </c>
      <c r="B680" s="49" t="s">
        <v>1</v>
      </c>
      <c r="C680" s="49" t="s">
        <v>6</v>
      </c>
      <c r="D680" s="58">
        <v>2029</v>
      </c>
      <c r="E680" s="59">
        <v>68.599999999999994</v>
      </c>
      <c r="F680" s="60" t="s">
        <v>7</v>
      </c>
      <c r="G680" s="61" t="s">
        <v>10</v>
      </c>
    </row>
    <row r="681" spans="1:7" x14ac:dyDescent="0.3">
      <c r="A681" s="57" t="s">
        <v>19</v>
      </c>
      <c r="B681" s="49" t="s">
        <v>1</v>
      </c>
      <c r="C681" s="49" t="s">
        <v>6</v>
      </c>
      <c r="D681" s="58">
        <v>2030</v>
      </c>
      <c r="E681" s="59">
        <v>69.099999999999994</v>
      </c>
      <c r="F681" s="60" t="s">
        <v>7</v>
      </c>
      <c r="G681" s="61" t="s">
        <v>10</v>
      </c>
    </row>
    <row r="682" spans="1:7" x14ac:dyDescent="0.3">
      <c r="A682" s="62" t="s">
        <v>19</v>
      </c>
      <c r="B682" s="50" t="s">
        <v>1</v>
      </c>
      <c r="C682" s="50" t="s">
        <v>8</v>
      </c>
      <c r="D682" s="63">
        <v>2014</v>
      </c>
      <c r="E682" s="64">
        <v>15.5</v>
      </c>
      <c r="F682" s="65">
        <v>17559.099999999999</v>
      </c>
      <c r="G682" s="66" t="s">
        <v>3</v>
      </c>
    </row>
    <row r="683" spans="1:7" x14ac:dyDescent="0.3">
      <c r="A683" s="62" t="s">
        <v>19</v>
      </c>
      <c r="B683" s="50" t="s">
        <v>1</v>
      </c>
      <c r="C683" s="50" t="s">
        <v>8</v>
      </c>
      <c r="D683" s="63">
        <v>2015</v>
      </c>
      <c r="E683" s="64">
        <v>15.3</v>
      </c>
      <c r="F683" s="65">
        <v>17773</v>
      </c>
      <c r="G683" s="66" t="s">
        <v>3</v>
      </c>
    </row>
    <row r="684" spans="1:7" x14ac:dyDescent="0.3">
      <c r="A684" s="62" t="s">
        <v>19</v>
      </c>
      <c r="B684" s="50" t="s">
        <v>1</v>
      </c>
      <c r="C684" s="50" t="s">
        <v>8</v>
      </c>
      <c r="D684" s="63">
        <v>2016</v>
      </c>
      <c r="E684" s="64">
        <v>15.1</v>
      </c>
      <c r="F684" s="65">
        <v>18026</v>
      </c>
      <c r="G684" s="66" t="s">
        <v>3</v>
      </c>
    </row>
    <row r="685" spans="1:7" x14ac:dyDescent="0.3">
      <c r="A685" s="62" t="s">
        <v>19</v>
      </c>
      <c r="B685" s="50" t="s">
        <v>1</v>
      </c>
      <c r="C685" s="50" t="s">
        <v>8</v>
      </c>
      <c r="D685" s="63">
        <v>2017</v>
      </c>
      <c r="E685" s="64">
        <v>15.1</v>
      </c>
      <c r="F685" s="65">
        <v>18455.400000000001</v>
      </c>
      <c r="G685" s="66" t="s">
        <v>3</v>
      </c>
    </row>
    <row r="686" spans="1:7" x14ac:dyDescent="0.3">
      <c r="A686" s="62" t="s">
        <v>19</v>
      </c>
      <c r="B686" s="50" t="s">
        <v>1</v>
      </c>
      <c r="C686" s="50" t="s">
        <v>8</v>
      </c>
      <c r="D686" s="63">
        <v>2018</v>
      </c>
      <c r="E686" s="64">
        <v>15</v>
      </c>
      <c r="F686" s="65">
        <v>18839</v>
      </c>
      <c r="G686" s="66" t="s">
        <v>3</v>
      </c>
    </row>
    <row r="687" spans="1:7" x14ac:dyDescent="0.3">
      <c r="A687" s="62" t="s">
        <v>19</v>
      </c>
      <c r="B687" s="50" t="s">
        <v>1</v>
      </c>
      <c r="C687" s="50" t="s">
        <v>8</v>
      </c>
      <c r="D687" s="63">
        <v>2019</v>
      </c>
      <c r="E687" s="64">
        <v>14.9</v>
      </c>
      <c r="F687" s="65">
        <v>19198.3</v>
      </c>
      <c r="G687" s="66" t="s">
        <v>3</v>
      </c>
    </row>
    <row r="688" spans="1:7" x14ac:dyDescent="0.3">
      <c r="A688" s="62" t="s">
        <v>19</v>
      </c>
      <c r="B688" s="50" t="s">
        <v>1</v>
      </c>
      <c r="C688" s="50" t="s">
        <v>8</v>
      </c>
      <c r="D688" s="63">
        <v>2020</v>
      </c>
      <c r="E688" s="64">
        <v>14.8</v>
      </c>
      <c r="F688" s="65">
        <v>19534.400000000001</v>
      </c>
      <c r="G688" s="66" t="s">
        <v>10</v>
      </c>
    </row>
    <row r="689" spans="1:7" x14ac:dyDescent="0.3">
      <c r="A689" s="62" t="s">
        <v>19</v>
      </c>
      <c r="B689" s="50" t="s">
        <v>1</v>
      </c>
      <c r="C689" s="50" t="s">
        <v>8</v>
      </c>
      <c r="D689" s="63">
        <v>2021</v>
      </c>
      <c r="E689" s="64">
        <v>14.6</v>
      </c>
      <c r="F689" s="65">
        <v>19848</v>
      </c>
      <c r="G689" s="66" t="s">
        <v>10</v>
      </c>
    </row>
    <row r="690" spans="1:7" x14ac:dyDescent="0.3">
      <c r="A690" s="62" t="s">
        <v>19</v>
      </c>
      <c r="B690" s="50" t="s">
        <v>1</v>
      </c>
      <c r="C690" s="50" t="s">
        <v>8</v>
      </c>
      <c r="D690" s="63">
        <v>2022</v>
      </c>
      <c r="E690" s="64">
        <v>14.5</v>
      </c>
      <c r="F690" s="65">
        <v>20151.7</v>
      </c>
      <c r="G690" s="66" t="s">
        <v>10</v>
      </c>
    </row>
    <row r="691" spans="1:7" x14ac:dyDescent="0.3">
      <c r="A691" s="62" t="s">
        <v>19</v>
      </c>
      <c r="B691" s="50" t="s">
        <v>1</v>
      </c>
      <c r="C691" s="50" t="s">
        <v>8</v>
      </c>
      <c r="D691" s="63">
        <v>2023</v>
      </c>
      <c r="E691" s="64">
        <v>14.3</v>
      </c>
      <c r="F691" s="65">
        <v>20450.8</v>
      </c>
      <c r="G691" s="66" t="s">
        <v>10</v>
      </c>
    </row>
    <row r="692" spans="1:7" x14ac:dyDescent="0.3">
      <c r="A692" s="62" t="s">
        <v>19</v>
      </c>
      <c r="B692" s="50" t="s">
        <v>1</v>
      </c>
      <c r="C692" s="50" t="s">
        <v>8</v>
      </c>
      <c r="D692" s="63">
        <v>2024</v>
      </c>
      <c r="E692" s="64">
        <v>14.2</v>
      </c>
      <c r="F692" s="65">
        <v>20733</v>
      </c>
      <c r="G692" s="66" t="s">
        <v>10</v>
      </c>
    </row>
    <row r="693" spans="1:7" x14ac:dyDescent="0.3">
      <c r="A693" s="62" t="s">
        <v>19</v>
      </c>
      <c r="B693" s="50" t="s">
        <v>1</v>
      </c>
      <c r="C693" s="50" t="s">
        <v>8</v>
      </c>
      <c r="D693" s="63">
        <v>2025</v>
      </c>
      <c r="E693" s="64">
        <v>14</v>
      </c>
      <c r="F693" s="65">
        <v>21008.5</v>
      </c>
      <c r="G693" s="66" t="s">
        <v>10</v>
      </c>
    </row>
    <row r="694" spans="1:7" x14ac:dyDescent="0.3">
      <c r="A694" s="62" t="s">
        <v>19</v>
      </c>
      <c r="B694" s="50" t="s">
        <v>1</v>
      </c>
      <c r="C694" s="50" t="s">
        <v>8</v>
      </c>
      <c r="D694" s="63">
        <v>2026</v>
      </c>
      <c r="E694" s="64">
        <v>13.8</v>
      </c>
      <c r="F694" s="65">
        <v>21275.3</v>
      </c>
      <c r="G694" s="66" t="s">
        <v>10</v>
      </c>
    </row>
    <row r="695" spans="1:7" x14ac:dyDescent="0.3">
      <c r="A695" s="62" t="s">
        <v>19</v>
      </c>
      <c r="B695" s="50" t="s">
        <v>1</v>
      </c>
      <c r="C695" s="50" t="s">
        <v>8</v>
      </c>
      <c r="D695" s="63">
        <v>2027</v>
      </c>
      <c r="E695" s="64">
        <v>13.7</v>
      </c>
      <c r="F695" s="65">
        <v>21544</v>
      </c>
      <c r="G695" s="66" t="s">
        <v>10</v>
      </c>
    </row>
    <row r="696" spans="1:7" x14ac:dyDescent="0.3">
      <c r="A696" s="62" t="s">
        <v>19</v>
      </c>
      <c r="B696" s="50" t="s">
        <v>1</v>
      </c>
      <c r="C696" s="50" t="s">
        <v>8</v>
      </c>
      <c r="D696" s="63">
        <v>2028</v>
      </c>
      <c r="E696" s="64">
        <v>13.5</v>
      </c>
      <c r="F696" s="65">
        <v>21794.6</v>
      </c>
      <c r="G696" s="66" t="s">
        <v>10</v>
      </c>
    </row>
    <row r="697" spans="1:7" x14ac:dyDescent="0.3">
      <c r="A697" s="62" t="s">
        <v>19</v>
      </c>
      <c r="B697" s="50" t="s">
        <v>1</v>
      </c>
      <c r="C697" s="50" t="s">
        <v>8</v>
      </c>
      <c r="D697" s="63">
        <v>2029</v>
      </c>
      <c r="E697" s="64">
        <v>13.3</v>
      </c>
      <c r="F697" s="65">
        <v>22032.9</v>
      </c>
      <c r="G697" s="66" t="s">
        <v>10</v>
      </c>
    </row>
    <row r="698" spans="1:7" x14ac:dyDescent="0.3">
      <c r="A698" s="62" t="s">
        <v>19</v>
      </c>
      <c r="B698" s="50" t="s">
        <v>1</v>
      </c>
      <c r="C698" s="50" t="s">
        <v>8</v>
      </c>
      <c r="D698" s="63">
        <v>2030</v>
      </c>
      <c r="E698" s="64">
        <v>13.2</v>
      </c>
      <c r="F698" s="65">
        <v>22253.3</v>
      </c>
      <c r="G698" s="66" t="s">
        <v>10</v>
      </c>
    </row>
    <row r="699" spans="1:7" x14ac:dyDescent="0.3">
      <c r="A699" s="1" t="s">
        <v>19</v>
      </c>
      <c r="B699" s="2" t="s">
        <v>1</v>
      </c>
      <c r="C699" s="2" t="s">
        <v>9</v>
      </c>
      <c r="D699" s="3">
        <v>2014</v>
      </c>
      <c r="E699" s="4">
        <v>18.5</v>
      </c>
      <c r="F699" s="5">
        <v>20965.5</v>
      </c>
      <c r="G699" s="6" t="s">
        <v>3</v>
      </c>
    </row>
    <row r="700" spans="1:7" x14ac:dyDescent="0.3">
      <c r="A700" s="1" t="s">
        <v>19</v>
      </c>
      <c r="B700" s="2" t="s">
        <v>1</v>
      </c>
      <c r="C700" s="2" t="s">
        <v>9</v>
      </c>
      <c r="D700" s="3">
        <v>2015</v>
      </c>
      <c r="E700" s="4">
        <v>18.3</v>
      </c>
      <c r="F700" s="5">
        <v>21221.4</v>
      </c>
      <c r="G700" s="6" t="s">
        <v>3</v>
      </c>
    </row>
    <row r="701" spans="1:7" x14ac:dyDescent="0.3">
      <c r="A701" s="1" t="s">
        <v>19</v>
      </c>
      <c r="B701" s="2" t="s">
        <v>1</v>
      </c>
      <c r="C701" s="2" t="s">
        <v>9</v>
      </c>
      <c r="D701" s="3">
        <v>2016</v>
      </c>
      <c r="E701" s="4">
        <v>18.100000000000001</v>
      </c>
      <c r="F701" s="5">
        <v>21534.6</v>
      </c>
      <c r="G701" s="6" t="s">
        <v>3</v>
      </c>
    </row>
    <row r="702" spans="1:7" x14ac:dyDescent="0.3">
      <c r="A702" s="1" t="s">
        <v>19</v>
      </c>
      <c r="B702" s="2" t="s">
        <v>1</v>
      </c>
      <c r="C702" s="2" t="s">
        <v>9</v>
      </c>
      <c r="D702" s="3">
        <v>2017</v>
      </c>
      <c r="E702" s="4">
        <v>18</v>
      </c>
      <c r="F702" s="5">
        <v>22008.5</v>
      </c>
      <c r="G702" s="6" t="s">
        <v>3</v>
      </c>
    </row>
    <row r="703" spans="1:7" x14ac:dyDescent="0.3">
      <c r="A703" s="1" t="s">
        <v>19</v>
      </c>
      <c r="B703" s="2" t="s">
        <v>1</v>
      </c>
      <c r="C703" s="2" t="s">
        <v>9</v>
      </c>
      <c r="D703" s="3">
        <v>2018</v>
      </c>
      <c r="E703" s="4">
        <v>17.8</v>
      </c>
      <c r="F703" s="5">
        <v>22429</v>
      </c>
      <c r="G703" s="6" t="s">
        <v>3</v>
      </c>
    </row>
    <row r="704" spans="1:7" x14ac:dyDescent="0.3">
      <c r="A704" s="1" t="s">
        <v>19</v>
      </c>
      <c r="B704" s="2" t="s">
        <v>1</v>
      </c>
      <c r="C704" s="2" t="s">
        <v>9</v>
      </c>
      <c r="D704" s="3">
        <v>2019</v>
      </c>
      <c r="E704" s="4">
        <v>17.7</v>
      </c>
      <c r="F704" s="5">
        <v>22828.3</v>
      </c>
      <c r="G704" s="6" t="s">
        <v>3</v>
      </c>
    </row>
    <row r="705" spans="1:7" x14ac:dyDescent="0.3">
      <c r="A705" s="1" t="s">
        <v>19</v>
      </c>
      <c r="B705" s="2" t="s">
        <v>1</v>
      </c>
      <c r="C705" s="2" t="s">
        <v>9</v>
      </c>
      <c r="D705" s="3">
        <v>2020</v>
      </c>
      <c r="E705" s="4">
        <v>17.5</v>
      </c>
      <c r="F705" s="5">
        <v>23184</v>
      </c>
      <c r="G705" s="6" t="s">
        <v>10</v>
      </c>
    </row>
    <row r="706" spans="1:7" x14ac:dyDescent="0.3">
      <c r="A706" s="1" t="s">
        <v>19</v>
      </c>
      <c r="B706" s="2" t="s">
        <v>1</v>
      </c>
      <c r="C706" s="2" t="s">
        <v>9</v>
      </c>
      <c r="D706" s="3">
        <v>2021</v>
      </c>
      <c r="E706" s="4">
        <v>17.3</v>
      </c>
      <c r="F706" s="5">
        <v>23511.7</v>
      </c>
      <c r="G706" s="6" t="s">
        <v>10</v>
      </c>
    </row>
    <row r="707" spans="1:7" x14ac:dyDescent="0.3">
      <c r="A707" s="1" t="s">
        <v>19</v>
      </c>
      <c r="B707" s="2" t="s">
        <v>1</v>
      </c>
      <c r="C707" s="2" t="s">
        <v>9</v>
      </c>
      <c r="D707" s="3">
        <v>2022</v>
      </c>
      <c r="E707" s="4">
        <v>17.100000000000001</v>
      </c>
      <c r="F707" s="5">
        <v>23836.799999999999</v>
      </c>
      <c r="G707" s="6" t="s">
        <v>10</v>
      </c>
    </row>
    <row r="708" spans="1:7" x14ac:dyDescent="0.3">
      <c r="A708" s="1" t="s">
        <v>19</v>
      </c>
      <c r="B708" s="2" t="s">
        <v>1</v>
      </c>
      <c r="C708" s="2" t="s">
        <v>9</v>
      </c>
      <c r="D708" s="3">
        <v>2023</v>
      </c>
      <c r="E708" s="4">
        <v>16.899999999999999</v>
      </c>
      <c r="F708" s="5">
        <v>24158.2</v>
      </c>
      <c r="G708" s="6" t="s">
        <v>10</v>
      </c>
    </row>
    <row r="709" spans="1:7" x14ac:dyDescent="0.3">
      <c r="A709" s="1" t="s">
        <v>19</v>
      </c>
      <c r="B709" s="2" t="s">
        <v>1</v>
      </c>
      <c r="C709" s="2" t="s">
        <v>9</v>
      </c>
      <c r="D709" s="3">
        <v>2024</v>
      </c>
      <c r="E709" s="4">
        <v>16.7</v>
      </c>
      <c r="F709" s="5">
        <v>24469.5</v>
      </c>
      <c r="G709" s="6" t="s">
        <v>10</v>
      </c>
    </row>
    <row r="710" spans="1:7" x14ac:dyDescent="0.3">
      <c r="A710" s="1" t="s">
        <v>19</v>
      </c>
      <c r="B710" s="2" t="s">
        <v>1</v>
      </c>
      <c r="C710" s="2" t="s">
        <v>9</v>
      </c>
      <c r="D710" s="3">
        <v>2025</v>
      </c>
      <c r="E710" s="4">
        <v>16.5</v>
      </c>
      <c r="F710" s="5">
        <v>24785.5</v>
      </c>
      <c r="G710" s="6" t="s">
        <v>10</v>
      </c>
    </row>
    <row r="711" spans="1:7" x14ac:dyDescent="0.3">
      <c r="A711" s="1" t="s">
        <v>19</v>
      </c>
      <c r="B711" s="2" t="s">
        <v>1</v>
      </c>
      <c r="C711" s="2" t="s">
        <v>9</v>
      </c>
      <c r="D711" s="3">
        <v>2026</v>
      </c>
      <c r="E711" s="4">
        <v>16.3</v>
      </c>
      <c r="F711" s="5">
        <v>25064.6</v>
      </c>
      <c r="G711" s="6" t="s">
        <v>10</v>
      </c>
    </row>
    <row r="712" spans="1:7" x14ac:dyDescent="0.3">
      <c r="A712" s="1" t="s">
        <v>19</v>
      </c>
      <c r="B712" s="2" t="s">
        <v>1</v>
      </c>
      <c r="C712" s="2" t="s">
        <v>9</v>
      </c>
      <c r="D712" s="3">
        <v>2027</v>
      </c>
      <c r="E712" s="4">
        <v>16.100000000000001</v>
      </c>
      <c r="F712" s="5">
        <v>25350.5</v>
      </c>
      <c r="G712" s="6" t="s">
        <v>10</v>
      </c>
    </row>
    <row r="713" spans="1:7" x14ac:dyDescent="0.3">
      <c r="A713" s="1" t="s">
        <v>19</v>
      </c>
      <c r="B713" s="2" t="s">
        <v>1</v>
      </c>
      <c r="C713" s="2" t="s">
        <v>9</v>
      </c>
      <c r="D713" s="3">
        <v>2028</v>
      </c>
      <c r="E713" s="4">
        <v>15.9</v>
      </c>
      <c r="F713" s="5">
        <v>25619.200000000001</v>
      </c>
      <c r="G713" s="6" t="s">
        <v>10</v>
      </c>
    </row>
    <row r="714" spans="1:7" x14ac:dyDescent="0.3">
      <c r="A714" s="1" t="s">
        <v>19</v>
      </c>
      <c r="B714" s="2" t="s">
        <v>1</v>
      </c>
      <c r="C714" s="2" t="s">
        <v>9</v>
      </c>
      <c r="D714" s="3">
        <v>2029</v>
      </c>
      <c r="E714" s="4">
        <v>15.7</v>
      </c>
      <c r="F714" s="5">
        <v>25866.5</v>
      </c>
      <c r="G714" s="6" t="s">
        <v>10</v>
      </c>
    </row>
    <row r="715" spans="1:7" x14ac:dyDescent="0.3">
      <c r="A715" s="1" t="s">
        <v>19</v>
      </c>
      <c r="B715" s="2" t="s">
        <v>1</v>
      </c>
      <c r="C715" s="2" t="s">
        <v>9</v>
      </c>
      <c r="D715" s="3">
        <v>2030</v>
      </c>
      <c r="E715" s="4">
        <v>15.5</v>
      </c>
      <c r="F715" s="5">
        <v>26124.400000000001</v>
      </c>
      <c r="G715" s="6" t="s">
        <v>10</v>
      </c>
    </row>
    <row r="716" spans="1:7" x14ac:dyDescent="0.3">
      <c r="A716" s="51" t="s">
        <v>25</v>
      </c>
      <c r="B716" s="48" t="s">
        <v>24</v>
      </c>
      <c r="C716" s="48" t="s">
        <v>2</v>
      </c>
      <c r="D716" s="52">
        <v>2014</v>
      </c>
      <c r="E716" s="53">
        <v>57.1</v>
      </c>
      <c r="F716" s="54">
        <v>94801.4</v>
      </c>
      <c r="G716" s="55" t="s">
        <v>3</v>
      </c>
    </row>
    <row r="717" spans="1:7" x14ac:dyDescent="0.3">
      <c r="A717" s="51" t="s">
        <v>25</v>
      </c>
      <c r="B717" s="48" t="s">
        <v>24</v>
      </c>
      <c r="C717" s="48" t="s">
        <v>2</v>
      </c>
      <c r="D717" s="52">
        <v>2015</v>
      </c>
      <c r="E717" s="53">
        <v>57.4</v>
      </c>
      <c r="F717" s="54">
        <v>96032.5</v>
      </c>
      <c r="G717" s="55" t="s">
        <v>3</v>
      </c>
    </row>
    <row r="718" spans="1:7" x14ac:dyDescent="0.3">
      <c r="A718" s="51" t="s">
        <v>25</v>
      </c>
      <c r="B718" s="48" t="s">
        <v>24</v>
      </c>
      <c r="C718" s="48" t="s">
        <v>2</v>
      </c>
      <c r="D718" s="52">
        <v>2016</v>
      </c>
      <c r="E718" s="53">
        <v>57.7</v>
      </c>
      <c r="F718" s="54">
        <v>97246.7</v>
      </c>
      <c r="G718" s="55" t="s">
        <v>3</v>
      </c>
    </row>
    <row r="719" spans="1:7" x14ac:dyDescent="0.3">
      <c r="A719" s="51" t="s">
        <v>25</v>
      </c>
      <c r="B719" s="48" t="s">
        <v>24</v>
      </c>
      <c r="C719" s="48" t="s">
        <v>2</v>
      </c>
      <c r="D719" s="52">
        <v>2017</v>
      </c>
      <c r="E719" s="53">
        <v>57.9</v>
      </c>
      <c r="F719" s="54">
        <v>98422.6</v>
      </c>
      <c r="G719" s="55" t="s">
        <v>3</v>
      </c>
    </row>
    <row r="720" spans="1:7" x14ac:dyDescent="0.3">
      <c r="A720" s="51" t="s">
        <v>25</v>
      </c>
      <c r="B720" s="48" t="s">
        <v>24</v>
      </c>
      <c r="C720" s="48" t="s">
        <v>2</v>
      </c>
      <c r="D720" s="52">
        <v>2018</v>
      </c>
      <c r="E720" s="53">
        <v>58.2</v>
      </c>
      <c r="F720" s="54">
        <v>99547.9</v>
      </c>
      <c r="G720" s="55" t="s">
        <v>3</v>
      </c>
    </row>
    <row r="721" spans="1:7" x14ac:dyDescent="0.3">
      <c r="A721" s="51" t="s">
        <v>25</v>
      </c>
      <c r="B721" s="48" t="s">
        <v>24</v>
      </c>
      <c r="C721" s="48" t="s">
        <v>2</v>
      </c>
      <c r="D721" s="52">
        <v>2019</v>
      </c>
      <c r="E721" s="53">
        <v>58.5</v>
      </c>
      <c r="F721" s="54">
        <v>100598.6</v>
      </c>
      <c r="G721" s="55" t="s">
        <v>3</v>
      </c>
    </row>
    <row r="722" spans="1:7" x14ac:dyDescent="0.3">
      <c r="A722" s="51" t="s">
        <v>25</v>
      </c>
      <c r="B722" s="48" t="s">
        <v>24</v>
      </c>
      <c r="C722" s="48" t="s">
        <v>2</v>
      </c>
      <c r="D722" s="52">
        <v>2020</v>
      </c>
      <c r="E722" s="53">
        <v>58.7</v>
      </c>
      <c r="F722" s="54">
        <v>101527.8</v>
      </c>
      <c r="G722" s="55" t="s">
        <v>10</v>
      </c>
    </row>
    <row r="723" spans="1:7" x14ac:dyDescent="0.3">
      <c r="A723" s="51" t="s">
        <v>25</v>
      </c>
      <c r="B723" s="48" t="s">
        <v>24</v>
      </c>
      <c r="C723" s="48" t="s">
        <v>2</v>
      </c>
      <c r="D723" s="52">
        <v>2021</v>
      </c>
      <c r="E723" s="53">
        <v>58.9</v>
      </c>
      <c r="F723" s="54">
        <v>102466.3</v>
      </c>
      <c r="G723" s="55" t="s">
        <v>10</v>
      </c>
    </row>
    <row r="724" spans="1:7" x14ac:dyDescent="0.3">
      <c r="A724" s="51" t="s">
        <v>25</v>
      </c>
      <c r="B724" s="48" t="s">
        <v>24</v>
      </c>
      <c r="C724" s="48" t="s">
        <v>2</v>
      </c>
      <c r="D724" s="52">
        <v>2022</v>
      </c>
      <c r="E724" s="53">
        <v>59.1</v>
      </c>
      <c r="F724" s="54">
        <v>103367</v>
      </c>
      <c r="G724" s="55" t="s">
        <v>10</v>
      </c>
    </row>
    <row r="725" spans="1:7" x14ac:dyDescent="0.3">
      <c r="A725" s="51" t="s">
        <v>25</v>
      </c>
      <c r="B725" s="48" t="s">
        <v>24</v>
      </c>
      <c r="C725" s="48" t="s">
        <v>2</v>
      </c>
      <c r="D725" s="52">
        <v>2023</v>
      </c>
      <c r="E725" s="53">
        <v>59.3</v>
      </c>
      <c r="F725" s="54">
        <v>104132.1</v>
      </c>
      <c r="G725" s="55" t="s">
        <v>10</v>
      </c>
    </row>
    <row r="726" spans="1:7" x14ac:dyDescent="0.3">
      <c r="A726" s="51" t="s">
        <v>25</v>
      </c>
      <c r="B726" s="48" t="s">
        <v>24</v>
      </c>
      <c r="C726" s="48" t="s">
        <v>2</v>
      </c>
      <c r="D726" s="52">
        <v>2024</v>
      </c>
      <c r="E726" s="53">
        <v>59.5</v>
      </c>
      <c r="F726" s="54">
        <v>104919.5</v>
      </c>
      <c r="G726" s="55" t="s">
        <v>10</v>
      </c>
    </row>
    <row r="727" spans="1:7" x14ac:dyDescent="0.3">
      <c r="A727" s="51" t="s">
        <v>25</v>
      </c>
      <c r="B727" s="48" t="s">
        <v>24</v>
      </c>
      <c r="C727" s="48" t="s">
        <v>2</v>
      </c>
      <c r="D727" s="52">
        <v>2025</v>
      </c>
      <c r="E727" s="53">
        <v>59.7</v>
      </c>
      <c r="F727" s="54">
        <v>105589.1</v>
      </c>
      <c r="G727" s="55" t="s">
        <v>10</v>
      </c>
    </row>
    <row r="728" spans="1:7" x14ac:dyDescent="0.3">
      <c r="A728" s="51" t="s">
        <v>25</v>
      </c>
      <c r="B728" s="48" t="s">
        <v>24</v>
      </c>
      <c r="C728" s="48" t="s">
        <v>2</v>
      </c>
      <c r="D728" s="52">
        <v>2026</v>
      </c>
      <c r="E728" s="53">
        <v>59.9</v>
      </c>
      <c r="F728" s="54">
        <v>106280.4</v>
      </c>
      <c r="G728" s="55" t="s">
        <v>10</v>
      </c>
    </row>
    <row r="729" spans="1:7" x14ac:dyDescent="0.3">
      <c r="A729" s="51" t="s">
        <v>25</v>
      </c>
      <c r="B729" s="48" t="s">
        <v>24</v>
      </c>
      <c r="C729" s="48" t="s">
        <v>2</v>
      </c>
      <c r="D729" s="52">
        <v>2027</v>
      </c>
      <c r="E729" s="53">
        <v>60.1</v>
      </c>
      <c r="F729" s="54">
        <v>106920.9</v>
      </c>
      <c r="G729" s="55" t="s">
        <v>10</v>
      </c>
    </row>
    <row r="730" spans="1:7" x14ac:dyDescent="0.3">
      <c r="A730" s="51" t="s">
        <v>25</v>
      </c>
      <c r="B730" s="48" t="s">
        <v>24</v>
      </c>
      <c r="C730" s="48" t="s">
        <v>2</v>
      </c>
      <c r="D730" s="52">
        <v>2028</v>
      </c>
      <c r="E730" s="53">
        <v>60.3</v>
      </c>
      <c r="F730" s="54">
        <v>107485.6</v>
      </c>
      <c r="G730" s="55" t="s">
        <v>10</v>
      </c>
    </row>
    <row r="731" spans="1:7" x14ac:dyDescent="0.3">
      <c r="A731" s="51" t="s">
        <v>25</v>
      </c>
      <c r="B731" s="48" t="s">
        <v>24</v>
      </c>
      <c r="C731" s="48" t="s">
        <v>2</v>
      </c>
      <c r="D731" s="52">
        <v>2029</v>
      </c>
      <c r="E731" s="53">
        <v>60.5</v>
      </c>
      <c r="F731" s="54">
        <v>107952.8</v>
      </c>
      <c r="G731" s="55" t="s">
        <v>10</v>
      </c>
    </row>
    <row r="732" spans="1:7" x14ac:dyDescent="0.3">
      <c r="A732" s="51" t="s">
        <v>25</v>
      </c>
      <c r="B732" s="48" t="s">
        <v>24</v>
      </c>
      <c r="C732" s="48" t="s">
        <v>2</v>
      </c>
      <c r="D732" s="52">
        <v>2030</v>
      </c>
      <c r="E732" s="53">
        <v>60.7</v>
      </c>
      <c r="F732" s="54">
        <v>108394.6</v>
      </c>
      <c r="G732" s="55" t="s">
        <v>10</v>
      </c>
    </row>
    <row r="733" spans="1:7" x14ac:dyDescent="0.3">
      <c r="A733" s="1" t="s">
        <v>25</v>
      </c>
      <c r="B733" s="2" t="s">
        <v>24</v>
      </c>
      <c r="C733" s="2" t="s">
        <v>4</v>
      </c>
      <c r="D733" s="3">
        <v>2014</v>
      </c>
      <c r="E733" s="4">
        <v>53.5</v>
      </c>
      <c r="F733" s="5">
        <v>88753.5</v>
      </c>
      <c r="G733" s="6" t="s">
        <v>3</v>
      </c>
    </row>
    <row r="734" spans="1:7" x14ac:dyDescent="0.3">
      <c r="A734" s="1" t="s">
        <v>25</v>
      </c>
      <c r="B734" s="2" t="s">
        <v>24</v>
      </c>
      <c r="C734" s="2" t="s">
        <v>4</v>
      </c>
      <c r="D734" s="3">
        <v>2015</v>
      </c>
      <c r="E734" s="4">
        <v>53.8</v>
      </c>
      <c r="F734" s="5">
        <v>90046.6</v>
      </c>
      <c r="G734" s="6" t="s">
        <v>3</v>
      </c>
    </row>
    <row r="735" spans="1:7" x14ac:dyDescent="0.3">
      <c r="A735" s="1" t="s">
        <v>25</v>
      </c>
      <c r="B735" s="2" t="s">
        <v>24</v>
      </c>
      <c r="C735" s="2" t="s">
        <v>4</v>
      </c>
      <c r="D735" s="3">
        <v>2016</v>
      </c>
      <c r="E735" s="4">
        <v>54.1</v>
      </c>
      <c r="F735" s="5">
        <v>91272.8</v>
      </c>
      <c r="G735" s="6" t="s">
        <v>3</v>
      </c>
    </row>
    <row r="736" spans="1:7" x14ac:dyDescent="0.3">
      <c r="A736" s="1" t="s">
        <v>25</v>
      </c>
      <c r="B736" s="2" t="s">
        <v>24</v>
      </c>
      <c r="C736" s="2" t="s">
        <v>4</v>
      </c>
      <c r="D736" s="3">
        <v>2017</v>
      </c>
      <c r="E736" s="4">
        <v>54.4</v>
      </c>
      <c r="F736" s="5">
        <v>92449.2</v>
      </c>
      <c r="G736" s="6" t="s">
        <v>3</v>
      </c>
    </row>
    <row r="737" spans="1:7" x14ac:dyDescent="0.3">
      <c r="A737" s="1" t="s">
        <v>25</v>
      </c>
      <c r="B737" s="2" t="s">
        <v>24</v>
      </c>
      <c r="C737" s="2" t="s">
        <v>4</v>
      </c>
      <c r="D737" s="3">
        <v>2018</v>
      </c>
      <c r="E737" s="4">
        <v>54.7</v>
      </c>
      <c r="F737" s="5">
        <v>93609.3</v>
      </c>
      <c r="G737" s="6" t="s">
        <v>3</v>
      </c>
    </row>
    <row r="738" spans="1:7" x14ac:dyDescent="0.3">
      <c r="A738" s="1" t="s">
        <v>25</v>
      </c>
      <c r="B738" s="2" t="s">
        <v>24</v>
      </c>
      <c r="C738" s="2" t="s">
        <v>4</v>
      </c>
      <c r="D738" s="3">
        <v>2019</v>
      </c>
      <c r="E738" s="4">
        <v>55</v>
      </c>
      <c r="F738" s="5">
        <v>94636</v>
      </c>
      <c r="G738" s="6" t="s">
        <v>3</v>
      </c>
    </row>
    <row r="739" spans="1:7" x14ac:dyDescent="0.3">
      <c r="A739" s="1" t="s">
        <v>25</v>
      </c>
      <c r="B739" s="2" t="s">
        <v>24</v>
      </c>
      <c r="C739" s="2" t="s">
        <v>4</v>
      </c>
      <c r="D739" s="3">
        <v>2020</v>
      </c>
      <c r="E739" s="4">
        <v>55.2</v>
      </c>
      <c r="F739" s="5">
        <v>95570.3</v>
      </c>
      <c r="G739" s="6" t="s">
        <v>10</v>
      </c>
    </row>
    <row r="740" spans="1:7" x14ac:dyDescent="0.3">
      <c r="A740" s="1" t="s">
        <v>25</v>
      </c>
      <c r="B740" s="2" t="s">
        <v>24</v>
      </c>
      <c r="C740" s="2" t="s">
        <v>4</v>
      </c>
      <c r="D740" s="3">
        <v>2021</v>
      </c>
      <c r="E740" s="4">
        <v>55.5</v>
      </c>
      <c r="F740" s="5">
        <v>96544.2</v>
      </c>
      <c r="G740" s="6" t="s">
        <v>10</v>
      </c>
    </row>
    <row r="741" spans="1:7" x14ac:dyDescent="0.3">
      <c r="A741" s="1" t="s">
        <v>25</v>
      </c>
      <c r="B741" s="2" t="s">
        <v>24</v>
      </c>
      <c r="C741" s="2" t="s">
        <v>4</v>
      </c>
      <c r="D741" s="3">
        <v>2022</v>
      </c>
      <c r="E741" s="4">
        <v>55.7</v>
      </c>
      <c r="F741" s="5">
        <v>97408.9</v>
      </c>
      <c r="G741" s="6" t="s">
        <v>10</v>
      </c>
    </row>
    <row r="742" spans="1:7" x14ac:dyDescent="0.3">
      <c r="A742" s="1" t="s">
        <v>25</v>
      </c>
      <c r="B742" s="2" t="s">
        <v>24</v>
      </c>
      <c r="C742" s="2" t="s">
        <v>4</v>
      </c>
      <c r="D742" s="3">
        <v>2023</v>
      </c>
      <c r="E742" s="4">
        <v>55.9</v>
      </c>
      <c r="F742" s="5">
        <v>98215.1</v>
      </c>
      <c r="G742" s="6" t="s">
        <v>10</v>
      </c>
    </row>
    <row r="743" spans="1:7" x14ac:dyDescent="0.3">
      <c r="A743" s="1" t="s">
        <v>25</v>
      </c>
      <c r="B743" s="2" t="s">
        <v>24</v>
      </c>
      <c r="C743" s="2" t="s">
        <v>4</v>
      </c>
      <c r="D743" s="3">
        <v>2024</v>
      </c>
      <c r="E743" s="4">
        <v>56.2</v>
      </c>
      <c r="F743" s="5">
        <v>99026.7</v>
      </c>
      <c r="G743" s="6" t="s">
        <v>10</v>
      </c>
    </row>
    <row r="744" spans="1:7" x14ac:dyDescent="0.3">
      <c r="A744" s="1" t="s">
        <v>25</v>
      </c>
      <c r="B744" s="2" t="s">
        <v>24</v>
      </c>
      <c r="C744" s="2" t="s">
        <v>4</v>
      </c>
      <c r="D744" s="3">
        <v>2025</v>
      </c>
      <c r="E744" s="4">
        <v>56.4</v>
      </c>
      <c r="F744" s="5">
        <v>99735.4</v>
      </c>
      <c r="G744" s="6" t="s">
        <v>10</v>
      </c>
    </row>
    <row r="745" spans="1:7" x14ac:dyDescent="0.3">
      <c r="A745" s="1" t="s">
        <v>25</v>
      </c>
      <c r="B745" s="2" t="s">
        <v>24</v>
      </c>
      <c r="C745" s="2" t="s">
        <v>4</v>
      </c>
      <c r="D745" s="3">
        <v>2026</v>
      </c>
      <c r="E745" s="4">
        <v>56.6</v>
      </c>
      <c r="F745" s="5">
        <v>100434.3</v>
      </c>
      <c r="G745" s="6" t="s">
        <v>10</v>
      </c>
    </row>
    <row r="746" spans="1:7" x14ac:dyDescent="0.3">
      <c r="A746" s="1" t="s">
        <v>25</v>
      </c>
      <c r="B746" s="2" t="s">
        <v>24</v>
      </c>
      <c r="C746" s="2" t="s">
        <v>4</v>
      </c>
      <c r="D746" s="3">
        <v>2027</v>
      </c>
      <c r="E746" s="4">
        <v>56.8</v>
      </c>
      <c r="F746" s="5">
        <v>101104.1</v>
      </c>
      <c r="G746" s="6" t="s">
        <v>10</v>
      </c>
    </row>
    <row r="747" spans="1:7" x14ac:dyDescent="0.3">
      <c r="A747" s="1" t="s">
        <v>25</v>
      </c>
      <c r="B747" s="2" t="s">
        <v>24</v>
      </c>
      <c r="C747" s="2" t="s">
        <v>4</v>
      </c>
      <c r="D747" s="3">
        <v>2028</v>
      </c>
      <c r="E747" s="4">
        <v>57</v>
      </c>
      <c r="F747" s="5">
        <v>101663</v>
      </c>
      <c r="G747" s="6" t="s">
        <v>10</v>
      </c>
    </row>
    <row r="748" spans="1:7" x14ac:dyDescent="0.3">
      <c r="A748" s="1" t="s">
        <v>25</v>
      </c>
      <c r="B748" s="2" t="s">
        <v>24</v>
      </c>
      <c r="C748" s="2" t="s">
        <v>4</v>
      </c>
      <c r="D748" s="3">
        <v>2029</v>
      </c>
      <c r="E748" s="4">
        <v>57.2</v>
      </c>
      <c r="F748" s="5">
        <v>102184</v>
      </c>
      <c r="G748" s="6" t="s">
        <v>10</v>
      </c>
    </row>
    <row r="749" spans="1:7" x14ac:dyDescent="0.3">
      <c r="A749" s="1" t="s">
        <v>25</v>
      </c>
      <c r="B749" s="2" t="s">
        <v>24</v>
      </c>
      <c r="C749" s="2" t="s">
        <v>4</v>
      </c>
      <c r="D749" s="3">
        <v>2030</v>
      </c>
      <c r="E749" s="4">
        <v>57.4</v>
      </c>
      <c r="F749" s="5">
        <v>102641.1</v>
      </c>
      <c r="G749" s="6" t="s">
        <v>10</v>
      </c>
    </row>
    <row r="750" spans="1:7" x14ac:dyDescent="0.3">
      <c r="A750" s="1" t="s">
        <v>25</v>
      </c>
      <c r="B750" s="2" t="s">
        <v>24</v>
      </c>
      <c r="C750" s="2" t="s">
        <v>5</v>
      </c>
      <c r="D750" s="3">
        <v>2014</v>
      </c>
      <c r="E750" s="4">
        <v>3.6</v>
      </c>
      <c r="F750" s="5">
        <v>6047.9</v>
      </c>
      <c r="G750" s="6" t="s">
        <v>3</v>
      </c>
    </row>
    <row r="751" spans="1:7" x14ac:dyDescent="0.3">
      <c r="A751" s="1" t="s">
        <v>25</v>
      </c>
      <c r="B751" s="2" t="s">
        <v>24</v>
      </c>
      <c r="C751" s="2" t="s">
        <v>5</v>
      </c>
      <c r="D751" s="3">
        <v>2015</v>
      </c>
      <c r="E751" s="4">
        <v>3.6</v>
      </c>
      <c r="F751" s="5">
        <v>5985.9</v>
      </c>
      <c r="G751" s="6" t="s">
        <v>3</v>
      </c>
    </row>
    <row r="752" spans="1:7" x14ac:dyDescent="0.3">
      <c r="A752" s="1" t="s">
        <v>25</v>
      </c>
      <c r="B752" s="2" t="s">
        <v>24</v>
      </c>
      <c r="C752" s="2" t="s">
        <v>5</v>
      </c>
      <c r="D752" s="3">
        <v>2016</v>
      </c>
      <c r="E752" s="4">
        <v>3.5</v>
      </c>
      <c r="F752" s="5">
        <v>5974</v>
      </c>
      <c r="G752" s="6" t="s">
        <v>3</v>
      </c>
    </row>
    <row r="753" spans="1:7" x14ac:dyDescent="0.3">
      <c r="A753" s="1" t="s">
        <v>25</v>
      </c>
      <c r="B753" s="2" t="s">
        <v>24</v>
      </c>
      <c r="C753" s="2" t="s">
        <v>5</v>
      </c>
      <c r="D753" s="3">
        <v>2017</v>
      </c>
      <c r="E753" s="4">
        <v>3.5</v>
      </c>
      <c r="F753" s="5">
        <v>5973.4</v>
      </c>
      <c r="G753" s="6" t="s">
        <v>3</v>
      </c>
    </row>
    <row r="754" spans="1:7" x14ac:dyDescent="0.3">
      <c r="A754" s="1" t="s">
        <v>25</v>
      </c>
      <c r="B754" s="2" t="s">
        <v>24</v>
      </c>
      <c r="C754" s="2" t="s">
        <v>5</v>
      </c>
      <c r="D754" s="3">
        <v>2018</v>
      </c>
      <c r="E754" s="4">
        <v>3.5</v>
      </c>
      <c r="F754" s="5">
        <v>5938.6</v>
      </c>
      <c r="G754" s="6" t="s">
        <v>3</v>
      </c>
    </row>
    <row r="755" spans="1:7" x14ac:dyDescent="0.3">
      <c r="A755" s="1" t="s">
        <v>25</v>
      </c>
      <c r="B755" s="2" t="s">
        <v>24</v>
      </c>
      <c r="C755" s="2" t="s">
        <v>5</v>
      </c>
      <c r="D755" s="3">
        <v>2019</v>
      </c>
      <c r="E755" s="4">
        <v>3.5</v>
      </c>
      <c r="F755" s="5">
        <v>5962.6</v>
      </c>
      <c r="G755" s="6" t="s">
        <v>3</v>
      </c>
    </row>
    <row r="756" spans="1:7" x14ac:dyDescent="0.3">
      <c r="A756" s="1" t="s">
        <v>25</v>
      </c>
      <c r="B756" s="2" t="s">
        <v>24</v>
      </c>
      <c r="C756" s="2" t="s">
        <v>5</v>
      </c>
      <c r="D756" s="3">
        <v>2020</v>
      </c>
      <c r="E756" s="4">
        <v>3.4</v>
      </c>
      <c r="F756" s="5">
        <v>5957.6</v>
      </c>
      <c r="G756" s="6" t="s">
        <v>10</v>
      </c>
    </row>
    <row r="757" spans="1:7" x14ac:dyDescent="0.3">
      <c r="A757" s="1" t="s">
        <v>25</v>
      </c>
      <c r="B757" s="2" t="s">
        <v>24</v>
      </c>
      <c r="C757" s="2" t="s">
        <v>5</v>
      </c>
      <c r="D757" s="3">
        <v>2021</v>
      </c>
      <c r="E757" s="4">
        <v>3.4</v>
      </c>
      <c r="F757" s="5">
        <v>5922</v>
      </c>
      <c r="G757" s="6" t="s">
        <v>10</v>
      </c>
    </row>
    <row r="758" spans="1:7" x14ac:dyDescent="0.3">
      <c r="A758" s="1" t="s">
        <v>25</v>
      </c>
      <c r="B758" s="2" t="s">
        <v>24</v>
      </c>
      <c r="C758" s="2" t="s">
        <v>5</v>
      </c>
      <c r="D758" s="3">
        <v>2022</v>
      </c>
      <c r="E758" s="4">
        <v>3.4</v>
      </c>
      <c r="F758" s="5">
        <v>5958</v>
      </c>
      <c r="G758" s="6" t="s">
        <v>10</v>
      </c>
    </row>
    <row r="759" spans="1:7" x14ac:dyDescent="0.3">
      <c r="A759" s="1" t="s">
        <v>25</v>
      </c>
      <c r="B759" s="2" t="s">
        <v>24</v>
      </c>
      <c r="C759" s="2" t="s">
        <v>5</v>
      </c>
      <c r="D759" s="3">
        <v>2023</v>
      </c>
      <c r="E759" s="4">
        <v>3.4</v>
      </c>
      <c r="F759" s="5">
        <v>5917.1</v>
      </c>
      <c r="G759" s="6" t="s">
        <v>10</v>
      </c>
    </row>
    <row r="760" spans="1:7" x14ac:dyDescent="0.3">
      <c r="A760" s="1" t="s">
        <v>25</v>
      </c>
      <c r="B760" s="2" t="s">
        <v>24</v>
      </c>
      <c r="C760" s="2" t="s">
        <v>5</v>
      </c>
      <c r="D760" s="3">
        <v>2024</v>
      </c>
      <c r="E760" s="4">
        <v>3.3</v>
      </c>
      <c r="F760" s="5">
        <v>5892.8</v>
      </c>
      <c r="G760" s="6" t="s">
        <v>10</v>
      </c>
    </row>
    <row r="761" spans="1:7" x14ac:dyDescent="0.3">
      <c r="A761" s="1" t="s">
        <v>25</v>
      </c>
      <c r="B761" s="2" t="s">
        <v>24</v>
      </c>
      <c r="C761" s="2" t="s">
        <v>5</v>
      </c>
      <c r="D761" s="3">
        <v>2025</v>
      </c>
      <c r="E761" s="4">
        <v>3.3</v>
      </c>
      <c r="F761" s="5">
        <v>5853.8</v>
      </c>
      <c r="G761" s="6" t="s">
        <v>10</v>
      </c>
    </row>
    <row r="762" spans="1:7" x14ac:dyDescent="0.3">
      <c r="A762" s="1" t="s">
        <v>25</v>
      </c>
      <c r="B762" s="2" t="s">
        <v>24</v>
      </c>
      <c r="C762" s="2" t="s">
        <v>5</v>
      </c>
      <c r="D762" s="3">
        <v>2026</v>
      </c>
      <c r="E762" s="4">
        <v>3.3</v>
      </c>
      <c r="F762" s="5">
        <v>5846.2</v>
      </c>
      <c r="G762" s="6" t="s">
        <v>10</v>
      </c>
    </row>
    <row r="763" spans="1:7" x14ac:dyDescent="0.3">
      <c r="A763" s="1" t="s">
        <v>25</v>
      </c>
      <c r="B763" s="2" t="s">
        <v>24</v>
      </c>
      <c r="C763" s="2" t="s">
        <v>5</v>
      </c>
      <c r="D763" s="3">
        <v>2027</v>
      </c>
      <c r="E763" s="4">
        <v>3.3</v>
      </c>
      <c r="F763" s="5">
        <v>5816.8</v>
      </c>
      <c r="G763" s="6" t="s">
        <v>10</v>
      </c>
    </row>
    <row r="764" spans="1:7" x14ac:dyDescent="0.3">
      <c r="A764" s="1" t="s">
        <v>25</v>
      </c>
      <c r="B764" s="2" t="s">
        <v>24</v>
      </c>
      <c r="C764" s="2" t="s">
        <v>5</v>
      </c>
      <c r="D764" s="3">
        <v>2028</v>
      </c>
      <c r="E764" s="4">
        <v>3.3</v>
      </c>
      <c r="F764" s="5">
        <v>5822.6</v>
      </c>
      <c r="G764" s="6" t="s">
        <v>10</v>
      </c>
    </row>
    <row r="765" spans="1:7" x14ac:dyDescent="0.3">
      <c r="A765" s="1" t="s">
        <v>25</v>
      </c>
      <c r="B765" s="2" t="s">
        <v>24</v>
      </c>
      <c r="C765" s="2" t="s">
        <v>5</v>
      </c>
      <c r="D765" s="3">
        <v>2029</v>
      </c>
      <c r="E765" s="4">
        <v>3.2</v>
      </c>
      <c r="F765" s="5">
        <v>5768.8</v>
      </c>
      <c r="G765" s="6" t="s">
        <v>10</v>
      </c>
    </row>
    <row r="766" spans="1:7" x14ac:dyDescent="0.3">
      <c r="A766" s="1" t="s">
        <v>25</v>
      </c>
      <c r="B766" s="2" t="s">
        <v>24</v>
      </c>
      <c r="C766" s="2" t="s">
        <v>5</v>
      </c>
      <c r="D766" s="3">
        <v>2030</v>
      </c>
      <c r="E766" s="4">
        <v>3.2</v>
      </c>
      <c r="F766" s="5">
        <v>5753.5</v>
      </c>
      <c r="G766" s="6" t="s">
        <v>10</v>
      </c>
    </row>
    <row r="767" spans="1:7" x14ac:dyDescent="0.3">
      <c r="A767" s="57" t="s">
        <v>25</v>
      </c>
      <c r="B767" s="49" t="s">
        <v>24</v>
      </c>
      <c r="C767" s="49" t="s">
        <v>6</v>
      </c>
      <c r="D767" s="58">
        <v>2014</v>
      </c>
      <c r="E767" s="59">
        <v>81.8</v>
      </c>
      <c r="F767" s="60" t="s">
        <v>7</v>
      </c>
      <c r="G767" s="61" t="s">
        <v>3</v>
      </c>
    </row>
    <row r="768" spans="1:7" x14ac:dyDescent="0.3">
      <c r="A768" s="57" t="s">
        <v>25</v>
      </c>
      <c r="B768" s="49" t="s">
        <v>24</v>
      </c>
      <c r="C768" s="49" t="s">
        <v>6</v>
      </c>
      <c r="D768" s="58">
        <v>2015</v>
      </c>
      <c r="E768" s="59">
        <v>82.1</v>
      </c>
      <c r="F768" s="60" t="s">
        <v>7</v>
      </c>
      <c r="G768" s="61" t="s">
        <v>3</v>
      </c>
    </row>
    <row r="769" spans="1:7" x14ac:dyDescent="0.3">
      <c r="A769" s="57" t="s">
        <v>25</v>
      </c>
      <c r="B769" s="49" t="s">
        <v>24</v>
      </c>
      <c r="C769" s="49" t="s">
        <v>6</v>
      </c>
      <c r="D769" s="58">
        <v>2016</v>
      </c>
      <c r="E769" s="59">
        <v>82.3</v>
      </c>
      <c r="F769" s="60" t="s">
        <v>7</v>
      </c>
      <c r="G769" s="61" t="s">
        <v>3</v>
      </c>
    </row>
    <row r="770" spans="1:7" x14ac:dyDescent="0.3">
      <c r="A770" s="57" t="s">
        <v>25</v>
      </c>
      <c r="B770" s="49" t="s">
        <v>24</v>
      </c>
      <c r="C770" s="49" t="s">
        <v>6</v>
      </c>
      <c r="D770" s="58">
        <v>2017</v>
      </c>
      <c r="E770" s="59">
        <v>82.4</v>
      </c>
      <c r="F770" s="60" t="s">
        <v>7</v>
      </c>
      <c r="G770" s="61" t="s">
        <v>3</v>
      </c>
    </row>
    <row r="771" spans="1:7" x14ac:dyDescent="0.3">
      <c r="A771" s="57" t="s">
        <v>25</v>
      </c>
      <c r="B771" s="49" t="s">
        <v>24</v>
      </c>
      <c r="C771" s="49" t="s">
        <v>6</v>
      </c>
      <c r="D771" s="58">
        <v>2018</v>
      </c>
      <c r="E771" s="59">
        <v>82.6</v>
      </c>
      <c r="F771" s="60" t="s">
        <v>7</v>
      </c>
      <c r="G771" s="61" t="s">
        <v>3</v>
      </c>
    </row>
    <row r="772" spans="1:7" x14ac:dyDescent="0.3">
      <c r="A772" s="57" t="s">
        <v>25</v>
      </c>
      <c r="B772" s="49" t="s">
        <v>24</v>
      </c>
      <c r="C772" s="49" t="s">
        <v>6</v>
      </c>
      <c r="D772" s="58">
        <v>2019</v>
      </c>
      <c r="E772" s="59">
        <v>82.8</v>
      </c>
      <c r="F772" s="60" t="s">
        <v>7</v>
      </c>
      <c r="G772" s="61" t="s">
        <v>3</v>
      </c>
    </row>
    <row r="773" spans="1:7" x14ac:dyDescent="0.3">
      <c r="A773" s="57" t="s">
        <v>25</v>
      </c>
      <c r="B773" s="49" t="s">
        <v>24</v>
      </c>
      <c r="C773" s="49" t="s">
        <v>6</v>
      </c>
      <c r="D773" s="58">
        <v>2020</v>
      </c>
      <c r="E773" s="59">
        <v>82.9</v>
      </c>
      <c r="F773" s="60" t="s">
        <v>7</v>
      </c>
      <c r="G773" s="61" t="s">
        <v>10</v>
      </c>
    </row>
    <row r="774" spans="1:7" x14ac:dyDescent="0.3">
      <c r="A774" s="57" t="s">
        <v>25</v>
      </c>
      <c r="B774" s="49" t="s">
        <v>24</v>
      </c>
      <c r="C774" s="49" t="s">
        <v>6</v>
      </c>
      <c r="D774" s="58">
        <v>2021</v>
      </c>
      <c r="E774" s="59">
        <v>83.1</v>
      </c>
      <c r="F774" s="60" t="s">
        <v>7</v>
      </c>
      <c r="G774" s="61" t="s">
        <v>10</v>
      </c>
    </row>
    <row r="775" spans="1:7" x14ac:dyDescent="0.3">
      <c r="A775" s="57" t="s">
        <v>25</v>
      </c>
      <c r="B775" s="49" t="s">
        <v>24</v>
      </c>
      <c r="C775" s="49" t="s">
        <v>6</v>
      </c>
      <c r="D775" s="58">
        <v>2022</v>
      </c>
      <c r="E775" s="59">
        <v>83.2</v>
      </c>
      <c r="F775" s="60" t="s">
        <v>7</v>
      </c>
      <c r="G775" s="61" t="s">
        <v>10</v>
      </c>
    </row>
    <row r="776" spans="1:7" x14ac:dyDescent="0.3">
      <c r="A776" s="57" t="s">
        <v>25</v>
      </c>
      <c r="B776" s="49" t="s">
        <v>24</v>
      </c>
      <c r="C776" s="49" t="s">
        <v>6</v>
      </c>
      <c r="D776" s="58">
        <v>2023</v>
      </c>
      <c r="E776" s="59">
        <v>83.3</v>
      </c>
      <c r="F776" s="60" t="s">
        <v>7</v>
      </c>
      <c r="G776" s="61" t="s">
        <v>10</v>
      </c>
    </row>
    <row r="777" spans="1:7" x14ac:dyDescent="0.3">
      <c r="A777" s="57" t="s">
        <v>25</v>
      </c>
      <c r="B777" s="49" t="s">
        <v>24</v>
      </c>
      <c r="C777" s="49" t="s">
        <v>6</v>
      </c>
      <c r="D777" s="58">
        <v>2024</v>
      </c>
      <c r="E777" s="59">
        <v>83.4</v>
      </c>
      <c r="F777" s="60" t="s">
        <v>7</v>
      </c>
      <c r="G777" s="61" t="s">
        <v>10</v>
      </c>
    </row>
    <row r="778" spans="1:7" x14ac:dyDescent="0.3">
      <c r="A778" s="57" t="s">
        <v>25</v>
      </c>
      <c r="B778" s="49" t="s">
        <v>24</v>
      </c>
      <c r="C778" s="49" t="s">
        <v>6</v>
      </c>
      <c r="D778" s="58">
        <v>2025</v>
      </c>
      <c r="E778" s="59">
        <v>83.6</v>
      </c>
      <c r="F778" s="60" t="s">
        <v>7</v>
      </c>
      <c r="G778" s="61" t="s">
        <v>10</v>
      </c>
    </row>
    <row r="779" spans="1:7" x14ac:dyDescent="0.3">
      <c r="A779" s="57" t="s">
        <v>25</v>
      </c>
      <c r="B779" s="49" t="s">
        <v>24</v>
      </c>
      <c r="C779" s="49" t="s">
        <v>6</v>
      </c>
      <c r="D779" s="58">
        <v>2026</v>
      </c>
      <c r="E779" s="59">
        <v>83.7</v>
      </c>
      <c r="F779" s="60" t="s">
        <v>7</v>
      </c>
      <c r="G779" s="61" t="s">
        <v>10</v>
      </c>
    </row>
    <row r="780" spans="1:7" x14ac:dyDescent="0.3">
      <c r="A780" s="57" t="s">
        <v>25</v>
      </c>
      <c r="B780" s="49" t="s">
        <v>24</v>
      </c>
      <c r="C780" s="49" t="s">
        <v>6</v>
      </c>
      <c r="D780" s="58">
        <v>2027</v>
      </c>
      <c r="E780" s="59">
        <v>83.8</v>
      </c>
      <c r="F780" s="60" t="s">
        <v>7</v>
      </c>
      <c r="G780" s="61" t="s">
        <v>10</v>
      </c>
    </row>
    <row r="781" spans="1:7" x14ac:dyDescent="0.3">
      <c r="A781" s="57" t="s">
        <v>25</v>
      </c>
      <c r="B781" s="49" t="s">
        <v>24</v>
      </c>
      <c r="C781" s="49" t="s">
        <v>6</v>
      </c>
      <c r="D781" s="58">
        <v>2028</v>
      </c>
      <c r="E781" s="59">
        <v>83.9</v>
      </c>
      <c r="F781" s="60" t="s">
        <v>7</v>
      </c>
      <c r="G781" s="61" t="s">
        <v>10</v>
      </c>
    </row>
    <row r="782" spans="1:7" x14ac:dyDescent="0.3">
      <c r="A782" s="57" t="s">
        <v>25</v>
      </c>
      <c r="B782" s="49" t="s">
        <v>24</v>
      </c>
      <c r="C782" s="49" t="s">
        <v>6</v>
      </c>
      <c r="D782" s="58">
        <v>2029</v>
      </c>
      <c r="E782" s="59">
        <v>84.1</v>
      </c>
      <c r="F782" s="60" t="s">
        <v>7</v>
      </c>
      <c r="G782" s="61" t="s">
        <v>10</v>
      </c>
    </row>
    <row r="783" spans="1:7" x14ac:dyDescent="0.3">
      <c r="A783" s="57" t="s">
        <v>25</v>
      </c>
      <c r="B783" s="49" t="s">
        <v>24</v>
      </c>
      <c r="C783" s="49" t="s">
        <v>6</v>
      </c>
      <c r="D783" s="58">
        <v>2030</v>
      </c>
      <c r="E783" s="59">
        <v>84.2</v>
      </c>
      <c r="F783" s="60" t="s">
        <v>7</v>
      </c>
      <c r="G783" s="61" t="s">
        <v>10</v>
      </c>
    </row>
    <row r="784" spans="1:7" x14ac:dyDescent="0.3">
      <c r="A784" s="62" t="s">
        <v>25</v>
      </c>
      <c r="B784" s="50" t="s">
        <v>24</v>
      </c>
      <c r="C784" s="50" t="s">
        <v>8</v>
      </c>
      <c r="D784" s="63">
        <v>2014</v>
      </c>
      <c r="E784" s="64">
        <v>8.1999999999999993</v>
      </c>
      <c r="F784" s="65">
        <v>13693.8</v>
      </c>
      <c r="G784" s="66" t="s">
        <v>3</v>
      </c>
    </row>
    <row r="785" spans="1:7" x14ac:dyDescent="0.3">
      <c r="A785" s="62" t="s">
        <v>25</v>
      </c>
      <c r="B785" s="50" t="s">
        <v>24</v>
      </c>
      <c r="C785" s="50" t="s">
        <v>8</v>
      </c>
      <c r="D785" s="63">
        <v>2015</v>
      </c>
      <c r="E785" s="64">
        <v>8.1999999999999993</v>
      </c>
      <c r="F785" s="65">
        <v>13690.1</v>
      </c>
      <c r="G785" s="66" t="s">
        <v>3</v>
      </c>
    </row>
    <row r="786" spans="1:7" x14ac:dyDescent="0.3">
      <c r="A786" s="62" t="s">
        <v>25</v>
      </c>
      <c r="B786" s="50" t="s">
        <v>24</v>
      </c>
      <c r="C786" s="50" t="s">
        <v>8</v>
      </c>
      <c r="D786" s="63">
        <v>2016</v>
      </c>
      <c r="E786" s="64">
        <v>8.1</v>
      </c>
      <c r="F786" s="65">
        <v>13720.6</v>
      </c>
      <c r="G786" s="66" t="s">
        <v>3</v>
      </c>
    </row>
    <row r="787" spans="1:7" x14ac:dyDescent="0.3">
      <c r="A787" s="62" t="s">
        <v>25</v>
      </c>
      <c r="B787" s="50" t="s">
        <v>24</v>
      </c>
      <c r="C787" s="50" t="s">
        <v>8</v>
      </c>
      <c r="D787" s="63">
        <v>2017</v>
      </c>
      <c r="E787" s="64">
        <v>8.1</v>
      </c>
      <c r="F787" s="65">
        <v>13738</v>
      </c>
      <c r="G787" s="66" t="s">
        <v>3</v>
      </c>
    </row>
    <row r="788" spans="1:7" x14ac:dyDescent="0.3">
      <c r="A788" s="62" t="s">
        <v>25</v>
      </c>
      <c r="B788" s="50" t="s">
        <v>24</v>
      </c>
      <c r="C788" s="50" t="s">
        <v>8</v>
      </c>
      <c r="D788" s="63">
        <v>2018</v>
      </c>
      <c r="E788" s="64">
        <v>8</v>
      </c>
      <c r="F788" s="65">
        <v>13743.7</v>
      </c>
      <c r="G788" s="66" t="s">
        <v>3</v>
      </c>
    </row>
    <row r="789" spans="1:7" x14ac:dyDescent="0.3">
      <c r="A789" s="62" t="s">
        <v>25</v>
      </c>
      <c r="B789" s="50" t="s">
        <v>24</v>
      </c>
      <c r="C789" s="50" t="s">
        <v>8</v>
      </c>
      <c r="D789" s="63">
        <v>2019</v>
      </c>
      <c r="E789" s="64">
        <v>8</v>
      </c>
      <c r="F789" s="65">
        <v>13755.7</v>
      </c>
      <c r="G789" s="66" t="s">
        <v>3</v>
      </c>
    </row>
    <row r="790" spans="1:7" x14ac:dyDescent="0.3">
      <c r="A790" s="62" t="s">
        <v>25</v>
      </c>
      <c r="B790" s="50" t="s">
        <v>24</v>
      </c>
      <c r="C790" s="50" t="s">
        <v>8</v>
      </c>
      <c r="D790" s="63">
        <v>2020</v>
      </c>
      <c r="E790" s="64">
        <v>8</v>
      </c>
      <c r="F790" s="65">
        <v>13762.7</v>
      </c>
      <c r="G790" s="66" t="s">
        <v>10</v>
      </c>
    </row>
    <row r="791" spans="1:7" x14ac:dyDescent="0.3">
      <c r="A791" s="62" t="s">
        <v>25</v>
      </c>
      <c r="B791" s="50" t="s">
        <v>24</v>
      </c>
      <c r="C791" s="50" t="s">
        <v>8</v>
      </c>
      <c r="D791" s="63">
        <v>2021</v>
      </c>
      <c r="E791" s="64">
        <v>7.9</v>
      </c>
      <c r="F791" s="65">
        <v>13766.1</v>
      </c>
      <c r="G791" s="66" t="s">
        <v>10</v>
      </c>
    </row>
    <row r="792" spans="1:7" x14ac:dyDescent="0.3">
      <c r="A792" s="62" t="s">
        <v>25</v>
      </c>
      <c r="B792" s="50" t="s">
        <v>24</v>
      </c>
      <c r="C792" s="50" t="s">
        <v>8</v>
      </c>
      <c r="D792" s="63">
        <v>2022</v>
      </c>
      <c r="E792" s="64">
        <v>7.9</v>
      </c>
      <c r="F792" s="65">
        <v>13768.9</v>
      </c>
      <c r="G792" s="66" t="s">
        <v>10</v>
      </c>
    </row>
    <row r="793" spans="1:7" x14ac:dyDescent="0.3">
      <c r="A793" s="62" t="s">
        <v>25</v>
      </c>
      <c r="B793" s="50" t="s">
        <v>24</v>
      </c>
      <c r="C793" s="50" t="s">
        <v>8</v>
      </c>
      <c r="D793" s="63">
        <v>2023</v>
      </c>
      <c r="E793" s="64">
        <v>7.8</v>
      </c>
      <c r="F793" s="65">
        <v>13762.2</v>
      </c>
      <c r="G793" s="66" t="s">
        <v>10</v>
      </c>
    </row>
    <row r="794" spans="1:7" x14ac:dyDescent="0.3">
      <c r="A794" s="62" t="s">
        <v>25</v>
      </c>
      <c r="B794" s="50" t="s">
        <v>24</v>
      </c>
      <c r="C794" s="50" t="s">
        <v>8</v>
      </c>
      <c r="D794" s="63">
        <v>2024</v>
      </c>
      <c r="E794" s="64">
        <v>7.8</v>
      </c>
      <c r="F794" s="65">
        <v>13760.7</v>
      </c>
      <c r="G794" s="66" t="s">
        <v>10</v>
      </c>
    </row>
    <row r="795" spans="1:7" x14ac:dyDescent="0.3">
      <c r="A795" s="62" t="s">
        <v>25</v>
      </c>
      <c r="B795" s="50" t="s">
        <v>24</v>
      </c>
      <c r="C795" s="50" t="s">
        <v>8</v>
      </c>
      <c r="D795" s="63">
        <v>2025</v>
      </c>
      <c r="E795" s="64">
        <v>7.8</v>
      </c>
      <c r="F795" s="65">
        <v>13724.5</v>
      </c>
      <c r="G795" s="66" t="s">
        <v>10</v>
      </c>
    </row>
    <row r="796" spans="1:7" x14ac:dyDescent="0.3">
      <c r="A796" s="62" t="s">
        <v>25</v>
      </c>
      <c r="B796" s="50" t="s">
        <v>24</v>
      </c>
      <c r="C796" s="50" t="s">
        <v>8</v>
      </c>
      <c r="D796" s="63">
        <v>2026</v>
      </c>
      <c r="E796" s="64">
        <v>7.7</v>
      </c>
      <c r="F796" s="65">
        <v>13709.4</v>
      </c>
      <c r="G796" s="66" t="s">
        <v>10</v>
      </c>
    </row>
    <row r="797" spans="1:7" x14ac:dyDescent="0.3">
      <c r="A797" s="62" t="s">
        <v>25</v>
      </c>
      <c r="B797" s="50" t="s">
        <v>24</v>
      </c>
      <c r="C797" s="50" t="s">
        <v>8</v>
      </c>
      <c r="D797" s="63">
        <v>2027</v>
      </c>
      <c r="E797" s="64">
        <v>7.7</v>
      </c>
      <c r="F797" s="65">
        <v>13682.4</v>
      </c>
      <c r="G797" s="66" t="s">
        <v>10</v>
      </c>
    </row>
    <row r="798" spans="1:7" x14ac:dyDescent="0.3">
      <c r="A798" s="62" t="s">
        <v>25</v>
      </c>
      <c r="B798" s="50" t="s">
        <v>24</v>
      </c>
      <c r="C798" s="50" t="s">
        <v>8</v>
      </c>
      <c r="D798" s="63">
        <v>2028</v>
      </c>
      <c r="E798" s="64">
        <v>7.7</v>
      </c>
      <c r="F798" s="65">
        <v>13640</v>
      </c>
      <c r="G798" s="66" t="s">
        <v>10</v>
      </c>
    </row>
    <row r="799" spans="1:7" x14ac:dyDescent="0.3">
      <c r="A799" s="62" t="s">
        <v>25</v>
      </c>
      <c r="B799" s="50" t="s">
        <v>24</v>
      </c>
      <c r="C799" s="50" t="s">
        <v>8</v>
      </c>
      <c r="D799" s="63">
        <v>2029</v>
      </c>
      <c r="E799" s="64">
        <v>7.6</v>
      </c>
      <c r="F799" s="65">
        <v>13608</v>
      </c>
      <c r="G799" s="66" t="s">
        <v>10</v>
      </c>
    </row>
    <row r="800" spans="1:7" x14ac:dyDescent="0.3">
      <c r="A800" s="62" t="s">
        <v>25</v>
      </c>
      <c r="B800" s="50" t="s">
        <v>24</v>
      </c>
      <c r="C800" s="50" t="s">
        <v>8</v>
      </c>
      <c r="D800" s="63">
        <v>2030</v>
      </c>
      <c r="E800" s="64">
        <v>7.6</v>
      </c>
      <c r="F800" s="65">
        <v>13551.4</v>
      </c>
      <c r="G800" s="66" t="s">
        <v>10</v>
      </c>
    </row>
    <row r="801" spans="1:7" x14ac:dyDescent="0.3">
      <c r="A801" s="1" t="s">
        <v>25</v>
      </c>
      <c r="B801" s="2" t="s">
        <v>24</v>
      </c>
      <c r="C801" s="2" t="s">
        <v>9</v>
      </c>
      <c r="D801" s="3">
        <v>2014</v>
      </c>
      <c r="E801" s="4">
        <v>11.9</v>
      </c>
      <c r="F801" s="5">
        <v>19741.599999999999</v>
      </c>
      <c r="G801" s="6" t="s">
        <v>3</v>
      </c>
    </row>
    <row r="802" spans="1:7" x14ac:dyDescent="0.3">
      <c r="A802" s="1" t="s">
        <v>25</v>
      </c>
      <c r="B802" s="2" t="s">
        <v>24</v>
      </c>
      <c r="C802" s="2" t="s">
        <v>9</v>
      </c>
      <c r="D802" s="3">
        <v>2015</v>
      </c>
      <c r="E802" s="4">
        <v>11.8</v>
      </c>
      <c r="F802" s="5">
        <v>19676.099999999999</v>
      </c>
      <c r="G802" s="6" t="s">
        <v>3</v>
      </c>
    </row>
    <row r="803" spans="1:7" x14ac:dyDescent="0.3">
      <c r="A803" s="1" t="s">
        <v>25</v>
      </c>
      <c r="B803" s="2" t="s">
        <v>24</v>
      </c>
      <c r="C803" s="2" t="s">
        <v>9</v>
      </c>
      <c r="D803" s="3">
        <v>2016</v>
      </c>
      <c r="E803" s="4">
        <v>11.7</v>
      </c>
      <c r="F803" s="5">
        <v>19694.599999999999</v>
      </c>
      <c r="G803" s="6" t="s">
        <v>3</v>
      </c>
    </row>
    <row r="804" spans="1:7" x14ac:dyDescent="0.3">
      <c r="A804" s="1" t="s">
        <v>25</v>
      </c>
      <c r="B804" s="2" t="s">
        <v>24</v>
      </c>
      <c r="C804" s="2" t="s">
        <v>9</v>
      </c>
      <c r="D804" s="3">
        <v>2017</v>
      </c>
      <c r="E804" s="4">
        <v>11.6</v>
      </c>
      <c r="F804" s="5">
        <v>19711.5</v>
      </c>
      <c r="G804" s="6" t="s">
        <v>3</v>
      </c>
    </row>
    <row r="805" spans="1:7" x14ac:dyDescent="0.3">
      <c r="A805" s="1" t="s">
        <v>25</v>
      </c>
      <c r="B805" s="2" t="s">
        <v>24</v>
      </c>
      <c r="C805" s="2" t="s">
        <v>9</v>
      </c>
      <c r="D805" s="3">
        <v>2018</v>
      </c>
      <c r="E805" s="4">
        <v>11.5</v>
      </c>
      <c r="F805" s="5">
        <v>19682.2</v>
      </c>
      <c r="G805" s="6" t="s">
        <v>3</v>
      </c>
    </row>
    <row r="806" spans="1:7" x14ac:dyDescent="0.3">
      <c r="A806" s="1" t="s">
        <v>25</v>
      </c>
      <c r="B806" s="2" t="s">
        <v>24</v>
      </c>
      <c r="C806" s="2" t="s">
        <v>9</v>
      </c>
      <c r="D806" s="3">
        <v>2019</v>
      </c>
      <c r="E806" s="4">
        <v>11.5</v>
      </c>
      <c r="F806" s="5">
        <v>19718.400000000001</v>
      </c>
      <c r="G806" s="6" t="s">
        <v>3</v>
      </c>
    </row>
    <row r="807" spans="1:7" x14ac:dyDescent="0.3">
      <c r="A807" s="1" t="s">
        <v>25</v>
      </c>
      <c r="B807" s="2" t="s">
        <v>24</v>
      </c>
      <c r="C807" s="2" t="s">
        <v>9</v>
      </c>
      <c r="D807" s="3">
        <v>2020</v>
      </c>
      <c r="E807" s="4">
        <v>11.4</v>
      </c>
      <c r="F807" s="5">
        <v>19720.3</v>
      </c>
      <c r="G807" s="6" t="s">
        <v>10</v>
      </c>
    </row>
    <row r="808" spans="1:7" x14ac:dyDescent="0.3">
      <c r="A808" s="1" t="s">
        <v>25</v>
      </c>
      <c r="B808" s="2" t="s">
        <v>24</v>
      </c>
      <c r="C808" s="2" t="s">
        <v>9</v>
      </c>
      <c r="D808" s="3">
        <v>2021</v>
      </c>
      <c r="E808" s="4">
        <v>11.3</v>
      </c>
      <c r="F808" s="5">
        <v>19688.099999999999</v>
      </c>
      <c r="G808" s="6" t="s">
        <v>10</v>
      </c>
    </row>
    <row r="809" spans="1:7" x14ac:dyDescent="0.3">
      <c r="A809" s="1" t="s">
        <v>25</v>
      </c>
      <c r="B809" s="2" t="s">
        <v>24</v>
      </c>
      <c r="C809" s="2" t="s">
        <v>9</v>
      </c>
      <c r="D809" s="3">
        <v>2022</v>
      </c>
      <c r="E809" s="4">
        <v>11.3</v>
      </c>
      <c r="F809" s="5">
        <v>19726.900000000001</v>
      </c>
      <c r="G809" s="6" t="s">
        <v>10</v>
      </c>
    </row>
    <row r="810" spans="1:7" x14ac:dyDescent="0.3">
      <c r="A810" s="1" t="s">
        <v>25</v>
      </c>
      <c r="B810" s="2" t="s">
        <v>24</v>
      </c>
      <c r="C810" s="2" t="s">
        <v>9</v>
      </c>
      <c r="D810" s="3">
        <v>2023</v>
      </c>
      <c r="E810" s="4">
        <v>11.2</v>
      </c>
      <c r="F810" s="5">
        <v>19679.2</v>
      </c>
      <c r="G810" s="6" t="s">
        <v>10</v>
      </c>
    </row>
    <row r="811" spans="1:7" x14ac:dyDescent="0.3">
      <c r="A811" s="1" t="s">
        <v>25</v>
      </c>
      <c r="B811" s="2" t="s">
        <v>24</v>
      </c>
      <c r="C811" s="2" t="s">
        <v>9</v>
      </c>
      <c r="D811" s="3">
        <v>2024</v>
      </c>
      <c r="E811" s="4">
        <v>11.2</v>
      </c>
      <c r="F811" s="5">
        <v>19653.5</v>
      </c>
      <c r="G811" s="6" t="s">
        <v>10</v>
      </c>
    </row>
    <row r="812" spans="1:7" x14ac:dyDescent="0.3">
      <c r="A812" s="1" t="s">
        <v>25</v>
      </c>
      <c r="B812" s="2" t="s">
        <v>24</v>
      </c>
      <c r="C812" s="2" t="s">
        <v>9</v>
      </c>
      <c r="D812" s="3">
        <v>2025</v>
      </c>
      <c r="E812" s="4">
        <v>11.1</v>
      </c>
      <c r="F812" s="5">
        <v>19578.2</v>
      </c>
      <c r="G812" s="6" t="s">
        <v>10</v>
      </c>
    </row>
    <row r="813" spans="1:7" x14ac:dyDescent="0.3">
      <c r="A813" s="1" t="s">
        <v>25</v>
      </c>
      <c r="B813" s="2" t="s">
        <v>24</v>
      </c>
      <c r="C813" s="2" t="s">
        <v>9</v>
      </c>
      <c r="D813" s="3">
        <v>2026</v>
      </c>
      <c r="E813" s="4">
        <v>11</v>
      </c>
      <c r="F813" s="5">
        <v>19555.599999999999</v>
      </c>
      <c r="G813" s="6" t="s">
        <v>10</v>
      </c>
    </row>
    <row r="814" spans="1:7" x14ac:dyDescent="0.3">
      <c r="A814" s="1" t="s">
        <v>25</v>
      </c>
      <c r="B814" s="2" t="s">
        <v>24</v>
      </c>
      <c r="C814" s="2" t="s">
        <v>9</v>
      </c>
      <c r="D814" s="3">
        <v>2027</v>
      </c>
      <c r="E814" s="4">
        <v>11</v>
      </c>
      <c r="F814" s="5">
        <v>19499.2</v>
      </c>
      <c r="G814" s="6" t="s">
        <v>10</v>
      </c>
    </row>
    <row r="815" spans="1:7" x14ac:dyDescent="0.3">
      <c r="A815" s="1" t="s">
        <v>25</v>
      </c>
      <c r="B815" s="2" t="s">
        <v>24</v>
      </c>
      <c r="C815" s="2" t="s">
        <v>9</v>
      </c>
      <c r="D815" s="3">
        <v>2028</v>
      </c>
      <c r="E815" s="4">
        <v>10.9</v>
      </c>
      <c r="F815" s="5">
        <v>19462.599999999999</v>
      </c>
      <c r="G815" s="6" t="s">
        <v>10</v>
      </c>
    </row>
    <row r="816" spans="1:7" x14ac:dyDescent="0.3">
      <c r="A816" s="1" t="s">
        <v>25</v>
      </c>
      <c r="B816" s="2" t="s">
        <v>24</v>
      </c>
      <c r="C816" s="2" t="s">
        <v>9</v>
      </c>
      <c r="D816" s="3">
        <v>2029</v>
      </c>
      <c r="E816" s="4">
        <v>10.9</v>
      </c>
      <c r="F816" s="5">
        <v>19376.8</v>
      </c>
      <c r="G816" s="6" t="s">
        <v>10</v>
      </c>
    </row>
    <row r="817" spans="1:7" x14ac:dyDescent="0.3">
      <c r="A817" s="1" t="s">
        <v>25</v>
      </c>
      <c r="B817" s="2" t="s">
        <v>24</v>
      </c>
      <c r="C817" s="2" t="s">
        <v>9</v>
      </c>
      <c r="D817" s="3">
        <v>2030</v>
      </c>
      <c r="E817" s="4">
        <v>10.8</v>
      </c>
      <c r="F817" s="5">
        <v>19304.8</v>
      </c>
      <c r="G817" s="6" t="s">
        <v>10</v>
      </c>
    </row>
    <row r="818" spans="1:7" x14ac:dyDescent="0.3">
      <c r="A818" s="51" t="s">
        <v>30</v>
      </c>
      <c r="B818" s="48" t="s">
        <v>24</v>
      </c>
      <c r="C818" s="48" t="s">
        <v>2</v>
      </c>
      <c r="D818" s="52">
        <v>2014</v>
      </c>
      <c r="E818" s="53">
        <v>28.4</v>
      </c>
      <c r="F818" s="54">
        <v>64112.4</v>
      </c>
      <c r="G818" s="55" t="s">
        <v>3</v>
      </c>
    </row>
    <row r="819" spans="1:7" x14ac:dyDescent="0.3">
      <c r="A819" s="51" t="s">
        <v>30</v>
      </c>
      <c r="B819" s="48" t="s">
        <v>24</v>
      </c>
      <c r="C819" s="48" t="s">
        <v>2</v>
      </c>
      <c r="D819" s="52">
        <v>2015</v>
      </c>
      <c r="E819" s="53">
        <v>29</v>
      </c>
      <c r="F819" s="54">
        <v>67250.8</v>
      </c>
      <c r="G819" s="55" t="s">
        <v>3</v>
      </c>
    </row>
    <row r="820" spans="1:7" x14ac:dyDescent="0.3">
      <c r="A820" s="51" t="s">
        <v>30</v>
      </c>
      <c r="B820" s="48" t="s">
        <v>24</v>
      </c>
      <c r="C820" s="48" t="s">
        <v>2</v>
      </c>
      <c r="D820" s="52">
        <v>2016</v>
      </c>
      <c r="E820" s="53">
        <v>29.6</v>
      </c>
      <c r="F820" s="54">
        <v>70339.3</v>
      </c>
      <c r="G820" s="55" t="s">
        <v>3</v>
      </c>
    </row>
    <row r="821" spans="1:7" x14ac:dyDescent="0.3">
      <c r="A821" s="51" t="s">
        <v>30</v>
      </c>
      <c r="B821" s="48" t="s">
        <v>24</v>
      </c>
      <c r="C821" s="48" t="s">
        <v>2</v>
      </c>
      <c r="D821" s="52">
        <v>2017</v>
      </c>
      <c r="E821" s="53">
        <v>30.1</v>
      </c>
      <c r="F821" s="54">
        <v>73516.899999999994</v>
      </c>
      <c r="G821" s="55" t="s">
        <v>3</v>
      </c>
    </row>
    <row r="822" spans="1:7" x14ac:dyDescent="0.3">
      <c r="A822" s="51" t="s">
        <v>30</v>
      </c>
      <c r="B822" s="48" t="s">
        <v>24</v>
      </c>
      <c r="C822" s="48" t="s">
        <v>2</v>
      </c>
      <c r="D822" s="52">
        <v>2018</v>
      </c>
      <c r="E822" s="53">
        <v>30.6</v>
      </c>
      <c r="F822" s="54">
        <v>76803.8</v>
      </c>
      <c r="G822" s="55" t="s">
        <v>3</v>
      </c>
    </row>
    <row r="823" spans="1:7" x14ac:dyDescent="0.3">
      <c r="A823" s="51" t="s">
        <v>30</v>
      </c>
      <c r="B823" s="48" t="s">
        <v>24</v>
      </c>
      <c r="C823" s="48" t="s">
        <v>2</v>
      </c>
      <c r="D823" s="52">
        <v>2019</v>
      </c>
      <c r="E823" s="53">
        <v>31.1</v>
      </c>
      <c r="F823" s="54">
        <v>80226</v>
      </c>
      <c r="G823" s="55" t="s">
        <v>3</v>
      </c>
    </row>
    <row r="824" spans="1:7" x14ac:dyDescent="0.3">
      <c r="A824" s="51" t="s">
        <v>30</v>
      </c>
      <c r="B824" s="48" t="s">
        <v>24</v>
      </c>
      <c r="C824" s="48" t="s">
        <v>2</v>
      </c>
      <c r="D824" s="52">
        <v>2020</v>
      </c>
      <c r="E824" s="53">
        <v>31.7</v>
      </c>
      <c r="F824" s="54">
        <v>83695.7</v>
      </c>
      <c r="G824" s="55" t="s">
        <v>10</v>
      </c>
    </row>
    <row r="825" spans="1:7" x14ac:dyDescent="0.3">
      <c r="A825" s="51" t="s">
        <v>30</v>
      </c>
      <c r="B825" s="48" t="s">
        <v>24</v>
      </c>
      <c r="C825" s="48" t="s">
        <v>2</v>
      </c>
      <c r="D825" s="52">
        <v>2021</v>
      </c>
      <c r="E825" s="53">
        <v>32.1</v>
      </c>
      <c r="F825" s="54">
        <v>87193.5</v>
      </c>
      <c r="G825" s="55" t="s">
        <v>10</v>
      </c>
    </row>
    <row r="826" spans="1:7" x14ac:dyDescent="0.3">
      <c r="A826" s="51" t="s">
        <v>30</v>
      </c>
      <c r="B826" s="48" t="s">
        <v>24</v>
      </c>
      <c r="C826" s="48" t="s">
        <v>2</v>
      </c>
      <c r="D826" s="52">
        <v>2022</v>
      </c>
      <c r="E826" s="53">
        <v>32.6</v>
      </c>
      <c r="F826" s="54">
        <v>90759</v>
      </c>
      <c r="G826" s="55" t="s">
        <v>10</v>
      </c>
    </row>
    <row r="827" spans="1:7" x14ac:dyDescent="0.3">
      <c r="A827" s="51" t="s">
        <v>30</v>
      </c>
      <c r="B827" s="48" t="s">
        <v>24</v>
      </c>
      <c r="C827" s="48" t="s">
        <v>2</v>
      </c>
      <c r="D827" s="52">
        <v>2023</v>
      </c>
      <c r="E827" s="53">
        <v>33.1</v>
      </c>
      <c r="F827" s="54">
        <v>94330.5</v>
      </c>
      <c r="G827" s="55" t="s">
        <v>10</v>
      </c>
    </row>
    <row r="828" spans="1:7" x14ac:dyDescent="0.3">
      <c r="A828" s="51" t="s">
        <v>30</v>
      </c>
      <c r="B828" s="48" t="s">
        <v>24</v>
      </c>
      <c r="C828" s="48" t="s">
        <v>2</v>
      </c>
      <c r="D828" s="52">
        <v>2024</v>
      </c>
      <c r="E828" s="53">
        <v>33.5</v>
      </c>
      <c r="F828" s="54">
        <v>97987.3</v>
      </c>
      <c r="G828" s="55" t="s">
        <v>10</v>
      </c>
    </row>
    <row r="829" spans="1:7" x14ac:dyDescent="0.3">
      <c r="A829" s="51" t="s">
        <v>30</v>
      </c>
      <c r="B829" s="48" t="s">
        <v>24</v>
      </c>
      <c r="C829" s="48" t="s">
        <v>2</v>
      </c>
      <c r="D829" s="52">
        <v>2025</v>
      </c>
      <c r="E829" s="53">
        <v>34</v>
      </c>
      <c r="F829" s="54">
        <v>101673.5</v>
      </c>
      <c r="G829" s="55" t="s">
        <v>10</v>
      </c>
    </row>
    <row r="830" spans="1:7" x14ac:dyDescent="0.3">
      <c r="A830" s="51" t="s">
        <v>30</v>
      </c>
      <c r="B830" s="48" t="s">
        <v>24</v>
      </c>
      <c r="C830" s="48" t="s">
        <v>2</v>
      </c>
      <c r="D830" s="52">
        <v>2026</v>
      </c>
      <c r="E830" s="53">
        <v>34.4</v>
      </c>
      <c r="F830" s="54">
        <v>105337.9</v>
      </c>
      <c r="G830" s="55" t="s">
        <v>10</v>
      </c>
    </row>
    <row r="831" spans="1:7" x14ac:dyDescent="0.3">
      <c r="A831" s="51" t="s">
        <v>30</v>
      </c>
      <c r="B831" s="48" t="s">
        <v>24</v>
      </c>
      <c r="C831" s="48" t="s">
        <v>2</v>
      </c>
      <c r="D831" s="52">
        <v>2027</v>
      </c>
      <c r="E831" s="53">
        <v>34.799999999999997</v>
      </c>
      <c r="F831" s="54">
        <v>109044.8</v>
      </c>
      <c r="G831" s="55" t="s">
        <v>10</v>
      </c>
    </row>
    <row r="832" spans="1:7" x14ac:dyDescent="0.3">
      <c r="A832" s="51" t="s">
        <v>30</v>
      </c>
      <c r="B832" s="48" t="s">
        <v>24</v>
      </c>
      <c r="C832" s="48" t="s">
        <v>2</v>
      </c>
      <c r="D832" s="52">
        <v>2028</v>
      </c>
      <c r="E832" s="53">
        <v>35.1</v>
      </c>
      <c r="F832" s="54">
        <v>112714.9</v>
      </c>
      <c r="G832" s="55" t="s">
        <v>10</v>
      </c>
    </row>
    <row r="833" spans="1:7" x14ac:dyDescent="0.3">
      <c r="A833" s="51" t="s">
        <v>30</v>
      </c>
      <c r="B833" s="48" t="s">
        <v>24</v>
      </c>
      <c r="C833" s="48" t="s">
        <v>2</v>
      </c>
      <c r="D833" s="52">
        <v>2029</v>
      </c>
      <c r="E833" s="53">
        <v>35.5</v>
      </c>
      <c r="F833" s="54">
        <v>116417.9</v>
      </c>
      <c r="G833" s="55" t="s">
        <v>10</v>
      </c>
    </row>
    <row r="834" spans="1:7" x14ac:dyDescent="0.3">
      <c r="A834" s="51" t="s">
        <v>30</v>
      </c>
      <c r="B834" s="48" t="s">
        <v>24</v>
      </c>
      <c r="C834" s="48" t="s">
        <v>2</v>
      </c>
      <c r="D834" s="52">
        <v>2030</v>
      </c>
      <c r="E834" s="53">
        <v>35.799999999999997</v>
      </c>
      <c r="F834" s="54">
        <v>120088.1</v>
      </c>
      <c r="G834" s="55" t="s">
        <v>10</v>
      </c>
    </row>
    <row r="835" spans="1:7" x14ac:dyDescent="0.3">
      <c r="A835" s="1" t="s">
        <v>30</v>
      </c>
      <c r="B835" s="2" t="s">
        <v>24</v>
      </c>
      <c r="C835" s="2" t="s">
        <v>4</v>
      </c>
      <c r="D835" s="3">
        <v>2014</v>
      </c>
      <c r="E835" s="4">
        <v>24.4</v>
      </c>
      <c r="F835" s="5">
        <v>55144.800000000003</v>
      </c>
      <c r="G835" s="6" t="s">
        <v>3</v>
      </c>
    </row>
    <row r="836" spans="1:7" x14ac:dyDescent="0.3">
      <c r="A836" s="1" t="s">
        <v>30</v>
      </c>
      <c r="B836" s="2" t="s">
        <v>24</v>
      </c>
      <c r="C836" s="2" t="s">
        <v>4</v>
      </c>
      <c r="D836" s="3">
        <v>2015</v>
      </c>
      <c r="E836" s="4">
        <v>25.1</v>
      </c>
      <c r="F836" s="5">
        <v>58054.6</v>
      </c>
      <c r="G836" s="6" t="s">
        <v>3</v>
      </c>
    </row>
    <row r="837" spans="1:7" x14ac:dyDescent="0.3">
      <c r="A837" s="1" t="s">
        <v>30</v>
      </c>
      <c r="B837" s="2" t="s">
        <v>24</v>
      </c>
      <c r="C837" s="2" t="s">
        <v>4</v>
      </c>
      <c r="D837" s="3">
        <v>2016</v>
      </c>
      <c r="E837" s="4">
        <v>25.6</v>
      </c>
      <c r="F837" s="5">
        <v>60942.1</v>
      </c>
      <c r="G837" s="6" t="s">
        <v>3</v>
      </c>
    </row>
    <row r="838" spans="1:7" x14ac:dyDescent="0.3">
      <c r="A838" s="1" t="s">
        <v>30</v>
      </c>
      <c r="B838" s="2" t="s">
        <v>24</v>
      </c>
      <c r="C838" s="2" t="s">
        <v>4</v>
      </c>
      <c r="D838" s="3">
        <v>2017</v>
      </c>
      <c r="E838" s="4">
        <v>26.1</v>
      </c>
      <c r="F838" s="5">
        <v>63905</v>
      </c>
      <c r="G838" s="6" t="s">
        <v>3</v>
      </c>
    </row>
    <row r="839" spans="1:7" x14ac:dyDescent="0.3">
      <c r="A839" s="1" t="s">
        <v>30</v>
      </c>
      <c r="B839" s="2" t="s">
        <v>24</v>
      </c>
      <c r="C839" s="2" t="s">
        <v>4</v>
      </c>
      <c r="D839" s="3">
        <v>2018</v>
      </c>
      <c r="E839" s="4">
        <v>26.7</v>
      </c>
      <c r="F839" s="5">
        <v>67017.3</v>
      </c>
      <c r="G839" s="6" t="s">
        <v>3</v>
      </c>
    </row>
    <row r="840" spans="1:7" x14ac:dyDescent="0.3">
      <c r="A840" s="1" t="s">
        <v>30</v>
      </c>
      <c r="B840" s="2" t="s">
        <v>24</v>
      </c>
      <c r="C840" s="2" t="s">
        <v>4</v>
      </c>
      <c r="D840" s="3">
        <v>2019</v>
      </c>
      <c r="E840" s="4">
        <v>27.3</v>
      </c>
      <c r="F840" s="5">
        <v>70226.399999999994</v>
      </c>
      <c r="G840" s="6" t="s">
        <v>3</v>
      </c>
    </row>
    <row r="841" spans="1:7" x14ac:dyDescent="0.3">
      <c r="A841" s="1" t="s">
        <v>30</v>
      </c>
      <c r="B841" s="2" t="s">
        <v>24</v>
      </c>
      <c r="C841" s="2" t="s">
        <v>4</v>
      </c>
      <c r="D841" s="3">
        <v>2020</v>
      </c>
      <c r="E841" s="4">
        <v>27.8</v>
      </c>
      <c r="F841" s="5">
        <v>73491.7</v>
      </c>
      <c r="G841" s="6" t="s">
        <v>10</v>
      </c>
    </row>
    <row r="842" spans="1:7" x14ac:dyDescent="0.3">
      <c r="A842" s="1" t="s">
        <v>30</v>
      </c>
      <c r="B842" s="2" t="s">
        <v>24</v>
      </c>
      <c r="C842" s="2" t="s">
        <v>4</v>
      </c>
      <c r="D842" s="3">
        <v>2021</v>
      </c>
      <c r="E842" s="4">
        <v>28.3</v>
      </c>
      <c r="F842" s="5">
        <v>76850</v>
      </c>
      <c r="G842" s="6" t="s">
        <v>10</v>
      </c>
    </row>
    <row r="843" spans="1:7" x14ac:dyDescent="0.3">
      <c r="A843" s="1" t="s">
        <v>30</v>
      </c>
      <c r="B843" s="2" t="s">
        <v>24</v>
      </c>
      <c r="C843" s="2" t="s">
        <v>4</v>
      </c>
      <c r="D843" s="3">
        <v>2022</v>
      </c>
      <c r="E843" s="4">
        <v>28.8</v>
      </c>
      <c r="F843" s="5">
        <v>80212.899999999994</v>
      </c>
      <c r="G843" s="6" t="s">
        <v>10</v>
      </c>
    </row>
    <row r="844" spans="1:7" x14ac:dyDescent="0.3">
      <c r="A844" s="1" t="s">
        <v>30</v>
      </c>
      <c r="B844" s="2" t="s">
        <v>24</v>
      </c>
      <c r="C844" s="2" t="s">
        <v>4</v>
      </c>
      <c r="D844" s="3">
        <v>2023</v>
      </c>
      <c r="E844" s="4">
        <v>29.3</v>
      </c>
      <c r="F844" s="5">
        <v>83661</v>
      </c>
      <c r="G844" s="6" t="s">
        <v>10</v>
      </c>
    </row>
    <row r="845" spans="1:7" x14ac:dyDescent="0.3">
      <c r="A845" s="1" t="s">
        <v>30</v>
      </c>
      <c r="B845" s="2" t="s">
        <v>24</v>
      </c>
      <c r="C845" s="2" t="s">
        <v>4</v>
      </c>
      <c r="D845" s="3">
        <v>2024</v>
      </c>
      <c r="E845" s="4">
        <v>29.8</v>
      </c>
      <c r="F845" s="5">
        <v>87147.6</v>
      </c>
      <c r="G845" s="6" t="s">
        <v>10</v>
      </c>
    </row>
    <row r="846" spans="1:7" x14ac:dyDescent="0.3">
      <c r="A846" s="1" t="s">
        <v>30</v>
      </c>
      <c r="B846" s="2" t="s">
        <v>24</v>
      </c>
      <c r="C846" s="2" t="s">
        <v>4</v>
      </c>
      <c r="D846" s="3">
        <v>2025</v>
      </c>
      <c r="E846" s="4">
        <v>30.3</v>
      </c>
      <c r="F846" s="5">
        <v>90695.3</v>
      </c>
      <c r="G846" s="6" t="s">
        <v>10</v>
      </c>
    </row>
    <row r="847" spans="1:7" x14ac:dyDescent="0.3">
      <c r="A847" s="1" t="s">
        <v>30</v>
      </c>
      <c r="B847" s="2" t="s">
        <v>24</v>
      </c>
      <c r="C847" s="2" t="s">
        <v>4</v>
      </c>
      <c r="D847" s="3">
        <v>2026</v>
      </c>
      <c r="E847" s="4">
        <v>30.7</v>
      </c>
      <c r="F847" s="5">
        <v>94180.6</v>
      </c>
      <c r="G847" s="6" t="s">
        <v>10</v>
      </c>
    </row>
    <row r="848" spans="1:7" x14ac:dyDescent="0.3">
      <c r="A848" s="1" t="s">
        <v>30</v>
      </c>
      <c r="B848" s="2" t="s">
        <v>24</v>
      </c>
      <c r="C848" s="2" t="s">
        <v>4</v>
      </c>
      <c r="D848" s="3">
        <v>2027</v>
      </c>
      <c r="E848" s="4">
        <v>31.1</v>
      </c>
      <c r="F848" s="5">
        <v>97727.8</v>
      </c>
      <c r="G848" s="6" t="s">
        <v>10</v>
      </c>
    </row>
    <row r="849" spans="1:7" x14ac:dyDescent="0.3">
      <c r="A849" s="1" t="s">
        <v>30</v>
      </c>
      <c r="B849" s="2" t="s">
        <v>24</v>
      </c>
      <c r="C849" s="2" t="s">
        <v>4</v>
      </c>
      <c r="D849" s="3">
        <v>2028</v>
      </c>
      <c r="E849" s="4">
        <v>31.6</v>
      </c>
      <c r="F849" s="5">
        <v>101311.5</v>
      </c>
      <c r="G849" s="6" t="s">
        <v>10</v>
      </c>
    </row>
    <row r="850" spans="1:7" x14ac:dyDescent="0.3">
      <c r="A850" s="1" t="s">
        <v>30</v>
      </c>
      <c r="B850" s="2" t="s">
        <v>24</v>
      </c>
      <c r="C850" s="2" t="s">
        <v>4</v>
      </c>
      <c r="D850" s="3">
        <v>2029</v>
      </c>
      <c r="E850" s="4">
        <v>31.9</v>
      </c>
      <c r="F850" s="5">
        <v>104858</v>
      </c>
      <c r="G850" s="6" t="s">
        <v>10</v>
      </c>
    </row>
    <row r="851" spans="1:7" x14ac:dyDescent="0.3">
      <c r="A851" s="1" t="s">
        <v>30</v>
      </c>
      <c r="B851" s="2" t="s">
        <v>24</v>
      </c>
      <c r="C851" s="2" t="s">
        <v>4</v>
      </c>
      <c r="D851" s="3">
        <v>2030</v>
      </c>
      <c r="E851" s="4">
        <v>32.299999999999997</v>
      </c>
      <c r="F851" s="5">
        <v>108432.1</v>
      </c>
      <c r="G851" s="6" t="s">
        <v>10</v>
      </c>
    </row>
    <row r="852" spans="1:7" x14ac:dyDescent="0.3">
      <c r="A852" s="1" t="s">
        <v>30</v>
      </c>
      <c r="B852" s="2" t="s">
        <v>24</v>
      </c>
      <c r="C852" s="2" t="s">
        <v>5</v>
      </c>
      <c r="D852" s="3">
        <v>2014</v>
      </c>
      <c r="E852" s="4">
        <v>4</v>
      </c>
      <c r="F852" s="5">
        <v>8967.6</v>
      </c>
      <c r="G852" s="6" t="s">
        <v>3</v>
      </c>
    </row>
    <row r="853" spans="1:7" x14ac:dyDescent="0.3">
      <c r="A853" s="1" t="s">
        <v>30</v>
      </c>
      <c r="B853" s="2" t="s">
        <v>24</v>
      </c>
      <c r="C853" s="2" t="s">
        <v>5</v>
      </c>
      <c r="D853" s="3">
        <v>2015</v>
      </c>
      <c r="E853" s="4">
        <v>4</v>
      </c>
      <c r="F853" s="5">
        <v>9196.2000000000007</v>
      </c>
      <c r="G853" s="6" t="s">
        <v>3</v>
      </c>
    </row>
    <row r="854" spans="1:7" x14ac:dyDescent="0.3">
      <c r="A854" s="1" t="s">
        <v>30</v>
      </c>
      <c r="B854" s="2" t="s">
        <v>24</v>
      </c>
      <c r="C854" s="2" t="s">
        <v>5</v>
      </c>
      <c r="D854" s="3">
        <v>2016</v>
      </c>
      <c r="E854" s="4">
        <v>3.9</v>
      </c>
      <c r="F854" s="5">
        <v>9397.2000000000007</v>
      </c>
      <c r="G854" s="6" t="s">
        <v>3</v>
      </c>
    </row>
    <row r="855" spans="1:7" x14ac:dyDescent="0.3">
      <c r="A855" s="1" t="s">
        <v>30</v>
      </c>
      <c r="B855" s="2" t="s">
        <v>24</v>
      </c>
      <c r="C855" s="2" t="s">
        <v>5</v>
      </c>
      <c r="D855" s="3">
        <v>2017</v>
      </c>
      <c r="E855" s="4">
        <v>3.9</v>
      </c>
      <c r="F855" s="5">
        <v>9611.9</v>
      </c>
      <c r="G855" s="6" t="s">
        <v>3</v>
      </c>
    </row>
    <row r="856" spans="1:7" x14ac:dyDescent="0.3">
      <c r="A856" s="1" t="s">
        <v>30</v>
      </c>
      <c r="B856" s="2" t="s">
        <v>24</v>
      </c>
      <c r="C856" s="2" t="s">
        <v>5</v>
      </c>
      <c r="D856" s="3">
        <v>2018</v>
      </c>
      <c r="E856" s="4">
        <v>3.9</v>
      </c>
      <c r="F856" s="5">
        <v>9786.5</v>
      </c>
      <c r="G856" s="6" t="s">
        <v>3</v>
      </c>
    </row>
    <row r="857" spans="1:7" x14ac:dyDescent="0.3">
      <c r="A857" s="1" t="s">
        <v>30</v>
      </c>
      <c r="B857" s="2" t="s">
        <v>24</v>
      </c>
      <c r="C857" s="2" t="s">
        <v>5</v>
      </c>
      <c r="D857" s="3">
        <v>2019</v>
      </c>
      <c r="E857" s="4">
        <v>3.9</v>
      </c>
      <c r="F857" s="5">
        <v>9999.6</v>
      </c>
      <c r="G857" s="6" t="s">
        <v>3</v>
      </c>
    </row>
    <row r="858" spans="1:7" x14ac:dyDescent="0.3">
      <c r="A858" s="1" t="s">
        <v>30</v>
      </c>
      <c r="B858" s="2" t="s">
        <v>24</v>
      </c>
      <c r="C858" s="2" t="s">
        <v>5</v>
      </c>
      <c r="D858" s="3">
        <v>2020</v>
      </c>
      <c r="E858" s="4">
        <v>3.9</v>
      </c>
      <c r="F858" s="5">
        <v>10204.1</v>
      </c>
      <c r="G858" s="6" t="s">
        <v>10</v>
      </c>
    </row>
    <row r="859" spans="1:7" x14ac:dyDescent="0.3">
      <c r="A859" s="1" t="s">
        <v>30</v>
      </c>
      <c r="B859" s="2" t="s">
        <v>24</v>
      </c>
      <c r="C859" s="2" t="s">
        <v>5</v>
      </c>
      <c r="D859" s="3">
        <v>2021</v>
      </c>
      <c r="E859" s="4">
        <v>3.8</v>
      </c>
      <c r="F859" s="5">
        <v>10343.5</v>
      </c>
      <c r="G859" s="6" t="s">
        <v>10</v>
      </c>
    </row>
    <row r="860" spans="1:7" x14ac:dyDescent="0.3">
      <c r="A860" s="1" t="s">
        <v>30</v>
      </c>
      <c r="B860" s="2" t="s">
        <v>24</v>
      </c>
      <c r="C860" s="2" t="s">
        <v>5</v>
      </c>
      <c r="D860" s="3">
        <v>2022</v>
      </c>
      <c r="E860" s="4">
        <v>3.8</v>
      </c>
      <c r="F860" s="5">
        <v>10546.1</v>
      </c>
      <c r="G860" s="6" t="s">
        <v>10</v>
      </c>
    </row>
    <row r="861" spans="1:7" x14ac:dyDescent="0.3">
      <c r="A861" s="1" t="s">
        <v>30</v>
      </c>
      <c r="B861" s="2" t="s">
        <v>24</v>
      </c>
      <c r="C861" s="2" t="s">
        <v>5</v>
      </c>
      <c r="D861" s="3">
        <v>2023</v>
      </c>
      <c r="E861" s="4">
        <v>3.7</v>
      </c>
      <c r="F861" s="5">
        <v>10669.5</v>
      </c>
      <c r="G861" s="6" t="s">
        <v>10</v>
      </c>
    </row>
    <row r="862" spans="1:7" x14ac:dyDescent="0.3">
      <c r="A862" s="1" t="s">
        <v>30</v>
      </c>
      <c r="B862" s="2" t="s">
        <v>24</v>
      </c>
      <c r="C862" s="2" t="s">
        <v>5</v>
      </c>
      <c r="D862" s="3">
        <v>2024</v>
      </c>
      <c r="E862" s="4">
        <v>3.7</v>
      </c>
      <c r="F862" s="5">
        <v>10839.7</v>
      </c>
      <c r="G862" s="6" t="s">
        <v>10</v>
      </c>
    </row>
    <row r="863" spans="1:7" x14ac:dyDescent="0.3">
      <c r="A863" s="1" t="s">
        <v>30</v>
      </c>
      <c r="B863" s="2" t="s">
        <v>24</v>
      </c>
      <c r="C863" s="2" t="s">
        <v>5</v>
      </c>
      <c r="D863" s="3">
        <v>2025</v>
      </c>
      <c r="E863" s="4">
        <v>3.7</v>
      </c>
      <c r="F863" s="5">
        <v>10978.1</v>
      </c>
      <c r="G863" s="6" t="s">
        <v>10</v>
      </c>
    </row>
    <row r="864" spans="1:7" x14ac:dyDescent="0.3">
      <c r="A864" s="1" t="s">
        <v>30</v>
      </c>
      <c r="B864" s="2" t="s">
        <v>24</v>
      </c>
      <c r="C864" s="2" t="s">
        <v>5</v>
      </c>
      <c r="D864" s="3">
        <v>2026</v>
      </c>
      <c r="E864" s="4">
        <v>3.6</v>
      </c>
      <c r="F864" s="5">
        <v>11157.3</v>
      </c>
      <c r="G864" s="6" t="s">
        <v>10</v>
      </c>
    </row>
    <row r="865" spans="1:7" x14ac:dyDescent="0.3">
      <c r="A865" s="1" t="s">
        <v>30</v>
      </c>
      <c r="B865" s="2" t="s">
        <v>24</v>
      </c>
      <c r="C865" s="2" t="s">
        <v>5</v>
      </c>
      <c r="D865" s="3">
        <v>2027</v>
      </c>
      <c r="E865" s="4">
        <v>3.6</v>
      </c>
      <c r="F865" s="5">
        <v>11317</v>
      </c>
      <c r="G865" s="6" t="s">
        <v>10</v>
      </c>
    </row>
    <row r="866" spans="1:7" x14ac:dyDescent="0.3">
      <c r="A866" s="1" t="s">
        <v>30</v>
      </c>
      <c r="B866" s="2" t="s">
        <v>24</v>
      </c>
      <c r="C866" s="2" t="s">
        <v>5</v>
      </c>
      <c r="D866" s="3">
        <v>2028</v>
      </c>
      <c r="E866" s="4">
        <v>3.6</v>
      </c>
      <c r="F866" s="5">
        <v>11403.4</v>
      </c>
      <c r="G866" s="6" t="s">
        <v>10</v>
      </c>
    </row>
    <row r="867" spans="1:7" x14ac:dyDescent="0.3">
      <c r="A867" s="1" t="s">
        <v>30</v>
      </c>
      <c r="B867" s="2" t="s">
        <v>24</v>
      </c>
      <c r="C867" s="2" t="s">
        <v>5</v>
      </c>
      <c r="D867" s="3">
        <v>2029</v>
      </c>
      <c r="E867" s="4">
        <v>3.5</v>
      </c>
      <c r="F867" s="5">
        <v>11559.9</v>
      </c>
      <c r="G867" s="6" t="s">
        <v>10</v>
      </c>
    </row>
    <row r="868" spans="1:7" x14ac:dyDescent="0.3">
      <c r="A868" s="1" t="s">
        <v>30</v>
      </c>
      <c r="B868" s="2" t="s">
        <v>24</v>
      </c>
      <c r="C868" s="2" t="s">
        <v>5</v>
      </c>
      <c r="D868" s="3">
        <v>2030</v>
      </c>
      <c r="E868" s="4">
        <v>3.5</v>
      </c>
      <c r="F868" s="5">
        <v>11656</v>
      </c>
      <c r="G868" s="6" t="s">
        <v>10</v>
      </c>
    </row>
    <row r="869" spans="1:7" x14ac:dyDescent="0.3">
      <c r="A869" s="57" t="s">
        <v>30</v>
      </c>
      <c r="B869" s="49" t="s">
        <v>24</v>
      </c>
      <c r="C869" s="49" t="s">
        <v>6</v>
      </c>
      <c r="D869" s="58">
        <v>2014</v>
      </c>
      <c r="E869" s="59">
        <v>54.3</v>
      </c>
      <c r="F869" s="60" t="s">
        <v>7</v>
      </c>
      <c r="G869" s="61" t="s">
        <v>3</v>
      </c>
    </row>
    <row r="870" spans="1:7" x14ac:dyDescent="0.3">
      <c r="A870" s="57" t="s">
        <v>30</v>
      </c>
      <c r="B870" s="49" t="s">
        <v>24</v>
      </c>
      <c r="C870" s="49" t="s">
        <v>6</v>
      </c>
      <c r="D870" s="58">
        <v>2015</v>
      </c>
      <c r="E870" s="59">
        <v>55.2</v>
      </c>
      <c r="F870" s="60" t="s">
        <v>7</v>
      </c>
      <c r="G870" s="61" t="s">
        <v>3</v>
      </c>
    </row>
    <row r="871" spans="1:7" x14ac:dyDescent="0.3">
      <c r="A871" s="57" t="s">
        <v>30</v>
      </c>
      <c r="B871" s="49" t="s">
        <v>24</v>
      </c>
      <c r="C871" s="49" t="s">
        <v>6</v>
      </c>
      <c r="D871" s="58">
        <v>2016</v>
      </c>
      <c r="E871" s="59">
        <v>56</v>
      </c>
      <c r="F871" s="60" t="s">
        <v>7</v>
      </c>
      <c r="G871" s="61" t="s">
        <v>3</v>
      </c>
    </row>
    <row r="872" spans="1:7" x14ac:dyDescent="0.3">
      <c r="A872" s="57" t="s">
        <v>30</v>
      </c>
      <c r="B872" s="49" t="s">
        <v>24</v>
      </c>
      <c r="C872" s="49" t="s">
        <v>6</v>
      </c>
      <c r="D872" s="58">
        <v>2017</v>
      </c>
      <c r="E872" s="59">
        <v>56.6</v>
      </c>
      <c r="F872" s="60" t="s">
        <v>7</v>
      </c>
      <c r="G872" s="61" t="s">
        <v>3</v>
      </c>
    </row>
    <row r="873" spans="1:7" x14ac:dyDescent="0.3">
      <c r="A873" s="57" t="s">
        <v>30</v>
      </c>
      <c r="B873" s="49" t="s">
        <v>24</v>
      </c>
      <c r="C873" s="49" t="s">
        <v>6</v>
      </c>
      <c r="D873" s="58">
        <v>2018</v>
      </c>
      <c r="E873" s="59">
        <v>57.4</v>
      </c>
      <c r="F873" s="60" t="s">
        <v>7</v>
      </c>
      <c r="G873" s="61" t="s">
        <v>3</v>
      </c>
    </row>
    <row r="874" spans="1:7" x14ac:dyDescent="0.3">
      <c r="A874" s="57" t="s">
        <v>30</v>
      </c>
      <c r="B874" s="49" t="s">
        <v>24</v>
      </c>
      <c r="C874" s="49" t="s">
        <v>6</v>
      </c>
      <c r="D874" s="58">
        <v>2019</v>
      </c>
      <c r="E874" s="59">
        <v>58</v>
      </c>
      <c r="F874" s="60" t="s">
        <v>7</v>
      </c>
      <c r="G874" s="61" t="s">
        <v>3</v>
      </c>
    </row>
    <row r="875" spans="1:7" x14ac:dyDescent="0.3">
      <c r="A875" s="57" t="s">
        <v>30</v>
      </c>
      <c r="B875" s="49" t="s">
        <v>24</v>
      </c>
      <c r="C875" s="49" t="s">
        <v>6</v>
      </c>
      <c r="D875" s="58">
        <v>2020</v>
      </c>
      <c r="E875" s="59">
        <v>58.7</v>
      </c>
      <c r="F875" s="60" t="s">
        <v>7</v>
      </c>
      <c r="G875" s="61" t="s">
        <v>10</v>
      </c>
    </row>
    <row r="876" spans="1:7" x14ac:dyDescent="0.3">
      <c r="A876" s="57" t="s">
        <v>30</v>
      </c>
      <c r="B876" s="49" t="s">
        <v>24</v>
      </c>
      <c r="C876" s="49" t="s">
        <v>6</v>
      </c>
      <c r="D876" s="58">
        <v>2021</v>
      </c>
      <c r="E876" s="59">
        <v>59.4</v>
      </c>
      <c r="F876" s="60" t="s">
        <v>7</v>
      </c>
      <c r="G876" s="61" t="s">
        <v>10</v>
      </c>
    </row>
    <row r="877" spans="1:7" x14ac:dyDescent="0.3">
      <c r="A877" s="57" t="s">
        <v>30</v>
      </c>
      <c r="B877" s="49" t="s">
        <v>24</v>
      </c>
      <c r="C877" s="49" t="s">
        <v>6</v>
      </c>
      <c r="D877" s="58">
        <v>2022</v>
      </c>
      <c r="E877" s="59">
        <v>60.1</v>
      </c>
      <c r="F877" s="60" t="s">
        <v>7</v>
      </c>
      <c r="G877" s="61" t="s">
        <v>10</v>
      </c>
    </row>
    <row r="878" spans="1:7" x14ac:dyDescent="0.3">
      <c r="A878" s="57" t="s">
        <v>30</v>
      </c>
      <c r="B878" s="49" t="s">
        <v>24</v>
      </c>
      <c r="C878" s="49" t="s">
        <v>6</v>
      </c>
      <c r="D878" s="58">
        <v>2023</v>
      </c>
      <c r="E878" s="59">
        <v>60.7</v>
      </c>
      <c r="F878" s="60" t="s">
        <v>7</v>
      </c>
      <c r="G878" s="61" t="s">
        <v>10</v>
      </c>
    </row>
    <row r="879" spans="1:7" x14ac:dyDescent="0.3">
      <c r="A879" s="57" t="s">
        <v>30</v>
      </c>
      <c r="B879" s="49" t="s">
        <v>24</v>
      </c>
      <c r="C879" s="49" t="s">
        <v>6</v>
      </c>
      <c r="D879" s="58">
        <v>2024</v>
      </c>
      <c r="E879" s="59">
        <v>61.3</v>
      </c>
      <c r="F879" s="60" t="s">
        <v>7</v>
      </c>
      <c r="G879" s="61" t="s">
        <v>10</v>
      </c>
    </row>
    <row r="880" spans="1:7" x14ac:dyDescent="0.3">
      <c r="A880" s="57" t="s">
        <v>30</v>
      </c>
      <c r="B880" s="49" t="s">
        <v>24</v>
      </c>
      <c r="C880" s="49" t="s">
        <v>6</v>
      </c>
      <c r="D880" s="58">
        <v>2025</v>
      </c>
      <c r="E880" s="59">
        <v>61.9</v>
      </c>
      <c r="F880" s="60" t="s">
        <v>7</v>
      </c>
      <c r="G880" s="61" t="s">
        <v>10</v>
      </c>
    </row>
    <row r="881" spans="1:7" x14ac:dyDescent="0.3">
      <c r="A881" s="57" t="s">
        <v>30</v>
      </c>
      <c r="B881" s="49" t="s">
        <v>24</v>
      </c>
      <c r="C881" s="49" t="s">
        <v>6</v>
      </c>
      <c r="D881" s="58">
        <v>2026</v>
      </c>
      <c r="E881" s="59">
        <v>62.5</v>
      </c>
      <c r="F881" s="60" t="s">
        <v>7</v>
      </c>
      <c r="G881" s="61" t="s">
        <v>10</v>
      </c>
    </row>
    <row r="882" spans="1:7" x14ac:dyDescent="0.3">
      <c r="A882" s="57" t="s">
        <v>30</v>
      </c>
      <c r="B882" s="49" t="s">
        <v>24</v>
      </c>
      <c r="C882" s="49" t="s">
        <v>6</v>
      </c>
      <c r="D882" s="58">
        <v>2027</v>
      </c>
      <c r="E882" s="59">
        <v>63</v>
      </c>
      <c r="F882" s="60" t="s">
        <v>7</v>
      </c>
      <c r="G882" s="61" t="s">
        <v>10</v>
      </c>
    </row>
    <row r="883" spans="1:7" x14ac:dyDescent="0.3">
      <c r="A883" s="57" t="s">
        <v>30</v>
      </c>
      <c r="B883" s="49" t="s">
        <v>24</v>
      </c>
      <c r="C883" s="49" t="s">
        <v>6</v>
      </c>
      <c r="D883" s="58">
        <v>2028</v>
      </c>
      <c r="E883" s="59">
        <v>63.6</v>
      </c>
      <c r="F883" s="60" t="s">
        <v>7</v>
      </c>
      <c r="G883" s="61" t="s">
        <v>10</v>
      </c>
    </row>
    <row r="884" spans="1:7" x14ac:dyDescent="0.3">
      <c r="A884" s="57" t="s">
        <v>30</v>
      </c>
      <c r="B884" s="49" t="s">
        <v>24</v>
      </c>
      <c r="C884" s="49" t="s">
        <v>6</v>
      </c>
      <c r="D884" s="58">
        <v>2029</v>
      </c>
      <c r="E884" s="59">
        <v>64.099999999999994</v>
      </c>
      <c r="F884" s="60" t="s">
        <v>7</v>
      </c>
      <c r="G884" s="61" t="s">
        <v>10</v>
      </c>
    </row>
    <row r="885" spans="1:7" x14ac:dyDescent="0.3">
      <c r="A885" s="57" t="s">
        <v>30</v>
      </c>
      <c r="B885" s="49" t="s">
        <v>24</v>
      </c>
      <c r="C885" s="49" t="s">
        <v>6</v>
      </c>
      <c r="D885" s="58">
        <v>2030</v>
      </c>
      <c r="E885" s="59">
        <v>64.599999999999994</v>
      </c>
      <c r="F885" s="60" t="s">
        <v>7</v>
      </c>
      <c r="G885" s="61" t="s">
        <v>10</v>
      </c>
    </row>
    <row r="886" spans="1:7" x14ac:dyDescent="0.3">
      <c r="A886" s="62" t="s">
        <v>30</v>
      </c>
      <c r="B886" s="50" t="s">
        <v>24</v>
      </c>
      <c r="C886" s="50" t="s">
        <v>8</v>
      </c>
      <c r="D886" s="63">
        <v>2014</v>
      </c>
      <c r="E886" s="64">
        <v>16.600000000000001</v>
      </c>
      <c r="F886" s="65">
        <v>37375.4</v>
      </c>
      <c r="G886" s="66" t="s">
        <v>3</v>
      </c>
    </row>
    <row r="887" spans="1:7" x14ac:dyDescent="0.3">
      <c r="A887" s="62" t="s">
        <v>30</v>
      </c>
      <c r="B887" s="50" t="s">
        <v>24</v>
      </c>
      <c r="C887" s="50" t="s">
        <v>8</v>
      </c>
      <c r="D887" s="63">
        <v>2015</v>
      </c>
      <c r="E887" s="64">
        <v>16.399999999999999</v>
      </c>
      <c r="F887" s="65">
        <v>37962.400000000001</v>
      </c>
      <c r="G887" s="66" t="s">
        <v>3</v>
      </c>
    </row>
    <row r="888" spans="1:7" x14ac:dyDescent="0.3">
      <c r="A888" s="62" t="s">
        <v>30</v>
      </c>
      <c r="B888" s="50" t="s">
        <v>24</v>
      </c>
      <c r="C888" s="50" t="s">
        <v>8</v>
      </c>
      <c r="D888" s="63">
        <v>2016</v>
      </c>
      <c r="E888" s="64">
        <v>16.2</v>
      </c>
      <c r="F888" s="65">
        <v>38541.9</v>
      </c>
      <c r="G888" s="66" t="s">
        <v>3</v>
      </c>
    </row>
    <row r="889" spans="1:7" x14ac:dyDescent="0.3">
      <c r="A889" s="62" t="s">
        <v>30</v>
      </c>
      <c r="B889" s="50" t="s">
        <v>24</v>
      </c>
      <c r="C889" s="50" t="s">
        <v>8</v>
      </c>
      <c r="D889" s="63">
        <v>2017</v>
      </c>
      <c r="E889" s="64">
        <v>16.100000000000001</v>
      </c>
      <c r="F889" s="65">
        <v>39299.5</v>
      </c>
      <c r="G889" s="66" t="s">
        <v>3</v>
      </c>
    </row>
    <row r="890" spans="1:7" x14ac:dyDescent="0.3">
      <c r="A890" s="62" t="s">
        <v>30</v>
      </c>
      <c r="B890" s="50" t="s">
        <v>24</v>
      </c>
      <c r="C890" s="50" t="s">
        <v>8</v>
      </c>
      <c r="D890" s="63">
        <v>2018</v>
      </c>
      <c r="E890" s="64">
        <v>15.9</v>
      </c>
      <c r="F890" s="65">
        <v>40006.400000000001</v>
      </c>
      <c r="G890" s="66" t="s">
        <v>3</v>
      </c>
    </row>
    <row r="891" spans="1:7" x14ac:dyDescent="0.3">
      <c r="A891" s="62" t="s">
        <v>30</v>
      </c>
      <c r="B891" s="50" t="s">
        <v>24</v>
      </c>
      <c r="C891" s="50" t="s">
        <v>8</v>
      </c>
      <c r="D891" s="63">
        <v>2019</v>
      </c>
      <c r="E891" s="64">
        <v>15.8</v>
      </c>
      <c r="F891" s="65">
        <v>40756.400000000001</v>
      </c>
      <c r="G891" s="66" t="s">
        <v>3</v>
      </c>
    </row>
    <row r="892" spans="1:7" x14ac:dyDescent="0.3">
      <c r="A892" s="62" t="s">
        <v>30</v>
      </c>
      <c r="B892" s="50" t="s">
        <v>24</v>
      </c>
      <c r="C892" s="50" t="s">
        <v>8</v>
      </c>
      <c r="D892" s="63">
        <v>2020</v>
      </c>
      <c r="E892" s="64">
        <v>15.7</v>
      </c>
      <c r="F892" s="65">
        <v>41477.699999999997</v>
      </c>
      <c r="G892" s="66" t="s">
        <v>10</v>
      </c>
    </row>
    <row r="893" spans="1:7" x14ac:dyDescent="0.3">
      <c r="A893" s="62" t="s">
        <v>30</v>
      </c>
      <c r="B893" s="50" t="s">
        <v>24</v>
      </c>
      <c r="C893" s="50" t="s">
        <v>8</v>
      </c>
      <c r="D893" s="63">
        <v>2021</v>
      </c>
      <c r="E893" s="64">
        <v>15.5</v>
      </c>
      <c r="F893" s="65">
        <v>42149.5</v>
      </c>
      <c r="G893" s="66" t="s">
        <v>10</v>
      </c>
    </row>
    <row r="894" spans="1:7" x14ac:dyDescent="0.3">
      <c r="A894" s="62" t="s">
        <v>30</v>
      </c>
      <c r="B894" s="50" t="s">
        <v>24</v>
      </c>
      <c r="C894" s="50" t="s">
        <v>8</v>
      </c>
      <c r="D894" s="63">
        <v>2022</v>
      </c>
      <c r="E894" s="64">
        <v>15.4</v>
      </c>
      <c r="F894" s="65">
        <v>42809</v>
      </c>
      <c r="G894" s="66" t="s">
        <v>10</v>
      </c>
    </row>
    <row r="895" spans="1:7" x14ac:dyDescent="0.3">
      <c r="A895" s="62" t="s">
        <v>30</v>
      </c>
      <c r="B895" s="50" t="s">
        <v>24</v>
      </c>
      <c r="C895" s="50" t="s">
        <v>8</v>
      </c>
      <c r="D895" s="63">
        <v>2023</v>
      </c>
      <c r="E895" s="64">
        <v>15.2</v>
      </c>
      <c r="F895" s="65">
        <v>43465.7</v>
      </c>
      <c r="G895" s="66" t="s">
        <v>10</v>
      </c>
    </row>
    <row r="896" spans="1:7" x14ac:dyDescent="0.3">
      <c r="A896" s="62" t="s">
        <v>30</v>
      </c>
      <c r="B896" s="50" t="s">
        <v>24</v>
      </c>
      <c r="C896" s="50" t="s">
        <v>8</v>
      </c>
      <c r="D896" s="63">
        <v>2024</v>
      </c>
      <c r="E896" s="64">
        <v>15.1</v>
      </c>
      <c r="F896" s="65">
        <v>44122.3</v>
      </c>
      <c r="G896" s="66" t="s">
        <v>10</v>
      </c>
    </row>
    <row r="897" spans="1:7" x14ac:dyDescent="0.3">
      <c r="A897" s="62" t="s">
        <v>30</v>
      </c>
      <c r="B897" s="50" t="s">
        <v>24</v>
      </c>
      <c r="C897" s="50" t="s">
        <v>8</v>
      </c>
      <c r="D897" s="63">
        <v>2025</v>
      </c>
      <c r="E897" s="64">
        <v>14.9</v>
      </c>
      <c r="F897" s="65">
        <v>44751.6</v>
      </c>
      <c r="G897" s="66" t="s">
        <v>10</v>
      </c>
    </row>
    <row r="898" spans="1:7" x14ac:dyDescent="0.3">
      <c r="A898" s="62" t="s">
        <v>30</v>
      </c>
      <c r="B898" s="50" t="s">
        <v>24</v>
      </c>
      <c r="C898" s="50" t="s">
        <v>8</v>
      </c>
      <c r="D898" s="63">
        <v>2026</v>
      </c>
      <c r="E898" s="64">
        <v>14.8</v>
      </c>
      <c r="F898" s="65">
        <v>45374.400000000001</v>
      </c>
      <c r="G898" s="66" t="s">
        <v>10</v>
      </c>
    </row>
    <row r="899" spans="1:7" x14ac:dyDescent="0.3">
      <c r="A899" s="62" t="s">
        <v>30</v>
      </c>
      <c r="B899" s="50" t="s">
        <v>24</v>
      </c>
      <c r="C899" s="50" t="s">
        <v>8</v>
      </c>
      <c r="D899" s="63">
        <v>2027</v>
      </c>
      <c r="E899" s="64">
        <v>14.7</v>
      </c>
      <c r="F899" s="65">
        <v>46014</v>
      </c>
      <c r="G899" s="66" t="s">
        <v>10</v>
      </c>
    </row>
    <row r="900" spans="1:7" x14ac:dyDescent="0.3">
      <c r="A900" s="62" t="s">
        <v>30</v>
      </c>
      <c r="B900" s="50" t="s">
        <v>24</v>
      </c>
      <c r="C900" s="50" t="s">
        <v>8</v>
      </c>
      <c r="D900" s="63">
        <v>2028</v>
      </c>
      <c r="E900" s="64">
        <v>14.5</v>
      </c>
      <c r="F900" s="65">
        <v>46639.1</v>
      </c>
      <c r="G900" s="66" t="s">
        <v>10</v>
      </c>
    </row>
    <row r="901" spans="1:7" x14ac:dyDescent="0.3">
      <c r="A901" s="62" t="s">
        <v>30</v>
      </c>
      <c r="B901" s="50" t="s">
        <v>24</v>
      </c>
      <c r="C901" s="50" t="s">
        <v>8</v>
      </c>
      <c r="D901" s="63">
        <v>2029</v>
      </c>
      <c r="E901" s="64">
        <v>14.4</v>
      </c>
      <c r="F901" s="65">
        <v>47181.5</v>
      </c>
      <c r="G901" s="66" t="s">
        <v>10</v>
      </c>
    </row>
    <row r="902" spans="1:7" x14ac:dyDescent="0.3">
      <c r="A902" s="62" t="s">
        <v>30</v>
      </c>
      <c r="B902" s="50" t="s">
        <v>24</v>
      </c>
      <c r="C902" s="50" t="s">
        <v>8</v>
      </c>
      <c r="D902" s="63">
        <v>2030</v>
      </c>
      <c r="E902" s="64">
        <v>14.2</v>
      </c>
      <c r="F902" s="65">
        <v>47772.7</v>
      </c>
      <c r="G902" s="66" t="s">
        <v>10</v>
      </c>
    </row>
    <row r="903" spans="1:7" x14ac:dyDescent="0.3">
      <c r="A903" s="1" t="s">
        <v>30</v>
      </c>
      <c r="B903" s="2" t="s">
        <v>24</v>
      </c>
      <c r="C903" s="2" t="s">
        <v>9</v>
      </c>
      <c r="D903" s="3">
        <v>2014</v>
      </c>
      <c r="E903" s="4">
        <v>20.5</v>
      </c>
      <c r="F903" s="5">
        <v>46343</v>
      </c>
      <c r="G903" s="6" t="s">
        <v>3</v>
      </c>
    </row>
    <row r="904" spans="1:7" x14ac:dyDescent="0.3">
      <c r="A904" s="1" t="s">
        <v>30</v>
      </c>
      <c r="B904" s="2" t="s">
        <v>24</v>
      </c>
      <c r="C904" s="2" t="s">
        <v>9</v>
      </c>
      <c r="D904" s="3">
        <v>2015</v>
      </c>
      <c r="E904" s="4">
        <v>20.3</v>
      </c>
      <c r="F904" s="5">
        <v>47158.6</v>
      </c>
      <c r="G904" s="6" t="s">
        <v>3</v>
      </c>
    </row>
    <row r="905" spans="1:7" x14ac:dyDescent="0.3">
      <c r="A905" s="1" t="s">
        <v>30</v>
      </c>
      <c r="B905" s="2" t="s">
        <v>24</v>
      </c>
      <c r="C905" s="2" t="s">
        <v>9</v>
      </c>
      <c r="D905" s="3">
        <v>2016</v>
      </c>
      <c r="E905" s="4">
        <v>20.100000000000001</v>
      </c>
      <c r="F905" s="5">
        <v>47939.1</v>
      </c>
      <c r="G905" s="6" t="s">
        <v>3</v>
      </c>
    </row>
    <row r="906" spans="1:7" x14ac:dyDescent="0.3">
      <c r="A906" s="1" t="s">
        <v>30</v>
      </c>
      <c r="B906" s="2" t="s">
        <v>24</v>
      </c>
      <c r="C906" s="2" t="s">
        <v>9</v>
      </c>
      <c r="D906" s="3">
        <v>2017</v>
      </c>
      <c r="E906" s="4">
        <v>20</v>
      </c>
      <c r="F906" s="5">
        <v>48911.5</v>
      </c>
      <c r="G906" s="6" t="s">
        <v>3</v>
      </c>
    </row>
    <row r="907" spans="1:7" x14ac:dyDescent="0.3">
      <c r="A907" s="1" t="s">
        <v>30</v>
      </c>
      <c r="B907" s="2" t="s">
        <v>24</v>
      </c>
      <c r="C907" s="2" t="s">
        <v>9</v>
      </c>
      <c r="D907" s="3">
        <v>2018</v>
      </c>
      <c r="E907" s="4">
        <v>19.8</v>
      </c>
      <c r="F907" s="5">
        <v>49792.9</v>
      </c>
      <c r="G907" s="6" t="s">
        <v>3</v>
      </c>
    </row>
    <row r="908" spans="1:7" x14ac:dyDescent="0.3">
      <c r="A908" s="1" t="s">
        <v>30</v>
      </c>
      <c r="B908" s="2" t="s">
        <v>24</v>
      </c>
      <c r="C908" s="2" t="s">
        <v>9</v>
      </c>
      <c r="D908" s="3">
        <v>2019</v>
      </c>
      <c r="E908" s="4">
        <v>19.7</v>
      </c>
      <c r="F908" s="5">
        <v>50755.9</v>
      </c>
      <c r="G908" s="6" t="s">
        <v>3</v>
      </c>
    </row>
    <row r="909" spans="1:7" x14ac:dyDescent="0.3">
      <c r="A909" s="1" t="s">
        <v>30</v>
      </c>
      <c r="B909" s="2" t="s">
        <v>24</v>
      </c>
      <c r="C909" s="2" t="s">
        <v>9</v>
      </c>
      <c r="D909" s="3">
        <v>2020</v>
      </c>
      <c r="E909" s="4">
        <v>19.5</v>
      </c>
      <c r="F909" s="5">
        <v>51681.8</v>
      </c>
      <c r="G909" s="6" t="s">
        <v>10</v>
      </c>
    </row>
    <row r="910" spans="1:7" x14ac:dyDescent="0.3">
      <c r="A910" s="1" t="s">
        <v>30</v>
      </c>
      <c r="B910" s="2" t="s">
        <v>24</v>
      </c>
      <c r="C910" s="2" t="s">
        <v>9</v>
      </c>
      <c r="D910" s="3">
        <v>2021</v>
      </c>
      <c r="E910" s="4">
        <v>19.399999999999999</v>
      </c>
      <c r="F910" s="5">
        <v>52493.1</v>
      </c>
      <c r="G910" s="6" t="s">
        <v>10</v>
      </c>
    </row>
    <row r="911" spans="1:7" x14ac:dyDescent="0.3">
      <c r="A911" s="1" t="s">
        <v>30</v>
      </c>
      <c r="B911" s="2" t="s">
        <v>24</v>
      </c>
      <c r="C911" s="2" t="s">
        <v>9</v>
      </c>
      <c r="D911" s="3">
        <v>2022</v>
      </c>
      <c r="E911" s="4">
        <v>19.2</v>
      </c>
      <c r="F911" s="5">
        <v>53355.199999999997</v>
      </c>
      <c r="G911" s="6" t="s">
        <v>10</v>
      </c>
    </row>
    <row r="912" spans="1:7" x14ac:dyDescent="0.3">
      <c r="A912" s="1" t="s">
        <v>30</v>
      </c>
      <c r="B912" s="2" t="s">
        <v>24</v>
      </c>
      <c r="C912" s="2" t="s">
        <v>9</v>
      </c>
      <c r="D912" s="3">
        <v>2023</v>
      </c>
      <c r="E912" s="4">
        <v>19</v>
      </c>
      <c r="F912" s="5">
        <v>54135.199999999997</v>
      </c>
      <c r="G912" s="6" t="s">
        <v>10</v>
      </c>
    </row>
    <row r="913" spans="1:7" x14ac:dyDescent="0.3">
      <c r="A913" s="1" t="s">
        <v>30</v>
      </c>
      <c r="B913" s="2" t="s">
        <v>24</v>
      </c>
      <c r="C913" s="2" t="s">
        <v>9</v>
      </c>
      <c r="D913" s="3">
        <v>2024</v>
      </c>
      <c r="E913" s="4">
        <v>18.8</v>
      </c>
      <c r="F913" s="5">
        <v>54962.1</v>
      </c>
      <c r="G913" s="6" t="s">
        <v>10</v>
      </c>
    </row>
    <row r="914" spans="1:7" x14ac:dyDescent="0.3">
      <c r="A914" s="1" t="s">
        <v>30</v>
      </c>
      <c r="B914" s="2" t="s">
        <v>24</v>
      </c>
      <c r="C914" s="2" t="s">
        <v>9</v>
      </c>
      <c r="D914" s="3">
        <v>2025</v>
      </c>
      <c r="E914" s="4">
        <v>18.600000000000001</v>
      </c>
      <c r="F914" s="5">
        <v>55729.7</v>
      </c>
      <c r="G914" s="6" t="s">
        <v>10</v>
      </c>
    </row>
    <row r="915" spans="1:7" x14ac:dyDescent="0.3">
      <c r="A915" s="1" t="s">
        <v>30</v>
      </c>
      <c r="B915" s="2" t="s">
        <v>24</v>
      </c>
      <c r="C915" s="2" t="s">
        <v>9</v>
      </c>
      <c r="D915" s="3">
        <v>2026</v>
      </c>
      <c r="E915" s="4">
        <v>18.399999999999999</v>
      </c>
      <c r="F915" s="5">
        <v>56531.7</v>
      </c>
      <c r="G915" s="6" t="s">
        <v>10</v>
      </c>
    </row>
    <row r="916" spans="1:7" x14ac:dyDescent="0.3">
      <c r="A916" s="1" t="s">
        <v>30</v>
      </c>
      <c r="B916" s="2" t="s">
        <v>24</v>
      </c>
      <c r="C916" s="2" t="s">
        <v>9</v>
      </c>
      <c r="D916" s="3">
        <v>2027</v>
      </c>
      <c r="E916" s="4">
        <v>18.3</v>
      </c>
      <c r="F916" s="5">
        <v>57331</v>
      </c>
      <c r="G916" s="6" t="s">
        <v>10</v>
      </c>
    </row>
    <row r="917" spans="1:7" x14ac:dyDescent="0.3">
      <c r="A917" s="1" t="s">
        <v>30</v>
      </c>
      <c r="B917" s="2" t="s">
        <v>24</v>
      </c>
      <c r="C917" s="2" t="s">
        <v>9</v>
      </c>
      <c r="D917" s="3">
        <v>2028</v>
      </c>
      <c r="E917" s="4">
        <v>18.100000000000001</v>
      </c>
      <c r="F917" s="5">
        <v>58042.6</v>
      </c>
      <c r="G917" s="6" t="s">
        <v>10</v>
      </c>
    </row>
    <row r="918" spans="1:7" x14ac:dyDescent="0.3">
      <c r="A918" s="1" t="s">
        <v>30</v>
      </c>
      <c r="B918" s="2" t="s">
        <v>24</v>
      </c>
      <c r="C918" s="2" t="s">
        <v>9</v>
      </c>
      <c r="D918" s="3">
        <v>2029</v>
      </c>
      <c r="E918" s="4">
        <v>17.899999999999999</v>
      </c>
      <c r="F918" s="5">
        <v>58741.4</v>
      </c>
      <c r="G918" s="6" t="s">
        <v>10</v>
      </c>
    </row>
    <row r="919" spans="1:7" x14ac:dyDescent="0.3">
      <c r="A919" s="1" t="s">
        <v>30</v>
      </c>
      <c r="B919" s="2" t="s">
        <v>24</v>
      </c>
      <c r="C919" s="2" t="s">
        <v>9</v>
      </c>
      <c r="D919" s="3">
        <v>2030</v>
      </c>
      <c r="E919" s="4">
        <v>17.7</v>
      </c>
      <c r="F919" s="5">
        <v>59428.7</v>
      </c>
      <c r="G919" s="6" t="s">
        <v>10</v>
      </c>
    </row>
    <row r="920" spans="1:7" x14ac:dyDescent="0.3">
      <c r="A920" s="51" t="s">
        <v>26</v>
      </c>
      <c r="B920" s="48" t="s">
        <v>24</v>
      </c>
      <c r="C920" s="48" t="s">
        <v>2</v>
      </c>
      <c r="D920" s="52">
        <v>2014</v>
      </c>
      <c r="E920" s="53">
        <v>64.2</v>
      </c>
      <c r="F920" s="54">
        <v>52771.9</v>
      </c>
      <c r="G920" s="55" t="s">
        <v>3</v>
      </c>
    </row>
    <row r="921" spans="1:7" x14ac:dyDescent="0.3">
      <c r="A921" s="51" t="s">
        <v>26</v>
      </c>
      <c r="B921" s="48" t="s">
        <v>24</v>
      </c>
      <c r="C921" s="48" t="s">
        <v>2</v>
      </c>
      <c r="D921" s="52">
        <v>2015</v>
      </c>
      <c r="E921" s="53">
        <v>64.5</v>
      </c>
      <c r="F921" s="54">
        <v>53106.2</v>
      </c>
      <c r="G921" s="55" t="s">
        <v>3</v>
      </c>
    </row>
    <row r="922" spans="1:7" x14ac:dyDescent="0.3">
      <c r="A922" s="51" t="s">
        <v>26</v>
      </c>
      <c r="B922" s="48" t="s">
        <v>24</v>
      </c>
      <c r="C922" s="48" t="s">
        <v>2</v>
      </c>
      <c r="D922" s="52">
        <v>2016</v>
      </c>
      <c r="E922" s="53">
        <v>64.7</v>
      </c>
      <c r="F922" s="54">
        <v>53477</v>
      </c>
      <c r="G922" s="55" t="s">
        <v>3</v>
      </c>
    </row>
    <row r="923" spans="1:7" x14ac:dyDescent="0.3">
      <c r="A923" s="51" t="s">
        <v>26</v>
      </c>
      <c r="B923" s="48" t="s">
        <v>24</v>
      </c>
      <c r="C923" s="48" t="s">
        <v>2</v>
      </c>
      <c r="D923" s="52">
        <v>2017</v>
      </c>
      <c r="E923" s="53">
        <v>64.8</v>
      </c>
      <c r="F923" s="54">
        <v>53745.9</v>
      </c>
      <c r="G923" s="55" t="s">
        <v>3</v>
      </c>
    </row>
    <row r="924" spans="1:7" x14ac:dyDescent="0.3">
      <c r="A924" s="51" t="s">
        <v>26</v>
      </c>
      <c r="B924" s="48" t="s">
        <v>24</v>
      </c>
      <c r="C924" s="48" t="s">
        <v>2</v>
      </c>
      <c r="D924" s="52">
        <v>2018</v>
      </c>
      <c r="E924" s="53">
        <v>64.900000000000006</v>
      </c>
      <c r="F924" s="54">
        <v>54004.800000000003</v>
      </c>
      <c r="G924" s="55" t="s">
        <v>3</v>
      </c>
    </row>
    <row r="925" spans="1:7" x14ac:dyDescent="0.3">
      <c r="A925" s="51" t="s">
        <v>26</v>
      </c>
      <c r="B925" s="48" t="s">
        <v>24</v>
      </c>
      <c r="C925" s="48" t="s">
        <v>2</v>
      </c>
      <c r="D925" s="52">
        <v>2019</v>
      </c>
      <c r="E925" s="53">
        <v>64.900000000000006</v>
      </c>
      <c r="F925" s="54">
        <v>54270.3</v>
      </c>
      <c r="G925" s="55" t="s">
        <v>3</v>
      </c>
    </row>
    <row r="926" spans="1:7" x14ac:dyDescent="0.3">
      <c r="A926" s="51" t="s">
        <v>26</v>
      </c>
      <c r="B926" s="48" t="s">
        <v>24</v>
      </c>
      <c r="C926" s="48" t="s">
        <v>2</v>
      </c>
      <c r="D926" s="52">
        <v>2020</v>
      </c>
      <c r="E926" s="53">
        <v>64.900000000000006</v>
      </c>
      <c r="F926" s="54">
        <v>54515.8</v>
      </c>
      <c r="G926" s="55" t="s">
        <v>10</v>
      </c>
    </row>
    <row r="927" spans="1:7" x14ac:dyDescent="0.3">
      <c r="A927" s="51" t="s">
        <v>26</v>
      </c>
      <c r="B927" s="48" t="s">
        <v>24</v>
      </c>
      <c r="C927" s="48" t="s">
        <v>2</v>
      </c>
      <c r="D927" s="52">
        <v>2021</v>
      </c>
      <c r="E927" s="53">
        <v>64.900000000000006</v>
      </c>
      <c r="F927" s="54">
        <v>54758.9</v>
      </c>
      <c r="G927" s="55" t="s">
        <v>10</v>
      </c>
    </row>
    <row r="928" spans="1:7" x14ac:dyDescent="0.3">
      <c r="A928" s="51" t="s">
        <v>26</v>
      </c>
      <c r="B928" s="48" t="s">
        <v>24</v>
      </c>
      <c r="C928" s="48" t="s">
        <v>2</v>
      </c>
      <c r="D928" s="52">
        <v>2022</v>
      </c>
      <c r="E928" s="53">
        <v>65</v>
      </c>
      <c r="F928" s="54">
        <v>55126.9</v>
      </c>
      <c r="G928" s="55" t="s">
        <v>10</v>
      </c>
    </row>
    <row r="929" spans="1:7" x14ac:dyDescent="0.3">
      <c r="A929" s="51" t="s">
        <v>26</v>
      </c>
      <c r="B929" s="48" t="s">
        <v>24</v>
      </c>
      <c r="C929" s="48" t="s">
        <v>2</v>
      </c>
      <c r="D929" s="52">
        <v>2023</v>
      </c>
      <c r="E929" s="53">
        <v>65.099999999999994</v>
      </c>
      <c r="F929" s="54">
        <v>55485.9</v>
      </c>
      <c r="G929" s="55" t="s">
        <v>10</v>
      </c>
    </row>
    <row r="930" spans="1:7" x14ac:dyDescent="0.3">
      <c r="A930" s="51" t="s">
        <v>26</v>
      </c>
      <c r="B930" s="48" t="s">
        <v>24</v>
      </c>
      <c r="C930" s="48" t="s">
        <v>2</v>
      </c>
      <c r="D930" s="52">
        <v>2024</v>
      </c>
      <c r="E930" s="53">
        <v>65.2</v>
      </c>
      <c r="F930" s="54">
        <v>55769.8</v>
      </c>
      <c r="G930" s="55" t="s">
        <v>10</v>
      </c>
    </row>
    <row r="931" spans="1:7" x14ac:dyDescent="0.3">
      <c r="A931" s="51" t="s">
        <v>26</v>
      </c>
      <c r="B931" s="48" t="s">
        <v>24</v>
      </c>
      <c r="C931" s="48" t="s">
        <v>2</v>
      </c>
      <c r="D931" s="52">
        <v>2025</v>
      </c>
      <c r="E931" s="53">
        <v>65.2</v>
      </c>
      <c r="F931" s="54">
        <v>56037</v>
      </c>
      <c r="G931" s="55" t="s">
        <v>10</v>
      </c>
    </row>
    <row r="932" spans="1:7" x14ac:dyDescent="0.3">
      <c r="A932" s="51" t="s">
        <v>26</v>
      </c>
      <c r="B932" s="48" t="s">
        <v>24</v>
      </c>
      <c r="C932" s="48" t="s">
        <v>2</v>
      </c>
      <c r="D932" s="52">
        <v>2026</v>
      </c>
      <c r="E932" s="53">
        <v>65.2</v>
      </c>
      <c r="F932" s="54">
        <v>56328.2</v>
      </c>
      <c r="G932" s="55" t="s">
        <v>10</v>
      </c>
    </row>
    <row r="933" spans="1:7" x14ac:dyDescent="0.3">
      <c r="A933" s="51" t="s">
        <v>26</v>
      </c>
      <c r="B933" s="48" t="s">
        <v>24</v>
      </c>
      <c r="C933" s="48" t="s">
        <v>2</v>
      </c>
      <c r="D933" s="52">
        <v>2027</v>
      </c>
      <c r="E933" s="53">
        <v>65.2</v>
      </c>
      <c r="F933" s="54">
        <v>56555</v>
      </c>
      <c r="G933" s="55" t="s">
        <v>10</v>
      </c>
    </row>
    <row r="934" spans="1:7" x14ac:dyDescent="0.3">
      <c r="A934" s="51" t="s">
        <v>26</v>
      </c>
      <c r="B934" s="48" t="s">
        <v>24</v>
      </c>
      <c r="C934" s="48" t="s">
        <v>2</v>
      </c>
      <c r="D934" s="52">
        <v>2028</v>
      </c>
      <c r="E934" s="53">
        <v>65.3</v>
      </c>
      <c r="F934" s="54">
        <v>56819.9</v>
      </c>
      <c r="G934" s="55" t="s">
        <v>10</v>
      </c>
    </row>
    <row r="935" spans="1:7" x14ac:dyDescent="0.3">
      <c r="A935" s="51" t="s">
        <v>26</v>
      </c>
      <c r="B935" s="48" t="s">
        <v>24</v>
      </c>
      <c r="C935" s="48" t="s">
        <v>2</v>
      </c>
      <c r="D935" s="52">
        <v>2029</v>
      </c>
      <c r="E935" s="53">
        <v>65.3</v>
      </c>
      <c r="F935" s="54">
        <v>57056.6</v>
      </c>
      <c r="G935" s="55" t="s">
        <v>10</v>
      </c>
    </row>
    <row r="936" spans="1:7" x14ac:dyDescent="0.3">
      <c r="A936" s="51" t="s">
        <v>26</v>
      </c>
      <c r="B936" s="48" t="s">
        <v>24</v>
      </c>
      <c r="C936" s="48" t="s">
        <v>2</v>
      </c>
      <c r="D936" s="52">
        <v>2030</v>
      </c>
      <c r="E936" s="53">
        <v>65.400000000000006</v>
      </c>
      <c r="F936" s="54">
        <v>57269.3</v>
      </c>
      <c r="G936" s="55" t="s">
        <v>10</v>
      </c>
    </row>
    <row r="937" spans="1:7" x14ac:dyDescent="0.3">
      <c r="A937" s="1" t="s">
        <v>26</v>
      </c>
      <c r="B937" s="2" t="s">
        <v>24</v>
      </c>
      <c r="C937" s="2" t="s">
        <v>4</v>
      </c>
      <c r="D937" s="3">
        <v>2014</v>
      </c>
      <c r="E937" s="4">
        <v>57.1</v>
      </c>
      <c r="F937" s="5">
        <v>46908.3</v>
      </c>
      <c r="G937" s="6" t="s">
        <v>3</v>
      </c>
    </row>
    <row r="938" spans="1:7" x14ac:dyDescent="0.3">
      <c r="A938" s="1" t="s">
        <v>26</v>
      </c>
      <c r="B938" s="2" t="s">
        <v>24</v>
      </c>
      <c r="C938" s="2" t="s">
        <v>4</v>
      </c>
      <c r="D938" s="3">
        <v>2015</v>
      </c>
      <c r="E938" s="4">
        <v>57.5</v>
      </c>
      <c r="F938" s="5">
        <v>47316.2</v>
      </c>
      <c r="G938" s="6" t="s">
        <v>3</v>
      </c>
    </row>
    <row r="939" spans="1:7" x14ac:dyDescent="0.3">
      <c r="A939" s="1" t="s">
        <v>26</v>
      </c>
      <c r="B939" s="2" t="s">
        <v>24</v>
      </c>
      <c r="C939" s="2" t="s">
        <v>4</v>
      </c>
      <c r="D939" s="3">
        <v>2016</v>
      </c>
      <c r="E939" s="4">
        <v>57.8</v>
      </c>
      <c r="F939" s="5">
        <v>47722.5</v>
      </c>
      <c r="G939" s="6" t="s">
        <v>3</v>
      </c>
    </row>
    <row r="940" spans="1:7" x14ac:dyDescent="0.3">
      <c r="A940" s="1" t="s">
        <v>26</v>
      </c>
      <c r="B940" s="2" t="s">
        <v>24</v>
      </c>
      <c r="C940" s="2" t="s">
        <v>4</v>
      </c>
      <c r="D940" s="3">
        <v>2017</v>
      </c>
      <c r="E940" s="4">
        <v>57.9</v>
      </c>
      <c r="F940" s="5">
        <v>47976</v>
      </c>
      <c r="G940" s="6" t="s">
        <v>3</v>
      </c>
    </row>
    <row r="941" spans="1:7" x14ac:dyDescent="0.3">
      <c r="A941" s="1" t="s">
        <v>26</v>
      </c>
      <c r="B941" s="2" t="s">
        <v>24</v>
      </c>
      <c r="C941" s="2" t="s">
        <v>4</v>
      </c>
      <c r="D941" s="3">
        <v>2018</v>
      </c>
      <c r="E941" s="4">
        <v>58</v>
      </c>
      <c r="F941" s="5">
        <v>48258</v>
      </c>
      <c r="G941" s="6" t="s">
        <v>3</v>
      </c>
    </row>
    <row r="942" spans="1:7" x14ac:dyDescent="0.3">
      <c r="A942" s="1" t="s">
        <v>26</v>
      </c>
      <c r="B942" s="2" t="s">
        <v>24</v>
      </c>
      <c r="C942" s="2" t="s">
        <v>4</v>
      </c>
      <c r="D942" s="3">
        <v>2019</v>
      </c>
      <c r="E942" s="4">
        <v>58.1</v>
      </c>
      <c r="F942" s="5">
        <v>48569.9</v>
      </c>
      <c r="G942" s="6" t="s">
        <v>3</v>
      </c>
    </row>
    <row r="943" spans="1:7" x14ac:dyDescent="0.3">
      <c r="A943" s="1" t="s">
        <v>26</v>
      </c>
      <c r="B943" s="2" t="s">
        <v>24</v>
      </c>
      <c r="C943" s="2" t="s">
        <v>4</v>
      </c>
      <c r="D943" s="3">
        <v>2020</v>
      </c>
      <c r="E943" s="4">
        <v>58.1</v>
      </c>
      <c r="F943" s="5">
        <v>48814.3</v>
      </c>
      <c r="G943" s="6" t="s">
        <v>10</v>
      </c>
    </row>
    <row r="944" spans="1:7" x14ac:dyDescent="0.3">
      <c r="A944" s="1" t="s">
        <v>26</v>
      </c>
      <c r="B944" s="2" t="s">
        <v>24</v>
      </c>
      <c r="C944" s="2" t="s">
        <v>4</v>
      </c>
      <c r="D944" s="3">
        <v>2021</v>
      </c>
      <c r="E944" s="4">
        <v>58.2</v>
      </c>
      <c r="F944" s="5">
        <v>49107.5</v>
      </c>
      <c r="G944" s="6" t="s">
        <v>10</v>
      </c>
    </row>
    <row r="945" spans="1:7" x14ac:dyDescent="0.3">
      <c r="A945" s="1" t="s">
        <v>26</v>
      </c>
      <c r="B945" s="2" t="s">
        <v>24</v>
      </c>
      <c r="C945" s="2" t="s">
        <v>4</v>
      </c>
      <c r="D945" s="3">
        <v>2022</v>
      </c>
      <c r="E945" s="4">
        <v>58.3</v>
      </c>
      <c r="F945" s="5">
        <v>49440.9</v>
      </c>
      <c r="G945" s="6" t="s">
        <v>10</v>
      </c>
    </row>
    <row r="946" spans="1:7" x14ac:dyDescent="0.3">
      <c r="A946" s="1" t="s">
        <v>26</v>
      </c>
      <c r="B946" s="2" t="s">
        <v>24</v>
      </c>
      <c r="C946" s="2" t="s">
        <v>4</v>
      </c>
      <c r="D946" s="3">
        <v>2023</v>
      </c>
      <c r="E946" s="4">
        <v>58.4</v>
      </c>
      <c r="F946" s="5">
        <v>49776.6</v>
      </c>
      <c r="G946" s="6" t="s">
        <v>10</v>
      </c>
    </row>
    <row r="947" spans="1:7" x14ac:dyDescent="0.3">
      <c r="A947" s="1" t="s">
        <v>26</v>
      </c>
      <c r="B947" s="2" t="s">
        <v>24</v>
      </c>
      <c r="C947" s="2" t="s">
        <v>4</v>
      </c>
      <c r="D947" s="3">
        <v>2024</v>
      </c>
      <c r="E947" s="4">
        <v>58.6</v>
      </c>
      <c r="F947" s="5">
        <v>50122.3</v>
      </c>
      <c r="G947" s="6" t="s">
        <v>10</v>
      </c>
    </row>
    <row r="948" spans="1:7" x14ac:dyDescent="0.3">
      <c r="A948" s="1" t="s">
        <v>26</v>
      </c>
      <c r="B948" s="2" t="s">
        <v>24</v>
      </c>
      <c r="C948" s="2" t="s">
        <v>4</v>
      </c>
      <c r="D948" s="3">
        <v>2025</v>
      </c>
      <c r="E948" s="4">
        <v>58.7</v>
      </c>
      <c r="F948" s="5">
        <v>50429.9</v>
      </c>
      <c r="G948" s="6" t="s">
        <v>10</v>
      </c>
    </row>
    <row r="949" spans="1:7" x14ac:dyDescent="0.3">
      <c r="A949" s="1" t="s">
        <v>26</v>
      </c>
      <c r="B949" s="2" t="s">
        <v>24</v>
      </c>
      <c r="C949" s="2" t="s">
        <v>4</v>
      </c>
      <c r="D949" s="3">
        <v>2026</v>
      </c>
      <c r="E949" s="4">
        <v>58.7</v>
      </c>
      <c r="F949" s="5">
        <v>50695.3</v>
      </c>
      <c r="G949" s="6" t="s">
        <v>10</v>
      </c>
    </row>
    <row r="950" spans="1:7" x14ac:dyDescent="0.3">
      <c r="A950" s="1" t="s">
        <v>26</v>
      </c>
      <c r="B950" s="2" t="s">
        <v>24</v>
      </c>
      <c r="C950" s="2" t="s">
        <v>4</v>
      </c>
      <c r="D950" s="3">
        <v>2027</v>
      </c>
      <c r="E950" s="4">
        <v>58.8</v>
      </c>
      <c r="F950" s="5">
        <v>50960.1</v>
      </c>
      <c r="G950" s="6" t="s">
        <v>10</v>
      </c>
    </row>
    <row r="951" spans="1:7" x14ac:dyDescent="0.3">
      <c r="A951" s="1" t="s">
        <v>26</v>
      </c>
      <c r="B951" s="2" t="s">
        <v>24</v>
      </c>
      <c r="C951" s="2" t="s">
        <v>4</v>
      </c>
      <c r="D951" s="3">
        <v>2028</v>
      </c>
      <c r="E951" s="4">
        <v>58.8</v>
      </c>
      <c r="F951" s="5">
        <v>51175.9</v>
      </c>
      <c r="G951" s="6" t="s">
        <v>10</v>
      </c>
    </row>
    <row r="952" spans="1:7" x14ac:dyDescent="0.3">
      <c r="A952" s="1" t="s">
        <v>26</v>
      </c>
      <c r="B952" s="2" t="s">
        <v>24</v>
      </c>
      <c r="C952" s="2" t="s">
        <v>4</v>
      </c>
      <c r="D952" s="3">
        <v>2029</v>
      </c>
      <c r="E952" s="4">
        <v>58.9</v>
      </c>
      <c r="F952" s="5">
        <v>51459.7</v>
      </c>
      <c r="G952" s="6" t="s">
        <v>10</v>
      </c>
    </row>
    <row r="953" spans="1:7" x14ac:dyDescent="0.3">
      <c r="A953" s="1" t="s">
        <v>26</v>
      </c>
      <c r="B953" s="2" t="s">
        <v>24</v>
      </c>
      <c r="C953" s="2" t="s">
        <v>4</v>
      </c>
      <c r="D953" s="3">
        <v>2030</v>
      </c>
      <c r="E953" s="4">
        <v>59</v>
      </c>
      <c r="F953" s="5">
        <v>51689.2</v>
      </c>
      <c r="G953" s="6" t="s">
        <v>10</v>
      </c>
    </row>
    <row r="954" spans="1:7" x14ac:dyDescent="0.3">
      <c r="A954" s="1" t="s">
        <v>26</v>
      </c>
      <c r="B954" s="2" t="s">
        <v>24</v>
      </c>
      <c r="C954" s="2" t="s">
        <v>5</v>
      </c>
      <c r="D954" s="3">
        <v>2014</v>
      </c>
      <c r="E954" s="4">
        <v>7.1</v>
      </c>
      <c r="F954" s="5">
        <v>5863.6</v>
      </c>
      <c r="G954" s="6" t="s">
        <v>3</v>
      </c>
    </row>
    <row r="955" spans="1:7" x14ac:dyDescent="0.3">
      <c r="A955" s="1" t="s">
        <v>26</v>
      </c>
      <c r="B955" s="2" t="s">
        <v>24</v>
      </c>
      <c r="C955" s="2" t="s">
        <v>5</v>
      </c>
      <c r="D955" s="3">
        <v>2015</v>
      </c>
      <c r="E955" s="4">
        <v>7</v>
      </c>
      <c r="F955" s="5">
        <v>5790</v>
      </c>
      <c r="G955" s="6" t="s">
        <v>3</v>
      </c>
    </row>
    <row r="956" spans="1:7" x14ac:dyDescent="0.3">
      <c r="A956" s="1" t="s">
        <v>26</v>
      </c>
      <c r="B956" s="2" t="s">
        <v>24</v>
      </c>
      <c r="C956" s="2" t="s">
        <v>5</v>
      </c>
      <c r="D956" s="3">
        <v>2016</v>
      </c>
      <c r="E956" s="4">
        <v>7</v>
      </c>
      <c r="F956" s="5">
        <v>5754.5</v>
      </c>
      <c r="G956" s="6" t="s">
        <v>3</v>
      </c>
    </row>
    <row r="957" spans="1:7" x14ac:dyDescent="0.3">
      <c r="A957" s="1" t="s">
        <v>26</v>
      </c>
      <c r="B957" s="2" t="s">
        <v>24</v>
      </c>
      <c r="C957" s="2" t="s">
        <v>5</v>
      </c>
      <c r="D957" s="3">
        <v>2017</v>
      </c>
      <c r="E957" s="4">
        <v>7</v>
      </c>
      <c r="F957" s="5">
        <v>5769.9</v>
      </c>
      <c r="G957" s="6" t="s">
        <v>3</v>
      </c>
    </row>
    <row r="958" spans="1:7" x14ac:dyDescent="0.3">
      <c r="A958" s="1" t="s">
        <v>26</v>
      </c>
      <c r="B958" s="2" t="s">
        <v>24</v>
      </c>
      <c r="C958" s="2" t="s">
        <v>5</v>
      </c>
      <c r="D958" s="3">
        <v>2018</v>
      </c>
      <c r="E958" s="4">
        <v>6.9</v>
      </c>
      <c r="F958" s="5">
        <v>5746.9</v>
      </c>
      <c r="G958" s="6" t="s">
        <v>3</v>
      </c>
    </row>
    <row r="959" spans="1:7" x14ac:dyDescent="0.3">
      <c r="A959" s="1" t="s">
        <v>26</v>
      </c>
      <c r="B959" s="2" t="s">
        <v>24</v>
      </c>
      <c r="C959" s="2" t="s">
        <v>5</v>
      </c>
      <c r="D959" s="3">
        <v>2019</v>
      </c>
      <c r="E959" s="4">
        <v>6.8</v>
      </c>
      <c r="F959" s="5">
        <v>5700.3</v>
      </c>
      <c r="G959" s="6" t="s">
        <v>3</v>
      </c>
    </row>
    <row r="960" spans="1:7" x14ac:dyDescent="0.3">
      <c r="A960" s="1" t="s">
        <v>26</v>
      </c>
      <c r="B960" s="2" t="s">
        <v>24</v>
      </c>
      <c r="C960" s="2" t="s">
        <v>5</v>
      </c>
      <c r="D960" s="3">
        <v>2020</v>
      </c>
      <c r="E960" s="4">
        <v>6.8</v>
      </c>
      <c r="F960" s="5">
        <v>5701.5</v>
      </c>
      <c r="G960" s="6" t="s">
        <v>10</v>
      </c>
    </row>
    <row r="961" spans="1:7" x14ac:dyDescent="0.3">
      <c r="A961" s="1" t="s">
        <v>26</v>
      </c>
      <c r="B961" s="2" t="s">
        <v>24</v>
      </c>
      <c r="C961" s="2" t="s">
        <v>5</v>
      </c>
      <c r="D961" s="3">
        <v>2021</v>
      </c>
      <c r="E961" s="4">
        <v>6.7</v>
      </c>
      <c r="F961" s="5">
        <v>5651.3</v>
      </c>
      <c r="G961" s="6" t="s">
        <v>10</v>
      </c>
    </row>
    <row r="962" spans="1:7" x14ac:dyDescent="0.3">
      <c r="A962" s="1" t="s">
        <v>26</v>
      </c>
      <c r="B962" s="2" t="s">
        <v>24</v>
      </c>
      <c r="C962" s="2" t="s">
        <v>5</v>
      </c>
      <c r="D962" s="3">
        <v>2022</v>
      </c>
      <c r="E962" s="4">
        <v>6.7</v>
      </c>
      <c r="F962" s="5">
        <v>5686</v>
      </c>
      <c r="G962" s="6" t="s">
        <v>10</v>
      </c>
    </row>
    <row r="963" spans="1:7" x14ac:dyDescent="0.3">
      <c r="A963" s="1" t="s">
        <v>26</v>
      </c>
      <c r="B963" s="2" t="s">
        <v>24</v>
      </c>
      <c r="C963" s="2" t="s">
        <v>5</v>
      </c>
      <c r="D963" s="3">
        <v>2023</v>
      </c>
      <c r="E963" s="4">
        <v>6.7</v>
      </c>
      <c r="F963" s="5">
        <v>5709.3</v>
      </c>
      <c r="G963" s="6" t="s">
        <v>10</v>
      </c>
    </row>
    <row r="964" spans="1:7" x14ac:dyDescent="0.3">
      <c r="A964" s="1" t="s">
        <v>26</v>
      </c>
      <c r="B964" s="2" t="s">
        <v>24</v>
      </c>
      <c r="C964" s="2" t="s">
        <v>5</v>
      </c>
      <c r="D964" s="3">
        <v>2024</v>
      </c>
      <c r="E964" s="4">
        <v>6.6</v>
      </c>
      <c r="F964" s="5">
        <v>5647.5</v>
      </c>
      <c r="G964" s="6" t="s">
        <v>10</v>
      </c>
    </row>
    <row r="965" spans="1:7" x14ac:dyDescent="0.3">
      <c r="A965" s="1" t="s">
        <v>26</v>
      </c>
      <c r="B965" s="2" t="s">
        <v>24</v>
      </c>
      <c r="C965" s="2" t="s">
        <v>5</v>
      </c>
      <c r="D965" s="3">
        <v>2025</v>
      </c>
      <c r="E965" s="4">
        <v>6.5</v>
      </c>
      <c r="F965" s="5">
        <v>5607.1</v>
      </c>
      <c r="G965" s="6" t="s">
        <v>10</v>
      </c>
    </row>
    <row r="966" spans="1:7" x14ac:dyDescent="0.3">
      <c r="A966" s="1" t="s">
        <v>26</v>
      </c>
      <c r="B966" s="2" t="s">
        <v>24</v>
      </c>
      <c r="C966" s="2" t="s">
        <v>5</v>
      </c>
      <c r="D966" s="3">
        <v>2026</v>
      </c>
      <c r="E966" s="4">
        <v>6.5</v>
      </c>
      <c r="F966" s="5">
        <v>5632.9</v>
      </c>
      <c r="G966" s="6" t="s">
        <v>10</v>
      </c>
    </row>
    <row r="967" spans="1:7" x14ac:dyDescent="0.3">
      <c r="A967" s="1" t="s">
        <v>26</v>
      </c>
      <c r="B967" s="2" t="s">
        <v>24</v>
      </c>
      <c r="C967" s="2" t="s">
        <v>5</v>
      </c>
      <c r="D967" s="3">
        <v>2027</v>
      </c>
      <c r="E967" s="4">
        <v>6.5</v>
      </c>
      <c r="F967" s="5">
        <v>5594.9</v>
      </c>
      <c r="G967" s="6" t="s">
        <v>10</v>
      </c>
    </row>
    <row r="968" spans="1:7" x14ac:dyDescent="0.3">
      <c r="A968" s="1" t="s">
        <v>26</v>
      </c>
      <c r="B968" s="2" t="s">
        <v>24</v>
      </c>
      <c r="C968" s="2" t="s">
        <v>5</v>
      </c>
      <c r="D968" s="3">
        <v>2028</v>
      </c>
      <c r="E968" s="4">
        <v>6.5</v>
      </c>
      <c r="F968" s="5">
        <v>5644</v>
      </c>
      <c r="G968" s="6" t="s">
        <v>10</v>
      </c>
    </row>
    <row r="969" spans="1:7" x14ac:dyDescent="0.3">
      <c r="A969" s="1" t="s">
        <v>26</v>
      </c>
      <c r="B969" s="2" t="s">
        <v>24</v>
      </c>
      <c r="C969" s="2" t="s">
        <v>5</v>
      </c>
      <c r="D969" s="3">
        <v>2029</v>
      </c>
      <c r="E969" s="4">
        <v>6.4</v>
      </c>
      <c r="F969" s="5">
        <v>5596.8</v>
      </c>
      <c r="G969" s="6" t="s">
        <v>10</v>
      </c>
    </row>
    <row r="970" spans="1:7" x14ac:dyDescent="0.3">
      <c r="A970" s="1" t="s">
        <v>26</v>
      </c>
      <c r="B970" s="2" t="s">
        <v>24</v>
      </c>
      <c r="C970" s="2" t="s">
        <v>5</v>
      </c>
      <c r="D970" s="3">
        <v>2030</v>
      </c>
      <c r="E970" s="4">
        <v>6.4</v>
      </c>
      <c r="F970" s="5">
        <v>5580.1</v>
      </c>
      <c r="G970" s="6" t="s">
        <v>10</v>
      </c>
    </row>
    <row r="971" spans="1:7" x14ac:dyDescent="0.3">
      <c r="A971" s="57" t="s">
        <v>26</v>
      </c>
      <c r="B971" s="49" t="s">
        <v>24</v>
      </c>
      <c r="C971" s="49" t="s">
        <v>6</v>
      </c>
      <c r="D971" s="58">
        <v>2014</v>
      </c>
      <c r="E971" s="59">
        <v>82.3</v>
      </c>
      <c r="F971" s="60" t="s">
        <v>7</v>
      </c>
      <c r="G971" s="61" t="s">
        <v>3</v>
      </c>
    </row>
    <row r="972" spans="1:7" x14ac:dyDescent="0.3">
      <c r="A972" s="57" t="s">
        <v>26</v>
      </c>
      <c r="B972" s="49" t="s">
        <v>24</v>
      </c>
      <c r="C972" s="49" t="s">
        <v>6</v>
      </c>
      <c r="D972" s="58">
        <v>2015</v>
      </c>
      <c r="E972" s="59">
        <v>82.6</v>
      </c>
      <c r="F972" s="60" t="s">
        <v>7</v>
      </c>
      <c r="G972" s="61" t="s">
        <v>3</v>
      </c>
    </row>
    <row r="973" spans="1:7" x14ac:dyDescent="0.3">
      <c r="A973" s="57" t="s">
        <v>26</v>
      </c>
      <c r="B973" s="49" t="s">
        <v>24</v>
      </c>
      <c r="C973" s="49" t="s">
        <v>6</v>
      </c>
      <c r="D973" s="58">
        <v>2016</v>
      </c>
      <c r="E973" s="59">
        <v>82.8</v>
      </c>
      <c r="F973" s="60" t="s">
        <v>7</v>
      </c>
      <c r="G973" s="61" t="s">
        <v>3</v>
      </c>
    </row>
    <row r="974" spans="1:7" x14ac:dyDescent="0.3">
      <c r="A974" s="57" t="s">
        <v>26</v>
      </c>
      <c r="B974" s="49" t="s">
        <v>24</v>
      </c>
      <c r="C974" s="49" t="s">
        <v>6</v>
      </c>
      <c r="D974" s="58">
        <v>2017</v>
      </c>
      <c r="E974" s="59">
        <v>82.9</v>
      </c>
      <c r="F974" s="60" t="s">
        <v>7</v>
      </c>
      <c r="G974" s="61" t="s">
        <v>3</v>
      </c>
    </row>
    <row r="975" spans="1:7" x14ac:dyDescent="0.3">
      <c r="A975" s="57" t="s">
        <v>26</v>
      </c>
      <c r="B975" s="49" t="s">
        <v>24</v>
      </c>
      <c r="C975" s="49" t="s">
        <v>6</v>
      </c>
      <c r="D975" s="58">
        <v>2018</v>
      </c>
      <c r="E975" s="59">
        <v>83</v>
      </c>
      <c r="F975" s="60" t="s">
        <v>7</v>
      </c>
      <c r="G975" s="61" t="s">
        <v>3</v>
      </c>
    </row>
    <row r="976" spans="1:7" x14ac:dyDescent="0.3">
      <c r="A976" s="57" t="s">
        <v>26</v>
      </c>
      <c r="B976" s="49" t="s">
        <v>24</v>
      </c>
      <c r="C976" s="49" t="s">
        <v>6</v>
      </c>
      <c r="D976" s="58">
        <v>2019</v>
      </c>
      <c r="E976" s="59">
        <v>83.2</v>
      </c>
      <c r="F976" s="60" t="s">
        <v>7</v>
      </c>
      <c r="G976" s="61" t="s">
        <v>3</v>
      </c>
    </row>
    <row r="977" spans="1:7" x14ac:dyDescent="0.3">
      <c r="A977" s="57" t="s">
        <v>26</v>
      </c>
      <c r="B977" s="49" t="s">
        <v>24</v>
      </c>
      <c r="C977" s="49" t="s">
        <v>6</v>
      </c>
      <c r="D977" s="58">
        <v>2020</v>
      </c>
      <c r="E977" s="59">
        <v>83.3</v>
      </c>
      <c r="F977" s="60" t="s">
        <v>7</v>
      </c>
      <c r="G977" s="61" t="s">
        <v>10</v>
      </c>
    </row>
    <row r="978" spans="1:7" x14ac:dyDescent="0.3">
      <c r="A978" s="57" t="s">
        <v>26</v>
      </c>
      <c r="B978" s="49" t="s">
        <v>24</v>
      </c>
      <c r="C978" s="49" t="s">
        <v>6</v>
      </c>
      <c r="D978" s="58">
        <v>2021</v>
      </c>
      <c r="E978" s="59">
        <v>83.4</v>
      </c>
      <c r="F978" s="60" t="s">
        <v>7</v>
      </c>
      <c r="G978" s="61" t="s">
        <v>10</v>
      </c>
    </row>
    <row r="979" spans="1:7" x14ac:dyDescent="0.3">
      <c r="A979" s="57" t="s">
        <v>26</v>
      </c>
      <c r="B979" s="49" t="s">
        <v>24</v>
      </c>
      <c r="C979" s="49" t="s">
        <v>6</v>
      </c>
      <c r="D979" s="58">
        <v>2022</v>
      </c>
      <c r="E979" s="59">
        <v>83.5</v>
      </c>
      <c r="F979" s="60" t="s">
        <v>7</v>
      </c>
      <c r="G979" s="61" t="s">
        <v>10</v>
      </c>
    </row>
    <row r="980" spans="1:7" x14ac:dyDescent="0.3">
      <c r="A980" s="57" t="s">
        <v>26</v>
      </c>
      <c r="B980" s="49" t="s">
        <v>24</v>
      </c>
      <c r="C980" s="49" t="s">
        <v>6</v>
      </c>
      <c r="D980" s="58">
        <v>2023</v>
      </c>
      <c r="E980" s="59">
        <v>83.5</v>
      </c>
      <c r="F980" s="60" t="s">
        <v>7</v>
      </c>
      <c r="G980" s="61" t="s">
        <v>10</v>
      </c>
    </row>
    <row r="981" spans="1:7" x14ac:dyDescent="0.3">
      <c r="A981" s="57" t="s">
        <v>26</v>
      </c>
      <c r="B981" s="49" t="s">
        <v>24</v>
      </c>
      <c r="C981" s="49" t="s">
        <v>6</v>
      </c>
      <c r="D981" s="58">
        <v>2024</v>
      </c>
      <c r="E981" s="59">
        <v>83.7</v>
      </c>
      <c r="F981" s="60" t="s">
        <v>7</v>
      </c>
      <c r="G981" s="61" t="s">
        <v>10</v>
      </c>
    </row>
    <row r="982" spans="1:7" x14ac:dyDescent="0.3">
      <c r="A982" s="57" t="s">
        <v>26</v>
      </c>
      <c r="B982" s="49" t="s">
        <v>24</v>
      </c>
      <c r="C982" s="49" t="s">
        <v>6</v>
      </c>
      <c r="D982" s="58">
        <v>2025</v>
      </c>
      <c r="E982" s="59">
        <v>83.9</v>
      </c>
      <c r="F982" s="60" t="s">
        <v>7</v>
      </c>
      <c r="G982" s="61" t="s">
        <v>10</v>
      </c>
    </row>
    <row r="983" spans="1:7" x14ac:dyDescent="0.3">
      <c r="A983" s="57" t="s">
        <v>26</v>
      </c>
      <c r="B983" s="49" t="s">
        <v>24</v>
      </c>
      <c r="C983" s="49" t="s">
        <v>6</v>
      </c>
      <c r="D983" s="58">
        <v>2026</v>
      </c>
      <c r="E983" s="59">
        <v>83.9</v>
      </c>
      <c r="F983" s="60" t="s">
        <v>7</v>
      </c>
      <c r="G983" s="61" t="s">
        <v>10</v>
      </c>
    </row>
    <row r="984" spans="1:7" x14ac:dyDescent="0.3">
      <c r="A984" s="57" t="s">
        <v>26</v>
      </c>
      <c r="B984" s="49" t="s">
        <v>24</v>
      </c>
      <c r="C984" s="49" t="s">
        <v>6</v>
      </c>
      <c r="D984" s="58">
        <v>2027</v>
      </c>
      <c r="E984" s="59">
        <v>84</v>
      </c>
      <c r="F984" s="60" t="s">
        <v>7</v>
      </c>
      <c r="G984" s="61" t="s">
        <v>10</v>
      </c>
    </row>
    <row r="985" spans="1:7" x14ac:dyDescent="0.3">
      <c r="A985" s="57" t="s">
        <v>26</v>
      </c>
      <c r="B985" s="49" t="s">
        <v>24</v>
      </c>
      <c r="C985" s="49" t="s">
        <v>6</v>
      </c>
      <c r="D985" s="58">
        <v>2028</v>
      </c>
      <c r="E985" s="59">
        <v>84</v>
      </c>
      <c r="F985" s="60" t="s">
        <v>7</v>
      </c>
      <c r="G985" s="61" t="s">
        <v>10</v>
      </c>
    </row>
    <row r="986" spans="1:7" x14ac:dyDescent="0.3">
      <c r="A986" s="57" t="s">
        <v>26</v>
      </c>
      <c r="B986" s="49" t="s">
        <v>24</v>
      </c>
      <c r="C986" s="49" t="s">
        <v>6</v>
      </c>
      <c r="D986" s="58">
        <v>2029</v>
      </c>
      <c r="E986" s="59">
        <v>84.1</v>
      </c>
      <c r="F986" s="60" t="s">
        <v>7</v>
      </c>
      <c r="G986" s="61" t="s">
        <v>10</v>
      </c>
    </row>
    <row r="987" spans="1:7" x14ac:dyDescent="0.3">
      <c r="A987" s="57" t="s">
        <v>26</v>
      </c>
      <c r="B987" s="49" t="s">
        <v>24</v>
      </c>
      <c r="C987" s="49" t="s">
        <v>6</v>
      </c>
      <c r="D987" s="58">
        <v>2030</v>
      </c>
      <c r="E987" s="59">
        <v>84.2</v>
      </c>
      <c r="F987" s="60" t="s">
        <v>7</v>
      </c>
      <c r="G987" s="61" t="s">
        <v>10</v>
      </c>
    </row>
    <row r="988" spans="1:7" x14ac:dyDescent="0.3">
      <c r="A988" s="62" t="s">
        <v>26</v>
      </c>
      <c r="B988" s="50" t="s">
        <v>24</v>
      </c>
      <c r="C988" s="50" t="s">
        <v>8</v>
      </c>
      <c r="D988" s="63">
        <v>2014</v>
      </c>
      <c r="E988" s="64">
        <v>5.2</v>
      </c>
      <c r="F988" s="65">
        <v>4236.3999999999996</v>
      </c>
      <c r="G988" s="66" t="s">
        <v>3</v>
      </c>
    </row>
    <row r="989" spans="1:7" x14ac:dyDescent="0.3">
      <c r="A989" s="62" t="s">
        <v>26</v>
      </c>
      <c r="B989" s="50" t="s">
        <v>24</v>
      </c>
      <c r="C989" s="50" t="s">
        <v>8</v>
      </c>
      <c r="D989" s="63">
        <v>2015</v>
      </c>
      <c r="E989" s="64">
        <v>5.0999999999999996</v>
      </c>
      <c r="F989" s="65">
        <v>4183.8</v>
      </c>
      <c r="G989" s="66" t="s">
        <v>3</v>
      </c>
    </row>
    <row r="990" spans="1:7" x14ac:dyDescent="0.3">
      <c r="A990" s="62" t="s">
        <v>26</v>
      </c>
      <c r="B990" s="50" t="s">
        <v>24</v>
      </c>
      <c r="C990" s="50" t="s">
        <v>8</v>
      </c>
      <c r="D990" s="63">
        <v>2016</v>
      </c>
      <c r="E990" s="64">
        <v>5</v>
      </c>
      <c r="F990" s="65">
        <v>4137.1000000000004</v>
      </c>
      <c r="G990" s="66" t="s">
        <v>3</v>
      </c>
    </row>
    <row r="991" spans="1:7" x14ac:dyDescent="0.3">
      <c r="A991" s="62" t="s">
        <v>26</v>
      </c>
      <c r="B991" s="50" t="s">
        <v>24</v>
      </c>
      <c r="C991" s="50" t="s">
        <v>8</v>
      </c>
      <c r="D991" s="63">
        <v>2017</v>
      </c>
      <c r="E991" s="64">
        <v>5</v>
      </c>
      <c r="F991" s="65">
        <v>4122.8999999999996</v>
      </c>
      <c r="G991" s="66" t="s">
        <v>3</v>
      </c>
    </row>
    <row r="992" spans="1:7" x14ac:dyDescent="0.3">
      <c r="A992" s="62" t="s">
        <v>26</v>
      </c>
      <c r="B992" s="50" t="s">
        <v>24</v>
      </c>
      <c r="C992" s="50" t="s">
        <v>8</v>
      </c>
      <c r="D992" s="63">
        <v>2018</v>
      </c>
      <c r="E992" s="64">
        <v>4.9000000000000004</v>
      </c>
      <c r="F992" s="65">
        <v>4109.2</v>
      </c>
      <c r="G992" s="66" t="s">
        <v>3</v>
      </c>
    </row>
    <row r="993" spans="1:7" x14ac:dyDescent="0.3">
      <c r="A993" s="62" t="s">
        <v>26</v>
      </c>
      <c r="B993" s="50" t="s">
        <v>24</v>
      </c>
      <c r="C993" s="50" t="s">
        <v>8</v>
      </c>
      <c r="D993" s="63">
        <v>2019</v>
      </c>
      <c r="E993" s="64">
        <v>4.9000000000000004</v>
      </c>
      <c r="F993" s="65">
        <v>4091</v>
      </c>
      <c r="G993" s="66" t="s">
        <v>3</v>
      </c>
    </row>
    <row r="994" spans="1:7" x14ac:dyDescent="0.3">
      <c r="A994" s="62" t="s">
        <v>26</v>
      </c>
      <c r="B994" s="50" t="s">
        <v>24</v>
      </c>
      <c r="C994" s="50" t="s">
        <v>8</v>
      </c>
      <c r="D994" s="63">
        <v>2020</v>
      </c>
      <c r="E994" s="64">
        <v>4.9000000000000004</v>
      </c>
      <c r="F994" s="65">
        <v>4090.1</v>
      </c>
      <c r="G994" s="66" t="s">
        <v>10</v>
      </c>
    </row>
    <row r="995" spans="1:7" x14ac:dyDescent="0.3">
      <c r="A995" s="62" t="s">
        <v>26</v>
      </c>
      <c r="B995" s="50" t="s">
        <v>24</v>
      </c>
      <c r="C995" s="50" t="s">
        <v>8</v>
      </c>
      <c r="D995" s="63">
        <v>2021</v>
      </c>
      <c r="E995" s="64">
        <v>4.9000000000000004</v>
      </c>
      <c r="F995" s="65">
        <v>4096.1000000000004</v>
      </c>
      <c r="G995" s="66" t="s">
        <v>10</v>
      </c>
    </row>
    <row r="996" spans="1:7" x14ac:dyDescent="0.3">
      <c r="A996" s="62" t="s">
        <v>26</v>
      </c>
      <c r="B996" s="50" t="s">
        <v>24</v>
      </c>
      <c r="C996" s="50" t="s">
        <v>8</v>
      </c>
      <c r="D996" s="63">
        <v>2022</v>
      </c>
      <c r="E996" s="64">
        <v>4.8</v>
      </c>
      <c r="F996" s="65">
        <v>4095.4</v>
      </c>
      <c r="G996" s="66" t="s">
        <v>10</v>
      </c>
    </row>
    <row r="997" spans="1:7" x14ac:dyDescent="0.3">
      <c r="A997" s="62" t="s">
        <v>26</v>
      </c>
      <c r="B997" s="50" t="s">
        <v>24</v>
      </c>
      <c r="C997" s="50" t="s">
        <v>8</v>
      </c>
      <c r="D997" s="63">
        <v>2023</v>
      </c>
      <c r="E997" s="64">
        <v>4.8</v>
      </c>
      <c r="F997" s="65">
        <v>4093.9</v>
      </c>
      <c r="G997" s="66" t="s">
        <v>10</v>
      </c>
    </row>
    <row r="998" spans="1:7" x14ac:dyDescent="0.3">
      <c r="A998" s="62" t="s">
        <v>26</v>
      </c>
      <c r="B998" s="50" t="s">
        <v>24</v>
      </c>
      <c r="C998" s="50" t="s">
        <v>8</v>
      </c>
      <c r="D998" s="63">
        <v>2024</v>
      </c>
      <c r="E998" s="64">
        <v>4.8</v>
      </c>
      <c r="F998" s="65">
        <v>4093.8</v>
      </c>
      <c r="G998" s="66" t="s">
        <v>10</v>
      </c>
    </row>
    <row r="999" spans="1:7" x14ac:dyDescent="0.3">
      <c r="A999" s="62" t="s">
        <v>26</v>
      </c>
      <c r="B999" s="50" t="s">
        <v>24</v>
      </c>
      <c r="C999" s="50" t="s">
        <v>8</v>
      </c>
      <c r="D999" s="63">
        <v>2025</v>
      </c>
      <c r="E999" s="64">
        <v>4.8</v>
      </c>
      <c r="F999" s="65">
        <v>4093.7</v>
      </c>
      <c r="G999" s="66" t="s">
        <v>10</v>
      </c>
    </row>
    <row r="1000" spans="1:7" x14ac:dyDescent="0.3">
      <c r="A1000" s="62" t="s">
        <v>26</v>
      </c>
      <c r="B1000" s="50" t="s">
        <v>24</v>
      </c>
      <c r="C1000" s="50" t="s">
        <v>8</v>
      </c>
      <c r="D1000" s="63">
        <v>2026</v>
      </c>
      <c r="E1000" s="64">
        <v>4.7</v>
      </c>
      <c r="F1000" s="65">
        <v>4096.8999999999996</v>
      </c>
      <c r="G1000" s="66" t="s">
        <v>10</v>
      </c>
    </row>
    <row r="1001" spans="1:7" x14ac:dyDescent="0.3">
      <c r="A1001" s="62" t="s">
        <v>26</v>
      </c>
      <c r="B1001" s="50" t="s">
        <v>24</v>
      </c>
      <c r="C1001" s="50" t="s">
        <v>8</v>
      </c>
      <c r="D1001" s="63">
        <v>2027</v>
      </c>
      <c r="E1001" s="64">
        <v>4.8</v>
      </c>
      <c r="F1001" s="65">
        <v>4120.2</v>
      </c>
      <c r="G1001" s="66" t="s">
        <v>10</v>
      </c>
    </row>
    <row r="1002" spans="1:7" x14ac:dyDescent="0.3">
      <c r="A1002" s="62" t="s">
        <v>26</v>
      </c>
      <c r="B1002" s="50" t="s">
        <v>24</v>
      </c>
      <c r="C1002" s="50" t="s">
        <v>8</v>
      </c>
      <c r="D1002" s="63">
        <v>2028</v>
      </c>
      <c r="E1002" s="64">
        <v>4.7</v>
      </c>
      <c r="F1002" s="65">
        <v>4116.7</v>
      </c>
      <c r="G1002" s="66" t="s">
        <v>10</v>
      </c>
    </row>
    <row r="1003" spans="1:7" x14ac:dyDescent="0.3">
      <c r="A1003" s="62" t="s">
        <v>26</v>
      </c>
      <c r="B1003" s="50" t="s">
        <v>24</v>
      </c>
      <c r="C1003" s="50" t="s">
        <v>8</v>
      </c>
      <c r="D1003" s="63">
        <v>2029</v>
      </c>
      <c r="E1003" s="64">
        <v>4.7</v>
      </c>
      <c r="F1003" s="65">
        <v>4124.8</v>
      </c>
      <c r="G1003" s="66" t="s">
        <v>10</v>
      </c>
    </row>
    <row r="1004" spans="1:7" x14ac:dyDescent="0.3">
      <c r="A1004" s="62" t="s">
        <v>26</v>
      </c>
      <c r="B1004" s="50" t="s">
        <v>24</v>
      </c>
      <c r="C1004" s="50" t="s">
        <v>8</v>
      </c>
      <c r="D1004" s="63">
        <v>2030</v>
      </c>
      <c r="E1004" s="64">
        <v>4.7</v>
      </c>
      <c r="F1004" s="65">
        <v>4118.2</v>
      </c>
      <c r="G1004" s="66" t="s">
        <v>10</v>
      </c>
    </row>
    <row r="1005" spans="1:7" x14ac:dyDescent="0.3">
      <c r="A1005" s="1" t="s">
        <v>26</v>
      </c>
      <c r="B1005" s="2" t="s">
        <v>24</v>
      </c>
      <c r="C1005" s="2" t="s">
        <v>9</v>
      </c>
      <c r="D1005" s="3">
        <v>2014</v>
      </c>
      <c r="E1005" s="4">
        <v>12.3</v>
      </c>
      <c r="F1005" s="5">
        <v>10100</v>
      </c>
      <c r="G1005" s="6" t="s">
        <v>3</v>
      </c>
    </row>
    <row r="1006" spans="1:7" x14ac:dyDescent="0.3">
      <c r="A1006" s="1" t="s">
        <v>26</v>
      </c>
      <c r="B1006" s="2" t="s">
        <v>24</v>
      </c>
      <c r="C1006" s="2" t="s">
        <v>9</v>
      </c>
      <c r="D1006" s="3">
        <v>2015</v>
      </c>
      <c r="E1006" s="4">
        <v>12.1</v>
      </c>
      <c r="F1006" s="5">
        <v>9973.7999999999993</v>
      </c>
      <c r="G1006" s="6" t="s">
        <v>3</v>
      </c>
    </row>
    <row r="1007" spans="1:7" x14ac:dyDescent="0.3">
      <c r="A1007" s="1" t="s">
        <v>26</v>
      </c>
      <c r="B1007" s="2" t="s">
        <v>24</v>
      </c>
      <c r="C1007" s="2" t="s">
        <v>9</v>
      </c>
      <c r="D1007" s="3">
        <v>2016</v>
      </c>
      <c r="E1007" s="4">
        <v>12</v>
      </c>
      <c r="F1007" s="5">
        <v>9891.6</v>
      </c>
      <c r="G1007" s="6" t="s">
        <v>3</v>
      </c>
    </row>
    <row r="1008" spans="1:7" x14ac:dyDescent="0.3">
      <c r="A1008" s="1" t="s">
        <v>26</v>
      </c>
      <c r="B1008" s="2" t="s">
        <v>24</v>
      </c>
      <c r="C1008" s="2" t="s">
        <v>9</v>
      </c>
      <c r="D1008" s="3">
        <v>2017</v>
      </c>
      <c r="E1008" s="4">
        <v>11.9</v>
      </c>
      <c r="F1008" s="5">
        <v>9892.9</v>
      </c>
      <c r="G1008" s="6" t="s">
        <v>3</v>
      </c>
    </row>
    <row r="1009" spans="1:7" x14ac:dyDescent="0.3">
      <c r="A1009" s="1" t="s">
        <v>26</v>
      </c>
      <c r="B1009" s="2" t="s">
        <v>24</v>
      </c>
      <c r="C1009" s="2" t="s">
        <v>9</v>
      </c>
      <c r="D1009" s="3">
        <v>2018</v>
      </c>
      <c r="E1009" s="4">
        <v>11.8</v>
      </c>
      <c r="F1009" s="5">
        <v>9856.1</v>
      </c>
      <c r="G1009" s="6" t="s">
        <v>3</v>
      </c>
    </row>
    <row r="1010" spans="1:7" x14ac:dyDescent="0.3">
      <c r="A1010" s="1" t="s">
        <v>26</v>
      </c>
      <c r="B1010" s="2" t="s">
        <v>24</v>
      </c>
      <c r="C1010" s="2" t="s">
        <v>9</v>
      </c>
      <c r="D1010" s="3">
        <v>2019</v>
      </c>
      <c r="E1010" s="4">
        <v>11.7</v>
      </c>
      <c r="F1010" s="5">
        <v>9791.4</v>
      </c>
      <c r="G1010" s="6" t="s">
        <v>3</v>
      </c>
    </row>
    <row r="1011" spans="1:7" x14ac:dyDescent="0.3">
      <c r="A1011" s="1" t="s">
        <v>26</v>
      </c>
      <c r="B1011" s="2" t="s">
        <v>24</v>
      </c>
      <c r="C1011" s="2" t="s">
        <v>9</v>
      </c>
      <c r="D1011" s="3">
        <v>2020</v>
      </c>
      <c r="E1011" s="4">
        <v>11.7</v>
      </c>
      <c r="F1011" s="5">
        <v>9791.7000000000007</v>
      </c>
      <c r="G1011" s="6" t="s">
        <v>10</v>
      </c>
    </row>
    <row r="1012" spans="1:7" x14ac:dyDescent="0.3">
      <c r="A1012" s="1" t="s">
        <v>26</v>
      </c>
      <c r="B1012" s="2" t="s">
        <v>24</v>
      </c>
      <c r="C1012" s="2" t="s">
        <v>9</v>
      </c>
      <c r="D1012" s="3">
        <v>2021</v>
      </c>
      <c r="E1012" s="4">
        <v>11.6</v>
      </c>
      <c r="F1012" s="5">
        <v>9747.4</v>
      </c>
      <c r="G1012" s="6" t="s">
        <v>10</v>
      </c>
    </row>
    <row r="1013" spans="1:7" x14ac:dyDescent="0.3">
      <c r="A1013" s="1" t="s">
        <v>26</v>
      </c>
      <c r="B1013" s="2" t="s">
        <v>24</v>
      </c>
      <c r="C1013" s="2" t="s">
        <v>9</v>
      </c>
      <c r="D1013" s="3">
        <v>2022</v>
      </c>
      <c r="E1013" s="4">
        <v>11.5</v>
      </c>
      <c r="F1013" s="5">
        <v>9781.4</v>
      </c>
      <c r="G1013" s="6" t="s">
        <v>10</v>
      </c>
    </row>
    <row r="1014" spans="1:7" x14ac:dyDescent="0.3">
      <c r="A1014" s="1" t="s">
        <v>26</v>
      </c>
      <c r="B1014" s="2" t="s">
        <v>24</v>
      </c>
      <c r="C1014" s="2" t="s">
        <v>9</v>
      </c>
      <c r="D1014" s="3">
        <v>2023</v>
      </c>
      <c r="E1014" s="4">
        <v>11.5</v>
      </c>
      <c r="F1014" s="5">
        <v>9803.2000000000007</v>
      </c>
      <c r="G1014" s="6" t="s">
        <v>10</v>
      </c>
    </row>
    <row r="1015" spans="1:7" x14ac:dyDescent="0.3">
      <c r="A1015" s="1" t="s">
        <v>26</v>
      </c>
      <c r="B1015" s="2" t="s">
        <v>24</v>
      </c>
      <c r="C1015" s="2" t="s">
        <v>9</v>
      </c>
      <c r="D1015" s="3">
        <v>2024</v>
      </c>
      <c r="E1015" s="4">
        <v>11.4</v>
      </c>
      <c r="F1015" s="5">
        <v>9741.2999999999993</v>
      </c>
      <c r="G1015" s="6" t="s">
        <v>10</v>
      </c>
    </row>
    <row r="1016" spans="1:7" x14ac:dyDescent="0.3">
      <c r="A1016" s="1" t="s">
        <v>26</v>
      </c>
      <c r="B1016" s="2" t="s">
        <v>24</v>
      </c>
      <c r="C1016" s="2" t="s">
        <v>9</v>
      </c>
      <c r="D1016" s="3">
        <v>2025</v>
      </c>
      <c r="E1016" s="4">
        <v>11.3</v>
      </c>
      <c r="F1016" s="5">
        <v>9700.7000000000007</v>
      </c>
      <c r="G1016" s="6" t="s">
        <v>10</v>
      </c>
    </row>
    <row r="1017" spans="1:7" x14ac:dyDescent="0.3">
      <c r="A1017" s="1" t="s">
        <v>26</v>
      </c>
      <c r="B1017" s="2" t="s">
        <v>24</v>
      </c>
      <c r="C1017" s="2" t="s">
        <v>9</v>
      </c>
      <c r="D1017" s="3">
        <v>2026</v>
      </c>
      <c r="E1017" s="4">
        <v>11.3</v>
      </c>
      <c r="F1017" s="5">
        <v>9729.7999999999993</v>
      </c>
      <c r="G1017" s="6" t="s">
        <v>10</v>
      </c>
    </row>
    <row r="1018" spans="1:7" x14ac:dyDescent="0.3">
      <c r="A1018" s="1" t="s">
        <v>26</v>
      </c>
      <c r="B1018" s="2" t="s">
        <v>24</v>
      </c>
      <c r="C1018" s="2" t="s">
        <v>9</v>
      </c>
      <c r="D1018" s="3">
        <v>2027</v>
      </c>
      <c r="E1018" s="4">
        <v>11.2</v>
      </c>
      <c r="F1018" s="5">
        <v>9715.1</v>
      </c>
      <c r="G1018" s="6" t="s">
        <v>10</v>
      </c>
    </row>
    <row r="1019" spans="1:7" x14ac:dyDescent="0.3">
      <c r="A1019" s="1" t="s">
        <v>26</v>
      </c>
      <c r="B1019" s="2" t="s">
        <v>24</v>
      </c>
      <c r="C1019" s="2" t="s">
        <v>9</v>
      </c>
      <c r="D1019" s="3">
        <v>2028</v>
      </c>
      <c r="E1019" s="4">
        <v>11.2</v>
      </c>
      <c r="F1019" s="5">
        <v>9760.7000000000007</v>
      </c>
      <c r="G1019" s="6" t="s">
        <v>10</v>
      </c>
    </row>
    <row r="1020" spans="1:7" x14ac:dyDescent="0.3">
      <c r="A1020" s="1" t="s">
        <v>26</v>
      </c>
      <c r="B1020" s="2" t="s">
        <v>24</v>
      </c>
      <c r="C1020" s="2" t="s">
        <v>9</v>
      </c>
      <c r="D1020" s="3">
        <v>2029</v>
      </c>
      <c r="E1020" s="4">
        <v>11.1</v>
      </c>
      <c r="F1020" s="5">
        <v>9721.7000000000007</v>
      </c>
      <c r="G1020" s="6" t="s">
        <v>10</v>
      </c>
    </row>
    <row r="1021" spans="1:7" x14ac:dyDescent="0.3">
      <c r="A1021" s="1" t="s">
        <v>26</v>
      </c>
      <c r="B1021" s="2" t="s">
        <v>24</v>
      </c>
      <c r="C1021" s="2" t="s">
        <v>9</v>
      </c>
      <c r="D1021" s="3">
        <v>2030</v>
      </c>
      <c r="E1021" s="4">
        <v>11.1</v>
      </c>
      <c r="F1021" s="5">
        <v>9698.2999999999993</v>
      </c>
      <c r="G1021" s="6" t="s">
        <v>10</v>
      </c>
    </row>
    <row r="1022" spans="1:7" x14ac:dyDescent="0.3">
      <c r="A1022" s="51" t="s">
        <v>27</v>
      </c>
      <c r="B1022" s="48" t="s">
        <v>24</v>
      </c>
      <c r="C1022" s="48" t="s">
        <v>2</v>
      </c>
      <c r="D1022" s="52">
        <v>2014</v>
      </c>
      <c r="E1022" s="53">
        <v>49.9</v>
      </c>
      <c r="F1022" s="54">
        <v>4664.8</v>
      </c>
      <c r="G1022" s="55" t="s">
        <v>3</v>
      </c>
    </row>
    <row r="1023" spans="1:7" x14ac:dyDescent="0.3">
      <c r="A1023" s="51" t="s">
        <v>27</v>
      </c>
      <c r="B1023" s="48" t="s">
        <v>24</v>
      </c>
      <c r="C1023" s="48" t="s">
        <v>2</v>
      </c>
      <c r="D1023" s="52">
        <v>2015</v>
      </c>
      <c r="E1023" s="53">
        <v>50</v>
      </c>
      <c r="F1023" s="54">
        <v>4731.3</v>
      </c>
      <c r="G1023" s="55" t="s">
        <v>3</v>
      </c>
    </row>
    <row r="1024" spans="1:7" x14ac:dyDescent="0.3">
      <c r="A1024" s="51" t="s">
        <v>27</v>
      </c>
      <c r="B1024" s="48" t="s">
        <v>24</v>
      </c>
      <c r="C1024" s="48" t="s">
        <v>2</v>
      </c>
      <c r="D1024" s="52">
        <v>2016</v>
      </c>
      <c r="E1024" s="53">
        <v>50.1</v>
      </c>
      <c r="F1024" s="54">
        <v>4786</v>
      </c>
      <c r="G1024" s="55" t="s">
        <v>3</v>
      </c>
    </row>
    <row r="1025" spans="1:7" x14ac:dyDescent="0.3">
      <c r="A1025" s="51" t="s">
        <v>27</v>
      </c>
      <c r="B1025" s="48" t="s">
        <v>24</v>
      </c>
      <c r="C1025" s="48" t="s">
        <v>2</v>
      </c>
      <c r="D1025" s="52">
        <v>2017</v>
      </c>
      <c r="E1025" s="53">
        <v>50.2</v>
      </c>
      <c r="F1025" s="54">
        <v>4835.8999999999996</v>
      </c>
      <c r="G1025" s="55" t="s">
        <v>3</v>
      </c>
    </row>
    <row r="1026" spans="1:7" x14ac:dyDescent="0.3">
      <c r="A1026" s="51" t="s">
        <v>27</v>
      </c>
      <c r="B1026" s="48" t="s">
        <v>24</v>
      </c>
      <c r="C1026" s="48" t="s">
        <v>2</v>
      </c>
      <c r="D1026" s="52">
        <v>2018</v>
      </c>
      <c r="E1026" s="53">
        <v>50.2</v>
      </c>
      <c r="F1026" s="54">
        <v>4886</v>
      </c>
      <c r="G1026" s="55" t="s">
        <v>3</v>
      </c>
    </row>
    <row r="1027" spans="1:7" x14ac:dyDescent="0.3">
      <c r="A1027" s="51" t="s">
        <v>27</v>
      </c>
      <c r="B1027" s="48" t="s">
        <v>24</v>
      </c>
      <c r="C1027" s="48" t="s">
        <v>2</v>
      </c>
      <c r="D1027" s="52">
        <v>2019</v>
      </c>
      <c r="E1027" s="53">
        <v>50.3</v>
      </c>
      <c r="F1027" s="54">
        <v>4936.2</v>
      </c>
      <c r="G1027" s="55" t="s">
        <v>3</v>
      </c>
    </row>
    <row r="1028" spans="1:7" x14ac:dyDescent="0.3">
      <c r="A1028" s="51" t="s">
        <v>27</v>
      </c>
      <c r="B1028" s="48" t="s">
        <v>24</v>
      </c>
      <c r="C1028" s="48" t="s">
        <v>2</v>
      </c>
      <c r="D1028" s="52">
        <v>2020</v>
      </c>
      <c r="E1028" s="53">
        <v>50.3</v>
      </c>
      <c r="F1028" s="54">
        <v>4985.6000000000004</v>
      </c>
      <c r="G1028" s="55" t="s">
        <v>10</v>
      </c>
    </row>
    <row r="1029" spans="1:7" x14ac:dyDescent="0.3">
      <c r="A1029" s="51" t="s">
        <v>27</v>
      </c>
      <c r="B1029" s="48" t="s">
        <v>24</v>
      </c>
      <c r="C1029" s="48" t="s">
        <v>2</v>
      </c>
      <c r="D1029" s="52">
        <v>2021</v>
      </c>
      <c r="E1029" s="53">
        <v>50.3</v>
      </c>
      <c r="F1029" s="54">
        <v>5029.8999999999996</v>
      </c>
      <c r="G1029" s="55" t="s">
        <v>10</v>
      </c>
    </row>
    <row r="1030" spans="1:7" x14ac:dyDescent="0.3">
      <c r="A1030" s="51" t="s">
        <v>27</v>
      </c>
      <c r="B1030" s="48" t="s">
        <v>24</v>
      </c>
      <c r="C1030" s="48" t="s">
        <v>2</v>
      </c>
      <c r="D1030" s="52">
        <v>2022</v>
      </c>
      <c r="E1030" s="53">
        <v>50.3</v>
      </c>
      <c r="F1030" s="54">
        <v>5077.3999999999996</v>
      </c>
      <c r="G1030" s="55" t="s">
        <v>10</v>
      </c>
    </row>
    <row r="1031" spans="1:7" x14ac:dyDescent="0.3">
      <c r="A1031" s="51" t="s">
        <v>27</v>
      </c>
      <c r="B1031" s="48" t="s">
        <v>24</v>
      </c>
      <c r="C1031" s="48" t="s">
        <v>2</v>
      </c>
      <c r="D1031" s="52">
        <v>2023</v>
      </c>
      <c r="E1031" s="53">
        <v>50.3</v>
      </c>
      <c r="F1031" s="54">
        <v>5127.6000000000004</v>
      </c>
      <c r="G1031" s="55" t="s">
        <v>10</v>
      </c>
    </row>
    <row r="1032" spans="1:7" x14ac:dyDescent="0.3">
      <c r="A1032" s="51" t="s">
        <v>27</v>
      </c>
      <c r="B1032" s="48" t="s">
        <v>24</v>
      </c>
      <c r="C1032" s="48" t="s">
        <v>2</v>
      </c>
      <c r="D1032" s="52">
        <v>2024</v>
      </c>
      <c r="E1032" s="53">
        <v>50.4</v>
      </c>
      <c r="F1032" s="54">
        <v>5179.3999999999996</v>
      </c>
      <c r="G1032" s="55" t="s">
        <v>10</v>
      </c>
    </row>
    <row r="1033" spans="1:7" x14ac:dyDescent="0.3">
      <c r="A1033" s="51" t="s">
        <v>27</v>
      </c>
      <c r="B1033" s="48" t="s">
        <v>24</v>
      </c>
      <c r="C1033" s="48" t="s">
        <v>2</v>
      </c>
      <c r="D1033" s="52">
        <v>2025</v>
      </c>
      <c r="E1033" s="53">
        <v>50.4</v>
      </c>
      <c r="F1033" s="54">
        <v>5234.5</v>
      </c>
      <c r="G1033" s="55" t="s">
        <v>10</v>
      </c>
    </row>
    <row r="1034" spans="1:7" x14ac:dyDescent="0.3">
      <c r="A1034" s="51" t="s">
        <v>27</v>
      </c>
      <c r="B1034" s="48" t="s">
        <v>24</v>
      </c>
      <c r="C1034" s="48" t="s">
        <v>2</v>
      </c>
      <c r="D1034" s="52">
        <v>2026</v>
      </c>
      <c r="E1034" s="53">
        <v>50.5</v>
      </c>
      <c r="F1034" s="54">
        <v>5296.3</v>
      </c>
      <c r="G1034" s="55" t="s">
        <v>10</v>
      </c>
    </row>
    <row r="1035" spans="1:7" x14ac:dyDescent="0.3">
      <c r="A1035" s="51" t="s">
        <v>27</v>
      </c>
      <c r="B1035" s="48" t="s">
        <v>24</v>
      </c>
      <c r="C1035" s="48" t="s">
        <v>2</v>
      </c>
      <c r="D1035" s="52">
        <v>2027</v>
      </c>
      <c r="E1035" s="53">
        <v>50.5</v>
      </c>
      <c r="F1035" s="54">
        <v>5359.2</v>
      </c>
      <c r="G1035" s="55" t="s">
        <v>10</v>
      </c>
    </row>
    <row r="1036" spans="1:7" x14ac:dyDescent="0.3">
      <c r="A1036" s="51" t="s">
        <v>27</v>
      </c>
      <c r="B1036" s="48" t="s">
        <v>24</v>
      </c>
      <c r="C1036" s="48" t="s">
        <v>2</v>
      </c>
      <c r="D1036" s="52">
        <v>2028</v>
      </c>
      <c r="E1036" s="53">
        <v>50.6</v>
      </c>
      <c r="F1036" s="54">
        <v>5422.2</v>
      </c>
      <c r="G1036" s="55" t="s">
        <v>10</v>
      </c>
    </row>
    <row r="1037" spans="1:7" x14ac:dyDescent="0.3">
      <c r="A1037" s="51" t="s">
        <v>27</v>
      </c>
      <c r="B1037" s="48" t="s">
        <v>24</v>
      </c>
      <c r="C1037" s="48" t="s">
        <v>2</v>
      </c>
      <c r="D1037" s="52">
        <v>2029</v>
      </c>
      <c r="E1037" s="53">
        <v>50.6</v>
      </c>
      <c r="F1037" s="54">
        <v>5483.5</v>
      </c>
      <c r="G1037" s="55" t="s">
        <v>10</v>
      </c>
    </row>
    <row r="1038" spans="1:7" x14ac:dyDescent="0.3">
      <c r="A1038" s="51" t="s">
        <v>27</v>
      </c>
      <c r="B1038" s="48" t="s">
        <v>24</v>
      </c>
      <c r="C1038" s="48" t="s">
        <v>2</v>
      </c>
      <c r="D1038" s="52">
        <v>2030</v>
      </c>
      <c r="E1038" s="53">
        <v>50.7</v>
      </c>
      <c r="F1038" s="54">
        <v>5546.5</v>
      </c>
      <c r="G1038" s="55" t="s">
        <v>10</v>
      </c>
    </row>
    <row r="1039" spans="1:7" x14ac:dyDescent="0.3">
      <c r="A1039" s="1" t="s">
        <v>27</v>
      </c>
      <c r="B1039" s="2" t="s">
        <v>24</v>
      </c>
      <c r="C1039" s="2" t="s">
        <v>4</v>
      </c>
      <c r="D1039" s="3">
        <v>2014</v>
      </c>
      <c r="E1039" s="4">
        <v>47</v>
      </c>
      <c r="F1039" s="5">
        <v>4390.8999999999996</v>
      </c>
      <c r="G1039" s="6" t="s">
        <v>3</v>
      </c>
    </row>
    <row r="1040" spans="1:7" x14ac:dyDescent="0.3">
      <c r="A1040" s="1" t="s">
        <v>27</v>
      </c>
      <c r="B1040" s="2" t="s">
        <v>24</v>
      </c>
      <c r="C1040" s="2" t="s">
        <v>4</v>
      </c>
      <c r="D1040" s="3">
        <v>2015</v>
      </c>
      <c r="E1040" s="4">
        <v>47.1</v>
      </c>
      <c r="F1040" s="5">
        <v>4456.6000000000004</v>
      </c>
      <c r="G1040" s="6" t="s">
        <v>3</v>
      </c>
    </row>
    <row r="1041" spans="1:7" x14ac:dyDescent="0.3">
      <c r="A1041" s="1" t="s">
        <v>27</v>
      </c>
      <c r="B1041" s="2" t="s">
        <v>24</v>
      </c>
      <c r="C1041" s="2" t="s">
        <v>4</v>
      </c>
      <c r="D1041" s="3">
        <v>2016</v>
      </c>
      <c r="E1041" s="4">
        <v>47.2</v>
      </c>
      <c r="F1041" s="5">
        <v>4506.8999999999996</v>
      </c>
      <c r="G1041" s="6" t="s">
        <v>3</v>
      </c>
    </row>
    <row r="1042" spans="1:7" x14ac:dyDescent="0.3">
      <c r="A1042" s="1" t="s">
        <v>27</v>
      </c>
      <c r="B1042" s="2" t="s">
        <v>24</v>
      </c>
      <c r="C1042" s="2" t="s">
        <v>4</v>
      </c>
      <c r="D1042" s="3">
        <v>2017</v>
      </c>
      <c r="E1042" s="4">
        <v>47.3</v>
      </c>
      <c r="F1042" s="5">
        <v>4555.7</v>
      </c>
      <c r="G1042" s="6" t="s">
        <v>3</v>
      </c>
    </row>
    <row r="1043" spans="1:7" x14ac:dyDescent="0.3">
      <c r="A1043" s="1" t="s">
        <v>27</v>
      </c>
      <c r="B1043" s="2" t="s">
        <v>24</v>
      </c>
      <c r="C1043" s="2" t="s">
        <v>4</v>
      </c>
      <c r="D1043" s="3">
        <v>2018</v>
      </c>
      <c r="E1043" s="4">
        <v>47.3</v>
      </c>
      <c r="F1043" s="5">
        <v>4600.8999999999996</v>
      </c>
      <c r="G1043" s="6" t="s">
        <v>3</v>
      </c>
    </row>
    <row r="1044" spans="1:7" x14ac:dyDescent="0.3">
      <c r="A1044" s="1" t="s">
        <v>27</v>
      </c>
      <c r="B1044" s="2" t="s">
        <v>24</v>
      </c>
      <c r="C1044" s="2" t="s">
        <v>4</v>
      </c>
      <c r="D1044" s="3">
        <v>2019</v>
      </c>
      <c r="E1044" s="4">
        <v>47.3</v>
      </c>
      <c r="F1044" s="5">
        <v>4647.5</v>
      </c>
      <c r="G1044" s="6" t="s">
        <v>3</v>
      </c>
    </row>
    <row r="1045" spans="1:7" x14ac:dyDescent="0.3">
      <c r="A1045" s="1" t="s">
        <v>27</v>
      </c>
      <c r="B1045" s="2" t="s">
        <v>24</v>
      </c>
      <c r="C1045" s="2" t="s">
        <v>4</v>
      </c>
      <c r="D1045" s="3">
        <v>2020</v>
      </c>
      <c r="E1045" s="4">
        <v>47.3</v>
      </c>
      <c r="F1045" s="5">
        <v>4692.8999999999996</v>
      </c>
      <c r="G1045" s="6" t="s">
        <v>10</v>
      </c>
    </row>
    <row r="1046" spans="1:7" x14ac:dyDescent="0.3">
      <c r="A1046" s="1" t="s">
        <v>27</v>
      </c>
      <c r="B1046" s="2" t="s">
        <v>24</v>
      </c>
      <c r="C1046" s="2" t="s">
        <v>4</v>
      </c>
      <c r="D1046" s="3">
        <v>2021</v>
      </c>
      <c r="E1046" s="4">
        <v>47.4</v>
      </c>
      <c r="F1046" s="5">
        <v>4737.3</v>
      </c>
      <c r="G1046" s="6" t="s">
        <v>10</v>
      </c>
    </row>
    <row r="1047" spans="1:7" x14ac:dyDescent="0.3">
      <c r="A1047" s="1" t="s">
        <v>27</v>
      </c>
      <c r="B1047" s="2" t="s">
        <v>24</v>
      </c>
      <c r="C1047" s="2" t="s">
        <v>4</v>
      </c>
      <c r="D1047" s="3">
        <v>2022</v>
      </c>
      <c r="E1047" s="4">
        <v>47.4</v>
      </c>
      <c r="F1047" s="5">
        <v>4778.8999999999996</v>
      </c>
      <c r="G1047" s="6" t="s">
        <v>10</v>
      </c>
    </row>
    <row r="1048" spans="1:7" x14ac:dyDescent="0.3">
      <c r="A1048" s="1" t="s">
        <v>27</v>
      </c>
      <c r="B1048" s="2" t="s">
        <v>24</v>
      </c>
      <c r="C1048" s="2" t="s">
        <v>4</v>
      </c>
      <c r="D1048" s="3">
        <v>2023</v>
      </c>
      <c r="E1048" s="4">
        <v>47.4</v>
      </c>
      <c r="F1048" s="5">
        <v>4824.6000000000004</v>
      </c>
      <c r="G1048" s="6" t="s">
        <v>10</v>
      </c>
    </row>
    <row r="1049" spans="1:7" x14ac:dyDescent="0.3">
      <c r="A1049" s="1" t="s">
        <v>27</v>
      </c>
      <c r="B1049" s="2" t="s">
        <v>24</v>
      </c>
      <c r="C1049" s="2" t="s">
        <v>4</v>
      </c>
      <c r="D1049" s="3">
        <v>2024</v>
      </c>
      <c r="E1049" s="4">
        <v>47.4</v>
      </c>
      <c r="F1049" s="5">
        <v>4875.3</v>
      </c>
      <c r="G1049" s="6" t="s">
        <v>10</v>
      </c>
    </row>
    <row r="1050" spans="1:7" x14ac:dyDescent="0.3">
      <c r="A1050" s="1" t="s">
        <v>27</v>
      </c>
      <c r="B1050" s="2" t="s">
        <v>24</v>
      </c>
      <c r="C1050" s="2" t="s">
        <v>4</v>
      </c>
      <c r="D1050" s="3">
        <v>2025</v>
      </c>
      <c r="E1050" s="4">
        <v>47.4</v>
      </c>
      <c r="F1050" s="5">
        <v>4922.8</v>
      </c>
      <c r="G1050" s="6" t="s">
        <v>10</v>
      </c>
    </row>
    <row r="1051" spans="1:7" x14ac:dyDescent="0.3">
      <c r="A1051" s="1" t="s">
        <v>27</v>
      </c>
      <c r="B1051" s="2" t="s">
        <v>24</v>
      </c>
      <c r="C1051" s="2" t="s">
        <v>4</v>
      </c>
      <c r="D1051" s="3">
        <v>2026</v>
      </c>
      <c r="E1051" s="4">
        <v>47.5</v>
      </c>
      <c r="F1051" s="5">
        <v>4982.3</v>
      </c>
      <c r="G1051" s="6" t="s">
        <v>10</v>
      </c>
    </row>
    <row r="1052" spans="1:7" x14ac:dyDescent="0.3">
      <c r="A1052" s="1" t="s">
        <v>27</v>
      </c>
      <c r="B1052" s="2" t="s">
        <v>24</v>
      </c>
      <c r="C1052" s="2" t="s">
        <v>4</v>
      </c>
      <c r="D1052" s="3">
        <v>2027</v>
      </c>
      <c r="E1052" s="4">
        <v>47.5</v>
      </c>
      <c r="F1052" s="5">
        <v>5041.7</v>
      </c>
      <c r="G1052" s="6" t="s">
        <v>10</v>
      </c>
    </row>
    <row r="1053" spans="1:7" x14ac:dyDescent="0.3">
      <c r="A1053" s="1" t="s">
        <v>27</v>
      </c>
      <c r="B1053" s="2" t="s">
        <v>24</v>
      </c>
      <c r="C1053" s="2" t="s">
        <v>4</v>
      </c>
      <c r="D1053" s="3">
        <v>2028</v>
      </c>
      <c r="E1053" s="4">
        <v>47.6</v>
      </c>
      <c r="F1053" s="5">
        <v>5104.8999999999996</v>
      </c>
      <c r="G1053" s="6" t="s">
        <v>10</v>
      </c>
    </row>
    <row r="1054" spans="1:7" x14ac:dyDescent="0.3">
      <c r="A1054" s="1" t="s">
        <v>27</v>
      </c>
      <c r="B1054" s="2" t="s">
        <v>24</v>
      </c>
      <c r="C1054" s="2" t="s">
        <v>4</v>
      </c>
      <c r="D1054" s="3">
        <v>2029</v>
      </c>
      <c r="E1054" s="4">
        <v>47.6</v>
      </c>
      <c r="F1054" s="5">
        <v>5162.3999999999996</v>
      </c>
      <c r="G1054" s="6" t="s">
        <v>10</v>
      </c>
    </row>
    <row r="1055" spans="1:7" x14ac:dyDescent="0.3">
      <c r="A1055" s="1" t="s">
        <v>27</v>
      </c>
      <c r="B1055" s="2" t="s">
        <v>24</v>
      </c>
      <c r="C1055" s="2" t="s">
        <v>4</v>
      </c>
      <c r="D1055" s="3">
        <v>2030</v>
      </c>
      <c r="E1055" s="4">
        <v>47.7</v>
      </c>
      <c r="F1055" s="5">
        <v>5223.3</v>
      </c>
      <c r="G1055" s="6" t="s">
        <v>10</v>
      </c>
    </row>
    <row r="1056" spans="1:7" x14ac:dyDescent="0.3">
      <c r="A1056" s="1" t="s">
        <v>27</v>
      </c>
      <c r="B1056" s="2" t="s">
        <v>24</v>
      </c>
      <c r="C1056" s="2" t="s">
        <v>5</v>
      </c>
      <c r="D1056" s="3">
        <v>2014</v>
      </c>
      <c r="E1056" s="4">
        <v>2.9</v>
      </c>
      <c r="F1056" s="5">
        <v>274</v>
      </c>
      <c r="G1056" s="6" t="s">
        <v>3</v>
      </c>
    </row>
    <row r="1057" spans="1:7" x14ac:dyDescent="0.3">
      <c r="A1057" s="1" t="s">
        <v>27</v>
      </c>
      <c r="B1057" s="2" t="s">
        <v>24</v>
      </c>
      <c r="C1057" s="2" t="s">
        <v>5</v>
      </c>
      <c r="D1057" s="3">
        <v>2015</v>
      </c>
      <c r="E1057" s="4">
        <v>2.9</v>
      </c>
      <c r="F1057" s="5">
        <v>274.60000000000002</v>
      </c>
      <c r="G1057" s="6" t="s">
        <v>3</v>
      </c>
    </row>
    <row r="1058" spans="1:7" x14ac:dyDescent="0.3">
      <c r="A1058" s="1" t="s">
        <v>27</v>
      </c>
      <c r="B1058" s="2" t="s">
        <v>24</v>
      </c>
      <c r="C1058" s="2" t="s">
        <v>5</v>
      </c>
      <c r="D1058" s="3">
        <v>2016</v>
      </c>
      <c r="E1058" s="4">
        <v>2.9</v>
      </c>
      <c r="F1058" s="5">
        <v>279.10000000000002</v>
      </c>
      <c r="G1058" s="6" t="s">
        <v>3</v>
      </c>
    </row>
    <row r="1059" spans="1:7" x14ac:dyDescent="0.3">
      <c r="A1059" s="1" t="s">
        <v>27</v>
      </c>
      <c r="B1059" s="2" t="s">
        <v>24</v>
      </c>
      <c r="C1059" s="2" t="s">
        <v>5</v>
      </c>
      <c r="D1059" s="3">
        <v>2017</v>
      </c>
      <c r="E1059" s="4">
        <v>2.9</v>
      </c>
      <c r="F1059" s="5">
        <v>280.10000000000002</v>
      </c>
      <c r="G1059" s="6" t="s">
        <v>3</v>
      </c>
    </row>
    <row r="1060" spans="1:7" x14ac:dyDescent="0.3">
      <c r="A1060" s="1" t="s">
        <v>27</v>
      </c>
      <c r="B1060" s="2" t="s">
        <v>24</v>
      </c>
      <c r="C1060" s="2" t="s">
        <v>5</v>
      </c>
      <c r="D1060" s="3">
        <v>2018</v>
      </c>
      <c r="E1060" s="4">
        <v>2.9</v>
      </c>
      <c r="F1060" s="5">
        <v>285.10000000000002</v>
      </c>
      <c r="G1060" s="6" t="s">
        <v>3</v>
      </c>
    </row>
    <row r="1061" spans="1:7" x14ac:dyDescent="0.3">
      <c r="A1061" s="1" t="s">
        <v>27</v>
      </c>
      <c r="B1061" s="2" t="s">
        <v>24</v>
      </c>
      <c r="C1061" s="2" t="s">
        <v>5</v>
      </c>
      <c r="D1061" s="3">
        <v>2019</v>
      </c>
      <c r="E1061" s="4">
        <v>2.9</v>
      </c>
      <c r="F1061" s="5">
        <v>288.60000000000002</v>
      </c>
      <c r="G1061" s="6" t="s">
        <v>3</v>
      </c>
    </row>
    <row r="1062" spans="1:7" x14ac:dyDescent="0.3">
      <c r="A1062" s="1" t="s">
        <v>27</v>
      </c>
      <c r="B1062" s="2" t="s">
        <v>24</v>
      </c>
      <c r="C1062" s="2" t="s">
        <v>5</v>
      </c>
      <c r="D1062" s="3">
        <v>2020</v>
      </c>
      <c r="E1062" s="4">
        <v>3</v>
      </c>
      <c r="F1062" s="5">
        <v>292.7</v>
      </c>
      <c r="G1062" s="6" t="s">
        <v>10</v>
      </c>
    </row>
    <row r="1063" spans="1:7" x14ac:dyDescent="0.3">
      <c r="A1063" s="1" t="s">
        <v>27</v>
      </c>
      <c r="B1063" s="2" t="s">
        <v>24</v>
      </c>
      <c r="C1063" s="2" t="s">
        <v>5</v>
      </c>
      <c r="D1063" s="3">
        <v>2021</v>
      </c>
      <c r="E1063" s="4">
        <v>2.9</v>
      </c>
      <c r="F1063" s="5">
        <v>292.60000000000002</v>
      </c>
      <c r="G1063" s="6" t="s">
        <v>10</v>
      </c>
    </row>
    <row r="1064" spans="1:7" x14ac:dyDescent="0.3">
      <c r="A1064" s="1" t="s">
        <v>27</v>
      </c>
      <c r="B1064" s="2" t="s">
        <v>24</v>
      </c>
      <c r="C1064" s="2" t="s">
        <v>5</v>
      </c>
      <c r="D1064" s="3">
        <v>2022</v>
      </c>
      <c r="E1064" s="4">
        <v>3</v>
      </c>
      <c r="F1064" s="5">
        <v>298.5</v>
      </c>
      <c r="G1064" s="6" t="s">
        <v>10</v>
      </c>
    </row>
    <row r="1065" spans="1:7" x14ac:dyDescent="0.3">
      <c r="A1065" s="1" t="s">
        <v>27</v>
      </c>
      <c r="B1065" s="2" t="s">
        <v>24</v>
      </c>
      <c r="C1065" s="2" t="s">
        <v>5</v>
      </c>
      <c r="D1065" s="3">
        <v>2023</v>
      </c>
      <c r="E1065" s="4">
        <v>3</v>
      </c>
      <c r="F1065" s="5">
        <v>302.89999999999998</v>
      </c>
      <c r="G1065" s="6" t="s">
        <v>10</v>
      </c>
    </row>
    <row r="1066" spans="1:7" x14ac:dyDescent="0.3">
      <c r="A1066" s="1" t="s">
        <v>27</v>
      </c>
      <c r="B1066" s="2" t="s">
        <v>24</v>
      </c>
      <c r="C1066" s="2" t="s">
        <v>5</v>
      </c>
      <c r="D1066" s="3">
        <v>2024</v>
      </c>
      <c r="E1066" s="4">
        <v>3</v>
      </c>
      <c r="F1066" s="5">
        <v>304.10000000000002</v>
      </c>
      <c r="G1066" s="6" t="s">
        <v>10</v>
      </c>
    </row>
    <row r="1067" spans="1:7" x14ac:dyDescent="0.3">
      <c r="A1067" s="1" t="s">
        <v>27</v>
      </c>
      <c r="B1067" s="2" t="s">
        <v>24</v>
      </c>
      <c r="C1067" s="2" t="s">
        <v>5</v>
      </c>
      <c r="D1067" s="3">
        <v>2025</v>
      </c>
      <c r="E1067" s="4">
        <v>3</v>
      </c>
      <c r="F1067" s="5">
        <v>311.7</v>
      </c>
      <c r="G1067" s="6" t="s">
        <v>10</v>
      </c>
    </row>
    <row r="1068" spans="1:7" x14ac:dyDescent="0.3">
      <c r="A1068" s="1" t="s">
        <v>27</v>
      </c>
      <c r="B1068" s="2" t="s">
        <v>24</v>
      </c>
      <c r="C1068" s="2" t="s">
        <v>5</v>
      </c>
      <c r="D1068" s="3">
        <v>2026</v>
      </c>
      <c r="E1068" s="4">
        <v>3</v>
      </c>
      <c r="F1068" s="5">
        <v>314</v>
      </c>
      <c r="G1068" s="6" t="s">
        <v>10</v>
      </c>
    </row>
    <row r="1069" spans="1:7" x14ac:dyDescent="0.3">
      <c r="A1069" s="1" t="s">
        <v>27</v>
      </c>
      <c r="B1069" s="2" t="s">
        <v>24</v>
      </c>
      <c r="C1069" s="2" t="s">
        <v>5</v>
      </c>
      <c r="D1069" s="3">
        <v>2027</v>
      </c>
      <c r="E1069" s="4">
        <v>3</v>
      </c>
      <c r="F1069" s="5">
        <v>317.5</v>
      </c>
      <c r="G1069" s="6" t="s">
        <v>10</v>
      </c>
    </row>
    <row r="1070" spans="1:7" x14ac:dyDescent="0.3">
      <c r="A1070" s="1" t="s">
        <v>27</v>
      </c>
      <c r="B1070" s="2" t="s">
        <v>24</v>
      </c>
      <c r="C1070" s="2" t="s">
        <v>5</v>
      </c>
      <c r="D1070" s="3">
        <v>2028</v>
      </c>
      <c r="E1070" s="4">
        <v>3</v>
      </c>
      <c r="F1070" s="5">
        <v>317.3</v>
      </c>
      <c r="G1070" s="6" t="s">
        <v>10</v>
      </c>
    </row>
    <row r="1071" spans="1:7" x14ac:dyDescent="0.3">
      <c r="A1071" s="1" t="s">
        <v>27</v>
      </c>
      <c r="B1071" s="2" t="s">
        <v>24</v>
      </c>
      <c r="C1071" s="2" t="s">
        <v>5</v>
      </c>
      <c r="D1071" s="3">
        <v>2029</v>
      </c>
      <c r="E1071" s="4">
        <v>3</v>
      </c>
      <c r="F1071" s="5">
        <v>321.10000000000002</v>
      </c>
      <c r="G1071" s="6" t="s">
        <v>10</v>
      </c>
    </row>
    <row r="1072" spans="1:7" x14ac:dyDescent="0.3">
      <c r="A1072" s="1" t="s">
        <v>27</v>
      </c>
      <c r="B1072" s="2" t="s">
        <v>24</v>
      </c>
      <c r="C1072" s="2" t="s">
        <v>5</v>
      </c>
      <c r="D1072" s="3">
        <v>2030</v>
      </c>
      <c r="E1072" s="4">
        <v>3</v>
      </c>
      <c r="F1072" s="5">
        <v>323.2</v>
      </c>
      <c r="G1072" s="6" t="s">
        <v>10</v>
      </c>
    </row>
    <row r="1073" spans="1:7" x14ac:dyDescent="0.3">
      <c r="A1073" s="57" t="s">
        <v>27</v>
      </c>
      <c r="B1073" s="49" t="s">
        <v>24</v>
      </c>
      <c r="C1073" s="49" t="s">
        <v>6</v>
      </c>
      <c r="D1073" s="58">
        <v>2014</v>
      </c>
      <c r="E1073" s="59">
        <v>77.7</v>
      </c>
      <c r="F1073" s="60" t="s">
        <v>7</v>
      </c>
      <c r="G1073" s="61" t="s">
        <v>3</v>
      </c>
    </row>
    <row r="1074" spans="1:7" x14ac:dyDescent="0.3">
      <c r="A1074" s="57" t="s">
        <v>27</v>
      </c>
      <c r="B1074" s="49" t="s">
        <v>24</v>
      </c>
      <c r="C1074" s="49" t="s">
        <v>6</v>
      </c>
      <c r="D1074" s="58">
        <v>2015</v>
      </c>
      <c r="E1074" s="59">
        <v>77.8</v>
      </c>
      <c r="F1074" s="60" t="s">
        <v>7</v>
      </c>
      <c r="G1074" s="61" t="s">
        <v>3</v>
      </c>
    </row>
    <row r="1075" spans="1:7" x14ac:dyDescent="0.3">
      <c r="A1075" s="57" t="s">
        <v>27</v>
      </c>
      <c r="B1075" s="49" t="s">
        <v>24</v>
      </c>
      <c r="C1075" s="49" t="s">
        <v>6</v>
      </c>
      <c r="D1075" s="58">
        <v>2016</v>
      </c>
      <c r="E1075" s="59">
        <v>77.8</v>
      </c>
      <c r="F1075" s="60" t="s">
        <v>7</v>
      </c>
      <c r="G1075" s="61" t="s">
        <v>3</v>
      </c>
    </row>
    <row r="1076" spans="1:7" x14ac:dyDescent="0.3">
      <c r="A1076" s="57" t="s">
        <v>27</v>
      </c>
      <c r="B1076" s="49" t="s">
        <v>24</v>
      </c>
      <c r="C1076" s="49" t="s">
        <v>6</v>
      </c>
      <c r="D1076" s="58">
        <v>2017</v>
      </c>
      <c r="E1076" s="59">
        <v>77.900000000000006</v>
      </c>
      <c r="F1076" s="60" t="s">
        <v>7</v>
      </c>
      <c r="G1076" s="61" t="s">
        <v>3</v>
      </c>
    </row>
    <row r="1077" spans="1:7" x14ac:dyDescent="0.3">
      <c r="A1077" s="57" t="s">
        <v>27</v>
      </c>
      <c r="B1077" s="49" t="s">
        <v>24</v>
      </c>
      <c r="C1077" s="49" t="s">
        <v>6</v>
      </c>
      <c r="D1077" s="58">
        <v>2018</v>
      </c>
      <c r="E1077" s="59">
        <v>77.900000000000006</v>
      </c>
      <c r="F1077" s="60" t="s">
        <v>7</v>
      </c>
      <c r="G1077" s="61" t="s">
        <v>3</v>
      </c>
    </row>
    <row r="1078" spans="1:7" x14ac:dyDescent="0.3">
      <c r="A1078" s="57" t="s">
        <v>27</v>
      </c>
      <c r="B1078" s="49" t="s">
        <v>24</v>
      </c>
      <c r="C1078" s="49" t="s">
        <v>6</v>
      </c>
      <c r="D1078" s="58">
        <v>2019</v>
      </c>
      <c r="E1078" s="59">
        <v>77.900000000000006</v>
      </c>
      <c r="F1078" s="60" t="s">
        <v>7</v>
      </c>
      <c r="G1078" s="61" t="s">
        <v>3</v>
      </c>
    </row>
    <row r="1079" spans="1:7" x14ac:dyDescent="0.3">
      <c r="A1079" s="57" t="s">
        <v>27</v>
      </c>
      <c r="B1079" s="49" t="s">
        <v>24</v>
      </c>
      <c r="C1079" s="49" t="s">
        <v>6</v>
      </c>
      <c r="D1079" s="58">
        <v>2020</v>
      </c>
      <c r="E1079" s="59">
        <v>77.900000000000006</v>
      </c>
      <c r="F1079" s="60" t="s">
        <v>7</v>
      </c>
      <c r="G1079" s="61" t="s">
        <v>10</v>
      </c>
    </row>
    <row r="1080" spans="1:7" x14ac:dyDescent="0.3">
      <c r="A1080" s="57" t="s">
        <v>27</v>
      </c>
      <c r="B1080" s="49" t="s">
        <v>24</v>
      </c>
      <c r="C1080" s="49" t="s">
        <v>6</v>
      </c>
      <c r="D1080" s="58">
        <v>2021</v>
      </c>
      <c r="E1080" s="59">
        <v>78.099999999999994</v>
      </c>
      <c r="F1080" s="60" t="s">
        <v>7</v>
      </c>
      <c r="G1080" s="61" t="s">
        <v>10</v>
      </c>
    </row>
    <row r="1081" spans="1:7" x14ac:dyDescent="0.3">
      <c r="A1081" s="57" t="s">
        <v>27</v>
      </c>
      <c r="B1081" s="49" t="s">
        <v>24</v>
      </c>
      <c r="C1081" s="49" t="s">
        <v>6</v>
      </c>
      <c r="D1081" s="58">
        <v>2022</v>
      </c>
      <c r="E1081" s="59">
        <v>78.099999999999994</v>
      </c>
      <c r="F1081" s="60" t="s">
        <v>7</v>
      </c>
      <c r="G1081" s="61" t="s">
        <v>10</v>
      </c>
    </row>
    <row r="1082" spans="1:7" x14ac:dyDescent="0.3">
      <c r="A1082" s="57" t="s">
        <v>27</v>
      </c>
      <c r="B1082" s="49" t="s">
        <v>24</v>
      </c>
      <c r="C1082" s="49" t="s">
        <v>6</v>
      </c>
      <c r="D1082" s="58">
        <v>2023</v>
      </c>
      <c r="E1082" s="59">
        <v>78.099999999999994</v>
      </c>
      <c r="F1082" s="60" t="s">
        <v>7</v>
      </c>
      <c r="G1082" s="61" t="s">
        <v>10</v>
      </c>
    </row>
    <row r="1083" spans="1:7" x14ac:dyDescent="0.3">
      <c r="A1083" s="57" t="s">
        <v>27</v>
      </c>
      <c r="B1083" s="49" t="s">
        <v>24</v>
      </c>
      <c r="C1083" s="49" t="s">
        <v>6</v>
      </c>
      <c r="D1083" s="58">
        <v>2024</v>
      </c>
      <c r="E1083" s="59">
        <v>78.2</v>
      </c>
      <c r="F1083" s="60" t="s">
        <v>7</v>
      </c>
      <c r="G1083" s="61" t="s">
        <v>10</v>
      </c>
    </row>
    <row r="1084" spans="1:7" x14ac:dyDescent="0.3">
      <c r="A1084" s="57" t="s">
        <v>27</v>
      </c>
      <c r="B1084" s="49" t="s">
        <v>24</v>
      </c>
      <c r="C1084" s="49" t="s">
        <v>6</v>
      </c>
      <c r="D1084" s="58">
        <v>2025</v>
      </c>
      <c r="E1084" s="59">
        <v>78.2</v>
      </c>
      <c r="F1084" s="60" t="s">
        <v>7</v>
      </c>
      <c r="G1084" s="61" t="s">
        <v>10</v>
      </c>
    </row>
    <row r="1085" spans="1:7" x14ac:dyDescent="0.3">
      <c r="A1085" s="57" t="s">
        <v>27</v>
      </c>
      <c r="B1085" s="49" t="s">
        <v>24</v>
      </c>
      <c r="C1085" s="49" t="s">
        <v>6</v>
      </c>
      <c r="D1085" s="58">
        <v>2026</v>
      </c>
      <c r="E1085" s="59">
        <v>78.3</v>
      </c>
      <c r="F1085" s="60" t="s">
        <v>7</v>
      </c>
      <c r="G1085" s="61" t="s">
        <v>10</v>
      </c>
    </row>
    <row r="1086" spans="1:7" x14ac:dyDescent="0.3">
      <c r="A1086" s="57" t="s">
        <v>27</v>
      </c>
      <c r="B1086" s="49" t="s">
        <v>24</v>
      </c>
      <c r="C1086" s="49" t="s">
        <v>6</v>
      </c>
      <c r="D1086" s="58">
        <v>2027</v>
      </c>
      <c r="E1086" s="59">
        <v>78.400000000000006</v>
      </c>
      <c r="F1086" s="60" t="s">
        <v>7</v>
      </c>
      <c r="G1086" s="61" t="s">
        <v>10</v>
      </c>
    </row>
    <row r="1087" spans="1:7" x14ac:dyDescent="0.3">
      <c r="A1087" s="57" t="s">
        <v>27</v>
      </c>
      <c r="B1087" s="49" t="s">
        <v>24</v>
      </c>
      <c r="C1087" s="49" t="s">
        <v>6</v>
      </c>
      <c r="D1087" s="58">
        <v>2028</v>
      </c>
      <c r="E1087" s="59">
        <v>78.5</v>
      </c>
      <c r="F1087" s="60" t="s">
        <v>7</v>
      </c>
      <c r="G1087" s="61" t="s">
        <v>10</v>
      </c>
    </row>
    <row r="1088" spans="1:7" x14ac:dyDescent="0.3">
      <c r="A1088" s="57" t="s">
        <v>27</v>
      </c>
      <c r="B1088" s="49" t="s">
        <v>24</v>
      </c>
      <c r="C1088" s="49" t="s">
        <v>6</v>
      </c>
      <c r="D1088" s="58">
        <v>2029</v>
      </c>
      <c r="E1088" s="59">
        <v>78.599999999999994</v>
      </c>
      <c r="F1088" s="60" t="s">
        <v>7</v>
      </c>
      <c r="G1088" s="61" t="s">
        <v>10</v>
      </c>
    </row>
    <row r="1089" spans="1:7" x14ac:dyDescent="0.3">
      <c r="A1089" s="57" t="s">
        <v>27</v>
      </c>
      <c r="B1089" s="49" t="s">
        <v>24</v>
      </c>
      <c r="C1089" s="49" t="s">
        <v>6</v>
      </c>
      <c r="D1089" s="58">
        <v>2030</v>
      </c>
      <c r="E1089" s="59">
        <v>78.7</v>
      </c>
      <c r="F1089" s="60" t="s">
        <v>7</v>
      </c>
      <c r="G1089" s="61" t="s">
        <v>10</v>
      </c>
    </row>
    <row r="1090" spans="1:7" x14ac:dyDescent="0.3">
      <c r="A1090" s="62" t="s">
        <v>27</v>
      </c>
      <c r="B1090" s="50" t="s">
        <v>24</v>
      </c>
      <c r="C1090" s="50" t="s">
        <v>8</v>
      </c>
      <c r="D1090" s="63">
        <v>2014</v>
      </c>
      <c r="E1090" s="64">
        <v>10.6</v>
      </c>
      <c r="F1090" s="65">
        <v>989.2</v>
      </c>
      <c r="G1090" s="66" t="s">
        <v>3</v>
      </c>
    </row>
    <row r="1091" spans="1:7" x14ac:dyDescent="0.3">
      <c r="A1091" s="62" t="s">
        <v>27</v>
      </c>
      <c r="B1091" s="50" t="s">
        <v>24</v>
      </c>
      <c r="C1091" s="50" t="s">
        <v>8</v>
      </c>
      <c r="D1091" s="63">
        <v>2015</v>
      </c>
      <c r="E1091" s="64">
        <v>10.6</v>
      </c>
      <c r="F1091" s="65">
        <v>999.7</v>
      </c>
      <c r="G1091" s="66" t="s">
        <v>3</v>
      </c>
    </row>
    <row r="1092" spans="1:7" x14ac:dyDescent="0.3">
      <c r="A1092" s="62" t="s">
        <v>27</v>
      </c>
      <c r="B1092" s="50" t="s">
        <v>24</v>
      </c>
      <c r="C1092" s="50" t="s">
        <v>8</v>
      </c>
      <c r="D1092" s="63">
        <v>2016</v>
      </c>
      <c r="E1092" s="64">
        <v>10.6</v>
      </c>
      <c r="F1092" s="65">
        <v>1008.6</v>
      </c>
      <c r="G1092" s="66" t="s">
        <v>3</v>
      </c>
    </row>
    <row r="1093" spans="1:7" x14ac:dyDescent="0.3">
      <c r="A1093" s="62" t="s">
        <v>27</v>
      </c>
      <c r="B1093" s="50" t="s">
        <v>24</v>
      </c>
      <c r="C1093" s="50" t="s">
        <v>8</v>
      </c>
      <c r="D1093" s="63">
        <v>2017</v>
      </c>
      <c r="E1093" s="64">
        <v>10.5</v>
      </c>
      <c r="F1093" s="65">
        <v>1015.6</v>
      </c>
      <c r="G1093" s="66" t="s">
        <v>3</v>
      </c>
    </row>
    <row r="1094" spans="1:7" x14ac:dyDescent="0.3">
      <c r="A1094" s="62" t="s">
        <v>27</v>
      </c>
      <c r="B1094" s="50" t="s">
        <v>24</v>
      </c>
      <c r="C1094" s="50" t="s">
        <v>8</v>
      </c>
      <c r="D1094" s="63">
        <v>2018</v>
      </c>
      <c r="E1094" s="64">
        <v>10.5</v>
      </c>
      <c r="F1094" s="65">
        <v>1022.6</v>
      </c>
      <c r="G1094" s="66" t="s">
        <v>3</v>
      </c>
    </row>
    <row r="1095" spans="1:7" x14ac:dyDescent="0.3">
      <c r="A1095" s="62" t="s">
        <v>27</v>
      </c>
      <c r="B1095" s="50" t="s">
        <v>24</v>
      </c>
      <c r="C1095" s="50" t="s">
        <v>8</v>
      </c>
      <c r="D1095" s="63">
        <v>2019</v>
      </c>
      <c r="E1095" s="64">
        <v>10.5</v>
      </c>
      <c r="F1095" s="65">
        <v>1029.0999999999999</v>
      </c>
      <c r="G1095" s="66" t="s">
        <v>3</v>
      </c>
    </row>
    <row r="1096" spans="1:7" x14ac:dyDescent="0.3">
      <c r="A1096" s="62" t="s">
        <v>27</v>
      </c>
      <c r="B1096" s="50" t="s">
        <v>24</v>
      </c>
      <c r="C1096" s="50" t="s">
        <v>8</v>
      </c>
      <c r="D1096" s="63">
        <v>2020</v>
      </c>
      <c r="E1096" s="64">
        <v>10.5</v>
      </c>
      <c r="F1096" s="65">
        <v>1036.5</v>
      </c>
      <c r="G1096" s="66" t="s">
        <v>10</v>
      </c>
    </row>
    <row r="1097" spans="1:7" x14ac:dyDescent="0.3">
      <c r="A1097" s="62" t="s">
        <v>27</v>
      </c>
      <c r="B1097" s="50" t="s">
        <v>24</v>
      </c>
      <c r="C1097" s="50" t="s">
        <v>8</v>
      </c>
      <c r="D1097" s="63">
        <v>2021</v>
      </c>
      <c r="E1097" s="64">
        <v>10.4</v>
      </c>
      <c r="F1097" s="65">
        <v>1037.2</v>
      </c>
      <c r="G1097" s="66" t="s">
        <v>10</v>
      </c>
    </row>
    <row r="1098" spans="1:7" x14ac:dyDescent="0.3">
      <c r="A1098" s="62" t="s">
        <v>27</v>
      </c>
      <c r="B1098" s="50" t="s">
        <v>24</v>
      </c>
      <c r="C1098" s="50" t="s">
        <v>8</v>
      </c>
      <c r="D1098" s="63">
        <v>2022</v>
      </c>
      <c r="E1098" s="64">
        <v>10.4</v>
      </c>
      <c r="F1098" s="65">
        <v>1044.4000000000001</v>
      </c>
      <c r="G1098" s="66" t="s">
        <v>10</v>
      </c>
    </row>
    <row r="1099" spans="1:7" x14ac:dyDescent="0.3">
      <c r="A1099" s="62" t="s">
        <v>27</v>
      </c>
      <c r="B1099" s="50" t="s">
        <v>24</v>
      </c>
      <c r="C1099" s="50" t="s">
        <v>8</v>
      </c>
      <c r="D1099" s="63">
        <v>2023</v>
      </c>
      <c r="E1099" s="64">
        <v>10.3</v>
      </c>
      <c r="F1099" s="65">
        <v>1049.5</v>
      </c>
      <c r="G1099" s="66" t="s">
        <v>10</v>
      </c>
    </row>
    <row r="1100" spans="1:7" x14ac:dyDescent="0.3">
      <c r="A1100" s="62" t="s">
        <v>27</v>
      </c>
      <c r="B1100" s="50" t="s">
        <v>24</v>
      </c>
      <c r="C1100" s="50" t="s">
        <v>8</v>
      </c>
      <c r="D1100" s="63">
        <v>2024</v>
      </c>
      <c r="E1100" s="64">
        <v>10.3</v>
      </c>
      <c r="F1100" s="65">
        <v>1055.2</v>
      </c>
      <c r="G1100" s="66" t="s">
        <v>10</v>
      </c>
    </row>
    <row r="1101" spans="1:7" x14ac:dyDescent="0.3">
      <c r="A1101" s="62" t="s">
        <v>27</v>
      </c>
      <c r="B1101" s="50" t="s">
        <v>24</v>
      </c>
      <c r="C1101" s="50" t="s">
        <v>8</v>
      </c>
      <c r="D1101" s="63">
        <v>2025</v>
      </c>
      <c r="E1101" s="64">
        <v>10.199999999999999</v>
      </c>
      <c r="F1101" s="65">
        <v>1059.3</v>
      </c>
      <c r="G1101" s="66" t="s">
        <v>10</v>
      </c>
    </row>
    <row r="1102" spans="1:7" x14ac:dyDescent="0.3">
      <c r="A1102" s="62" t="s">
        <v>27</v>
      </c>
      <c r="B1102" s="50" t="s">
        <v>24</v>
      </c>
      <c r="C1102" s="50" t="s">
        <v>8</v>
      </c>
      <c r="D1102" s="63">
        <v>2026</v>
      </c>
      <c r="E1102" s="64">
        <v>10.1</v>
      </c>
      <c r="F1102" s="65">
        <v>1064</v>
      </c>
      <c r="G1102" s="66" t="s">
        <v>10</v>
      </c>
    </row>
    <row r="1103" spans="1:7" x14ac:dyDescent="0.3">
      <c r="A1103" s="62" t="s">
        <v>27</v>
      </c>
      <c r="B1103" s="50" t="s">
        <v>24</v>
      </c>
      <c r="C1103" s="50" t="s">
        <v>8</v>
      </c>
      <c r="D1103" s="63">
        <v>2027</v>
      </c>
      <c r="E1103" s="64">
        <v>10.1</v>
      </c>
      <c r="F1103" s="65">
        <v>1072</v>
      </c>
      <c r="G1103" s="66" t="s">
        <v>10</v>
      </c>
    </row>
    <row r="1104" spans="1:7" x14ac:dyDescent="0.3">
      <c r="A1104" s="62" t="s">
        <v>27</v>
      </c>
      <c r="B1104" s="50" t="s">
        <v>24</v>
      </c>
      <c r="C1104" s="50" t="s">
        <v>8</v>
      </c>
      <c r="D1104" s="63">
        <v>2028</v>
      </c>
      <c r="E1104" s="64">
        <v>10.1</v>
      </c>
      <c r="F1104" s="65">
        <v>1078.2</v>
      </c>
      <c r="G1104" s="66" t="s">
        <v>10</v>
      </c>
    </row>
    <row r="1105" spans="1:7" x14ac:dyDescent="0.3">
      <c r="A1105" s="62" t="s">
        <v>27</v>
      </c>
      <c r="B1105" s="50" t="s">
        <v>24</v>
      </c>
      <c r="C1105" s="50" t="s">
        <v>8</v>
      </c>
      <c r="D1105" s="63">
        <v>2029</v>
      </c>
      <c r="E1105" s="64">
        <v>10</v>
      </c>
      <c r="F1105" s="65">
        <v>1085.0999999999999</v>
      </c>
      <c r="G1105" s="66" t="s">
        <v>10</v>
      </c>
    </row>
    <row r="1106" spans="1:7" x14ac:dyDescent="0.3">
      <c r="A1106" s="62" t="s">
        <v>27</v>
      </c>
      <c r="B1106" s="50" t="s">
        <v>24</v>
      </c>
      <c r="C1106" s="50" t="s">
        <v>8</v>
      </c>
      <c r="D1106" s="63">
        <v>2030</v>
      </c>
      <c r="E1106" s="64">
        <v>10</v>
      </c>
      <c r="F1106" s="65">
        <v>1090.3</v>
      </c>
      <c r="G1106" s="66" t="s">
        <v>10</v>
      </c>
    </row>
    <row r="1107" spans="1:7" x14ac:dyDescent="0.3">
      <c r="A1107" s="1" t="s">
        <v>27</v>
      </c>
      <c r="B1107" s="2" t="s">
        <v>24</v>
      </c>
      <c r="C1107" s="2" t="s">
        <v>9</v>
      </c>
      <c r="D1107" s="3">
        <v>2014</v>
      </c>
      <c r="E1107" s="4">
        <v>13.5</v>
      </c>
      <c r="F1107" s="5">
        <v>1263.2</v>
      </c>
      <c r="G1107" s="6" t="s">
        <v>3</v>
      </c>
    </row>
    <row r="1108" spans="1:7" x14ac:dyDescent="0.3">
      <c r="A1108" s="1" t="s">
        <v>27</v>
      </c>
      <c r="B1108" s="2" t="s">
        <v>24</v>
      </c>
      <c r="C1108" s="2" t="s">
        <v>9</v>
      </c>
      <c r="D1108" s="3">
        <v>2015</v>
      </c>
      <c r="E1108" s="4">
        <v>13.5</v>
      </c>
      <c r="F1108" s="5">
        <v>1274.4000000000001</v>
      </c>
      <c r="G1108" s="6" t="s">
        <v>3</v>
      </c>
    </row>
    <row r="1109" spans="1:7" x14ac:dyDescent="0.3">
      <c r="A1109" s="1" t="s">
        <v>27</v>
      </c>
      <c r="B1109" s="2" t="s">
        <v>24</v>
      </c>
      <c r="C1109" s="2" t="s">
        <v>9</v>
      </c>
      <c r="D1109" s="3">
        <v>2016</v>
      </c>
      <c r="E1109" s="4">
        <v>13.5</v>
      </c>
      <c r="F1109" s="5">
        <v>1287.7</v>
      </c>
      <c r="G1109" s="6" t="s">
        <v>3</v>
      </c>
    </row>
    <row r="1110" spans="1:7" x14ac:dyDescent="0.3">
      <c r="A1110" s="1" t="s">
        <v>27</v>
      </c>
      <c r="B1110" s="2" t="s">
        <v>24</v>
      </c>
      <c r="C1110" s="2" t="s">
        <v>9</v>
      </c>
      <c r="D1110" s="3">
        <v>2017</v>
      </c>
      <c r="E1110" s="4">
        <v>13.4</v>
      </c>
      <c r="F1110" s="5">
        <v>1295.7</v>
      </c>
      <c r="G1110" s="6" t="s">
        <v>3</v>
      </c>
    </row>
    <row r="1111" spans="1:7" x14ac:dyDescent="0.3">
      <c r="A1111" s="1" t="s">
        <v>27</v>
      </c>
      <c r="B1111" s="2" t="s">
        <v>24</v>
      </c>
      <c r="C1111" s="2" t="s">
        <v>9</v>
      </c>
      <c r="D1111" s="3">
        <v>2018</v>
      </c>
      <c r="E1111" s="4">
        <v>13.4</v>
      </c>
      <c r="F1111" s="5">
        <v>1307.7</v>
      </c>
      <c r="G1111" s="6" t="s">
        <v>3</v>
      </c>
    </row>
    <row r="1112" spans="1:7" x14ac:dyDescent="0.3">
      <c r="A1112" s="1" t="s">
        <v>27</v>
      </c>
      <c r="B1112" s="2" t="s">
        <v>24</v>
      </c>
      <c r="C1112" s="2" t="s">
        <v>9</v>
      </c>
      <c r="D1112" s="3">
        <v>2019</v>
      </c>
      <c r="E1112" s="4">
        <v>13.4</v>
      </c>
      <c r="F1112" s="5">
        <v>1317.7</v>
      </c>
      <c r="G1112" s="6" t="s">
        <v>3</v>
      </c>
    </row>
    <row r="1113" spans="1:7" x14ac:dyDescent="0.3">
      <c r="A1113" s="1" t="s">
        <v>27</v>
      </c>
      <c r="B1113" s="2" t="s">
        <v>24</v>
      </c>
      <c r="C1113" s="2" t="s">
        <v>9</v>
      </c>
      <c r="D1113" s="3">
        <v>2020</v>
      </c>
      <c r="E1113" s="4">
        <v>13.4</v>
      </c>
      <c r="F1113" s="5">
        <v>1329.2</v>
      </c>
      <c r="G1113" s="6" t="s">
        <v>10</v>
      </c>
    </row>
    <row r="1114" spans="1:7" x14ac:dyDescent="0.3">
      <c r="A1114" s="1" t="s">
        <v>27</v>
      </c>
      <c r="B1114" s="2" t="s">
        <v>24</v>
      </c>
      <c r="C1114" s="2" t="s">
        <v>9</v>
      </c>
      <c r="D1114" s="3">
        <v>2021</v>
      </c>
      <c r="E1114" s="4">
        <v>13.3</v>
      </c>
      <c r="F1114" s="5">
        <v>1329.8</v>
      </c>
      <c r="G1114" s="6" t="s">
        <v>10</v>
      </c>
    </row>
    <row r="1115" spans="1:7" x14ac:dyDescent="0.3">
      <c r="A1115" s="1" t="s">
        <v>27</v>
      </c>
      <c r="B1115" s="2" t="s">
        <v>24</v>
      </c>
      <c r="C1115" s="2" t="s">
        <v>9</v>
      </c>
      <c r="D1115" s="3">
        <v>2022</v>
      </c>
      <c r="E1115" s="4">
        <v>13.3</v>
      </c>
      <c r="F1115" s="5">
        <v>1343</v>
      </c>
      <c r="G1115" s="6" t="s">
        <v>10</v>
      </c>
    </row>
    <row r="1116" spans="1:7" x14ac:dyDescent="0.3">
      <c r="A1116" s="1" t="s">
        <v>27</v>
      </c>
      <c r="B1116" s="2" t="s">
        <v>24</v>
      </c>
      <c r="C1116" s="2" t="s">
        <v>9</v>
      </c>
      <c r="D1116" s="3">
        <v>2023</v>
      </c>
      <c r="E1116" s="4">
        <v>13.3</v>
      </c>
      <c r="F1116" s="5">
        <v>1352.4</v>
      </c>
      <c r="G1116" s="6" t="s">
        <v>10</v>
      </c>
    </row>
    <row r="1117" spans="1:7" x14ac:dyDescent="0.3">
      <c r="A1117" s="1" t="s">
        <v>27</v>
      </c>
      <c r="B1117" s="2" t="s">
        <v>24</v>
      </c>
      <c r="C1117" s="2" t="s">
        <v>9</v>
      </c>
      <c r="D1117" s="3">
        <v>2024</v>
      </c>
      <c r="E1117" s="4">
        <v>13.2</v>
      </c>
      <c r="F1117" s="5">
        <v>1359.3</v>
      </c>
      <c r="G1117" s="6" t="s">
        <v>10</v>
      </c>
    </row>
    <row r="1118" spans="1:7" x14ac:dyDescent="0.3">
      <c r="A1118" s="1" t="s">
        <v>27</v>
      </c>
      <c r="B1118" s="2" t="s">
        <v>24</v>
      </c>
      <c r="C1118" s="2" t="s">
        <v>9</v>
      </c>
      <c r="D1118" s="3">
        <v>2025</v>
      </c>
      <c r="E1118" s="4">
        <v>13.2</v>
      </c>
      <c r="F1118" s="5">
        <v>1371</v>
      </c>
      <c r="G1118" s="6" t="s">
        <v>10</v>
      </c>
    </row>
    <row r="1119" spans="1:7" x14ac:dyDescent="0.3">
      <c r="A1119" s="1" t="s">
        <v>27</v>
      </c>
      <c r="B1119" s="2" t="s">
        <v>24</v>
      </c>
      <c r="C1119" s="2" t="s">
        <v>9</v>
      </c>
      <c r="D1119" s="3">
        <v>2026</v>
      </c>
      <c r="E1119" s="4">
        <v>13.1</v>
      </c>
      <c r="F1119" s="5">
        <v>1377.9</v>
      </c>
      <c r="G1119" s="6" t="s">
        <v>10</v>
      </c>
    </row>
    <row r="1120" spans="1:7" x14ac:dyDescent="0.3">
      <c r="A1120" s="1" t="s">
        <v>27</v>
      </c>
      <c r="B1120" s="2" t="s">
        <v>24</v>
      </c>
      <c r="C1120" s="2" t="s">
        <v>9</v>
      </c>
      <c r="D1120" s="3">
        <v>2027</v>
      </c>
      <c r="E1120" s="4">
        <v>13.1</v>
      </c>
      <c r="F1120" s="5">
        <v>1389.6</v>
      </c>
      <c r="G1120" s="6" t="s">
        <v>10</v>
      </c>
    </row>
    <row r="1121" spans="1:7" x14ac:dyDescent="0.3">
      <c r="A1121" s="1" t="s">
        <v>27</v>
      </c>
      <c r="B1121" s="2" t="s">
        <v>24</v>
      </c>
      <c r="C1121" s="2" t="s">
        <v>9</v>
      </c>
      <c r="D1121" s="3">
        <v>2028</v>
      </c>
      <c r="E1121" s="4">
        <v>13</v>
      </c>
      <c r="F1121" s="5">
        <v>1395.5</v>
      </c>
      <c r="G1121" s="6" t="s">
        <v>10</v>
      </c>
    </row>
    <row r="1122" spans="1:7" x14ac:dyDescent="0.3">
      <c r="A1122" s="1" t="s">
        <v>27</v>
      </c>
      <c r="B1122" s="2" t="s">
        <v>24</v>
      </c>
      <c r="C1122" s="2" t="s">
        <v>9</v>
      </c>
      <c r="D1122" s="3">
        <v>2029</v>
      </c>
      <c r="E1122" s="4">
        <v>13</v>
      </c>
      <c r="F1122" s="5">
        <v>1406.2</v>
      </c>
      <c r="G1122" s="6" t="s">
        <v>10</v>
      </c>
    </row>
    <row r="1123" spans="1:7" x14ac:dyDescent="0.3">
      <c r="A1123" s="1" t="s">
        <v>27</v>
      </c>
      <c r="B1123" s="2" t="s">
        <v>24</v>
      </c>
      <c r="C1123" s="2" t="s">
        <v>9</v>
      </c>
      <c r="D1123" s="3">
        <v>2030</v>
      </c>
      <c r="E1123" s="4">
        <v>12.9</v>
      </c>
      <c r="F1123" s="5">
        <v>1413.5</v>
      </c>
      <c r="G1123" s="6" t="s">
        <v>10</v>
      </c>
    </row>
    <row r="1124" spans="1:7" x14ac:dyDescent="0.3">
      <c r="A1124" s="51" t="s">
        <v>32</v>
      </c>
      <c r="B1124" s="48" t="s">
        <v>18</v>
      </c>
      <c r="C1124" s="48" t="s">
        <v>2</v>
      </c>
      <c r="D1124" s="52">
        <v>2014</v>
      </c>
      <c r="E1124" s="53">
        <v>50.1</v>
      </c>
      <c r="F1124" s="54">
        <v>665735.69999999995</v>
      </c>
      <c r="G1124" s="55" t="s">
        <v>3</v>
      </c>
    </row>
    <row r="1125" spans="1:7" x14ac:dyDescent="0.3">
      <c r="A1125" s="51" t="s">
        <v>32</v>
      </c>
      <c r="B1125" s="48" t="s">
        <v>18</v>
      </c>
      <c r="C1125" s="48" t="s">
        <v>2</v>
      </c>
      <c r="D1125" s="52">
        <v>2015</v>
      </c>
      <c r="E1125" s="53">
        <v>50</v>
      </c>
      <c r="F1125" s="54">
        <v>669319.30000000005</v>
      </c>
      <c r="G1125" s="55" t="s">
        <v>3</v>
      </c>
    </row>
    <row r="1126" spans="1:7" x14ac:dyDescent="0.3">
      <c r="A1126" s="51" t="s">
        <v>32</v>
      </c>
      <c r="B1126" s="48" t="s">
        <v>18</v>
      </c>
      <c r="C1126" s="48" t="s">
        <v>2</v>
      </c>
      <c r="D1126" s="52">
        <v>2016</v>
      </c>
      <c r="E1126" s="53">
        <v>50</v>
      </c>
      <c r="F1126" s="54">
        <v>672645.2</v>
      </c>
      <c r="G1126" s="55" t="s">
        <v>3</v>
      </c>
    </row>
    <row r="1127" spans="1:7" x14ac:dyDescent="0.3">
      <c r="A1127" s="51" t="s">
        <v>32</v>
      </c>
      <c r="B1127" s="48" t="s">
        <v>18</v>
      </c>
      <c r="C1127" s="48" t="s">
        <v>2</v>
      </c>
      <c r="D1127" s="52">
        <v>2017</v>
      </c>
      <c r="E1127" s="53">
        <v>50</v>
      </c>
      <c r="F1127" s="54">
        <v>676059.2</v>
      </c>
      <c r="G1127" s="55" t="s">
        <v>3</v>
      </c>
    </row>
    <row r="1128" spans="1:7" x14ac:dyDescent="0.3">
      <c r="A1128" s="51" t="s">
        <v>32</v>
      </c>
      <c r="B1128" s="48" t="s">
        <v>18</v>
      </c>
      <c r="C1128" s="48" t="s">
        <v>2</v>
      </c>
      <c r="D1128" s="52">
        <v>2018</v>
      </c>
      <c r="E1128" s="53">
        <v>50.1</v>
      </c>
      <c r="F1128" s="54">
        <v>679251.5</v>
      </c>
      <c r="G1128" s="55" t="s">
        <v>3</v>
      </c>
    </row>
    <row r="1129" spans="1:7" x14ac:dyDescent="0.3">
      <c r="A1129" s="51" t="s">
        <v>32</v>
      </c>
      <c r="B1129" s="48" t="s">
        <v>18</v>
      </c>
      <c r="C1129" s="48" t="s">
        <v>2</v>
      </c>
      <c r="D1129" s="52">
        <v>2019</v>
      </c>
      <c r="E1129" s="53">
        <v>50.1</v>
      </c>
      <c r="F1129" s="54">
        <v>682704.6</v>
      </c>
      <c r="G1129" s="55" t="s">
        <v>3</v>
      </c>
    </row>
    <row r="1130" spans="1:7" x14ac:dyDescent="0.3">
      <c r="A1130" s="51" t="s">
        <v>32</v>
      </c>
      <c r="B1130" s="48" t="s">
        <v>18</v>
      </c>
      <c r="C1130" s="48" t="s">
        <v>2</v>
      </c>
      <c r="D1130" s="52">
        <v>2020</v>
      </c>
      <c r="E1130" s="53">
        <v>50.2</v>
      </c>
      <c r="F1130" s="54">
        <v>686334.1</v>
      </c>
      <c r="G1130" s="55" t="s">
        <v>10</v>
      </c>
    </row>
    <row r="1131" spans="1:7" x14ac:dyDescent="0.3">
      <c r="A1131" s="51" t="s">
        <v>32</v>
      </c>
      <c r="B1131" s="48" t="s">
        <v>18</v>
      </c>
      <c r="C1131" s="48" t="s">
        <v>2</v>
      </c>
      <c r="D1131" s="52">
        <v>2021</v>
      </c>
      <c r="E1131" s="53">
        <v>50.3</v>
      </c>
      <c r="F1131" s="54">
        <v>690029.5</v>
      </c>
      <c r="G1131" s="55" t="s">
        <v>10</v>
      </c>
    </row>
    <row r="1132" spans="1:7" x14ac:dyDescent="0.3">
      <c r="A1132" s="51" t="s">
        <v>32</v>
      </c>
      <c r="B1132" s="48" t="s">
        <v>18</v>
      </c>
      <c r="C1132" s="48" t="s">
        <v>2</v>
      </c>
      <c r="D1132" s="52">
        <v>2022</v>
      </c>
      <c r="E1132" s="53">
        <v>50.3</v>
      </c>
      <c r="F1132" s="54">
        <v>693679.3</v>
      </c>
      <c r="G1132" s="55" t="s">
        <v>10</v>
      </c>
    </row>
    <row r="1133" spans="1:7" x14ac:dyDescent="0.3">
      <c r="A1133" s="51" t="s">
        <v>32</v>
      </c>
      <c r="B1133" s="48" t="s">
        <v>18</v>
      </c>
      <c r="C1133" s="48" t="s">
        <v>2</v>
      </c>
      <c r="D1133" s="52">
        <v>2023</v>
      </c>
      <c r="E1133" s="53">
        <v>50.4</v>
      </c>
      <c r="F1133" s="54">
        <v>697034</v>
      </c>
      <c r="G1133" s="55" t="s">
        <v>10</v>
      </c>
    </row>
    <row r="1134" spans="1:7" x14ac:dyDescent="0.3">
      <c r="A1134" s="51" t="s">
        <v>32</v>
      </c>
      <c r="B1134" s="48" t="s">
        <v>18</v>
      </c>
      <c r="C1134" s="48" t="s">
        <v>2</v>
      </c>
      <c r="D1134" s="52">
        <v>2024</v>
      </c>
      <c r="E1134" s="53">
        <v>50.4</v>
      </c>
      <c r="F1134" s="54">
        <v>700354.1</v>
      </c>
      <c r="G1134" s="55" t="s">
        <v>10</v>
      </c>
    </row>
    <row r="1135" spans="1:7" x14ac:dyDescent="0.3">
      <c r="A1135" s="51" t="s">
        <v>32</v>
      </c>
      <c r="B1135" s="48" t="s">
        <v>18</v>
      </c>
      <c r="C1135" s="48" t="s">
        <v>2</v>
      </c>
      <c r="D1135" s="52">
        <v>2025</v>
      </c>
      <c r="E1135" s="53">
        <v>50.4</v>
      </c>
      <c r="F1135" s="54">
        <v>703893.4</v>
      </c>
      <c r="G1135" s="55" t="s">
        <v>10</v>
      </c>
    </row>
    <row r="1136" spans="1:7" x14ac:dyDescent="0.3">
      <c r="A1136" s="51" t="s">
        <v>32</v>
      </c>
      <c r="B1136" s="48" t="s">
        <v>18</v>
      </c>
      <c r="C1136" s="48" t="s">
        <v>2</v>
      </c>
      <c r="D1136" s="52">
        <v>2026</v>
      </c>
      <c r="E1136" s="53">
        <v>50.5</v>
      </c>
      <c r="F1136" s="54">
        <v>707589.7</v>
      </c>
      <c r="G1136" s="55" t="s">
        <v>10</v>
      </c>
    </row>
    <row r="1137" spans="1:7" x14ac:dyDescent="0.3">
      <c r="A1137" s="51" t="s">
        <v>32</v>
      </c>
      <c r="B1137" s="48" t="s">
        <v>18</v>
      </c>
      <c r="C1137" s="48" t="s">
        <v>2</v>
      </c>
      <c r="D1137" s="52">
        <v>2027</v>
      </c>
      <c r="E1137" s="53">
        <v>50.5</v>
      </c>
      <c r="F1137" s="54">
        <v>711568.9</v>
      </c>
      <c r="G1137" s="55" t="s">
        <v>10</v>
      </c>
    </row>
    <row r="1138" spans="1:7" x14ac:dyDescent="0.3">
      <c r="A1138" s="51" t="s">
        <v>32</v>
      </c>
      <c r="B1138" s="48" t="s">
        <v>18</v>
      </c>
      <c r="C1138" s="48" t="s">
        <v>2</v>
      </c>
      <c r="D1138" s="52">
        <v>2028</v>
      </c>
      <c r="E1138" s="53">
        <v>50.5</v>
      </c>
      <c r="F1138" s="54">
        <v>715808</v>
      </c>
      <c r="G1138" s="55" t="s">
        <v>10</v>
      </c>
    </row>
    <row r="1139" spans="1:7" x14ac:dyDescent="0.3">
      <c r="A1139" s="51" t="s">
        <v>32</v>
      </c>
      <c r="B1139" s="48" t="s">
        <v>18</v>
      </c>
      <c r="C1139" s="48" t="s">
        <v>2</v>
      </c>
      <c r="D1139" s="52">
        <v>2029</v>
      </c>
      <c r="E1139" s="53">
        <v>50.5</v>
      </c>
      <c r="F1139" s="54">
        <v>719391.5</v>
      </c>
      <c r="G1139" s="55" t="s">
        <v>10</v>
      </c>
    </row>
    <row r="1140" spans="1:7" x14ac:dyDescent="0.3">
      <c r="A1140" s="51" t="s">
        <v>32</v>
      </c>
      <c r="B1140" s="48" t="s">
        <v>18</v>
      </c>
      <c r="C1140" s="48" t="s">
        <v>2</v>
      </c>
      <c r="D1140" s="52">
        <v>2030</v>
      </c>
      <c r="E1140" s="53">
        <v>50.5</v>
      </c>
      <c r="F1140" s="54">
        <v>722389</v>
      </c>
      <c r="G1140" s="55" t="s">
        <v>10</v>
      </c>
    </row>
    <row r="1141" spans="1:7" x14ac:dyDescent="0.3">
      <c r="A1141" s="1" t="s">
        <v>32</v>
      </c>
      <c r="B1141" s="2" t="s">
        <v>18</v>
      </c>
      <c r="C1141" s="2" t="s">
        <v>4</v>
      </c>
      <c r="D1141" s="3">
        <v>2014</v>
      </c>
      <c r="E1141" s="4">
        <v>45.9</v>
      </c>
      <c r="F1141" s="5">
        <v>610876.30000000005</v>
      </c>
      <c r="G1141" s="6" t="s">
        <v>3</v>
      </c>
    </row>
    <row r="1142" spans="1:7" x14ac:dyDescent="0.3">
      <c r="A1142" s="1" t="s">
        <v>32</v>
      </c>
      <c r="B1142" s="2" t="s">
        <v>18</v>
      </c>
      <c r="C1142" s="2" t="s">
        <v>4</v>
      </c>
      <c r="D1142" s="3">
        <v>2015</v>
      </c>
      <c r="E1142" s="4">
        <v>45.9</v>
      </c>
      <c r="F1142" s="5">
        <v>614324.4</v>
      </c>
      <c r="G1142" s="6" t="s">
        <v>3</v>
      </c>
    </row>
    <row r="1143" spans="1:7" x14ac:dyDescent="0.3">
      <c r="A1143" s="1" t="s">
        <v>32</v>
      </c>
      <c r="B1143" s="2" t="s">
        <v>18</v>
      </c>
      <c r="C1143" s="2" t="s">
        <v>4</v>
      </c>
      <c r="D1143" s="3">
        <v>2016</v>
      </c>
      <c r="E1143" s="4">
        <v>45.9</v>
      </c>
      <c r="F1143" s="5">
        <v>617246.1</v>
      </c>
      <c r="G1143" s="6" t="s">
        <v>3</v>
      </c>
    </row>
    <row r="1144" spans="1:7" x14ac:dyDescent="0.3">
      <c r="A1144" s="1" t="s">
        <v>32</v>
      </c>
      <c r="B1144" s="2" t="s">
        <v>18</v>
      </c>
      <c r="C1144" s="2" t="s">
        <v>4</v>
      </c>
      <c r="D1144" s="3">
        <v>2017</v>
      </c>
      <c r="E1144" s="4">
        <v>45.9</v>
      </c>
      <c r="F1144" s="5">
        <v>619817.1</v>
      </c>
      <c r="G1144" s="6" t="s">
        <v>3</v>
      </c>
    </row>
    <row r="1145" spans="1:7" x14ac:dyDescent="0.3">
      <c r="A1145" s="1" t="s">
        <v>32</v>
      </c>
      <c r="B1145" s="2" t="s">
        <v>18</v>
      </c>
      <c r="C1145" s="2" t="s">
        <v>4</v>
      </c>
      <c r="D1145" s="3">
        <v>2018</v>
      </c>
      <c r="E1145" s="4">
        <v>45.9</v>
      </c>
      <c r="F1145" s="5">
        <v>623074.80000000005</v>
      </c>
      <c r="G1145" s="6" t="s">
        <v>3</v>
      </c>
    </row>
    <row r="1146" spans="1:7" x14ac:dyDescent="0.3">
      <c r="A1146" s="1" t="s">
        <v>32</v>
      </c>
      <c r="B1146" s="2" t="s">
        <v>18</v>
      </c>
      <c r="C1146" s="2" t="s">
        <v>4</v>
      </c>
      <c r="D1146" s="3">
        <v>2019</v>
      </c>
      <c r="E1146" s="4">
        <v>46</v>
      </c>
      <c r="F1146" s="5">
        <v>626233.30000000005</v>
      </c>
      <c r="G1146" s="6" t="s">
        <v>3</v>
      </c>
    </row>
    <row r="1147" spans="1:7" x14ac:dyDescent="0.3">
      <c r="A1147" s="1" t="s">
        <v>32</v>
      </c>
      <c r="B1147" s="2" t="s">
        <v>18</v>
      </c>
      <c r="C1147" s="2" t="s">
        <v>4</v>
      </c>
      <c r="D1147" s="3">
        <v>2020</v>
      </c>
      <c r="E1147" s="4">
        <v>46.1</v>
      </c>
      <c r="F1147" s="5">
        <v>629578.5</v>
      </c>
      <c r="G1147" s="6" t="s">
        <v>10</v>
      </c>
    </row>
    <row r="1148" spans="1:7" x14ac:dyDescent="0.3">
      <c r="A1148" s="1" t="s">
        <v>32</v>
      </c>
      <c r="B1148" s="2" t="s">
        <v>18</v>
      </c>
      <c r="C1148" s="2" t="s">
        <v>4</v>
      </c>
      <c r="D1148" s="3">
        <v>2021</v>
      </c>
      <c r="E1148" s="4">
        <v>46.1</v>
      </c>
      <c r="F1148" s="5">
        <v>633135.5</v>
      </c>
      <c r="G1148" s="6" t="s">
        <v>10</v>
      </c>
    </row>
    <row r="1149" spans="1:7" x14ac:dyDescent="0.3">
      <c r="A1149" s="1" t="s">
        <v>32</v>
      </c>
      <c r="B1149" s="2" t="s">
        <v>18</v>
      </c>
      <c r="C1149" s="2" t="s">
        <v>4</v>
      </c>
      <c r="D1149" s="3">
        <v>2022</v>
      </c>
      <c r="E1149" s="4">
        <v>46.2</v>
      </c>
      <c r="F1149" s="5">
        <v>636619</v>
      </c>
      <c r="G1149" s="6" t="s">
        <v>10</v>
      </c>
    </row>
    <row r="1150" spans="1:7" x14ac:dyDescent="0.3">
      <c r="A1150" s="1" t="s">
        <v>32</v>
      </c>
      <c r="B1150" s="2" t="s">
        <v>18</v>
      </c>
      <c r="C1150" s="2" t="s">
        <v>4</v>
      </c>
      <c r="D1150" s="3">
        <v>2023</v>
      </c>
      <c r="E1150" s="4">
        <v>46.2</v>
      </c>
      <c r="F1150" s="5">
        <v>639921.4</v>
      </c>
      <c r="G1150" s="6" t="s">
        <v>10</v>
      </c>
    </row>
    <row r="1151" spans="1:7" x14ac:dyDescent="0.3">
      <c r="A1151" s="1" t="s">
        <v>32</v>
      </c>
      <c r="B1151" s="2" t="s">
        <v>18</v>
      </c>
      <c r="C1151" s="2" t="s">
        <v>4</v>
      </c>
      <c r="D1151" s="3">
        <v>2024</v>
      </c>
      <c r="E1151" s="4">
        <v>46.3</v>
      </c>
      <c r="F1151" s="5">
        <v>643089.19999999995</v>
      </c>
      <c r="G1151" s="6" t="s">
        <v>10</v>
      </c>
    </row>
    <row r="1152" spans="1:7" x14ac:dyDescent="0.3">
      <c r="A1152" s="1" t="s">
        <v>32</v>
      </c>
      <c r="B1152" s="2" t="s">
        <v>18</v>
      </c>
      <c r="C1152" s="2" t="s">
        <v>4</v>
      </c>
      <c r="D1152" s="3">
        <v>2025</v>
      </c>
      <c r="E1152" s="4">
        <v>46.3</v>
      </c>
      <c r="F1152" s="5">
        <v>646556.69999999995</v>
      </c>
      <c r="G1152" s="6" t="s">
        <v>10</v>
      </c>
    </row>
    <row r="1153" spans="1:7" x14ac:dyDescent="0.3">
      <c r="A1153" s="1" t="s">
        <v>32</v>
      </c>
      <c r="B1153" s="2" t="s">
        <v>18</v>
      </c>
      <c r="C1153" s="2" t="s">
        <v>4</v>
      </c>
      <c r="D1153" s="3">
        <v>2026</v>
      </c>
      <c r="E1153" s="4">
        <v>46.4</v>
      </c>
      <c r="F1153" s="5">
        <v>650249.9</v>
      </c>
      <c r="G1153" s="6" t="s">
        <v>10</v>
      </c>
    </row>
    <row r="1154" spans="1:7" x14ac:dyDescent="0.3">
      <c r="A1154" s="1" t="s">
        <v>32</v>
      </c>
      <c r="B1154" s="2" t="s">
        <v>18</v>
      </c>
      <c r="C1154" s="2" t="s">
        <v>4</v>
      </c>
      <c r="D1154" s="3">
        <v>2027</v>
      </c>
      <c r="E1154" s="4">
        <v>46.4</v>
      </c>
      <c r="F1154" s="5">
        <v>654221.4</v>
      </c>
      <c r="G1154" s="6" t="s">
        <v>10</v>
      </c>
    </row>
    <row r="1155" spans="1:7" x14ac:dyDescent="0.3">
      <c r="A1155" s="1" t="s">
        <v>32</v>
      </c>
      <c r="B1155" s="2" t="s">
        <v>18</v>
      </c>
      <c r="C1155" s="2" t="s">
        <v>4</v>
      </c>
      <c r="D1155" s="3">
        <v>2028</v>
      </c>
      <c r="E1155" s="4">
        <v>46.5</v>
      </c>
      <c r="F1155" s="5">
        <v>658328.6</v>
      </c>
      <c r="G1155" s="6" t="s">
        <v>10</v>
      </c>
    </row>
    <row r="1156" spans="1:7" x14ac:dyDescent="0.3">
      <c r="A1156" s="1" t="s">
        <v>32</v>
      </c>
      <c r="B1156" s="2" t="s">
        <v>18</v>
      </c>
      <c r="C1156" s="2" t="s">
        <v>4</v>
      </c>
      <c r="D1156" s="3">
        <v>2029</v>
      </c>
      <c r="E1156" s="4">
        <v>46.5</v>
      </c>
      <c r="F1156" s="5">
        <v>662019.9</v>
      </c>
      <c r="G1156" s="6" t="s">
        <v>10</v>
      </c>
    </row>
    <row r="1157" spans="1:7" x14ac:dyDescent="0.3">
      <c r="A1157" s="1" t="s">
        <v>32</v>
      </c>
      <c r="B1157" s="2" t="s">
        <v>18</v>
      </c>
      <c r="C1157" s="2" t="s">
        <v>4</v>
      </c>
      <c r="D1157" s="3">
        <v>2030</v>
      </c>
      <c r="E1157" s="4">
        <v>46.5</v>
      </c>
      <c r="F1157" s="5">
        <v>665361.1</v>
      </c>
      <c r="G1157" s="6" t="s">
        <v>10</v>
      </c>
    </row>
    <row r="1158" spans="1:7" x14ac:dyDescent="0.3">
      <c r="A1158" s="1" t="s">
        <v>32</v>
      </c>
      <c r="B1158" s="2" t="s">
        <v>18</v>
      </c>
      <c r="C1158" s="2" t="s">
        <v>5</v>
      </c>
      <c r="D1158" s="3">
        <v>2014</v>
      </c>
      <c r="E1158" s="4">
        <v>4.0999999999999996</v>
      </c>
      <c r="F1158" s="5">
        <v>54859.3</v>
      </c>
      <c r="G1158" s="6" t="s">
        <v>3</v>
      </c>
    </row>
    <row r="1159" spans="1:7" x14ac:dyDescent="0.3">
      <c r="A1159" s="1" t="s">
        <v>32</v>
      </c>
      <c r="B1159" s="2" t="s">
        <v>18</v>
      </c>
      <c r="C1159" s="2" t="s">
        <v>5</v>
      </c>
      <c r="D1159" s="3">
        <v>2015</v>
      </c>
      <c r="E1159" s="4">
        <v>4.0999999999999996</v>
      </c>
      <c r="F1159" s="5">
        <v>54994.9</v>
      </c>
      <c r="G1159" s="6" t="s">
        <v>3</v>
      </c>
    </row>
    <row r="1160" spans="1:7" x14ac:dyDescent="0.3">
      <c r="A1160" s="1" t="s">
        <v>32</v>
      </c>
      <c r="B1160" s="2" t="s">
        <v>18</v>
      </c>
      <c r="C1160" s="2" t="s">
        <v>5</v>
      </c>
      <c r="D1160" s="3">
        <v>2016</v>
      </c>
      <c r="E1160" s="4">
        <v>4.0999999999999996</v>
      </c>
      <c r="F1160" s="5">
        <v>55399.199999999997</v>
      </c>
      <c r="G1160" s="6" t="s">
        <v>3</v>
      </c>
    </row>
    <row r="1161" spans="1:7" x14ac:dyDescent="0.3">
      <c r="A1161" s="1" t="s">
        <v>32</v>
      </c>
      <c r="B1161" s="2" t="s">
        <v>18</v>
      </c>
      <c r="C1161" s="2" t="s">
        <v>5</v>
      </c>
      <c r="D1161" s="3">
        <v>2017</v>
      </c>
      <c r="E1161" s="4">
        <v>4.2</v>
      </c>
      <c r="F1161" s="5">
        <v>56242.1</v>
      </c>
      <c r="G1161" s="6" t="s">
        <v>3</v>
      </c>
    </row>
    <row r="1162" spans="1:7" x14ac:dyDescent="0.3">
      <c r="A1162" s="1" t="s">
        <v>32</v>
      </c>
      <c r="B1162" s="2" t="s">
        <v>18</v>
      </c>
      <c r="C1162" s="2" t="s">
        <v>5</v>
      </c>
      <c r="D1162" s="3">
        <v>2018</v>
      </c>
      <c r="E1162" s="4">
        <v>4.0999999999999996</v>
      </c>
      <c r="F1162" s="5">
        <v>56176.800000000003</v>
      </c>
      <c r="G1162" s="6" t="s">
        <v>3</v>
      </c>
    </row>
    <row r="1163" spans="1:7" x14ac:dyDescent="0.3">
      <c r="A1163" s="1" t="s">
        <v>32</v>
      </c>
      <c r="B1163" s="2" t="s">
        <v>18</v>
      </c>
      <c r="C1163" s="2" t="s">
        <v>5</v>
      </c>
      <c r="D1163" s="3">
        <v>2019</v>
      </c>
      <c r="E1163" s="4">
        <v>4.0999999999999996</v>
      </c>
      <c r="F1163" s="5">
        <v>56471.3</v>
      </c>
      <c r="G1163" s="6" t="s">
        <v>3</v>
      </c>
    </row>
    <row r="1164" spans="1:7" x14ac:dyDescent="0.3">
      <c r="A1164" s="1" t="s">
        <v>32</v>
      </c>
      <c r="B1164" s="2" t="s">
        <v>18</v>
      </c>
      <c r="C1164" s="2" t="s">
        <v>5</v>
      </c>
      <c r="D1164" s="3">
        <v>2020</v>
      </c>
      <c r="E1164" s="4">
        <v>4.2</v>
      </c>
      <c r="F1164" s="5">
        <v>56755.6</v>
      </c>
      <c r="G1164" s="6" t="s">
        <v>10</v>
      </c>
    </row>
    <row r="1165" spans="1:7" x14ac:dyDescent="0.3">
      <c r="A1165" s="1" t="s">
        <v>32</v>
      </c>
      <c r="B1165" s="2" t="s">
        <v>18</v>
      </c>
      <c r="C1165" s="2" t="s">
        <v>5</v>
      </c>
      <c r="D1165" s="3">
        <v>2021</v>
      </c>
      <c r="E1165" s="4">
        <v>4.0999999999999996</v>
      </c>
      <c r="F1165" s="5">
        <v>56894.1</v>
      </c>
      <c r="G1165" s="6" t="s">
        <v>10</v>
      </c>
    </row>
    <row r="1166" spans="1:7" x14ac:dyDescent="0.3">
      <c r="A1166" s="1" t="s">
        <v>32</v>
      </c>
      <c r="B1166" s="2" t="s">
        <v>18</v>
      </c>
      <c r="C1166" s="2" t="s">
        <v>5</v>
      </c>
      <c r="D1166" s="3">
        <v>2022</v>
      </c>
      <c r="E1166" s="4">
        <v>4.0999999999999996</v>
      </c>
      <c r="F1166" s="5">
        <v>57060.4</v>
      </c>
      <c r="G1166" s="6" t="s">
        <v>10</v>
      </c>
    </row>
    <row r="1167" spans="1:7" x14ac:dyDescent="0.3">
      <c r="A1167" s="1" t="s">
        <v>32</v>
      </c>
      <c r="B1167" s="2" t="s">
        <v>18</v>
      </c>
      <c r="C1167" s="2" t="s">
        <v>5</v>
      </c>
      <c r="D1167" s="3">
        <v>2023</v>
      </c>
      <c r="E1167" s="4">
        <v>4.0999999999999996</v>
      </c>
      <c r="F1167" s="5">
        <v>57112.7</v>
      </c>
      <c r="G1167" s="6" t="s">
        <v>10</v>
      </c>
    </row>
    <row r="1168" spans="1:7" x14ac:dyDescent="0.3">
      <c r="A1168" s="1" t="s">
        <v>32</v>
      </c>
      <c r="B1168" s="2" t="s">
        <v>18</v>
      </c>
      <c r="C1168" s="2" t="s">
        <v>5</v>
      </c>
      <c r="D1168" s="3">
        <v>2024</v>
      </c>
      <c r="E1168" s="4">
        <v>4.0999999999999996</v>
      </c>
      <c r="F1168" s="5">
        <v>57264.9</v>
      </c>
      <c r="G1168" s="6" t="s">
        <v>10</v>
      </c>
    </row>
    <row r="1169" spans="1:7" x14ac:dyDescent="0.3">
      <c r="A1169" s="1" t="s">
        <v>32</v>
      </c>
      <c r="B1169" s="2" t="s">
        <v>18</v>
      </c>
      <c r="C1169" s="2" t="s">
        <v>5</v>
      </c>
      <c r="D1169" s="3">
        <v>2025</v>
      </c>
      <c r="E1169" s="4">
        <v>4.0999999999999996</v>
      </c>
      <c r="F1169" s="5">
        <v>57336.800000000003</v>
      </c>
      <c r="G1169" s="6" t="s">
        <v>10</v>
      </c>
    </row>
    <row r="1170" spans="1:7" x14ac:dyDescent="0.3">
      <c r="A1170" s="1" t="s">
        <v>32</v>
      </c>
      <c r="B1170" s="2" t="s">
        <v>18</v>
      </c>
      <c r="C1170" s="2" t="s">
        <v>5</v>
      </c>
      <c r="D1170" s="3">
        <v>2026</v>
      </c>
      <c r="E1170" s="4">
        <v>4.0999999999999996</v>
      </c>
      <c r="F1170" s="5">
        <v>57339.8</v>
      </c>
      <c r="G1170" s="6" t="s">
        <v>10</v>
      </c>
    </row>
    <row r="1171" spans="1:7" x14ac:dyDescent="0.3">
      <c r="A1171" s="1" t="s">
        <v>32</v>
      </c>
      <c r="B1171" s="2" t="s">
        <v>18</v>
      </c>
      <c r="C1171" s="2" t="s">
        <v>5</v>
      </c>
      <c r="D1171" s="3">
        <v>2027</v>
      </c>
      <c r="E1171" s="4">
        <v>4.0999999999999996</v>
      </c>
      <c r="F1171" s="5">
        <v>57347.4</v>
      </c>
      <c r="G1171" s="6" t="s">
        <v>10</v>
      </c>
    </row>
    <row r="1172" spans="1:7" x14ac:dyDescent="0.3">
      <c r="A1172" s="1" t="s">
        <v>32</v>
      </c>
      <c r="B1172" s="2" t="s">
        <v>18</v>
      </c>
      <c r="C1172" s="2" t="s">
        <v>5</v>
      </c>
      <c r="D1172" s="3">
        <v>2028</v>
      </c>
      <c r="E1172" s="4">
        <v>4.0999999999999996</v>
      </c>
      <c r="F1172" s="5">
        <v>57479.3</v>
      </c>
      <c r="G1172" s="6" t="s">
        <v>10</v>
      </c>
    </row>
    <row r="1173" spans="1:7" x14ac:dyDescent="0.3">
      <c r="A1173" s="1" t="s">
        <v>32</v>
      </c>
      <c r="B1173" s="2" t="s">
        <v>18</v>
      </c>
      <c r="C1173" s="2" t="s">
        <v>5</v>
      </c>
      <c r="D1173" s="3">
        <v>2029</v>
      </c>
      <c r="E1173" s="4">
        <v>4</v>
      </c>
      <c r="F1173" s="5">
        <v>57371.7</v>
      </c>
      <c r="G1173" s="6" t="s">
        <v>10</v>
      </c>
    </row>
    <row r="1174" spans="1:7" x14ac:dyDescent="0.3">
      <c r="A1174" s="1" t="s">
        <v>32</v>
      </c>
      <c r="B1174" s="2" t="s">
        <v>18</v>
      </c>
      <c r="C1174" s="2" t="s">
        <v>5</v>
      </c>
      <c r="D1174" s="3">
        <v>2030</v>
      </c>
      <c r="E1174" s="4">
        <v>4</v>
      </c>
      <c r="F1174" s="5">
        <v>57027.9</v>
      </c>
      <c r="G1174" s="6" t="s">
        <v>10</v>
      </c>
    </row>
    <row r="1175" spans="1:7" x14ac:dyDescent="0.3">
      <c r="A1175" s="57" t="s">
        <v>32</v>
      </c>
      <c r="B1175" s="49" t="s">
        <v>18</v>
      </c>
      <c r="C1175" s="49" t="s">
        <v>6</v>
      </c>
      <c r="D1175" s="58">
        <v>2014</v>
      </c>
      <c r="E1175" s="59">
        <v>79</v>
      </c>
      <c r="F1175" s="60" t="s">
        <v>7</v>
      </c>
      <c r="G1175" s="61" t="s">
        <v>3</v>
      </c>
    </row>
    <row r="1176" spans="1:7" x14ac:dyDescent="0.3">
      <c r="A1176" s="57" t="s">
        <v>32</v>
      </c>
      <c r="B1176" s="49" t="s">
        <v>18</v>
      </c>
      <c r="C1176" s="49" t="s">
        <v>6</v>
      </c>
      <c r="D1176" s="58">
        <v>2015</v>
      </c>
      <c r="E1176" s="59">
        <v>79.099999999999994</v>
      </c>
      <c r="F1176" s="60" t="s">
        <v>7</v>
      </c>
      <c r="G1176" s="61" t="s">
        <v>3</v>
      </c>
    </row>
    <row r="1177" spans="1:7" x14ac:dyDescent="0.3">
      <c r="A1177" s="57" t="s">
        <v>32</v>
      </c>
      <c r="B1177" s="49" t="s">
        <v>18</v>
      </c>
      <c r="C1177" s="49" t="s">
        <v>6</v>
      </c>
      <c r="D1177" s="58">
        <v>2016</v>
      </c>
      <c r="E1177" s="59">
        <v>79</v>
      </c>
      <c r="F1177" s="60" t="s">
        <v>7</v>
      </c>
      <c r="G1177" s="61" t="s">
        <v>3</v>
      </c>
    </row>
    <row r="1178" spans="1:7" x14ac:dyDescent="0.3">
      <c r="A1178" s="57" t="s">
        <v>32</v>
      </c>
      <c r="B1178" s="49" t="s">
        <v>18</v>
      </c>
      <c r="C1178" s="49" t="s">
        <v>6</v>
      </c>
      <c r="D1178" s="58">
        <v>2017</v>
      </c>
      <c r="E1178" s="59">
        <v>79</v>
      </c>
      <c r="F1178" s="60" t="s">
        <v>7</v>
      </c>
      <c r="G1178" s="61" t="s">
        <v>3</v>
      </c>
    </row>
    <row r="1179" spans="1:7" x14ac:dyDescent="0.3">
      <c r="A1179" s="57" t="s">
        <v>32</v>
      </c>
      <c r="B1179" s="49" t="s">
        <v>18</v>
      </c>
      <c r="C1179" s="49" t="s">
        <v>6</v>
      </c>
      <c r="D1179" s="58">
        <v>2018</v>
      </c>
      <c r="E1179" s="59">
        <v>79</v>
      </c>
      <c r="F1179" s="60" t="s">
        <v>7</v>
      </c>
      <c r="G1179" s="61" t="s">
        <v>3</v>
      </c>
    </row>
    <row r="1180" spans="1:7" x14ac:dyDescent="0.3">
      <c r="A1180" s="57" t="s">
        <v>32</v>
      </c>
      <c r="B1180" s="49" t="s">
        <v>18</v>
      </c>
      <c r="C1180" s="49" t="s">
        <v>6</v>
      </c>
      <c r="D1180" s="58">
        <v>2019</v>
      </c>
      <c r="E1180" s="59">
        <v>79.099999999999994</v>
      </c>
      <c r="F1180" s="60" t="s">
        <v>7</v>
      </c>
      <c r="G1180" s="61" t="s">
        <v>3</v>
      </c>
    </row>
    <row r="1181" spans="1:7" x14ac:dyDescent="0.3">
      <c r="A1181" s="57" t="s">
        <v>32</v>
      </c>
      <c r="B1181" s="49" t="s">
        <v>18</v>
      </c>
      <c r="C1181" s="49" t="s">
        <v>6</v>
      </c>
      <c r="D1181" s="58">
        <v>2020</v>
      </c>
      <c r="E1181" s="59">
        <v>79.099999999999994</v>
      </c>
      <c r="F1181" s="60" t="s">
        <v>7</v>
      </c>
      <c r="G1181" s="61" t="s">
        <v>10</v>
      </c>
    </row>
    <row r="1182" spans="1:7" x14ac:dyDescent="0.3">
      <c r="A1182" s="57" t="s">
        <v>32</v>
      </c>
      <c r="B1182" s="49" t="s">
        <v>18</v>
      </c>
      <c r="C1182" s="49" t="s">
        <v>6</v>
      </c>
      <c r="D1182" s="58">
        <v>2021</v>
      </c>
      <c r="E1182" s="59">
        <v>79.2</v>
      </c>
      <c r="F1182" s="60" t="s">
        <v>7</v>
      </c>
      <c r="G1182" s="61" t="s">
        <v>10</v>
      </c>
    </row>
    <row r="1183" spans="1:7" x14ac:dyDescent="0.3">
      <c r="A1183" s="57" t="s">
        <v>32</v>
      </c>
      <c r="B1183" s="49" t="s">
        <v>18</v>
      </c>
      <c r="C1183" s="49" t="s">
        <v>6</v>
      </c>
      <c r="D1183" s="58">
        <v>2022</v>
      </c>
      <c r="E1183" s="59">
        <v>79.2</v>
      </c>
      <c r="F1183" s="60" t="s">
        <v>7</v>
      </c>
      <c r="G1183" s="61" t="s">
        <v>10</v>
      </c>
    </row>
    <row r="1184" spans="1:7" x14ac:dyDescent="0.3">
      <c r="A1184" s="57" t="s">
        <v>32</v>
      </c>
      <c r="B1184" s="49" t="s">
        <v>18</v>
      </c>
      <c r="C1184" s="49" t="s">
        <v>6</v>
      </c>
      <c r="D1184" s="58">
        <v>2023</v>
      </c>
      <c r="E1184" s="59">
        <v>79.3</v>
      </c>
      <c r="F1184" s="60" t="s">
        <v>7</v>
      </c>
      <c r="G1184" s="61" t="s">
        <v>10</v>
      </c>
    </row>
    <row r="1185" spans="1:7" x14ac:dyDescent="0.3">
      <c r="A1185" s="57" t="s">
        <v>32</v>
      </c>
      <c r="B1185" s="49" t="s">
        <v>18</v>
      </c>
      <c r="C1185" s="49" t="s">
        <v>6</v>
      </c>
      <c r="D1185" s="58">
        <v>2024</v>
      </c>
      <c r="E1185" s="59">
        <v>79.400000000000006</v>
      </c>
      <c r="F1185" s="60" t="s">
        <v>7</v>
      </c>
      <c r="G1185" s="61" t="s">
        <v>10</v>
      </c>
    </row>
    <row r="1186" spans="1:7" x14ac:dyDescent="0.3">
      <c r="A1186" s="57" t="s">
        <v>32</v>
      </c>
      <c r="B1186" s="49" t="s">
        <v>18</v>
      </c>
      <c r="C1186" s="49" t="s">
        <v>6</v>
      </c>
      <c r="D1186" s="58">
        <v>2025</v>
      </c>
      <c r="E1186" s="59">
        <v>79.400000000000006</v>
      </c>
      <c r="F1186" s="60" t="s">
        <v>7</v>
      </c>
      <c r="G1186" s="61" t="s">
        <v>10</v>
      </c>
    </row>
    <row r="1187" spans="1:7" x14ac:dyDescent="0.3">
      <c r="A1187" s="57" t="s">
        <v>32</v>
      </c>
      <c r="B1187" s="49" t="s">
        <v>18</v>
      </c>
      <c r="C1187" s="49" t="s">
        <v>6</v>
      </c>
      <c r="D1187" s="58">
        <v>2026</v>
      </c>
      <c r="E1187" s="59">
        <v>79.5</v>
      </c>
      <c r="F1187" s="60" t="s">
        <v>7</v>
      </c>
      <c r="G1187" s="61" t="s">
        <v>10</v>
      </c>
    </row>
    <row r="1188" spans="1:7" x14ac:dyDescent="0.3">
      <c r="A1188" s="57" t="s">
        <v>32</v>
      </c>
      <c r="B1188" s="49" t="s">
        <v>18</v>
      </c>
      <c r="C1188" s="49" t="s">
        <v>6</v>
      </c>
      <c r="D1188" s="58">
        <v>2027</v>
      </c>
      <c r="E1188" s="59">
        <v>79.599999999999994</v>
      </c>
      <c r="F1188" s="60" t="s">
        <v>7</v>
      </c>
      <c r="G1188" s="61" t="s">
        <v>10</v>
      </c>
    </row>
    <row r="1189" spans="1:7" x14ac:dyDescent="0.3">
      <c r="A1189" s="57" t="s">
        <v>32</v>
      </c>
      <c r="B1189" s="49" t="s">
        <v>18</v>
      </c>
      <c r="C1189" s="49" t="s">
        <v>6</v>
      </c>
      <c r="D1189" s="58">
        <v>2028</v>
      </c>
      <c r="E1189" s="59">
        <v>79.7</v>
      </c>
      <c r="F1189" s="60" t="s">
        <v>7</v>
      </c>
      <c r="G1189" s="61" t="s">
        <v>10</v>
      </c>
    </row>
    <row r="1190" spans="1:7" x14ac:dyDescent="0.3">
      <c r="A1190" s="57" t="s">
        <v>32</v>
      </c>
      <c r="B1190" s="49" t="s">
        <v>18</v>
      </c>
      <c r="C1190" s="49" t="s">
        <v>6</v>
      </c>
      <c r="D1190" s="58">
        <v>2029</v>
      </c>
      <c r="E1190" s="59">
        <v>79.8</v>
      </c>
      <c r="F1190" s="60" t="s">
        <v>7</v>
      </c>
      <c r="G1190" s="61" t="s">
        <v>10</v>
      </c>
    </row>
    <row r="1191" spans="1:7" x14ac:dyDescent="0.3">
      <c r="A1191" s="57" t="s">
        <v>32</v>
      </c>
      <c r="B1191" s="49" t="s">
        <v>18</v>
      </c>
      <c r="C1191" s="49" t="s">
        <v>6</v>
      </c>
      <c r="D1191" s="58">
        <v>2030</v>
      </c>
      <c r="E1191" s="59">
        <v>79.900000000000006</v>
      </c>
      <c r="F1191" s="60" t="s">
        <v>7</v>
      </c>
      <c r="G1191" s="61" t="s">
        <v>10</v>
      </c>
    </row>
    <row r="1192" spans="1:7" x14ac:dyDescent="0.3">
      <c r="A1192" s="62" t="s">
        <v>32</v>
      </c>
      <c r="B1192" s="50" t="s">
        <v>18</v>
      </c>
      <c r="C1192" s="50" t="s">
        <v>8</v>
      </c>
      <c r="D1192" s="63">
        <v>2014</v>
      </c>
      <c r="E1192" s="64">
        <v>8.1</v>
      </c>
      <c r="F1192" s="65">
        <v>107338.9</v>
      </c>
      <c r="G1192" s="66" t="s">
        <v>3</v>
      </c>
    </row>
    <row r="1193" spans="1:7" x14ac:dyDescent="0.3">
      <c r="A1193" s="62" t="s">
        <v>32</v>
      </c>
      <c r="B1193" s="50" t="s">
        <v>18</v>
      </c>
      <c r="C1193" s="50" t="s">
        <v>8</v>
      </c>
      <c r="D1193" s="63">
        <v>2015</v>
      </c>
      <c r="E1193" s="64">
        <v>8.1</v>
      </c>
      <c r="F1193" s="65">
        <v>107813.7</v>
      </c>
      <c r="G1193" s="66" t="s">
        <v>3</v>
      </c>
    </row>
    <row r="1194" spans="1:7" x14ac:dyDescent="0.3">
      <c r="A1194" s="62" t="s">
        <v>32</v>
      </c>
      <c r="B1194" s="50" t="s">
        <v>18</v>
      </c>
      <c r="C1194" s="50" t="s">
        <v>8</v>
      </c>
      <c r="D1194" s="63">
        <v>2016</v>
      </c>
      <c r="E1194" s="64">
        <v>8</v>
      </c>
      <c r="F1194" s="65">
        <v>108283.6</v>
      </c>
      <c r="G1194" s="66" t="s">
        <v>3</v>
      </c>
    </row>
    <row r="1195" spans="1:7" x14ac:dyDescent="0.3">
      <c r="A1195" s="62" t="s">
        <v>32</v>
      </c>
      <c r="B1195" s="50" t="s">
        <v>18</v>
      </c>
      <c r="C1195" s="50" t="s">
        <v>8</v>
      </c>
      <c r="D1195" s="63">
        <v>2017</v>
      </c>
      <c r="E1195" s="64">
        <v>8</v>
      </c>
      <c r="F1195" s="65">
        <v>108784.1</v>
      </c>
      <c r="G1195" s="66" t="s">
        <v>3</v>
      </c>
    </row>
    <row r="1196" spans="1:7" x14ac:dyDescent="0.3">
      <c r="A1196" s="62" t="s">
        <v>32</v>
      </c>
      <c r="B1196" s="50" t="s">
        <v>18</v>
      </c>
      <c r="C1196" s="50" t="s">
        <v>8</v>
      </c>
      <c r="D1196" s="63">
        <v>2018</v>
      </c>
      <c r="E1196" s="64">
        <v>8</v>
      </c>
      <c r="F1196" s="65">
        <v>109098.5</v>
      </c>
      <c r="G1196" s="66" t="s">
        <v>3</v>
      </c>
    </row>
    <row r="1197" spans="1:7" x14ac:dyDescent="0.3">
      <c r="A1197" s="62" t="s">
        <v>32</v>
      </c>
      <c r="B1197" s="50" t="s">
        <v>18</v>
      </c>
      <c r="C1197" s="50" t="s">
        <v>8</v>
      </c>
      <c r="D1197" s="63">
        <v>2019</v>
      </c>
      <c r="E1197" s="64">
        <v>8</v>
      </c>
      <c r="F1197" s="65">
        <v>109441.9</v>
      </c>
      <c r="G1197" s="66" t="s">
        <v>3</v>
      </c>
    </row>
    <row r="1198" spans="1:7" x14ac:dyDescent="0.3">
      <c r="A1198" s="62" t="s">
        <v>32</v>
      </c>
      <c r="B1198" s="50" t="s">
        <v>18</v>
      </c>
      <c r="C1198" s="50" t="s">
        <v>8</v>
      </c>
      <c r="D1198" s="63">
        <v>2020</v>
      </c>
      <c r="E1198" s="64">
        <v>8</v>
      </c>
      <c r="F1198" s="65">
        <v>109619.1</v>
      </c>
      <c r="G1198" s="66" t="s">
        <v>10</v>
      </c>
    </row>
    <row r="1199" spans="1:7" x14ac:dyDescent="0.3">
      <c r="A1199" s="62" t="s">
        <v>32</v>
      </c>
      <c r="B1199" s="50" t="s">
        <v>18</v>
      </c>
      <c r="C1199" s="50" t="s">
        <v>8</v>
      </c>
      <c r="D1199" s="63">
        <v>2021</v>
      </c>
      <c r="E1199" s="64">
        <v>8</v>
      </c>
      <c r="F1199" s="65">
        <v>109814.9</v>
      </c>
      <c r="G1199" s="66" t="s">
        <v>10</v>
      </c>
    </row>
    <row r="1200" spans="1:7" x14ac:dyDescent="0.3">
      <c r="A1200" s="62" t="s">
        <v>32</v>
      </c>
      <c r="B1200" s="50" t="s">
        <v>18</v>
      </c>
      <c r="C1200" s="50" t="s">
        <v>8</v>
      </c>
      <c r="D1200" s="63">
        <v>2022</v>
      </c>
      <c r="E1200" s="64">
        <v>8</v>
      </c>
      <c r="F1200" s="65">
        <v>109964.3</v>
      </c>
      <c r="G1200" s="66" t="s">
        <v>10</v>
      </c>
    </row>
    <row r="1201" spans="1:7" x14ac:dyDescent="0.3">
      <c r="A1201" s="62" t="s">
        <v>32</v>
      </c>
      <c r="B1201" s="50" t="s">
        <v>18</v>
      </c>
      <c r="C1201" s="50" t="s">
        <v>8</v>
      </c>
      <c r="D1201" s="63">
        <v>2023</v>
      </c>
      <c r="E1201" s="64">
        <v>8</v>
      </c>
      <c r="F1201" s="65">
        <v>110023</v>
      </c>
      <c r="G1201" s="66" t="s">
        <v>10</v>
      </c>
    </row>
    <row r="1202" spans="1:7" x14ac:dyDescent="0.3">
      <c r="A1202" s="62" t="s">
        <v>32</v>
      </c>
      <c r="B1202" s="50" t="s">
        <v>18</v>
      </c>
      <c r="C1202" s="50" t="s">
        <v>8</v>
      </c>
      <c r="D1202" s="63">
        <v>2024</v>
      </c>
      <c r="E1202" s="64">
        <v>7.9</v>
      </c>
      <c r="F1202" s="65">
        <v>110040.5</v>
      </c>
      <c r="G1202" s="66" t="s">
        <v>10</v>
      </c>
    </row>
    <row r="1203" spans="1:7" x14ac:dyDescent="0.3">
      <c r="A1203" s="62" t="s">
        <v>32</v>
      </c>
      <c r="B1203" s="50" t="s">
        <v>18</v>
      </c>
      <c r="C1203" s="50" t="s">
        <v>8</v>
      </c>
      <c r="D1203" s="63">
        <v>2025</v>
      </c>
      <c r="E1203" s="64">
        <v>7.9</v>
      </c>
      <c r="F1203" s="65">
        <v>110116.7</v>
      </c>
      <c r="G1203" s="66" t="s">
        <v>10</v>
      </c>
    </row>
    <row r="1204" spans="1:7" x14ac:dyDescent="0.3">
      <c r="A1204" s="62" t="s">
        <v>32</v>
      </c>
      <c r="B1204" s="50" t="s">
        <v>18</v>
      </c>
      <c r="C1204" s="50" t="s">
        <v>8</v>
      </c>
      <c r="D1204" s="63">
        <v>2026</v>
      </c>
      <c r="E1204" s="64">
        <v>7.9</v>
      </c>
      <c r="F1204" s="65">
        <v>110241.2</v>
      </c>
      <c r="G1204" s="66" t="s">
        <v>10</v>
      </c>
    </row>
    <row r="1205" spans="1:7" x14ac:dyDescent="0.3">
      <c r="A1205" s="62" t="s">
        <v>32</v>
      </c>
      <c r="B1205" s="50" t="s">
        <v>18</v>
      </c>
      <c r="C1205" s="50" t="s">
        <v>8</v>
      </c>
      <c r="D1205" s="63">
        <v>2027</v>
      </c>
      <c r="E1205" s="64">
        <v>7.8</v>
      </c>
      <c r="F1205" s="65">
        <v>110206.39999999999</v>
      </c>
      <c r="G1205" s="66" t="s">
        <v>10</v>
      </c>
    </row>
    <row r="1206" spans="1:7" x14ac:dyDescent="0.3">
      <c r="A1206" s="62" t="s">
        <v>32</v>
      </c>
      <c r="B1206" s="50" t="s">
        <v>18</v>
      </c>
      <c r="C1206" s="50" t="s">
        <v>8</v>
      </c>
      <c r="D1206" s="63">
        <v>2028</v>
      </c>
      <c r="E1206" s="64">
        <v>7.8</v>
      </c>
      <c r="F1206" s="65">
        <v>110175.1</v>
      </c>
      <c r="G1206" s="66" t="s">
        <v>10</v>
      </c>
    </row>
    <row r="1207" spans="1:7" x14ac:dyDescent="0.3">
      <c r="A1207" s="62" t="s">
        <v>32</v>
      </c>
      <c r="B1207" s="50" t="s">
        <v>18</v>
      </c>
      <c r="C1207" s="50" t="s">
        <v>8</v>
      </c>
      <c r="D1207" s="63">
        <v>2029</v>
      </c>
      <c r="E1207" s="64">
        <v>7.7</v>
      </c>
      <c r="F1207" s="65">
        <v>110266.1</v>
      </c>
      <c r="G1207" s="66" t="s">
        <v>10</v>
      </c>
    </row>
    <row r="1208" spans="1:7" x14ac:dyDescent="0.3">
      <c r="A1208" s="62" t="s">
        <v>32</v>
      </c>
      <c r="B1208" s="50" t="s">
        <v>18</v>
      </c>
      <c r="C1208" s="50" t="s">
        <v>8</v>
      </c>
      <c r="D1208" s="63">
        <v>2030</v>
      </c>
      <c r="E1208" s="64">
        <v>7.7</v>
      </c>
      <c r="F1208" s="65">
        <v>110158</v>
      </c>
      <c r="G1208" s="66" t="s">
        <v>10</v>
      </c>
    </row>
    <row r="1209" spans="1:7" x14ac:dyDescent="0.3">
      <c r="A1209" s="1" t="s">
        <v>32</v>
      </c>
      <c r="B1209" s="2" t="s">
        <v>18</v>
      </c>
      <c r="C1209" s="2" t="s">
        <v>9</v>
      </c>
      <c r="D1209" s="3">
        <v>2014</v>
      </c>
      <c r="E1209" s="4">
        <v>12.2</v>
      </c>
      <c r="F1209" s="5">
        <v>162198.20000000001</v>
      </c>
      <c r="G1209" s="6" t="s">
        <v>3</v>
      </c>
    </row>
    <row r="1210" spans="1:7" x14ac:dyDescent="0.3">
      <c r="A1210" s="1" t="s">
        <v>32</v>
      </c>
      <c r="B1210" s="2" t="s">
        <v>18</v>
      </c>
      <c r="C1210" s="2" t="s">
        <v>9</v>
      </c>
      <c r="D1210" s="3">
        <v>2015</v>
      </c>
      <c r="E1210" s="4">
        <v>12.2</v>
      </c>
      <c r="F1210" s="5">
        <v>162808.6</v>
      </c>
      <c r="G1210" s="6" t="s">
        <v>3</v>
      </c>
    </row>
    <row r="1211" spans="1:7" x14ac:dyDescent="0.3">
      <c r="A1211" s="1" t="s">
        <v>32</v>
      </c>
      <c r="B1211" s="2" t="s">
        <v>18</v>
      </c>
      <c r="C1211" s="2" t="s">
        <v>9</v>
      </c>
      <c r="D1211" s="3">
        <v>2016</v>
      </c>
      <c r="E1211" s="4">
        <v>12.2</v>
      </c>
      <c r="F1211" s="5">
        <v>163682.70000000001</v>
      </c>
      <c r="G1211" s="6" t="s">
        <v>3</v>
      </c>
    </row>
    <row r="1212" spans="1:7" x14ac:dyDescent="0.3">
      <c r="A1212" s="1" t="s">
        <v>32</v>
      </c>
      <c r="B1212" s="2" t="s">
        <v>18</v>
      </c>
      <c r="C1212" s="2" t="s">
        <v>9</v>
      </c>
      <c r="D1212" s="3">
        <v>2017</v>
      </c>
      <c r="E1212" s="4">
        <v>12.2</v>
      </c>
      <c r="F1212" s="5">
        <v>165026.20000000001</v>
      </c>
      <c r="G1212" s="6" t="s">
        <v>3</v>
      </c>
    </row>
    <row r="1213" spans="1:7" x14ac:dyDescent="0.3">
      <c r="A1213" s="1" t="s">
        <v>32</v>
      </c>
      <c r="B1213" s="2" t="s">
        <v>18</v>
      </c>
      <c r="C1213" s="2" t="s">
        <v>9</v>
      </c>
      <c r="D1213" s="3">
        <v>2018</v>
      </c>
      <c r="E1213" s="4">
        <v>12.2</v>
      </c>
      <c r="F1213" s="5">
        <v>165275.29999999999</v>
      </c>
      <c r="G1213" s="6" t="s">
        <v>3</v>
      </c>
    </row>
    <row r="1214" spans="1:7" x14ac:dyDescent="0.3">
      <c r="A1214" s="1" t="s">
        <v>32</v>
      </c>
      <c r="B1214" s="2" t="s">
        <v>18</v>
      </c>
      <c r="C1214" s="2" t="s">
        <v>9</v>
      </c>
      <c r="D1214" s="3">
        <v>2019</v>
      </c>
      <c r="E1214" s="4">
        <v>12.2</v>
      </c>
      <c r="F1214" s="5">
        <v>165913.20000000001</v>
      </c>
      <c r="G1214" s="6" t="s">
        <v>3</v>
      </c>
    </row>
    <row r="1215" spans="1:7" x14ac:dyDescent="0.3">
      <c r="A1215" s="1" t="s">
        <v>32</v>
      </c>
      <c r="B1215" s="2" t="s">
        <v>18</v>
      </c>
      <c r="C1215" s="2" t="s">
        <v>9</v>
      </c>
      <c r="D1215" s="3">
        <v>2020</v>
      </c>
      <c r="E1215" s="4">
        <v>12.2</v>
      </c>
      <c r="F1215" s="5">
        <v>166374.6</v>
      </c>
      <c r="G1215" s="6" t="s">
        <v>10</v>
      </c>
    </row>
    <row r="1216" spans="1:7" x14ac:dyDescent="0.3">
      <c r="A1216" s="1" t="s">
        <v>32</v>
      </c>
      <c r="B1216" s="2" t="s">
        <v>18</v>
      </c>
      <c r="C1216" s="2" t="s">
        <v>9</v>
      </c>
      <c r="D1216" s="3">
        <v>2021</v>
      </c>
      <c r="E1216" s="4">
        <v>12.1</v>
      </c>
      <c r="F1216" s="5">
        <v>166709</v>
      </c>
      <c r="G1216" s="6" t="s">
        <v>10</v>
      </c>
    </row>
    <row r="1217" spans="1:7" x14ac:dyDescent="0.3">
      <c r="A1217" s="1" t="s">
        <v>32</v>
      </c>
      <c r="B1217" s="2" t="s">
        <v>18</v>
      </c>
      <c r="C1217" s="2" t="s">
        <v>9</v>
      </c>
      <c r="D1217" s="3">
        <v>2022</v>
      </c>
      <c r="E1217" s="4">
        <v>12.1</v>
      </c>
      <c r="F1217" s="5">
        <v>167024.70000000001</v>
      </c>
      <c r="G1217" s="6" t="s">
        <v>10</v>
      </c>
    </row>
    <row r="1218" spans="1:7" x14ac:dyDescent="0.3">
      <c r="A1218" s="1" t="s">
        <v>32</v>
      </c>
      <c r="B1218" s="2" t="s">
        <v>18</v>
      </c>
      <c r="C1218" s="2" t="s">
        <v>9</v>
      </c>
      <c r="D1218" s="3">
        <v>2023</v>
      </c>
      <c r="E1218" s="4">
        <v>12.1</v>
      </c>
      <c r="F1218" s="5">
        <v>167135.70000000001</v>
      </c>
      <c r="G1218" s="6" t="s">
        <v>10</v>
      </c>
    </row>
    <row r="1219" spans="1:7" x14ac:dyDescent="0.3">
      <c r="A1219" s="1" t="s">
        <v>32</v>
      </c>
      <c r="B1219" s="2" t="s">
        <v>18</v>
      </c>
      <c r="C1219" s="2" t="s">
        <v>9</v>
      </c>
      <c r="D1219" s="3">
        <v>2024</v>
      </c>
      <c r="E1219" s="4">
        <v>12</v>
      </c>
      <c r="F1219" s="5">
        <v>167305.4</v>
      </c>
      <c r="G1219" s="6" t="s">
        <v>10</v>
      </c>
    </row>
    <row r="1220" spans="1:7" x14ac:dyDescent="0.3">
      <c r="A1220" s="1" t="s">
        <v>32</v>
      </c>
      <c r="B1220" s="2" t="s">
        <v>18</v>
      </c>
      <c r="C1220" s="2" t="s">
        <v>9</v>
      </c>
      <c r="D1220" s="3">
        <v>2025</v>
      </c>
      <c r="E1220" s="4">
        <v>12</v>
      </c>
      <c r="F1220" s="5">
        <v>167453.4</v>
      </c>
      <c r="G1220" s="6" t="s">
        <v>10</v>
      </c>
    </row>
    <row r="1221" spans="1:7" x14ac:dyDescent="0.3">
      <c r="A1221" s="1" t="s">
        <v>32</v>
      </c>
      <c r="B1221" s="2" t="s">
        <v>18</v>
      </c>
      <c r="C1221" s="2" t="s">
        <v>9</v>
      </c>
      <c r="D1221" s="3">
        <v>2026</v>
      </c>
      <c r="E1221" s="4">
        <v>11.9</v>
      </c>
      <c r="F1221" s="5">
        <v>167581.1</v>
      </c>
      <c r="G1221" s="6" t="s">
        <v>10</v>
      </c>
    </row>
    <row r="1222" spans="1:7" x14ac:dyDescent="0.3">
      <c r="A1222" s="1" t="s">
        <v>32</v>
      </c>
      <c r="B1222" s="2" t="s">
        <v>18</v>
      </c>
      <c r="C1222" s="2" t="s">
        <v>9</v>
      </c>
      <c r="D1222" s="3">
        <v>2027</v>
      </c>
      <c r="E1222" s="4">
        <v>11.9</v>
      </c>
      <c r="F1222" s="5">
        <v>167553.79999999999</v>
      </c>
      <c r="G1222" s="6" t="s">
        <v>10</v>
      </c>
    </row>
    <row r="1223" spans="1:7" x14ac:dyDescent="0.3">
      <c r="A1223" s="1" t="s">
        <v>32</v>
      </c>
      <c r="B1223" s="2" t="s">
        <v>18</v>
      </c>
      <c r="C1223" s="2" t="s">
        <v>9</v>
      </c>
      <c r="D1223" s="3">
        <v>2028</v>
      </c>
      <c r="E1223" s="4">
        <v>11.8</v>
      </c>
      <c r="F1223" s="5">
        <v>167654.39999999999</v>
      </c>
      <c r="G1223" s="6" t="s">
        <v>10</v>
      </c>
    </row>
    <row r="1224" spans="1:7" x14ac:dyDescent="0.3">
      <c r="A1224" s="1" t="s">
        <v>32</v>
      </c>
      <c r="B1224" s="2" t="s">
        <v>18</v>
      </c>
      <c r="C1224" s="2" t="s">
        <v>9</v>
      </c>
      <c r="D1224" s="3">
        <v>2029</v>
      </c>
      <c r="E1224" s="4">
        <v>11.8</v>
      </c>
      <c r="F1224" s="5">
        <v>167637.70000000001</v>
      </c>
      <c r="G1224" s="6" t="s">
        <v>10</v>
      </c>
    </row>
    <row r="1225" spans="1:7" x14ac:dyDescent="0.3">
      <c r="A1225" s="1" t="s">
        <v>32</v>
      </c>
      <c r="B1225" s="2" t="s">
        <v>18</v>
      </c>
      <c r="C1225" s="2" t="s">
        <v>9</v>
      </c>
      <c r="D1225" s="3">
        <v>2030</v>
      </c>
      <c r="E1225" s="4">
        <v>11.7</v>
      </c>
      <c r="F1225" s="5">
        <v>167185.9</v>
      </c>
      <c r="G1225" s="6" t="s">
        <v>10</v>
      </c>
    </row>
    <row r="1226" spans="1:7" x14ac:dyDescent="0.3">
      <c r="A1226" s="51" t="s">
        <v>20</v>
      </c>
      <c r="B1226" s="48" t="s">
        <v>1</v>
      </c>
      <c r="C1226" s="48" t="s">
        <v>2</v>
      </c>
      <c r="D1226" s="52">
        <v>2014</v>
      </c>
      <c r="E1226" s="53">
        <v>42.3</v>
      </c>
      <c r="F1226" s="54">
        <v>6994.2</v>
      </c>
      <c r="G1226" s="55" t="s">
        <v>3</v>
      </c>
    </row>
    <row r="1227" spans="1:7" x14ac:dyDescent="0.3">
      <c r="A1227" s="51" t="s">
        <v>20</v>
      </c>
      <c r="B1227" s="48" t="s">
        <v>1</v>
      </c>
      <c r="C1227" s="48" t="s">
        <v>2</v>
      </c>
      <c r="D1227" s="52">
        <v>2015</v>
      </c>
      <c r="E1227" s="53">
        <v>42.3</v>
      </c>
      <c r="F1227" s="54">
        <v>7034.6</v>
      </c>
      <c r="G1227" s="55" t="s">
        <v>3</v>
      </c>
    </row>
    <row r="1228" spans="1:7" x14ac:dyDescent="0.3">
      <c r="A1228" s="51" t="s">
        <v>20</v>
      </c>
      <c r="B1228" s="48" t="s">
        <v>1</v>
      </c>
      <c r="C1228" s="48" t="s">
        <v>2</v>
      </c>
      <c r="D1228" s="52">
        <v>2016</v>
      </c>
      <c r="E1228" s="53">
        <v>42.3</v>
      </c>
      <c r="F1228" s="54">
        <v>7070.4</v>
      </c>
      <c r="G1228" s="55" t="s">
        <v>3</v>
      </c>
    </row>
    <row r="1229" spans="1:7" x14ac:dyDescent="0.3">
      <c r="A1229" s="51" t="s">
        <v>20</v>
      </c>
      <c r="B1229" s="48" t="s">
        <v>1</v>
      </c>
      <c r="C1229" s="48" t="s">
        <v>2</v>
      </c>
      <c r="D1229" s="52">
        <v>2017</v>
      </c>
      <c r="E1229" s="53">
        <v>42.4</v>
      </c>
      <c r="F1229" s="54">
        <v>7107</v>
      </c>
      <c r="G1229" s="55" t="s">
        <v>3</v>
      </c>
    </row>
    <row r="1230" spans="1:7" x14ac:dyDescent="0.3">
      <c r="A1230" s="51" t="s">
        <v>20</v>
      </c>
      <c r="B1230" s="48" t="s">
        <v>1</v>
      </c>
      <c r="C1230" s="48" t="s">
        <v>2</v>
      </c>
      <c r="D1230" s="52">
        <v>2018</v>
      </c>
      <c r="E1230" s="53">
        <v>42.5</v>
      </c>
      <c r="F1230" s="54">
        <v>7147.8</v>
      </c>
      <c r="G1230" s="55" t="s">
        <v>3</v>
      </c>
    </row>
    <row r="1231" spans="1:7" x14ac:dyDescent="0.3">
      <c r="A1231" s="51" t="s">
        <v>20</v>
      </c>
      <c r="B1231" s="48" t="s">
        <v>1</v>
      </c>
      <c r="C1231" s="48" t="s">
        <v>2</v>
      </c>
      <c r="D1231" s="52">
        <v>2019</v>
      </c>
      <c r="E1231" s="53">
        <v>42.7</v>
      </c>
      <c r="F1231" s="54">
        <v>7192.8</v>
      </c>
      <c r="G1231" s="55" t="s">
        <v>3</v>
      </c>
    </row>
    <row r="1232" spans="1:7" x14ac:dyDescent="0.3">
      <c r="A1232" s="51" t="s">
        <v>20</v>
      </c>
      <c r="B1232" s="48" t="s">
        <v>1</v>
      </c>
      <c r="C1232" s="48" t="s">
        <v>2</v>
      </c>
      <c r="D1232" s="52">
        <v>2020</v>
      </c>
      <c r="E1232" s="53">
        <v>42.8</v>
      </c>
      <c r="F1232" s="54">
        <v>7239.4</v>
      </c>
      <c r="G1232" s="55" t="s">
        <v>10</v>
      </c>
    </row>
    <row r="1233" spans="1:7" x14ac:dyDescent="0.3">
      <c r="A1233" s="51" t="s">
        <v>20</v>
      </c>
      <c r="B1233" s="48" t="s">
        <v>1</v>
      </c>
      <c r="C1233" s="48" t="s">
        <v>2</v>
      </c>
      <c r="D1233" s="52">
        <v>2021</v>
      </c>
      <c r="E1233" s="53">
        <v>43</v>
      </c>
      <c r="F1233" s="54">
        <v>7309</v>
      </c>
      <c r="G1233" s="55" t="s">
        <v>10</v>
      </c>
    </row>
    <row r="1234" spans="1:7" x14ac:dyDescent="0.3">
      <c r="A1234" s="51" t="s">
        <v>20</v>
      </c>
      <c r="B1234" s="48" t="s">
        <v>1</v>
      </c>
      <c r="C1234" s="48" t="s">
        <v>2</v>
      </c>
      <c r="D1234" s="52">
        <v>2022</v>
      </c>
      <c r="E1234" s="53">
        <v>43.2</v>
      </c>
      <c r="F1234" s="54">
        <v>7379.8</v>
      </c>
      <c r="G1234" s="55" t="s">
        <v>10</v>
      </c>
    </row>
    <row r="1235" spans="1:7" x14ac:dyDescent="0.3">
      <c r="A1235" s="51" t="s">
        <v>20</v>
      </c>
      <c r="B1235" s="48" t="s">
        <v>1</v>
      </c>
      <c r="C1235" s="48" t="s">
        <v>2</v>
      </c>
      <c r="D1235" s="52">
        <v>2023</v>
      </c>
      <c r="E1235" s="53">
        <v>43.3</v>
      </c>
      <c r="F1235" s="54">
        <v>7454.8</v>
      </c>
      <c r="G1235" s="55" t="s">
        <v>10</v>
      </c>
    </row>
    <row r="1236" spans="1:7" x14ac:dyDescent="0.3">
      <c r="A1236" s="51" t="s">
        <v>20</v>
      </c>
      <c r="B1236" s="48" t="s">
        <v>1</v>
      </c>
      <c r="C1236" s="48" t="s">
        <v>2</v>
      </c>
      <c r="D1236" s="52">
        <v>2024</v>
      </c>
      <c r="E1236" s="53">
        <v>43.5</v>
      </c>
      <c r="F1236" s="54">
        <v>7532.9</v>
      </c>
      <c r="G1236" s="55" t="s">
        <v>10</v>
      </c>
    </row>
    <row r="1237" spans="1:7" x14ac:dyDescent="0.3">
      <c r="A1237" s="51" t="s">
        <v>20</v>
      </c>
      <c r="B1237" s="48" t="s">
        <v>1</v>
      </c>
      <c r="C1237" s="48" t="s">
        <v>2</v>
      </c>
      <c r="D1237" s="52">
        <v>2025</v>
      </c>
      <c r="E1237" s="53">
        <v>43.8</v>
      </c>
      <c r="F1237" s="54">
        <v>7622</v>
      </c>
      <c r="G1237" s="55" t="s">
        <v>10</v>
      </c>
    </row>
    <row r="1238" spans="1:7" x14ac:dyDescent="0.3">
      <c r="A1238" s="51" t="s">
        <v>20</v>
      </c>
      <c r="B1238" s="48" t="s">
        <v>1</v>
      </c>
      <c r="C1238" s="48" t="s">
        <v>2</v>
      </c>
      <c r="D1238" s="52">
        <v>2026</v>
      </c>
      <c r="E1238" s="53">
        <v>44</v>
      </c>
      <c r="F1238" s="54">
        <v>7714.5</v>
      </c>
      <c r="G1238" s="55" t="s">
        <v>10</v>
      </c>
    </row>
    <row r="1239" spans="1:7" x14ac:dyDescent="0.3">
      <c r="A1239" s="51" t="s">
        <v>20</v>
      </c>
      <c r="B1239" s="48" t="s">
        <v>1</v>
      </c>
      <c r="C1239" s="48" t="s">
        <v>2</v>
      </c>
      <c r="D1239" s="52">
        <v>2027</v>
      </c>
      <c r="E1239" s="53">
        <v>44.2</v>
      </c>
      <c r="F1239" s="54">
        <v>7815.3</v>
      </c>
      <c r="G1239" s="55" t="s">
        <v>10</v>
      </c>
    </row>
    <row r="1240" spans="1:7" x14ac:dyDescent="0.3">
      <c r="A1240" s="51" t="s">
        <v>20</v>
      </c>
      <c r="B1240" s="48" t="s">
        <v>1</v>
      </c>
      <c r="C1240" s="48" t="s">
        <v>2</v>
      </c>
      <c r="D1240" s="52">
        <v>2028</v>
      </c>
      <c r="E1240" s="53">
        <v>44.5</v>
      </c>
      <c r="F1240" s="54">
        <v>7919.7</v>
      </c>
      <c r="G1240" s="55" t="s">
        <v>10</v>
      </c>
    </row>
    <row r="1241" spans="1:7" x14ac:dyDescent="0.3">
      <c r="A1241" s="51" t="s">
        <v>20</v>
      </c>
      <c r="B1241" s="48" t="s">
        <v>1</v>
      </c>
      <c r="C1241" s="48" t="s">
        <v>2</v>
      </c>
      <c r="D1241" s="52">
        <v>2029</v>
      </c>
      <c r="E1241" s="53">
        <v>44.8</v>
      </c>
      <c r="F1241" s="54">
        <v>8018.3</v>
      </c>
      <c r="G1241" s="55" t="s">
        <v>10</v>
      </c>
    </row>
    <row r="1242" spans="1:7" x14ac:dyDescent="0.3">
      <c r="A1242" s="51" t="s">
        <v>20</v>
      </c>
      <c r="B1242" s="48" t="s">
        <v>1</v>
      </c>
      <c r="C1242" s="48" t="s">
        <v>2</v>
      </c>
      <c r="D1242" s="52">
        <v>2030</v>
      </c>
      <c r="E1242" s="53">
        <v>45</v>
      </c>
      <c r="F1242" s="54">
        <v>8108.7</v>
      </c>
      <c r="G1242" s="55" t="s">
        <v>10</v>
      </c>
    </row>
    <row r="1243" spans="1:7" x14ac:dyDescent="0.3">
      <c r="A1243" s="1" t="s">
        <v>20</v>
      </c>
      <c r="B1243" s="2" t="s">
        <v>1</v>
      </c>
      <c r="C1243" s="2" t="s">
        <v>4</v>
      </c>
      <c r="D1243" s="3">
        <v>2014</v>
      </c>
      <c r="E1243" s="4">
        <v>39.1</v>
      </c>
      <c r="F1243" s="5">
        <v>6474.6</v>
      </c>
      <c r="G1243" s="6" t="s">
        <v>3</v>
      </c>
    </row>
    <row r="1244" spans="1:7" x14ac:dyDescent="0.3">
      <c r="A1244" s="1" t="s">
        <v>20</v>
      </c>
      <c r="B1244" s="2" t="s">
        <v>1</v>
      </c>
      <c r="C1244" s="2" t="s">
        <v>4</v>
      </c>
      <c r="D1244" s="3">
        <v>2015</v>
      </c>
      <c r="E1244" s="4">
        <v>39.200000000000003</v>
      </c>
      <c r="F1244" s="5">
        <v>6516.9</v>
      </c>
      <c r="G1244" s="6" t="s">
        <v>3</v>
      </c>
    </row>
    <row r="1245" spans="1:7" x14ac:dyDescent="0.3">
      <c r="A1245" s="1" t="s">
        <v>20</v>
      </c>
      <c r="B1245" s="2" t="s">
        <v>1</v>
      </c>
      <c r="C1245" s="2" t="s">
        <v>4</v>
      </c>
      <c r="D1245" s="3">
        <v>2016</v>
      </c>
      <c r="E1245" s="4">
        <v>39.299999999999997</v>
      </c>
      <c r="F1245" s="5">
        <v>6556.7</v>
      </c>
      <c r="G1245" s="6" t="s">
        <v>3</v>
      </c>
    </row>
    <row r="1246" spans="1:7" x14ac:dyDescent="0.3">
      <c r="A1246" s="1" t="s">
        <v>20</v>
      </c>
      <c r="B1246" s="2" t="s">
        <v>1</v>
      </c>
      <c r="C1246" s="2" t="s">
        <v>4</v>
      </c>
      <c r="D1246" s="3">
        <v>2017</v>
      </c>
      <c r="E1246" s="4">
        <v>39.4</v>
      </c>
      <c r="F1246" s="5">
        <v>6596.5</v>
      </c>
      <c r="G1246" s="6" t="s">
        <v>3</v>
      </c>
    </row>
    <row r="1247" spans="1:7" x14ac:dyDescent="0.3">
      <c r="A1247" s="1" t="s">
        <v>20</v>
      </c>
      <c r="B1247" s="2" t="s">
        <v>1</v>
      </c>
      <c r="C1247" s="2" t="s">
        <v>4</v>
      </c>
      <c r="D1247" s="3">
        <v>2018</v>
      </c>
      <c r="E1247" s="4">
        <v>39.5</v>
      </c>
      <c r="F1247" s="5">
        <v>6636</v>
      </c>
      <c r="G1247" s="6" t="s">
        <v>3</v>
      </c>
    </row>
    <row r="1248" spans="1:7" x14ac:dyDescent="0.3">
      <c r="A1248" s="1" t="s">
        <v>20</v>
      </c>
      <c r="B1248" s="2" t="s">
        <v>1</v>
      </c>
      <c r="C1248" s="2" t="s">
        <v>4</v>
      </c>
      <c r="D1248" s="3">
        <v>2019</v>
      </c>
      <c r="E1248" s="4">
        <v>39.6</v>
      </c>
      <c r="F1248" s="5">
        <v>6680.4</v>
      </c>
      <c r="G1248" s="6" t="s">
        <v>3</v>
      </c>
    </row>
    <row r="1249" spans="1:7" x14ac:dyDescent="0.3">
      <c r="A1249" s="1" t="s">
        <v>20</v>
      </c>
      <c r="B1249" s="2" t="s">
        <v>1</v>
      </c>
      <c r="C1249" s="2" t="s">
        <v>4</v>
      </c>
      <c r="D1249" s="3">
        <v>2020</v>
      </c>
      <c r="E1249" s="4">
        <v>39.799999999999997</v>
      </c>
      <c r="F1249" s="5">
        <v>6724.8</v>
      </c>
      <c r="G1249" s="6" t="s">
        <v>10</v>
      </c>
    </row>
    <row r="1250" spans="1:7" x14ac:dyDescent="0.3">
      <c r="A1250" s="1" t="s">
        <v>20</v>
      </c>
      <c r="B1250" s="2" t="s">
        <v>1</v>
      </c>
      <c r="C1250" s="2" t="s">
        <v>4</v>
      </c>
      <c r="D1250" s="3">
        <v>2021</v>
      </c>
      <c r="E1250" s="4">
        <v>39.9</v>
      </c>
      <c r="F1250" s="5">
        <v>6790.5</v>
      </c>
      <c r="G1250" s="6" t="s">
        <v>10</v>
      </c>
    </row>
    <row r="1251" spans="1:7" x14ac:dyDescent="0.3">
      <c r="A1251" s="1" t="s">
        <v>20</v>
      </c>
      <c r="B1251" s="2" t="s">
        <v>1</v>
      </c>
      <c r="C1251" s="2" t="s">
        <v>4</v>
      </c>
      <c r="D1251" s="3">
        <v>2022</v>
      </c>
      <c r="E1251" s="4">
        <v>40.1</v>
      </c>
      <c r="F1251" s="5">
        <v>6859</v>
      </c>
      <c r="G1251" s="6" t="s">
        <v>10</v>
      </c>
    </row>
    <row r="1252" spans="1:7" x14ac:dyDescent="0.3">
      <c r="A1252" s="1" t="s">
        <v>20</v>
      </c>
      <c r="B1252" s="2" t="s">
        <v>1</v>
      </c>
      <c r="C1252" s="2" t="s">
        <v>4</v>
      </c>
      <c r="D1252" s="3">
        <v>2023</v>
      </c>
      <c r="E1252" s="4">
        <v>40.299999999999997</v>
      </c>
      <c r="F1252" s="5">
        <v>6930</v>
      </c>
      <c r="G1252" s="6" t="s">
        <v>10</v>
      </c>
    </row>
    <row r="1253" spans="1:7" x14ac:dyDescent="0.3">
      <c r="A1253" s="1" t="s">
        <v>20</v>
      </c>
      <c r="B1253" s="2" t="s">
        <v>1</v>
      </c>
      <c r="C1253" s="2" t="s">
        <v>4</v>
      </c>
      <c r="D1253" s="3">
        <v>2024</v>
      </c>
      <c r="E1253" s="4">
        <v>40.5</v>
      </c>
      <c r="F1253" s="5">
        <v>7005.3</v>
      </c>
      <c r="G1253" s="6" t="s">
        <v>10</v>
      </c>
    </row>
    <row r="1254" spans="1:7" x14ac:dyDescent="0.3">
      <c r="A1254" s="1" t="s">
        <v>20</v>
      </c>
      <c r="B1254" s="2" t="s">
        <v>1</v>
      </c>
      <c r="C1254" s="2" t="s">
        <v>4</v>
      </c>
      <c r="D1254" s="3">
        <v>2025</v>
      </c>
      <c r="E1254" s="4">
        <v>40.700000000000003</v>
      </c>
      <c r="F1254" s="5">
        <v>7088.4</v>
      </c>
      <c r="G1254" s="6" t="s">
        <v>10</v>
      </c>
    </row>
    <row r="1255" spans="1:7" x14ac:dyDescent="0.3">
      <c r="A1255" s="1" t="s">
        <v>20</v>
      </c>
      <c r="B1255" s="2" t="s">
        <v>1</v>
      </c>
      <c r="C1255" s="2" t="s">
        <v>4</v>
      </c>
      <c r="D1255" s="3">
        <v>2026</v>
      </c>
      <c r="E1255" s="4">
        <v>40.9</v>
      </c>
      <c r="F1255" s="5">
        <v>7178.9</v>
      </c>
      <c r="G1255" s="6" t="s">
        <v>10</v>
      </c>
    </row>
    <row r="1256" spans="1:7" x14ac:dyDescent="0.3">
      <c r="A1256" s="1" t="s">
        <v>20</v>
      </c>
      <c r="B1256" s="2" t="s">
        <v>1</v>
      </c>
      <c r="C1256" s="2" t="s">
        <v>4</v>
      </c>
      <c r="D1256" s="3">
        <v>2027</v>
      </c>
      <c r="E1256" s="4">
        <v>41.2</v>
      </c>
      <c r="F1256" s="5">
        <v>7276.8</v>
      </c>
      <c r="G1256" s="6" t="s">
        <v>10</v>
      </c>
    </row>
    <row r="1257" spans="1:7" x14ac:dyDescent="0.3">
      <c r="A1257" s="1" t="s">
        <v>20</v>
      </c>
      <c r="B1257" s="2" t="s">
        <v>1</v>
      </c>
      <c r="C1257" s="2" t="s">
        <v>4</v>
      </c>
      <c r="D1257" s="3">
        <v>2028</v>
      </c>
      <c r="E1257" s="4">
        <v>41.5</v>
      </c>
      <c r="F1257" s="5">
        <v>7376.8</v>
      </c>
      <c r="G1257" s="6" t="s">
        <v>10</v>
      </c>
    </row>
    <row r="1258" spans="1:7" x14ac:dyDescent="0.3">
      <c r="A1258" s="1" t="s">
        <v>20</v>
      </c>
      <c r="B1258" s="2" t="s">
        <v>1</v>
      </c>
      <c r="C1258" s="2" t="s">
        <v>4</v>
      </c>
      <c r="D1258" s="3">
        <v>2029</v>
      </c>
      <c r="E1258" s="4">
        <v>41.7</v>
      </c>
      <c r="F1258" s="5">
        <v>7473.4</v>
      </c>
      <c r="G1258" s="6" t="s">
        <v>10</v>
      </c>
    </row>
    <row r="1259" spans="1:7" x14ac:dyDescent="0.3">
      <c r="A1259" s="1" t="s">
        <v>20</v>
      </c>
      <c r="B1259" s="2" t="s">
        <v>1</v>
      </c>
      <c r="C1259" s="2" t="s">
        <v>4</v>
      </c>
      <c r="D1259" s="3">
        <v>2030</v>
      </c>
      <c r="E1259" s="4">
        <v>42</v>
      </c>
      <c r="F1259" s="5">
        <v>7559.8</v>
      </c>
      <c r="G1259" s="6" t="s">
        <v>10</v>
      </c>
    </row>
    <row r="1260" spans="1:7" x14ac:dyDescent="0.3">
      <c r="A1260" s="1" t="s">
        <v>20</v>
      </c>
      <c r="B1260" s="2" t="s">
        <v>1</v>
      </c>
      <c r="C1260" s="2" t="s">
        <v>5</v>
      </c>
      <c r="D1260" s="3">
        <v>2014</v>
      </c>
      <c r="E1260" s="4">
        <v>3.1</v>
      </c>
      <c r="F1260" s="5">
        <v>519.6</v>
      </c>
      <c r="G1260" s="6" t="s">
        <v>3</v>
      </c>
    </row>
    <row r="1261" spans="1:7" x14ac:dyDescent="0.3">
      <c r="A1261" s="1" t="s">
        <v>20</v>
      </c>
      <c r="B1261" s="2" t="s">
        <v>1</v>
      </c>
      <c r="C1261" s="2" t="s">
        <v>5</v>
      </c>
      <c r="D1261" s="3">
        <v>2015</v>
      </c>
      <c r="E1261" s="4">
        <v>3.1</v>
      </c>
      <c r="F1261" s="5">
        <v>517.70000000000005</v>
      </c>
      <c r="G1261" s="6" t="s">
        <v>3</v>
      </c>
    </row>
    <row r="1262" spans="1:7" x14ac:dyDescent="0.3">
      <c r="A1262" s="1" t="s">
        <v>20</v>
      </c>
      <c r="B1262" s="2" t="s">
        <v>1</v>
      </c>
      <c r="C1262" s="2" t="s">
        <v>5</v>
      </c>
      <c r="D1262" s="3">
        <v>2016</v>
      </c>
      <c r="E1262" s="4">
        <v>3.1</v>
      </c>
      <c r="F1262" s="5">
        <v>513.70000000000005</v>
      </c>
      <c r="G1262" s="6" t="s">
        <v>3</v>
      </c>
    </row>
    <row r="1263" spans="1:7" x14ac:dyDescent="0.3">
      <c r="A1263" s="1" t="s">
        <v>20</v>
      </c>
      <c r="B1263" s="2" t="s">
        <v>1</v>
      </c>
      <c r="C1263" s="2" t="s">
        <v>5</v>
      </c>
      <c r="D1263" s="3">
        <v>2017</v>
      </c>
      <c r="E1263" s="4">
        <v>3</v>
      </c>
      <c r="F1263" s="5">
        <v>510.5</v>
      </c>
      <c r="G1263" s="6" t="s">
        <v>3</v>
      </c>
    </row>
    <row r="1264" spans="1:7" x14ac:dyDescent="0.3">
      <c r="A1264" s="1" t="s">
        <v>20</v>
      </c>
      <c r="B1264" s="2" t="s">
        <v>1</v>
      </c>
      <c r="C1264" s="2" t="s">
        <v>5</v>
      </c>
      <c r="D1264" s="3">
        <v>2018</v>
      </c>
      <c r="E1264" s="4">
        <v>3</v>
      </c>
      <c r="F1264" s="5">
        <v>511.8</v>
      </c>
      <c r="G1264" s="6" t="s">
        <v>3</v>
      </c>
    </row>
    <row r="1265" spans="1:7" x14ac:dyDescent="0.3">
      <c r="A1265" s="1" t="s">
        <v>20</v>
      </c>
      <c r="B1265" s="2" t="s">
        <v>1</v>
      </c>
      <c r="C1265" s="2" t="s">
        <v>5</v>
      </c>
      <c r="D1265" s="3">
        <v>2019</v>
      </c>
      <c r="E1265" s="4">
        <v>3</v>
      </c>
      <c r="F1265" s="5">
        <v>512.4</v>
      </c>
      <c r="G1265" s="6" t="s">
        <v>3</v>
      </c>
    </row>
    <row r="1266" spans="1:7" x14ac:dyDescent="0.3">
      <c r="A1266" s="1" t="s">
        <v>20</v>
      </c>
      <c r="B1266" s="2" t="s">
        <v>1</v>
      </c>
      <c r="C1266" s="2" t="s">
        <v>5</v>
      </c>
      <c r="D1266" s="3">
        <v>2020</v>
      </c>
      <c r="E1266" s="4">
        <v>3</v>
      </c>
      <c r="F1266" s="5">
        <v>514.6</v>
      </c>
      <c r="G1266" s="6" t="s">
        <v>10</v>
      </c>
    </row>
    <row r="1267" spans="1:7" x14ac:dyDescent="0.3">
      <c r="A1267" s="1" t="s">
        <v>20</v>
      </c>
      <c r="B1267" s="2" t="s">
        <v>1</v>
      </c>
      <c r="C1267" s="2" t="s">
        <v>5</v>
      </c>
      <c r="D1267" s="3">
        <v>2021</v>
      </c>
      <c r="E1267" s="4">
        <v>3</v>
      </c>
      <c r="F1267" s="5">
        <v>518.5</v>
      </c>
      <c r="G1267" s="6" t="s">
        <v>10</v>
      </c>
    </row>
    <row r="1268" spans="1:7" x14ac:dyDescent="0.3">
      <c r="A1268" s="1" t="s">
        <v>20</v>
      </c>
      <c r="B1268" s="2" t="s">
        <v>1</v>
      </c>
      <c r="C1268" s="2" t="s">
        <v>5</v>
      </c>
      <c r="D1268" s="3">
        <v>2022</v>
      </c>
      <c r="E1268" s="4">
        <v>3</v>
      </c>
      <c r="F1268" s="5">
        <v>520.70000000000005</v>
      </c>
      <c r="G1268" s="6" t="s">
        <v>10</v>
      </c>
    </row>
    <row r="1269" spans="1:7" x14ac:dyDescent="0.3">
      <c r="A1269" s="1" t="s">
        <v>20</v>
      </c>
      <c r="B1269" s="2" t="s">
        <v>1</v>
      </c>
      <c r="C1269" s="2" t="s">
        <v>5</v>
      </c>
      <c r="D1269" s="3">
        <v>2023</v>
      </c>
      <c r="E1269" s="4">
        <v>3.1</v>
      </c>
      <c r="F1269" s="5">
        <v>524.9</v>
      </c>
      <c r="G1269" s="6" t="s">
        <v>10</v>
      </c>
    </row>
    <row r="1270" spans="1:7" x14ac:dyDescent="0.3">
      <c r="A1270" s="1" t="s">
        <v>20</v>
      </c>
      <c r="B1270" s="2" t="s">
        <v>1</v>
      </c>
      <c r="C1270" s="2" t="s">
        <v>5</v>
      </c>
      <c r="D1270" s="3">
        <v>2024</v>
      </c>
      <c r="E1270" s="4">
        <v>3</v>
      </c>
      <c r="F1270" s="5">
        <v>527.6</v>
      </c>
      <c r="G1270" s="6" t="s">
        <v>10</v>
      </c>
    </row>
    <row r="1271" spans="1:7" x14ac:dyDescent="0.3">
      <c r="A1271" s="1" t="s">
        <v>20</v>
      </c>
      <c r="B1271" s="2" t="s">
        <v>1</v>
      </c>
      <c r="C1271" s="2" t="s">
        <v>5</v>
      </c>
      <c r="D1271" s="3">
        <v>2025</v>
      </c>
      <c r="E1271" s="4">
        <v>3.1</v>
      </c>
      <c r="F1271" s="5">
        <v>533.6</v>
      </c>
      <c r="G1271" s="6" t="s">
        <v>10</v>
      </c>
    </row>
    <row r="1272" spans="1:7" x14ac:dyDescent="0.3">
      <c r="A1272" s="1" t="s">
        <v>20</v>
      </c>
      <c r="B1272" s="2" t="s">
        <v>1</v>
      </c>
      <c r="C1272" s="2" t="s">
        <v>5</v>
      </c>
      <c r="D1272" s="3">
        <v>2026</v>
      </c>
      <c r="E1272" s="4">
        <v>3.1</v>
      </c>
      <c r="F1272" s="5">
        <v>535.6</v>
      </c>
      <c r="G1272" s="6" t="s">
        <v>10</v>
      </c>
    </row>
    <row r="1273" spans="1:7" x14ac:dyDescent="0.3">
      <c r="A1273" s="1" t="s">
        <v>20</v>
      </c>
      <c r="B1273" s="2" t="s">
        <v>1</v>
      </c>
      <c r="C1273" s="2" t="s">
        <v>5</v>
      </c>
      <c r="D1273" s="3">
        <v>2027</v>
      </c>
      <c r="E1273" s="4">
        <v>3</v>
      </c>
      <c r="F1273" s="5">
        <v>538.4</v>
      </c>
      <c r="G1273" s="6" t="s">
        <v>10</v>
      </c>
    </row>
    <row r="1274" spans="1:7" x14ac:dyDescent="0.3">
      <c r="A1274" s="1" t="s">
        <v>20</v>
      </c>
      <c r="B1274" s="2" t="s">
        <v>1</v>
      </c>
      <c r="C1274" s="2" t="s">
        <v>5</v>
      </c>
      <c r="D1274" s="3">
        <v>2028</v>
      </c>
      <c r="E1274" s="4">
        <v>3.1</v>
      </c>
      <c r="F1274" s="5">
        <v>542.79999999999995</v>
      </c>
      <c r="G1274" s="6" t="s">
        <v>10</v>
      </c>
    </row>
    <row r="1275" spans="1:7" x14ac:dyDescent="0.3">
      <c r="A1275" s="1" t="s">
        <v>20</v>
      </c>
      <c r="B1275" s="2" t="s">
        <v>1</v>
      </c>
      <c r="C1275" s="2" t="s">
        <v>5</v>
      </c>
      <c r="D1275" s="3">
        <v>2029</v>
      </c>
      <c r="E1275" s="4">
        <v>3</v>
      </c>
      <c r="F1275" s="5">
        <v>544.9</v>
      </c>
      <c r="G1275" s="6" t="s">
        <v>10</v>
      </c>
    </row>
    <row r="1276" spans="1:7" x14ac:dyDescent="0.3">
      <c r="A1276" s="1" t="s">
        <v>20</v>
      </c>
      <c r="B1276" s="2" t="s">
        <v>1</v>
      </c>
      <c r="C1276" s="2" t="s">
        <v>5</v>
      </c>
      <c r="D1276" s="3">
        <v>2030</v>
      </c>
      <c r="E1276" s="4">
        <v>3</v>
      </c>
      <c r="F1276" s="5">
        <v>548.9</v>
      </c>
      <c r="G1276" s="6" t="s">
        <v>10</v>
      </c>
    </row>
    <row r="1277" spans="1:7" x14ac:dyDescent="0.3">
      <c r="A1277" s="57" t="s">
        <v>20</v>
      </c>
      <c r="B1277" s="49" t="s">
        <v>1</v>
      </c>
      <c r="C1277" s="49" t="s">
        <v>6</v>
      </c>
      <c r="D1277" s="58">
        <v>2014</v>
      </c>
      <c r="E1277" s="59">
        <v>70</v>
      </c>
      <c r="F1277" s="60" t="s">
        <v>7</v>
      </c>
      <c r="G1277" s="61" t="s">
        <v>3</v>
      </c>
    </row>
    <row r="1278" spans="1:7" x14ac:dyDescent="0.3">
      <c r="A1278" s="57" t="s">
        <v>20</v>
      </c>
      <c r="B1278" s="49" t="s">
        <v>1</v>
      </c>
      <c r="C1278" s="49" t="s">
        <v>6</v>
      </c>
      <c r="D1278" s="58">
        <v>2015</v>
      </c>
      <c r="E1278" s="59">
        <v>70</v>
      </c>
      <c r="F1278" s="60" t="s">
        <v>7</v>
      </c>
      <c r="G1278" s="61" t="s">
        <v>3</v>
      </c>
    </row>
    <row r="1279" spans="1:7" x14ac:dyDescent="0.3">
      <c r="A1279" s="57" t="s">
        <v>20</v>
      </c>
      <c r="B1279" s="49" t="s">
        <v>1</v>
      </c>
      <c r="C1279" s="49" t="s">
        <v>6</v>
      </c>
      <c r="D1279" s="58">
        <v>2016</v>
      </c>
      <c r="E1279" s="59">
        <v>70</v>
      </c>
      <c r="F1279" s="60" t="s">
        <v>7</v>
      </c>
      <c r="G1279" s="61" t="s">
        <v>3</v>
      </c>
    </row>
    <row r="1280" spans="1:7" x14ac:dyDescent="0.3">
      <c r="A1280" s="57" t="s">
        <v>20</v>
      </c>
      <c r="B1280" s="49" t="s">
        <v>1</v>
      </c>
      <c r="C1280" s="49" t="s">
        <v>6</v>
      </c>
      <c r="D1280" s="58">
        <v>2017</v>
      </c>
      <c r="E1280" s="59">
        <v>70.099999999999994</v>
      </c>
      <c r="F1280" s="60" t="s">
        <v>7</v>
      </c>
      <c r="G1280" s="61" t="s">
        <v>3</v>
      </c>
    </row>
    <row r="1281" spans="1:7" x14ac:dyDescent="0.3">
      <c r="A1281" s="57" t="s">
        <v>20</v>
      </c>
      <c r="B1281" s="49" t="s">
        <v>1</v>
      </c>
      <c r="C1281" s="49" t="s">
        <v>6</v>
      </c>
      <c r="D1281" s="58">
        <v>2018</v>
      </c>
      <c r="E1281" s="59">
        <v>70.2</v>
      </c>
      <c r="F1281" s="60" t="s">
        <v>7</v>
      </c>
      <c r="G1281" s="61" t="s">
        <v>3</v>
      </c>
    </row>
    <row r="1282" spans="1:7" x14ac:dyDescent="0.3">
      <c r="A1282" s="57" t="s">
        <v>20</v>
      </c>
      <c r="B1282" s="49" t="s">
        <v>1</v>
      </c>
      <c r="C1282" s="49" t="s">
        <v>6</v>
      </c>
      <c r="D1282" s="58">
        <v>2019</v>
      </c>
      <c r="E1282" s="59">
        <v>70.400000000000006</v>
      </c>
      <c r="F1282" s="60" t="s">
        <v>7</v>
      </c>
      <c r="G1282" s="61" t="s">
        <v>3</v>
      </c>
    </row>
    <row r="1283" spans="1:7" x14ac:dyDescent="0.3">
      <c r="A1283" s="57" t="s">
        <v>20</v>
      </c>
      <c r="B1283" s="49" t="s">
        <v>1</v>
      </c>
      <c r="C1283" s="49" t="s">
        <v>6</v>
      </c>
      <c r="D1283" s="58">
        <v>2020</v>
      </c>
      <c r="E1283" s="59">
        <v>70.5</v>
      </c>
      <c r="F1283" s="60" t="s">
        <v>7</v>
      </c>
      <c r="G1283" s="61" t="s">
        <v>10</v>
      </c>
    </row>
    <row r="1284" spans="1:7" x14ac:dyDescent="0.3">
      <c r="A1284" s="57" t="s">
        <v>20</v>
      </c>
      <c r="B1284" s="49" t="s">
        <v>1</v>
      </c>
      <c r="C1284" s="49" t="s">
        <v>6</v>
      </c>
      <c r="D1284" s="58">
        <v>2021</v>
      </c>
      <c r="E1284" s="59">
        <v>70.7</v>
      </c>
      <c r="F1284" s="60" t="s">
        <v>7</v>
      </c>
      <c r="G1284" s="61" t="s">
        <v>10</v>
      </c>
    </row>
    <row r="1285" spans="1:7" x14ac:dyDescent="0.3">
      <c r="A1285" s="57" t="s">
        <v>20</v>
      </c>
      <c r="B1285" s="49" t="s">
        <v>1</v>
      </c>
      <c r="C1285" s="49" t="s">
        <v>6</v>
      </c>
      <c r="D1285" s="58">
        <v>2022</v>
      </c>
      <c r="E1285" s="59">
        <v>70.900000000000006</v>
      </c>
      <c r="F1285" s="60" t="s">
        <v>7</v>
      </c>
      <c r="G1285" s="61" t="s">
        <v>10</v>
      </c>
    </row>
    <row r="1286" spans="1:7" x14ac:dyDescent="0.3">
      <c r="A1286" s="57" t="s">
        <v>20</v>
      </c>
      <c r="B1286" s="49" t="s">
        <v>1</v>
      </c>
      <c r="C1286" s="49" t="s">
        <v>6</v>
      </c>
      <c r="D1286" s="58">
        <v>2023</v>
      </c>
      <c r="E1286" s="59">
        <v>71.099999999999994</v>
      </c>
      <c r="F1286" s="60" t="s">
        <v>7</v>
      </c>
      <c r="G1286" s="61" t="s">
        <v>10</v>
      </c>
    </row>
    <row r="1287" spans="1:7" x14ac:dyDescent="0.3">
      <c r="A1287" s="57" t="s">
        <v>20</v>
      </c>
      <c r="B1287" s="49" t="s">
        <v>1</v>
      </c>
      <c r="C1287" s="49" t="s">
        <v>6</v>
      </c>
      <c r="D1287" s="58">
        <v>2024</v>
      </c>
      <c r="E1287" s="59">
        <v>71.3</v>
      </c>
      <c r="F1287" s="60" t="s">
        <v>7</v>
      </c>
      <c r="G1287" s="61" t="s">
        <v>10</v>
      </c>
    </row>
    <row r="1288" spans="1:7" x14ac:dyDescent="0.3">
      <c r="A1288" s="57" t="s">
        <v>20</v>
      </c>
      <c r="B1288" s="49" t="s">
        <v>1</v>
      </c>
      <c r="C1288" s="49" t="s">
        <v>6</v>
      </c>
      <c r="D1288" s="58">
        <v>2025</v>
      </c>
      <c r="E1288" s="59">
        <v>71.5</v>
      </c>
      <c r="F1288" s="60" t="s">
        <v>7</v>
      </c>
      <c r="G1288" s="61" t="s">
        <v>10</v>
      </c>
    </row>
    <row r="1289" spans="1:7" x14ac:dyDescent="0.3">
      <c r="A1289" s="57" t="s">
        <v>20</v>
      </c>
      <c r="B1289" s="49" t="s">
        <v>1</v>
      </c>
      <c r="C1289" s="49" t="s">
        <v>6</v>
      </c>
      <c r="D1289" s="58">
        <v>2026</v>
      </c>
      <c r="E1289" s="59">
        <v>71.7</v>
      </c>
      <c r="F1289" s="60" t="s">
        <v>7</v>
      </c>
      <c r="G1289" s="61" t="s">
        <v>10</v>
      </c>
    </row>
    <row r="1290" spans="1:7" x14ac:dyDescent="0.3">
      <c r="A1290" s="57" t="s">
        <v>20</v>
      </c>
      <c r="B1290" s="49" t="s">
        <v>1</v>
      </c>
      <c r="C1290" s="49" t="s">
        <v>6</v>
      </c>
      <c r="D1290" s="58">
        <v>2027</v>
      </c>
      <c r="E1290" s="59">
        <v>71.900000000000006</v>
      </c>
      <c r="F1290" s="60" t="s">
        <v>7</v>
      </c>
      <c r="G1290" s="61" t="s">
        <v>10</v>
      </c>
    </row>
    <row r="1291" spans="1:7" x14ac:dyDescent="0.3">
      <c r="A1291" s="57" t="s">
        <v>20</v>
      </c>
      <c r="B1291" s="49" t="s">
        <v>1</v>
      </c>
      <c r="C1291" s="49" t="s">
        <v>6</v>
      </c>
      <c r="D1291" s="58">
        <v>2028</v>
      </c>
      <c r="E1291" s="59">
        <v>72.2</v>
      </c>
      <c r="F1291" s="60" t="s">
        <v>7</v>
      </c>
      <c r="G1291" s="61" t="s">
        <v>10</v>
      </c>
    </row>
    <row r="1292" spans="1:7" x14ac:dyDescent="0.3">
      <c r="A1292" s="57" t="s">
        <v>20</v>
      </c>
      <c r="B1292" s="49" t="s">
        <v>1</v>
      </c>
      <c r="C1292" s="49" t="s">
        <v>6</v>
      </c>
      <c r="D1292" s="58">
        <v>2029</v>
      </c>
      <c r="E1292" s="59">
        <v>72.5</v>
      </c>
      <c r="F1292" s="60" t="s">
        <v>7</v>
      </c>
      <c r="G1292" s="61" t="s">
        <v>10</v>
      </c>
    </row>
    <row r="1293" spans="1:7" x14ac:dyDescent="0.3">
      <c r="A1293" s="57" t="s">
        <v>20</v>
      </c>
      <c r="B1293" s="49" t="s">
        <v>1</v>
      </c>
      <c r="C1293" s="49" t="s">
        <v>6</v>
      </c>
      <c r="D1293" s="58">
        <v>2030</v>
      </c>
      <c r="E1293" s="59">
        <v>72.7</v>
      </c>
      <c r="F1293" s="60" t="s">
        <v>7</v>
      </c>
      <c r="G1293" s="61" t="s">
        <v>10</v>
      </c>
    </row>
    <row r="1294" spans="1:7" x14ac:dyDescent="0.3">
      <c r="A1294" s="62" t="s">
        <v>20</v>
      </c>
      <c r="B1294" s="50" t="s">
        <v>1</v>
      </c>
      <c r="C1294" s="50" t="s">
        <v>8</v>
      </c>
      <c r="D1294" s="63">
        <v>2014</v>
      </c>
      <c r="E1294" s="64">
        <v>13.6</v>
      </c>
      <c r="F1294" s="65">
        <v>2250.9</v>
      </c>
      <c r="G1294" s="66" t="s">
        <v>3</v>
      </c>
    </row>
    <row r="1295" spans="1:7" x14ac:dyDescent="0.3">
      <c r="A1295" s="62" t="s">
        <v>20</v>
      </c>
      <c r="B1295" s="50" t="s">
        <v>1</v>
      </c>
      <c r="C1295" s="50" t="s">
        <v>8</v>
      </c>
      <c r="D1295" s="63">
        <v>2015</v>
      </c>
      <c r="E1295" s="64">
        <v>13.7</v>
      </c>
      <c r="F1295" s="65">
        <v>2272.9</v>
      </c>
      <c r="G1295" s="66" t="s">
        <v>3</v>
      </c>
    </row>
    <row r="1296" spans="1:7" x14ac:dyDescent="0.3">
      <c r="A1296" s="62" t="s">
        <v>20</v>
      </c>
      <c r="B1296" s="50" t="s">
        <v>1</v>
      </c>
      <c r="C1296" s="50" t="s">
        <v>8</v>
      </c>
      <c r="D1296" s="63">
        <v>2016</v>
      </c>
      <c r="E1296" s="64">
        <v>13.7</v>
      </c>
      <c r="F1296" s="65">
        <v>2291.9</v>
      </c>
      <c r="G1296" s="66" t="s">
        <v>3</v>
      </c>
    </row>
    <row r="1297" spans="1:7" x14ac:dyDescent="0.3">
      <c r="A1297" s="62" t="s">
        <v>20</v>
      </c>
      <c r="B1297" s="50" t="s">
        <v>1</v>
      </c>
      <c r="C1297" s="50" t="s">
        <v>8</v>
      </c>
      <c r="D1297" s="63">
        <v>2017</v>
      </c>
      <c r="E1297" s="64">
        <v>13.7</v>
      </c>
      <c r="F1297" s="65">
        <v>2303.1999999999998</v>
      </c>
      <c r="G1297" s="66" t="s">
        <v>3</v>
      </c>
    </row>
    <row r="1298" spans="1:7" x14ac:dyDescent="0.3">
      <c r="A1298" s="62" t="s">
        <v>20</v>
      </c>
      <c r="B1298" s="50" t="s">
        <v>1</v>
      </c>
      <c r="C1298" s="50" t="s">
        <v>8</v>
      </c>
      <c r="D1298" s="63">
        <v>2018</v>
      </c>
      <c r="E1298" s="64">
        <v>13.7</v>
      </c>
      <c r="F1298" s="65">
        <v>2303.1999999999998</v>
      </c>
      <c r="G1298" s="66" t="s">
        <v>3</v>
      </c>
    </row>
    <row r="1299" spans="1:7" x14ac:dyDescent="0.3">
      <c r="A1299" s="62" t="s">
        <v>20</v>
      </c>
      <c r="B1299" s="50" t="s">
        <v>1</v>
      </c>
      <c r="C1299" s="50" t="s">
        <v>8</v>
      </c>
      <c r="D1299" s="63">
        <v>2019</v>
      </c>
      <c r="E1299" s="64">
        <v>13.6</v>
      </c>
      <c r="F1299" s="65">
        <v>2299.3000000000002</v>
      </c>
      <c r="G1299" s="66" t="s">
        <v>3</v>
      </c>
    </row>
    <row r="1300" spans="1:7" x14ac:dyDescent="0.3">
      <c r="A1300" s="62" t="s">
        <v>20</v>
      </c>
      <c r="B1300" s="50" t="s">
        <v>1</v>
      </c>
      <c r="C1300" s="50" t="s">
        <v>8</v>
      </c>
      <c r="D1300" s="63">
        <v>2020</v>
      </c>
      <c r="E1300" s="64">
        <v>13.6</v>
      </c>
      <c r="F1300" s="65">
        <v>2298.1</v>
      </c>
      <c r="G1300" s="66" t="s">
        <v>10</v>
      </c>
    </row>
    <row r="1301" spans="1:7" x14ac:dyDescent="0.3">
      <c r="A1301" s="62" t="s">
        <v>20</v>
      </c>
      <c r="B1301" s="50" t="s">
        <v>1</v>
      </c>
      <c r="C1301" s="50" t="s">
        <v>8</v>
      </c>
      <c r="D1301" s="63">
        <v>2021</v>
      </c>
      <c r="E1301" s="64">
        <v>13.5</v>
      </c>
      <c r="F1301" s="65">
        <v>2297.9</v>
      </c>
      <c r="G1301" s="66" t="s">
        <v>10</v>
      </c>
    </row>
    <row r="1302" spans="1:7" x14ac:dyDescent="0.3">
      <c r="A1302" s="62" t="s">
        <v>20</v>
      </c>
      <c r="B1302" s="50" t="s">
        <v>1</v>
      </c>
      <c r="C1302" s="50" t="s">
        <v>8</v>
      </c>
      <c r="D1302" s="63">
        <v>2022</v>
      </c>
      <c r="E1302" s="64">
        <v>13.4</v>
      </c>
      <c r="F1302" s="65">
        <v>2297.1999999999998</v>
      </c>
      <c r="G1302" s="66" t="s">
        <v>10</v>
      </c>
    </row>
    <row r="1303" spans="1:7" x14ac:dyDescent="0.3">
      <c r="A1303" s="62" t="s">
        <v>20</v>
      </c>
      <c r="B1303" s="50" t="s">
        <v>1</v>
      </c>
      <c r="C1303" s="50" t="s">
        <v>8</v>
      </c>
      <c r="D1303" s="63">
        <v>2023</v>
      </c>
      <c r="E1303" s="64">
        <v>13.4</v>
      </c>
      <c r="F1303" s="65">
        <v>2297.1999999999998</v>
      </c>
      <c r="G1303" s="66" t="s">
        <v>10</v>
      </c>
    </row>
    <row r="1304" spans="1:7" x14ac:dyDescent="0.3">
      <c r="A1304" s="62" t="s">
        <v>20</v>
      </c>
      <c r="B1304" s="50" t="s">
        <v>1</v>
      </c>
      <c r="C1304" s="50" t="s">
        <v>8</v>
      </c>
      <c r="D1304" s="63">
        <v>2024</v>
      </c>
      <c r="E1304" s="64">
        <v>13.3</v>
      </c>
      <c r="F1304" s="65">
        <v>2298</v>
      </c>
      <c r="G1304" s="66" t="s">
        <v>10</v>
      </c>
    </row>
    <row r="1305" spans="1:7" x14ac:dyDescent="0.3">
      <c r="A1305" s="62" t="s">
        <v>20</v>
      </c>
      <c r="B1305" s="50" t="s">
        <v>1</v>
      </c>
      <c r="C1305" s="50" t="s">
        <v>8</v>
      </c>
      <c r="D1305" s="63">
        <v>2025</v>
      </c>
      <c r="E1305" s="64">
        <v>13.2</v>
      </c>
      <c r="F1305" s="65">
        <v>2298</v>
      </c>
      <c r="G1305" s="66" t="s">
        <v>10</v>
      </c>
    </row>
    <row r="1306" spans="1:7" x14ac:dyDescent="0.3">
      <c r="A1306" s="62" t="s">
        <v>20</v>
      </c>
      <c r="B1306" s="50" t="s">
        <v>1</v>
      </c>
      <c r="C1306" s="50" t="s">
        <v>8</v>
      </c>
      <c r="D1306" s="63">
        <v>2026</v>
      </c>
      <c r="E1306" s="64">
        <v>13.1</v>
      </c>
      <c r="F1306" s="65">
        <v>2298.8000000000002</v>
      </c>
      <c r="G1306" s="66" t="s">
        <v>10</v>
      </c>
    </row>
    <row r="1307" spans="1:7" x14ac:dyDescent="0.3">
      <c r="A1307" s="62" t="s">
        <v>20</v>
      </c>
      <c r="B1307" s="50" t="s">
        <v>1</v>
      </c>
      <c r="C1307" s="50" t="s">
        <v>8</v>
      </c>
      <c r="D1307" s="63">
        <v>2027</v>
      </c>
      <c r="E1307" s="64">
        <v>13</v>
      </c>
      <c r="F1307" s="65">
        <v>2298.6999999999998</v>
      </c>
      <c r="G1307" s="66" t="s">
        <v>10</v>
      </c>
    </row>
    <row r="1308" spans="1:7" x14ac:dyDescent="0.3">
      <c r="A1308" s="62" t="s">
        <v>20</v>
      </c>
      <c r="B1308" s="50" t="s">
        <v>1</v>
      </c>
      <c r="C1308" s="50" t="s">
        <v>8</v>
      </c>
      <c r="D1308" s="63">
        <v>2028</v>
      </c>
      <c r="E1308" s="64">
        <v>12.9</v>
      </c>
      <c r="F1308" s="65">
        <v>2297.8000000000002</v>
      </c>
      <c r="G1308" s="66" t="s">
        <v>10</v>
      </c>
    </row>
    <row r="1309" spans="1:7" x14ac:dyDescent="0.3">
      <c r="A1309" s="62" t="s">
        <v>20</v>
      </c>
      <c r="B1309" s="50" t="s">
        <v>1</v>
      </c>
      <c r="C1309" s="50" t="s">
        <v>8</v>
      </c>
      <c r="D1309" s="63">
        <v>2029</v>
      </c>
      <c r="E1309" s="64">
        <v>12.8</v>
      </c>
      <c r="F1309" s="65">
        <v>2294.9</v>
      </c>
      <c r="G1309" s="66" t="s">
        <v>10</v>
      </c>
    </row>
    <row r="1310" spans="1:7" x14ac:dyDescent="0.3">
      <c r="A1310" s="62" t="s">
        <v>20</v>
      </c>
      <c r="B1310" s="50" t="s">
        <v>1</v>
      </c>
      <c r="C1310" s="50" t="s">
        <v>8</v>
      </c>
      <c r="D1310" s="63">
        <v>2030</v>
      </c>
      <c r="E1310" s="64">
        <v>12.7</v>
      </c>
      <c r="F1310" s="65">
        <v>2291.6</v>
      </c>
      <c r="G1310" s="66" t="s">
        <v>10</v>
      </c>
    </row>
    <row r="1311" spans="1:7" x14ac:dyDescent="0.3">
      <c r="A1311" s="1" t="s">
        <v>20</v>
      </c>
      <c r="B1311" s="2" t="s">
        <v>1</v>
      </c>
      <c r="C1311" s="2" t="s">
        <v>9</v>
      </c>
      <c r="D1311" s="3">
        <v>2014</v>
      </c>
      <c r="E1311" s="4">
        <v>16.7</v>
      </c>
      <c r="F1311" s="5">
        <v>2770.5</v>
      </c>
      <c r="G1311" s="6" t="s">
        <v>3</v>
      </c>
    </row>
    <row r="1312" spans="1:7" x14ac:dyDescent="0.3">
      <c r="A1312" s="1" t="s">
        <v>20</v>
      </c>
      <c r="B1312" s="2" t="s">
        <v>1</v>
      </c>
      <c r="C1312" s="2" t="s">
        <v>9</v>
      </c>
      <c r="D1312" s="3">
        <v>2015</v>
      </c>
      <c r="E1312" s="4">
        <v>16.8</v>
      </c>
      <c r="F1312" s="5">
        <v>2790.6</v>
      </c>
      <c r="G1312" s="6" t="s">
        <v>3</v>
      </c>
    </row>
    <row r="1313" spans="1:7" x14ac:dyDescent="0.3">
      <c r="A1313" s="1" t="s">
        <v>20</v>
      </c>
      <c r="B1313" s="2" t="s">
        <v>1</v>
      </c>
      <c r="C1313" s="2" t="s">
        <v>9</v>
      </c>
      <c r="D1313" s="3">
        <v>2016</v>
      </c>
      <c r="E1313" s="4">
        <v>16.8</v>
      </c>
      <c r="F1313" s="5">
        <v>2805.6</v>
      </c>
      <c r="G1313" s="6" t="s">
        <v>3</v>
      </c>
    </row>
    <row r="1314" spans="1:7" x14ac:dyDescent="0.3">
      <c r="A1314" s="1" t="s">
        <v>20</v>
      </c>
      <c r="B1314" s="2" t="s">
        <v>1</v>
      </c>
      <c r="C1314" s="2" t="s">
        <v>9</v>
      </c>
      <c r="D1314" s="3">
        <v>2017</v>
      </c>
      <c r="E1314" s="4">
        <v>16.8</v>
      </c>
      <c r="F1314" s="5">
        <v>2813.7</v>
      </c>
      <c r="G1314" s="6" t="s">
        <v>3</v>
      </c>
    </row>
    <row r="1315" spans="1:7" x14ac:dyDescent="0.3">
      <c r="A1315" s="1" t="s">
        <v>20</v>
      </c>
      <c r="B1315" s="2" t="s">
        <v>1</v>
      </c>
      <c r="C1315" s="2" t="s">
        <v>9</v>
      </c>
      <c r="D1315" s="3">
        <v>2018</v>
      </c>
      <c r="E1315" s="4">
        <v>16.7</v>
      </c>
      <c r="F1315" s="5">
        <v>2815</v>
      </c>
      <c r="G1315" s="6" t="s">
        <v>3</v>
      </c>
    </row>
    <row r="1316" spans="1:7" x14ac:dyDescent="0.3">
      <c r="A1316" s="1" t="s">
        <v>20</v>
      </c>
      <c r="B1316" s="2" t="s">
        <v>1</v>
      </c>
      <c r="C1316" s="2" t="s">
        <v>9</v>
      </c>
      <c r="D1316" s="3">
        <v>2019</v>
      </c>
      <c r="E1316" s="4">
        <v>16.7</v>
      </c>
      <c r="F1316" s="5">
        <v>2811.7</v>
      </c>
      <c r="G1316" s="6" t="s">
        <v>3</v>
      </c>
    </row>
    <row r="1317" spans="1:7" x14ac:dyDescent="0.3">
      <c r="A1317" s="1" t="s">
        <v>20</v>
      </c>
      <c r="B1317" s="2" t="s">
        <v>1</v>
      </c>
      <c r="C1317" s="2" t="s">
        <v>9</v>
      </c>
      <c r="D1317" s="3">
        <v>2020</v>
      </c>
      <c r="E1317" s="4">
        <v>16.600000000000001</v>
      </c>
      <c r="F1317" s="5">
        <v>2812.7</v>
      </c>
      <c r="G1317" s="6" t="s">
        <v>10</v>
      </c>
    </row>
    <row r="1318" spans="1:7" x14ac:dyDescent="0.3">
      <c r="A1318" s="1" t="s">
        <v>20</v>
      </c>
      <c r="B1318" s="2" t="s">
        <v>1</v>
      </c>
      <c r="C1318" s="2" t="s">
        <v>9</v>
      </c>
      <c r="D1318" s="3">
        <v>2021</v>
      </c>
      <c r="E1318" s="4">
        <v>16.600000000000001</v>
      </c>
      <c r="F1318" s="5">
        <v>2816.3</v>
      </c>
      <c r="G1318" s="6" t="s">
        <v>10</v>
      </c>
    </row>
    <row r="1319" spans="1:7" x14ac:dyDescent="0.3">
      <c r="A1319" s="1" t="s">
        <v>20</v>
      </c>
      <c r="B1319" s="2" t="s">
        <v>1</v>
      </c>
      <c r="C1319" s="2" t="s">
        <v>9</v>
      </c>
      <c r="D1319" s="3">
        <v>2022</v>
      </c>
      <c r="E1319" s="4">
        <v>16.5</v>
      </c>
      <c r="F1319" s="5">
        <v>2818</v>
      </c>
      <c r="G1319" s="6" t="s">
        <v>10</v>
      </c>
    </row>
    <row r="1320" spans="1:7" x14ac:dyDescent="0.3">
      <c r="A1320" s="1" t="s">
        <v>20</v>
      </c>
      <c r="B1320" s="2" t="s">
        <v>1</v>
      </c>
      <c r="C1320" s="2" t="s">
        <v>9</v>
      </c>
      <c r="D1320" s="3">
        <v>2023</v>
      </c>
      <c r="E1320" s="4">
        <v>16.399999999999999</v>
      </c>
      <c r="F1320" s="5">
        <v>2822</v>
      </c>
      <c r="G1320" s="6" t="s">
        <v>10</v>
      </c>
    </row>
    <row r="1321" spans="1:7" x14ac:dyDescent="0.3">
      <c r="A1321" s="1" t="s">
        <v>20</v>
      </c>
      <c r="B1321" s="2" t="s">
        <v>1</v>
      </c>
      <c r="C1321" s="2" t="s">
        <v>9</v>
      </c>
      <c r="D1321" s="3">
        <v>2024</v>
      </c>
      <c r="E1321" s="4">
        <v>16.3</v>
      </c>
      <c r="F1321" s="5">
        <v>2825.5</v>
      </c>
      <c r="G1321" s="6" t="s">
        <v>10</v>
      </c>
    </row>
    <row r="1322" spans="1:7" x14ac:dyDescent="0.3">
      <c r="A1322" s="1" t="s">
        <v>20</v>
      </c>
      <c r="B1322" s="2" t="s">
        <v>1</v>
      </c>
      <c r="C1322" s="2" t="s">
        <v>9</v>
      </c>
      <c r="D1322" s="3">
        <v>2025</v>
      </c>
      <c r="E1322" s="4">
        <v>16.3</v>
      </c>
      <c r="F1322" s="5">
        <v>2831.7</v>
      </c>
      <c r="G1322" s="6" t="s">
        <v>10</v>
      </c>
    </row>
    <row r="1323" spans="1:7" x14ac:dyDescent="0.3">
      <c r="A1323" s="1" t="s">
        <v>20</v>
      </c>
      <c r="B1323" s="2" t="s">
        <v>1</v>
      </c>
      <c r="C1323" s="2" t="s">
        <v>9</v>
      </c>
      <c r="D1323" s="3">
        <v>2026</v>
      </c>
      <c r="E1323" s="4">
        <v>16.2</v>
      </c>
      <c r="F1323" s="5">
        <v>2834.5</v>
      </c>
      <c r="G1323" s="6" t="s">
        <v>10</v>
      </c>
    </row>
    <row r="1324" spans="1:7" x14ac:dyDescent="0.3">
      <c r="A1324" s="1" t="s">
        <v>20</v>
      </c>
      <c r="B1324" s="2" t="s">
        <v>1</v>
      </c>
      <c r="C1324" s="2" t="s">
        <v>9</v>
      </c>
      <c r="D1324" s="3">
        <v>2027</v>
      </c>
      <c r="E1324" s="4">
        <v>16.100000000000001</v>
      </c>
      <c r="F1324" s="5">
        <v>2837.1</v>
      </c>
      <c r="G1324" s="6" t="s">
        <v>10</v>
      </c>
    </row>
    <row r="1325" spans="1:7" x14ac:dyDescent="0.3">
      <c r="A1325" s="1" t="s">
        <v>20</v>
      </c>
      <c r="B1325" s="2" t="s">
        <v>1</v>
      </c>
      <c r="C1325" s="2" t="s">
        <v>9</v>
      </c>
      <c r="D1325" s="3">
        <v>2028</v>
      </c>
      <c r="E1325" s="4">
        <v>16</v>
      </c>
      <c r="F1325" s="5">
        <v>2840.6</v>
      </c>
      <c r="G1325" s="6" t="s">
        <v>10</v>
      </c>
    </row>
    <row r="1326" spans="1:7" x14ac:dyDescent="0.3">
      <c r="A1326" s="1" t="s">
        <v>20</v>
      </c>
      <c r="B1326" s="2" t="s">
        <v>1</v>
      </c>
      <c r="C1326" s="2" t="s">
        <v>9</v>
      </c>
      <c r="D1326" s="3">
        <v>2029</v>
      </c>
      <c r="E1326" s="4">
        <v>15.9</v>
      </c>
      <c r="F1326" s="5">
        <v>2839.8</v>
      </c>
      <c r="G1326" s="6" t="s">
        <v>10</v>
      </c>
    </row>
    <row r="1327" spans="1:7" x14ac:dyDescent="0.3">
      <c r="A1327" s="1" t="s">
        <v>20</v>
      </c>
      <c r="B1327" s="2" t="s">
        <v>1</v>
      </c>
      <c r="C1327" s="2" t="s">
        <v>9</v>
      </c>
      <c r="D1327" s="3">
        <v>2030</v>
      </c>
      <c r="E1327" s="4">
        <v>15.8</v>
      </c>
      <c r="F1327" s="5">
        <v>2840.5</v>
      </c>
      <c r="G1327" s="6" t="s">
        <v>10</v>
      </c>
    </row>
    <row r="1328" spans="1:7" x14ac:dyDescent="0.3">
      <c r="A1328" s="51" t="s">
        <v>0</v>
      </c>
      <c r="B1328" s="48" t="s">
        <v>1</v>
      </c>
      <c r="C1328" s="48" t="s">
        <v>2</v>
      </c>
      <c r="D1328" s="52">
        <v>2014</v>
      </c>
      <c r="E1328" s="53">
        <v>24.7</v>
      </c>
      <c r="F1328" s="54">
        <v>54294.3</v>
      </c>
      <c r="G1328" s="55" t="s">
        <v>3</v>
      </c>
    </row>
    <row r="1329" spans="1:7" x14ac:dyDescent="0.3">
      <c r="A1329" s="51" t="s">
        <v>0</v>
      </c>
      <c r="B1329" s="48" t="s">
        <v>1</v>
      </c>
      <c r="C1329" s="48" t="s">
        <v>2</v>
      </c>
      <c r="D1329" s="52">
        <v>2015</v>
      </c>
      <c r="E1329" s="53">
        <v>25.3</v>
      </c>
      <c r="F1329" s="54">
        <v>57371.199999999997</v>
      </c>
      <c r="G1329" s="55" t="s">
        <v>3</v>
      </c>
    </row>
    <row r="1330" spans="1:7" x14ac:dyDescent="0.3">
      <c r="A1330" s="48" t="s">
        <v>0</v>
      </c>
      <c r="B1330" s="48" t="s">
        <v>1</v>
      </c>
      <c r="C1330" s="48" t="s">
        <v>2</v>
      </c>
      <c r="D1330" s="52">
        <v>2016</v>
      </c>
      <c r="E1330" s="53">
        <v>25.8</v>
      </c>
      <c r="F1330" s="54">
        <v>60176.7</v>
      </c>
      <c r="G1330" s="56" t="s">
        <v>3</v>
      </c>
    </row>
    <row r="1331" spans="1:7" x14ac:dyDescent="0.3">
      <c r="A1331" s="51" t="s">
        <v>0</v>
      </c>
      <c r="B1331" s="48" t="s">
        <v>1</v>
      </c>
      <c r="C1331" s="48" t="s">
        <v>2</v>
      </c>
      <c r="D1331" s="52">
        <v>2017</v>
      </c>
      <c r="E1331" s="53">
        <v>26.2</v>
      </c>
      <c r="F1331" s="54">
        <v>63053</v>
      </c>
      <c r="G1331" s="55" t="s">
        <v>3</v>
      </c>
    </row>
    <row r="1332" spans="1:7" x14ac:dyDescent="0.3">
      <c r="A1332" s="51" t="s">
        <v>0</v>
      </c>
      <c r="B1332" s="48" t="s">
        <v>1</v>
      </c>
      <c r="C1332" s="48" t="s">
        <v>2</v>
      </c>
      <c r="D1332" s="52">
        <v>2018</v>
      </c>
      <c r="E1332" s="53">
        <v>26.7</v>
      </c>
      <c r="F1332" s="54">
        <v>66190.8</v>
      </c>
      <c r="G1332" s="55" t="s">
        <v>3</v>
      </c>
    </row>
    <row r="1333" spans="1:7" x14ac:dyDescent="0.3">
      <c r="A1333" s="51" t="s">
        <v>0</v>
      </c>
      <c r="B1333" s="48" t="s">
        <v>1</v>
      </c>
      <c r="C1333" s="48" t="s">
        <v>2</v>
      </c>
      <c r="D1333" s="52">
        <v>2019</v>
      </c>
      <c r="E1333" s="53">
        <v>27.3</v>
      </c>
      <c r="F1333" s="54">
        <v>69586.399999999994</v>
      </c>
      <c r="G1333" s="55" t="s">
        <v>3</v>
      </c>
    </row>
    <row r="1334" spans="1:7" x14ac:dyDescent="0.3">
      <c r="A1334" s="51" t="s">
        <v>0</v>
      </c>
      <c r="B1334" s="48" t="s">
        <v>1</v>
      </c>
      <c r="C1334" s="48" t="s">
        <v>2</v>
      </c>
      <c r="D1334" s="52">
        <v>2020</v>
      </c>
      <c r="E1334" s="53">
        <v>27.8</v>
      </c>
      <c r="F1334" s="54">
        <v>73153.3</v>
      </c>
      <c r="G1334" s="55" t="s">
        <v>10</v>
      </c>
    </row>
    <row r="1335" spans="1:7" x14ac:dyDescent="0.3">
      <c r="A1335" s="51" t="s">
        <v>0</v>
      </c>
      <c r="B1335" s="48" t="s">
        <v>1</v>
      </c>
      <c r="C1335" s="48" t="s">
        <v>2</v>
      </c>
      <c r="D1335" s="52">
        <v>2021</v>
      </c>
      <c r="E1335" s="53">
        <v>28.4</v>
      </c>
      <c r="F1335" s="54">
        <v>76835.5</v>
      </c>
      <c r="G1335" s="55" t="s">
        <v>10</v>
      </c>
    </row>
    <row r="1336" spans="1:7" x14ac:dyDescent="0.3">
      <c r="A1336" s="51" t="s">
        <v>0</v>
      </c>
      <c r="B1336" s="48" t="s">
        <v>1</v>
      </c>
      <c r="C1336" s="48" t="s">
        <v>2</v>
      </c>
      <c r="D1336" s="52">
        <v>2022</v>
      </c>
      <c r="E1336" s="53">
        <v>28.9</v>
      </c>
      <c r="F1336" s="54">
        <v>80668.899999999994</v>
      </c>
      <c r="G1336" s="55" t="s">
        <v>10</v>
      </c>
    </row>
    <row r="1337" spans="1:7" x14ac:dyDescent="0.3">
      <c r="A1337" s="51" t="s">
        <v>0</v>
      </c>
      <c r="B1337" s="48" t="s">
        <v>1</v>
      </c>
      <c r="C1337" s="48" t="s">
        <v>2</v>
      </c>
      <c r="D1337" s="52">
        <v>2023</v>
      </c>
      <c r="E1337" s="53">
        <v>29.5</v>
      </c>
      <c r="F1337" s="54">
        <v>84625.600000000006</v>
      </c>
      <c r="G1337" s="55" t="s">
        <v>10</v>
      </c>
    </row>
    <row r="1338" spans="1:7" x14ac:dyDescent="0.3">
      <c r="A1338" s="51" t="s">
        <v>0</v>
      </c>
      <c r="B1338" s="48" t="s">
        <v>1</v>
      </c>
      <c r="C1338" s="48" t="s">
        <v>2</v>
      </c>
      <c r="D1338" s="52">
        <v>2024</v>
      </c>
      <c r="E1338" s="53">
        <v>30</v>
      </c>
      <c r="F1338" s="54">
        <v>88644.2</v>
      </c>
      <c r="G1338" s="55" t="s">
        <v>10</v>
      </c>
    </row>
    <row r="1339" spans="1:7" x14ac:dyDescent="0.3">
      <c r="A1339" s="51" t="s">
        <v>0</v>
      </c>
      <c r="B1339" s="48" t="s">
        <v>1</v>
      </c>
      <c r="C1339" s="48" t="s">
        <v>2</v>
      </c>
      <c r="D1339" s="52">
        <v>2025</v>
      </c>
      <c r="E1339" s="53">
        <v>30.5</v>
      </c>
      <c r="F1339" s="54">
        <v>92788.3</v>
      </c>
      <c r="G1339" s="55" t="s">
        <v>10</v>
      </c>
    </row>
    <row r="1340" spans="1:7" x14ac:dyDescent="0.3">
      <c r="A1340" s="51" t="s">
        <v>0</v>
      </c>
      <c r="B1340" s="48" t="s">
        <v>1</v>
      </c>
      <c r="C1340" s="48" t="s">
        <v>2</v>
      </c>
      <c r="D1340" s="52">
        <v>2026</v>
      </c>
      <c r="E1340" s="53">
        <v>31</v>
      </c>
      <c r="F1340" s="54">
        <v>96985.8</v>
      </c>
      <c r="G1340" s="55" t="s">
        <v>10</v>
      </c>
    </row>
    <row r="1341" spans="1:7" x14ac:dyDescent="0.3">
      <c r="A1341" s="51" t="s">
        <v>0</v>
      </c>
      <c r="B1341" s="48" t="s">
        <v>1</v>
      </c>
      <c r="C1341" s="48" t="s">
        <v>2</v>
      </c>
      <c r="D1341" s="52">
        <v>2027</v>
      </c>
      <c r="E1341" s="53">
        <v>31.5</v>
      </c>
      <c r="F1341" s="54">
        <v>101335.6</v>
      </c>
      <c r="G1341" s="55" t="s">
        <v>10</v>
      </c>
    </row>
    <row r="1342" spans="1:7" x14ac:dyDescent="0.3">
      <c r="A1342" s="51" t="s">
        <v>0</v>
      </c>
      <c r="B1342" s="48" t="s">
        <v>1</v>
      </c>
      <c r="C1342" s="48" t="s">
        <v>2</v>
      </c>
      <c r="D1342" s="52">
        <v>2028</v>
      </c>
      <c r="E1342" s="53">
        <v>32</v>
      </c>
      <c r="F1342" s="54">
        <v>105735.6</v>
      </c>
      <c r="G1342" s="55" t="s">
        <v>10</v>
      </c>
    </row>
    <row r="1343" spans="1:7" x14ac:dyDescent="0.3">
      <c r="A1343" s="51" t="s">
        <v>0</v>
      </c>
      <c r="B1343" s="48" t="s">
        <v>1</v>
      </c>
      <c r="C1343" s="48" t="s">
        <v>2</v>
      </c>
      <c r="D1343" s="52">
        <v>2029</v>
      </c>
      <c r="E1343" s="53">
        <v>32.5</v>
      </c>
      <c r="F1343" s="54">
        <v>110240.6</v>
      </c>
      <c r="G1343" s="55" t="s">
        <v>10</v>
      </c>
    </row>
    <row r="1344" spans="1:7" x14ac:dyDescent="0.3">
      <c r="A1344" s="51" t="s">
        <v>0</v>
      </c>
      <c r="B1344" s="48" t="s">
        <v>1</v>
      </c>
      <c r="C1344" s="48" t="s">
        <v>2</v>
      </c>
      <c r="D1344" s="52">
        <v>2030</v>
      </c>
      <c r="E1344" s="53">
        <v>32.9</v>
      </c>
      <c r="F1344" s="54">
        <v>114819.4</v>
      </c>
      <c r="G1344" s="55" t="s">
        <v>10</v>
      </c>
    </row>
    <row r="1345" spans="1:7" x14ac:dyDescent="0.3">
      <c r="A1345" s="1" t="s">
        <v>0</v>
      </c>
      <c r="B1345" s="2" t="s">
        <v>1</v>
      </c>
      <c r="C1345" s="2" t="s">
        <v>4</v>
      </c>
      <c r="D1345" s="3">
        <v>2014</v>
      </c>
      <c r="E1345" s="4">
        <v>21.2</v>
      </c>
      <c r="F1345" s="5">
        <v>46576.2</v>
      </c>
      <c r="G1345" s="6" t="s">
        <v>3</v>
      </c>
    </row>
    <row r="1346" spans="1:7" x14ac:dyDescent="0.3">
      <c r="A1346" s="1" t="s">
        <v>0</v>
      </c>
      <c r="B1346" s="2" t="s">
        <v>1</v>
      </c>
      <c r="C1346" s="2" t="s">
        <v>4</v>
      </c>
      <c r="D1346" s="3">
        <v>2015</v>
      </c>
      <c r="E1346" s="4">
        <v>21.9</v>
      </c>
      <c r="F1346" s="5">
        <v>49602.400000000001</v>
      </c>
      <c r="G1346" s="6" t="s">
        <v>3</v>
      </c>
    </row>
    <row r="1347" spans="1:7" x14ac:dyDescent="0.3">
      <c r="A1347" s="1" t="s">
        <v>0</v>
      </c>
      <c r="B1347" s="2" t="s">
        <v>1</v>
      </c>
      <c r="C1347" s="2" t="s">
        <v>4</v>
      </c>
      <c r="D1347" s="3">
        <v>2016</v>
      </c>
      <c r="E1347" s="4">
        <v>22.4</v>
      </c>
      <c r="F1347" s="5">
        <v>52322.3</v>
      </c>
      <c r="G1347" s="6" t="s">
        <v>3</v>
      </c>
    </row>
    <row r="1348" spans="1:7" x14ac:dyDescent="0.3">
      <c r="A1348" s="1" t="s">
        <v>0</v>
      </c>
      <c r="B1348" s="2" t="s">
        <v>1</v>
      </c>
      <c r="C1348" s="2" t="s">
        <v>4</v>
      </c>
      <c r="D1348" s="3">
        <v>2017</v>
      </c>
      <c r="E1348" s="4">
        <v>22.9</v>
      </c>
      <c r="F1348" s="5">
        <v>55057.8</v>
      </c>
      <c r="G1348" s="6" t="s">
        <v>3</v>
      </c>
    </row>
    <row r="1349" spans="1:7" x14ac:dyDescent="0.3">
      <c r="A1349" s="1" t="s">
        <v>0</v>
      </c>
      <c r="B1349" s="2" t="s">
        <v>1</v>
      </c>
      <c r="C1349" s="2" t="s">
        <v>4</v>
      </c>
      <c r="D1349" s="3">
        <v>2018</v>
      </c>
      <c r="E1349" s="4">
        <v>23.5</v>
      </c>
      <c r="F1349" s="5">
        <v>58150.7</v>
      </c>
      <c r="G1349" s="6" t="s">
        <v>3</v>
      </c>
    </row>
    <row r="1350" spans="1:7" x14ac:dyDescent="0.3">
      <c r="A1350" s="1" t="s">
        <v>0</v>
      </c>
      <c r="B1350" s="2" t="s">
        <v>1</v>
      </c>
      <c r="C1350" s="2" t="s">
        <v>4</v>
      </c>
      <c r="D1350" s="3">
        <v>2019</v>
      </c>
      <c r="E1350" s="4">
        <v>24.1</v>
      </c>
      <c r="F1350" s="5">
        <v>61426.400000000001</v>
      </c>
      <c r="G1350" s="6" t="s">
        <v>3</v>
      </c>
    </row>
    <row r="1351" spans="1:7" x14ac:dyDescent="0.3">
      <c r="A1351" s="1" t="s">
        <v>0</v>
      </c>
      <c r="B1351" s="2" t="s">
        <v>1</v>
      </c>
      <c r="C1351" s="2" t="s">
        <v>4</v>
      </c>
      <c r="D1351" s="3">
        <v>2020</v>
      </c>
      <c r="E1351" s="4">
        <v>24.7</v>
      </c>
      <c r="F1351" s="5">
        <v>64863.5</v>
      </c>
      <c r="G1351" s="6" t="s">
        <v>10</v>
      </c>
    </row>
    <row r="1352" spans="1:7" x14ac:dyDescent="0.3">
      <c r="A1352" s="1" t="s">
        <v>0</v>
      </c>
      <c r="B1352" s="2" t="s">
        <v>1</v>
      </c>
      <c r="C1352" s="2" t="s">
        <v>4</v>
      </c>
      <c r="D1352" s="3">
        <v>2021</v>
      </c>
      <c r="E1352" s="4">
        <v>25.3</v>
      </c>
      <c r="F1352" s="5">
        <v>68449.600000000006</v>
      </c>
      <c r="G1352" s="6" t="s">
        <v>10</v>
      </c>
    </row>
    <row r="1353" spans="1:7" x14ac:dyDescent="0.3">
      <c r="A1353" s="1" t="s">
        <v>0</v>
      </c>
      <c r="B1353" s="2" t="s">
        <v>1</v>
      </c>
      <c r="C1353" s="2" t="s">
        <v>4</v>
      </c>
      <c r="D1353" s="3">
        <v>2022</v>
      </c>
      <c r="E1353" s="4">
        <v>25.9</v>
      </c>
      <c r="F1353" s="5">
        <v>72146.100000000006</v>
      </c>
      <c r="G1353" s="6" t="s">
        <v>10</v>
      </c>
    </row>
    <row r="1354" spans="1:7" x14ac:dyDescent="0.3">
      <c r="A1354" s="1" t="s">
        <v>0</v>
      </c>
      <c r="B1354" s="2" t="s">
        <v>1</v>
      </c>
      <c r="C1354" s="2" t="s">
        <v>4</v>
      </c>
      <c r="D1354" s="3">
        <v>2023</v>
      </c>
      <c r="E1354" s="4">
        <v>26.5</v>
      </c>
      <c r="F1354" s="5">
        <v>75958.8</v>
      </c>
      <c r="G1354" s="6" t="s">
        <v>10</v>
      </c>
    </row>
    <row r="1355" spans="1:7" x14ac:dyDescent="0.3">
      <c r="A1355" s="1" t="s">
        <v>0</v>
      </c>
      <c r="B1355" s="2" t="s">
        <v>1</v>
      </c>
      <c r="C1355" s="2" t="s">
        <v>4</v>
      </c>
      <c r="D1355" s="3">
        <v>2024</v>
      </c>
      <c r="E1355" s="4">
        <v>27.1</v>
      </c>
      <c r="F1355" s="5">
        <v>79869.600000000006</v>
      </c>
      <c r="G1355" s="6" t="s">
        <v>10</v>
      </c>
    </row>
    <row r="1356" spans="1:7" x14ac:dyDescent="0.3">
      <c r="A1356" s="1" t="s">
        <v>0</v>
      </c>
      <c r="B1356" s="2" t="s">
        <v>1</v>
      </c>
      <c r="C1356" s="2" t="s">
        <v>4</v>
      </c>
      <c r="D1356" s="3">
        <v>2025</v>
      </c>
      <c r="E1356" s="4">
        <v>27.6</v>
      </c>
      <c r="F1356" s="5">
        <v>83913.8</v>
      </c>
      <c r="G1356" s="6" t="s">
        <v>10</v>
      </c>
    </row>
    <row r="1357" spans="1:7" x14ac:dyDescent="0.3">
      <c r="A1357" s="1" t="s">
        <v>0</v>
      </c>
      <c r="B1357" s="2" t="s">
        <v>1</v>
      </c>
      <c r="C1357" s="2" t="s">
        <v>4</v>
      </c>
      <c r="D1357" s="3">
        <v>2026</v>
      </c>
      <c r="E1357" s="4">
        <v>28.2</v>
      </c>
      <c r="F1357" s="5">
        <v>87998.399999999994</v>
      </c>
      <c r="G1357" s="6" t="s">
        <v>10</v>
      </c>
    </row>
    <row r="1358" spans="1:7" x14ac:dyDescent="0.3">
      <c r="A1358" s="1" t="s">
        <v>0</v>
      </c>
      <c r="B1358" s="2" t="s">
        <v>1</v>
      </c>
      <c r="C1358" s="2" t="s">
        <v>4</v>
      </c>
      <c r="D1358" s="3">
        <v>2027</v>
      </c>
      <c r="E1358" s="4">
        <v>28.7</v>
      </c>
      <c r="F1358" s="5">
        <v>92215</v>
      </c>
      <c r="G1358" s="6" t="s">
        <v>10</v>
      </c>
    </row>
    <row r="1359" spans="1:7" x14ac:dyDescent="0.3">
      <c r="A1359" s="1" t="s">
        <v>0</v>
      </c>
      <c r="B1359" s="2" t="s">
        <v>1</v>
      </c>
      <c r="C1359" s="2" t="s">
        <v>4</v>
      </c>
      <c r="D1359" s="3">
        <v>2028</v>
      </c>
      <c r="E1359" s="4">
        <v>29.2</v>
      </c>
      <c r="F1359" s="5">
        <v>96526.399999999994</v>
      </c>
      <c r="G1359" s="6" t="s">
        <v>10</v>
      </c>
    </row>
    <row r="1360" spans="1:7" x14ac:dyDescent="0.3">
      <c r="A1360" s="1" t="s">
        <v>0</v>
      </c>
      <c r="B1360" s="2" t="s">
        <v>1</v>
      </c>
      <c r="C1360" s="2" t="s">
        <v>4</v>
      </c>
      <c r="D1360" s="3">
        <v>2029</v>
      </c>
      <c r="E1360" s="4">
        <v>29.7</v>
      </c>
      <c r="F1360" s="5">
        <v>100880.9</v>
      </c>
      <c r="G1360" s="6" t="s">
        <v>10</v>
      </c>
    </row>
    <row r="1361" spans="1:7" x14ac:dyDescent="0.3">
      <c r="A1361" s="1" t="s">
        <v>0</v>
      </c>
      <c r="B1361" s="2" t="s">
        <v>1</v>
      </c>
      <c r="C1361" s="2" t="s">
        <v>4</v>
      </c>
      <c r="D1361" s="3">
        <v>2030</v>
      </c>
      <c r="E1361" s="4">
        <v>30.2</v>
      </c>
      <c r="F1361" s="5">
        <v>105358.8</v>
      </c>
      <c r="G1361" s="6" t="s">
        <v>10</v>
      </c>
    </row>
    <row r="1362" spans="1:7" x14ac:dyDescent="0.3">
      <c r="A1362" s="1" t="s">
        <v>0</v>
      </c>
      <c r="B1362" s="2" t="s">
        <v>1</v>
      </c>
      <c r="C1362" s="2" t="s">
        <v>5</v>
      </c>
      <c r="D1362" s="3">
        <v>2014</v>
      </c>
      <c r="E1362" s="4">
        <v>3.5</v>
      </c>
      <c r="F1362" s="5">
        <v>7718.1</v>
      </c>
      <c r="G1362" s="6" t="s">
        <v>3</v>
      </c>
    </row>
    <row r="1363" spans="1:7" x14ac:dyDescent="0.3">
      <c r="A1363" s="1" t="s">
        <v>0</v>
      </c>
      <c r="B1363" s="2" t="s">
        <v>1</v>
      </c>
      <c r="C1363" s="2" t="s">
        <v>5</v>
      </c>
      <c r="D1363" s="3">
        <v>2015</v>
      </c>
      <c r="E1363" s="4">
        <v>3.4</v>
      </c>
      <c r="F1363" s="5">
        <v>7768.8</v>
      </c>
      <c r="G1363" s="6" t="s">
        <v>3</v>
      </c>
    </row>
    <row r="1364" spans="1:7" x14ac:dyDescent="0.3">
      <c r="A1364" s="1" t="s">
        <v>0</v>
      </c>
      <c r="B1364" s="2" t="s">
        <v>1</v>
      </c>
      <c r="C1364" s="2" t="s">
        <v>5</v>
      </c>
      <c r="D1364" s="3">
        <v>2016</v>
      </c>
      <c r="E1364" s="4">
        <v>3.4</v>
      </c>
      <c r="F1364" s="5">
        <v>7854.3</v>
      </c>
      <c r="G1364" s="6" t="s">
        <v>3</v>
      </c>
    </row>
    <row r="1365" spans="1:7" x14ac:dyDescent="0.3">
      <c r="A1365" s="1" t="s">
        <v>0</v>
      </c>
      <c r="B1365" s="2" t="s">
        <v>1</v>
      </c>
      <c r="C1365" s="2" t="s">
        <v>5</v>
      </c>
      <c r="D1365" s="3">
        <v>2017</v>
      </c>
      <c r="E1365" s="4">
        <v>3.3</v>
      </c>
      <c r="F1365" s="5">
        <v>7995.2</v>
      </c>
      <c r="G1365" s="6" t="s">
        <v>3</v>
      </c>
    </row>
    <row r="1366" spans="1:7" x14ac:dyDescent="0.3">
      <c r="A1366" s="1" t="s">
        <v>0</v>
      </c>
      <c r="B1366" s="2" t="s">
        <v>1</v>
      </c>
      <c r="C1366" s="2" t="s">
        <v>5</v>
      </c>
      <c r="D1366" s="3">
        <v>2018</v>
      </c>
      <c r="E1366" s="4">
        <v>3.2</v>
      </c>
      <c r="F1366" s="5">
        <v>8040</v>
      </c>
      <c r="G1366" s="6" t="s">
        <v>3</v>
      </c>
    </row>
    <row r="1367" spans="1:7" x14ac:dyDescent="0.3">
      <c r="A1367" s="1" t="s">
        <v>0</v>
      </c>
      <c r="B1367" s="2" t="s">
        <v>1</v>
      </c>
      <c r="C1367" s="2" t="s">
        <v>5</v>
      </c>
      <c r="D1367" s="3">
        <v>2019</v>
      </c>
      <c r="E1367" s="4">
        <v>3.2</v>
      </c>
      <c r="F1367" s="5">
        <v>8159.9</v>
      </c>
      <c r="G1367" s="6" t="s">
        <v>3</v>
      </c>
    </row>
    <row r="1368" spans="1:7" x14ac:dyDescent="0.3">
      <c r="A1368" s="1" t="s">
        <v>0</v>
      </c>
      <c r="B1368" s="2" t="s">
        <v>1</v>
      </c>
      <c r="C1368" s="2" t="s">
        <v>5</v>
      </c>
      <c r="D1368" s="3">
        <v>2020</v>
      </c>
      <c r="E1368" s="4">
        <v>3.2</v>
      </c>
      <c r="F1368" s="5">
        <v>8289.7000000000007</v>
      </c>
      <c r="G1368" s="6" t="s">
        <v>10</v>
      </c>
    </row>
    <row r="1369" spans="1:7" x14ac:dyDescent="0.3">
      <c r="A1369" s="1" t="s">
        <v>0</v>
      </c>
      <c r="B1369" s="2" t="s">
        <v>1</v>
      </c>
      <c r="C1369" s="2" t="s">
        <v>5</v>
      </c>
      <c r="D1369" s="3">
        <v>2021</v>
      </c>
      <c r="E1369" s="4">
        <v>3.1</v>
      </c>
      <c r="F1369" s="5">
        <v>8385.9</v>
      </c>
      <c r="G1369" s="6" t="s">
        <v>10</v>
      </c>
    </row>
    <row r="1370" spans="1:7" x14ac:dyDescent="0.3">
      <c r="A1370" s="1" t="s">
        <v>0</v>
      </c>
      <c r="B1370" s="2" t="s">
        <v>1</v>
      </c>
      <c r="C1370" s="2" t="s">
        <v>5</v>
      </c>
      <c r="D1370" s="3">
        <v>2022</v>
      </c>
      <c r="E1370" s="4">
        <v>3.1</v>
      </c>
      <c r="F1370" s="5">
        <v>8522.7999999999993</v>
      </c>
      <c r="G1370" s="6" t="s">
        <v>10</v>
      </c>
    </row>
    <row r="1371" spans="1:7" x14ac:dyDescent="0.3">
      <c r="A1371" s="1" t="s">
        <v>0</v>
      </c>
      <c r="B1371" s="2" t="s">
        <v>1</v>
      </c>
      <c r="C1371" s="2" t="s">
        <v>5</v>
      </c>
      <c r="D1371" s="3">
        <v>2023</v>
      </c>
      <c r="E1371" s="4">
        <v>3</v>
      </c>
      <c r="F1371" s="5">
        <v>8666.7999999999993</v>
      </c>
      <c r="G1371" s="6" t="s">
        <v>10</v>
      </c>
    </row>
    <row r="1372" spans="1:7" x14ac:dyDescent="0.3">
      <c r="A1372" s="1" t="s">
        <v>0</v>
      </c>
      <c r="B1372" s="2" t="s">
        <v>1</v>
      </c>
      <c r="C1372" s="2" t="s">
        <v>5</v>
      </c>
      <c r="D1372" s="3">
        <v>2024</v>
      </c>
      <c r="E1372" s="4">
        <v>3</v>
      </c>
      <c r="F1372" s="5">
        <v>8774.6</v>
      </c>
      <c r="G1372" s="6" t="s">
        <v>10</v>
      </c>
    </row>
    <row r="1373" spans="1:7" x14ac:dyDescent="0.3">
      <c r="A1373" s="1" t="s">
        <v>0</v>
      </c>
      <c r="B1373" s="2" t="s">
        <v>1</v>
      </c>
      <c r="C1373" s="2" t="s">
        <v>5</v>
      </c>
      <c r="D1373" s="3">
        <v>2025</v>
      </c>
      <c r="E1373" s="4">
        <v>2.9</v>
      </c>
      <c r="F1373" s="5">
        <v>8874.5</v>
      </c>
      <c r="G1373" s="6" t="s">
        <v>10</v>
      </c>
    </row>
    <row r="1374" spans="1:7" x14ac:dyDescent="0.3">
      <c r="A1374" s="1" t="s">
        <v>0</v>
      </c>
      <c r="B1374" s="2" t="s">
        <v>1</v>
      </c>
      <c r="C1374" s="2" t="s">
        <v>5</v>
      </c>
      <c r="D1374" s="3">
        <v>2026</v>
      </c>
      <c r="E1374" s="4">
        <v>2.9</v>
      </c>
      <c r="F1374" s="5">
        <v>8987.4</v>
      </c>
      <c r="G1374" s="6" t="s">
        <v>10</v>
      </c>
    </row>
    <row r="1375" spans="1:7" x14ac:dyDescent="0.3">
      <c r="A1375" s="1" t="s">
        <v>0</v>
      </c>
      <c r="B1375" s="2" t="s">
        <v>1</v>
      </c>
      <c r="C1375" s="2" t="s">
        <v>5</v>
      </c>
      <c r="D1375" s="3">
        <v>2027</v>
      </c>
      <c r="E1375" s="4">
        <v>2.8</v>
      </c>
      <c r="F1375" s="5">
        <v>9120.6</v>
      </c>
      <c r="G1375" s="6" t="s">
        <v>10</v>
      </c>
    </row>
    <row r="1376" spans="1:7" x14ac:dyDescent="0.3">
      <c r="A1376" s="1" t="s">
        <v>0</v>
      </c>
      <c r="B1376" s="2" t="s">
        <v>1</v>
      </c>
      <c r="C1376" s="2" t="s">
        <v>5</v>
      </c>
      <c r="D1376" s="3">
        <v>2028</v>
      </c>
      <c r="E1376" s="4">
        <v>2.8</v>
      </c>
      <c r="F1376" s="5">
        <v>9209.1</v>
      </c>
      <c r="G1376" s="6" t="s">
        <v>10</v>
      </c>
    </row>
    <row r="1377" spans="1:7" x14ac:dyDescent="0.3">
      <c r="A1377" s="1" t="s">
        <v>0</v>
      </c>
      <c r="B1377" s="2" t="s">
        <v>1</v>
      </c>
      <c r="C1377" s="2" t="s">
        <v>5</v>
      </c>
      <c r="D1377" s="3">
        <v>2029</v>
      </c>
      <c r="E1377" s="4">
        <v>2.8</v>
      </c>
      <c r="F1377" s="5">
        <v>9359.7000000000007</v>
      </c>
      <c r="G1377" s="6" t="s">
        <v>10</v>
      </c>
    </row>
    <row r="1378" spans="1:7" x14ac:dyDescent="0.3">
      <c r="A1378" s="1" t="s">
        <v>0</v>
      </c>
      <c r="B1378" s="2" t="s">
        <v>1</v>
      </c>
      <c r="C1378" s="2" t="s">
        <v>5</v>
      </c>
      <c r="D1378" s="3">
        <v>2030</v>
      </c>
      <c r="E1378" s="4">
        <v>2.7</v>
      </c>
      <c r="F1378" s="5">
        <v>9460.6</v>
      </c>
      <c r="G1378" s="6" t="s">
        <v>10</v>
      </c>
    </row>
    <row r="1379" spans="1:7" x14ac:dyDescent="0.3">
      <c r="A1379" s="57" t="s">
        <v>0</v>
      </c>
      <c r="B1379" s="49" t="s">
        <v>1</v>
      </c>
      <c r="C1379" s="49" t="s">
        <v>6</v>
      </c>
      <c r="D1379" s="58">
        <v>2014</v>
      </c>
      <c r="E1379" s="59">
        <v>50.6</v>
      </c>
      <c r="F1379" s="60" t="s">
        <v>7</v>
      </c>
      <c r="G1379" s="61" t="s">
        <v>3</v>
      </c>
    </row>
    <row r="1380" spans="1:7" x14ac:dyDescent="0.3">
      <c r="A1380" s="57" t="s">
        <v>0</v>
      </c>
      <c r="B1380" s="49" t="s">
        <v>1</v>
      </c>
      <c r="C1380" s="49" t="s">
        <v>6</v>
      </c>
      <c r="D1380" s="58">
        <v>2015</v>
      </c>
      <c r="E1380" s="59">
        <v>51.6</v>
      </c>
      <c r="F1380" s="60" t="s">
        <v>7</v>
      </c>
      <c r="G1380" s="61" t="s">
        <v>3</v>
      </c>
    </row>
    <row r="1381" spans="1:7" x14ac:dyDescent="0.3">
      <c r="A1381" s="57" t="s">
        <v>0</v>
      </c>
      <c r="B1381" s="49" t="s">
        <v>1</v>
      </c>
      <c r="C1381" s="49" t="s">
        <v>6</v>
      </c>
      <c r="D1381" s="58">
        <v>2016</v>
      </c>
      <c r="E1381" s="59">
        <v>52.3</v>
      </c>
      <c r="F1381" s="60" t="s">
        <v>7</v>
      </c>
      <c r="G1381" s="61" t="s">
        <v>3</v>
      </c>
    </row>
    <row r="1382" spans="1:7" x14ac:dyDescent="0.3">
      <c r="A1382" s="57" t="s">
        <v>0</v>
      </c>
      <c r="B1382" s="49" t="s">
        <v>1</v>
      </c>
      <c r="C1382" s="49" t="s">
        <v>6</v>
      </c>
      <c r="D1382" s="58">
        <v>2017</v>
      </c>
      <c r="E1382" s="59">
        <v>53</v>
      </c>
      <c r="F1382" s="60" t="s">
        <v>7</v>
      </c>
      <c r="G1382" s="61" t="s">
        <v>3</v>
      </c>
    </row>
    <row r="1383" spans="1:7" x14ac:dyDescent="0.3">
      <c r="A1383" s="57" t="s">
        <v>0</v>
      </c>
      <c r="B1383" s="49" t="s">
        <v>1</v>
      </c>
      <c r="C1383" s="49" t="s">
        <v>6</v>
      </c>
      <c r="D1383" s="58">
        <v>2018</v>
      </c>
      <c r="E1383" s="59">
        <v>53.9</v>
      </c>
      <c r="F1383" s="60" t="s">
        <v>7</v>
      </c>
      <c r="G1383" s="61" t="s">
        <v>3</v>
      </c>
    </row>
    <row r="1384" spans="1:7" x14ac:dyDescent="0.3">
      <c r="A1384" s="57" t="s">
        <v>0</v>
      </c>
      <c r="B1384" s="49" t="s">
        <v>1</v>
      </c>
      <c r="C1384" s="49" t="s">
        <v>6</v>
      </c>
      <c r="D1384" s="58">
        <v>2019</v>
      </c>
      <c r="E1384" s="59">
        <v>54.7</v>
      </c>
      <c r="F1384" s="60" t="s">
        <v>7</v>
      </c>
      <c r="G1384" s="61" t="s">
        <v>3</v>
      </c>
    </row>
    <row r="1385" spans="1:7" x14ac:dyDescent="0.3">
      <c r="A1385" s="57" t="s">
        <v>0</v>
      </c>
      <c r="B1385" s="49" t="s">
        <v>1</v>
      </c>
      <c r="C1385" s="49" t="s">
        <v>6</v>
      </c>
      <c r="D1385" s="58">
        <v>2020</v>
      </c>
      <c r="E1385" s="59">
        <v>55.5</v>
      </c>
      <c r="F1385" s="60" t="s">
        <v>7</v>
      </c>
      <c r="G1385" s="61" t="s">
        <v>10</v>
      </c>
    </row>
    <row r="1386" spans="1:7" x14ac:dyDescent="0.3">
      <c r="A1386" s="57" t="s">
        <v>0</v>
      </c>
      <c r="B1386" s="49" t="s">
        <v>1</v>
      </c>
      <c r="C1386" s="49" t="s">
        <v>6</v>
      </c>
      <c r="D1386" s="58">
        <v>2021</v>
      </c>
      <c r="E1386" s="59">
        <v>56.3</v>
      </c>
      <c r="F1386" s="60" t="s">
        <v>7</v>
      </c>
      <c r="G1386" s="61" t="s">
        <v>10</v>
      </c>
    </row>
    <row r="1387" spans="1:7" x14ac:dyDescent="0.3">
      <c r="A1387" s="57" t="s">
        <v>0</v>
      </c>
      <c r="B1387" s="49" t="s">
        <v>1</v>
      </c>
      <c r="C1387" s="49" t="s">
        <v>6</v>
      </c>
      <c r="D1387" s="58">
        <v>2022</v>
      </c>
      <c r="E1387" s="59">
        <v>57.1</v>
      </c>
      <c r="F1387" s="60" t="s">
        <v>7</v>
      </c>
      <c r="G1387" s="61" t="s">
        <v>10</v>
      </c>
    </row>
    <row r="1388" spans="1:7" x14ac:dyDescent="0.3">
      <c r="A1388" s="57" t="s">
        <v>0</v>
      </c>
      <c r="B1388" s="49" t="s">
        <v>1</v>
      </c>
      <c r="C1388" s="49" t="s">
        <v>6</v>
      </c>
      <c r="D1388" s="58">
        <v>2023</v>
      </c>
      <c r="E1388" s="59">
        <v>57.9</v>
      </c>
      <c r="F1388" s="60" t="s">
        <v>7</v>
      </c>
      <c r="G1388" s="61" t="s">
        <v>10</v>
      </c>
    </row>
    <row r="1389" spans="1:7" x14ac:dyDescent="0.3">
      <c r="A1389" s="57" t="s">
        <v>0</v>
      </c>
      <c r="B1389" s="49" t="s">
        <v>1</v>
      </c>
      <c r="C1389" s="49" t="s">
        <v>6</v>
      </c>
      <c r="D1389" s="58">
        <v>2024</v>
      </c>
      <c r="E1389" s="59">
        <v>58.6</v>
      </c>
      <c r="F1389" s="60" t="s">
        <v>7</v>
      </c>
      <c r="G1389" s="61" t="s">
        <v>10</v>
      </c>
    </row>
    <row r="1390" spans="1:7" x14ac:dyDescent="0.3">
      <c r="A1390" s="57" t="s">
        <v>0</v>
      </c>
      <c r="B1390" s="49" t="s">
        <v>1</v>
      </c>
      <c r="C1390" s="49" t="s">
        <v>6</v>
      </c>
      <c r="D1390" s="58">
        <v>2025</v>
      </c>
      <c r="E1390" s="59">
        <v>59.4</v>
      </c>
      <c r="F1390" s="60" t="s">
        <v>7</v>
      </c>
      <c r="G1390" s="61" t="s">
        <v>10</v>
      </c>
    </row>
    <row r="1391" spans="1:7" x14ac:dyDescent="0.3">
      <c r="A1391" s="57" t="s">
        <v>0</v>
      </c>
      <c r="B1391" s="49" t="s">
        <v>1</v>
      </c>
      <c r="C1391" s="49" t="s">
        <v>6</v>
      </c>
      <c r="D1391" s="58">
        <v>2026</v>
      </c>
      <c r="E1391" s="59">
        <v>60.1</v>
      </c>
      <c r="F1391" s="60" t="s">
        <v>7</v>
      </c>
      <c r="G1391" s="61" t="s">
        <v>10</v>
      </c>
    </row>
    <row r="1392" spans="1:7" x14ac:dyDescent="0.3">
      <c r="A1392" s="57" t="s">
        <v>0</v>
      </c>
      <c r="B1392" s="49" t="s">
        <v>1</v>
      </c>
      <c r="C1392" s="49" t="s">
        <v>6</v>
      </c>
      <c r="D1392" s="58">
        <v>2027</v>
      </c>
      <c r="E1392" s="59">
        <v>60.8</v>
      </c>
      <c r="F1392" s="60" t="s">
        <v>7</v>
      </c>
      <c r="G1392" s="61" t="s">
        <v>10</v>
      </c>
    </row>
    <row r="1393" spans="1:7" x14ac:dyDescent="0.3">
      <c r="A1393" s="57" t="s">
        <v>0</v>
      </c>
      <c r="B1393" s="49" t="s">
        <v>1</v>
      </c>
      <c r="C1393" s="49" t="s">
        <v>6</v>
      </c>
      <c r="D1393" s="58">
        <v>2028</v>
      </c>
      <c r="E1393" s="59">
        <v>61.4</v>
      </c>
      <c r="F1393" s="60" t="s">
        <v>7</v>
      </c>
      <c r="G1393" s="61" t="s">
        <v>10</v>
      </c>
    </row>
    <row r="1394" spans="1:7" x14ac:dyDescent="0.3">
      <c r="A1394" s="57" t="s">
        <v>0</v>
      </c>
      <c r="B1394" s="49" t="s">
        <v>1</v>
      </c>
      <c r="C1394" s="49" t="s">
        <v>6</v>
      </c>
      <c r="D1394" s="58">
        <v>2029</v>
      </c>
      <c r="E1394" s="59">
        <v>62.1</v>
      </c>
      <c r="F1394" s="60" t="s">
        <v>7</v>
      </c>
      <c r="G1394" s="61" t="s">
        <v>10</v>
      </c>
    </row>
    <row r="1395" spans="1:7" x14ac:dyDescent="0.3">
      <c r="A1395" s="57" t="s">
        <v>0</v>
      </c>
      <c r="B1395" s="49" t="s">
        <v>1</v>
      </c>
      <c r="C1395" s="49" t="s">
        <v>6</v>
      </c>
      <c r="D1395" s="58">
        <v>2030</v>
      </c>
      <c r="E1395" s="59">
        <v>62.7</v>
      </c>
      <c r="F1395" s="60" t="s">
        <v>7</v>
      </c>
      <c r="G1395" s="61" t="s">
        <v>10</v>
      </c>
    </row>
    <row r="1396" spans="1:7" x14ac:dyDescent="0.3">
      <c r="A1396" s="62" t="s">
        <v>0</v>
      </c>
      <c r="B1396" s="50" t="s">
        <v>1</v>
      </c>
      <c r="C1396" s="50" t="s">
        <v>8</v>
      </c>
      <c r="D1396" s="63">
        <v>2014</v>
      </c>
      <c r="E1396" s="64">
        <v>17.2</v>
      </c>
      <c r="F1396" s="65">
        <v>37810.400000000001</v>
      </c>
      <c r="G1396" s="66" t="s">
        <v>3</v>
      </c>
    </row>
    <row r="1397" spans="1:7" x14ac:dyDescent="0.3">
      <c r="A1397" s="62" t="s">
        <v>0</v>
      </c>
      <c r="B1397" s="50" t="s">
        <v>1</v>
      </c>
      <c r="C1397" s="50" t="s">
        <v>8</v>
      </c>
      <c r="D1397" s="63">
        <v>2015</v>
      </c>
      <c r="E1397" s="64">
        <v>17.100000000000001</v>
      </c>
      <c r="F1397" s="65">
        <v>38832</v>
      </c>
      <c r="G1397" s="66" t="s">
        <v>3</v>
      </c>
    </row>
    <row r="1398" spans="1:7" x14ac:dyDescent="0.3">
      <c r="A1398" s="62" t="s">
        <v>0</v>
      </c>
      <c r="B1398" s="50" t="s">
        <v>1</v>
      </c>
      <c r="C1398" s="50" t="s">
        <v>8</v>
      </c>
      <c r="D1398" s="63">
        <v>2016</v>
      </c>
      <c r="E1398" s="64">
        <v>17.100000000000001</v>
      </c>
      <c r="F1398" s="65">
        <v>39890.199999999997</v>
      </c>
      <c r="G1398" s="66" t="s">
        <v>3</v>
      </c>
    </row>
    <row r="1399" spans="1:7" x14ac:dyDescent="0.3">
      <c r="A1399" s="62" t="s">
        <v>0</v>
      </c>
      <c r="B1399" s="50" t="s">
        <v>1</v>
      </c>
      <c r="C1399" s="50" t="s">
        <v>8</v>
      </c>
      <c r="D1399" s="63">
        <v>2017</v>
      </c>
      <c r="E1399" s="64">
        <v>17</v>
      </c>
      <c r="F1399" s="65">
        <v>40896.699999999997</v>
      </c>
      <c r="G1399" s="66" t="s">
        <v>3</v>
      </c>
    </row>
    <row r="1400" spans="1:7" x14ac:dyDescent="0.3">
      <c r="A1400" s="62" t="s">
        <v>0</v>
      </c>
      <c r="B1400" s="50" t="s">
        <v>1</v>
      </c>
      <c r="C1400" s="50" t="s">
        <v>8</v>
      </c>
      <c r="D1400" s="63">
        <v>2018</v>
      </c>
      <c r="E1400" s="64">
        <v>16.8</v>
      </c>
      <c r="F1400" s="65">
        <v>41728.6</v>
      </c>
      <c r="G1400" s="66" t="s">
        <v>3</v>
      </c>
    </row>
    <row r="1401" spans="1:7" x14ac:dyDescent="0.3">
      <c r="A1401" s="62" t="s">
        <v>0</v>
      </c>
      <c r="B1401" s="50" t="s">
        <v>1</v>
      </c>
      <c r="C1401" s="50" t="s">
        <v>8</v>
      </c>
      <c r="D1401" s="63">
        <v>2019</v>
      </c>
      <c r="E1401" s="64">
        <v>16.7</v>
      </c>
      <c r="F1401" s="65">
        <v>42733.7</v>
      </c>
      <c r="G1401" s="66" t="s">
        <v>3</v>
      </c>
    </row>
    <row r="1402" spans="1:7" x14ac:dyDescent="0.3">
      <c r="A1402" s="62" t="s">
        <v>0</v>
      </c>
      <c r="B1402" s="50" t="s">
        <v>1</v>
      </c>
      <c r="C1402" s="50" t="s">
        <v>8</v>
      </c>
      <c r="D1402" s="63">
        <v>2020</v>
      </c>
      <c r="E1402" s="64">
        <v>16.600000000000001</v>
      </c>
      <c r="F1402" s="65">
        <v>43741.9</v>
      </c>
      <c r="G1402" s="66" t="s">
        <v>10</v>
      </c>
    </row>
    <row r="1403" spans="1:7" x14ac:dyDescent="0.3">
      <c r="A1403" s="62" t="s">
        <v>0</v>
      </c>
      <c r="B1403" s="50" t="s">
        <v>1</v>
      </c>
      <c r="C1403" s="50" t="s">
        <v>8</v>
      </c>
      <c r="D1403" s="63">
        <v>2021</v>
      </c>
      <c r="E1403" s="64">
        <v>16.5</v>
      </c>
      <c r="F1403" s="65">
        <v>44700.7</v>
      </c>
      <c r="G1403" s="66" t="s">
        <v>10</v>
      </c>
    </row>
    <row r="1404" spans="1:7" x14ac:dyDescent="0.3">
      <c r="A1404" s="62" t="s">
        <v>0</v>
      </c>
      <c r="B1404" s="50" t="s">
        <v>1</v>
      </c>
      <c r="C1404" s="50" t="s">
        <v>8</v>
      </c>
      <c r="D1404" s="63">
        <v>2022</v>
      </c>
      <c r="E1404" s="64">
        <v>16.399999999999999</v>
      </c>
      <c r="F1404" s="65">
        <v>45656.800000000003</v>
      </c>
      <c r="G1404" s="66" t="s">
        <v>10</v>
      </c>
    </row>
    <row r="1405" spans="1:7" x14ac:dyDescent="0.3">
      <c r="A1405" s="62" t="s">
        <v>0</v>
      </c>
      <c r="B1405" s="50" t="s">
        <v>1</v>
      </c>
      <c r="C1405" s="50" t="s">
        <v>8</v>
      </c>
      <c r="D1405" s="63">
        <v>2023</v>
      </c>
      <c r="E1405" s="64">
        <v>16.3</v>
      </c>
      <c r="F1405" s="65">
        <v>46618</v>
      </c>
      <c r="G1405" s="66" t="s">
        <v>10</v>
      </c>
    </row>
    <row r="1406" spans="1:7" x14ac:dyDescent="0.3">
      <c r="A1406" s="62" t="s">
        <v>0</v>
      </c>
      <c r="B1406" s="50" t="s">
        <v>1</v>
      </c>
      <c r="C1406" s="50" t="s">
        <v>8</v>
      </c>
      <c r="D1406" s="63">
        <v>2024</v>
      </c>
      <c r="E1406" s="64">
        <v>16.100000000000001</v>
      </c>
      <c r="F1406" s="65">
        <v>47579.9</v>
      </c>
      <c r="G1406" s="66" t="s">
        <v>10</v>
      </c>
    </row>
    <row r="1407" spans="1:7" x14ac:dyDescent="0.3">
      <c r="A1407" s="62" t="s">
        <v>0</v>
      </c>
      <c r="B1407" s="50" t="s">
        <v>1</v>
      </c>
      <c r="C1407" s="50" t="s">
        <v>8</v>
      </c>
      <c r="D1407" s="63">
        <v>2025</v>
      </c>
      <c r="E1407" s="64">
        <v>16</v>
      </c>
      <c r="F1407" s="65">
        <v>48532.2</v>
      </c>
      <c r="G1407" s="66" t="s">
        <v>10</v>
      </c>
    </row>
    <row r="1408" spans="1:7" x14ac:dyDescent="0.3">
      <c r="A1408" s="62" t="s">
        <v>0</v>
      </c>
      <c r="B1408" s="50" t="s">
        <v>1</v>
      </c>
      <c r="C1408" s="50" t="s">
        <v>8</v>
      </c>
      <c r="D1408" s="63">
        <v>2026</v>
      </c>
      <c r="E1408" s="64">
        <v>15.8</v>
      </c>
      <c r="F1408" s="65">
        <v>49487.199999999997</v>
      </c>
      <c r="G1408" s="66" t="s">
        <v>10</v>
      </c>
    </row>
    <row r="1409" spans="1:7" x14ac:dyDescent="0.3">
      <c r="A1409" s="62" t="s">
        <v>0</v>
      </c>
      <c r="B1409" s="50" t="s">
        <v>1</v>
      </c>
      <c r="C1409" s="50" t="s">
        <v>8</v>
      </c>
      <c r="D1409" s="63">
        <v>2027</v>
      </c>
      <c r="E1409" s="64">
        <v>15.7</v>
      </c>
      <c r="F1409" s="65">
        <v>50428.4</v>
      </c>
      <c r="G1409" s="66" t="s">
        <v>10</v>
      </c>
    </row>
    <row r="1410" spans="1:7" x14ac:dyDescent="0.3">
      <c r="A1410" s="62" t="s">
        <v>0</v>
      </c>
      <c r="B1410" s="50" t="s">
        <v>1</v>
      </c>
      <c r="C1410" s="50" t="s">
        <v>8</v>
      </c>
      <c r="D1410" s="63">
        <v>2028</v>
      </c>
      <c r="E1410" s="64">
        <v>15.6</v>
      </c>
      <c r="F1410" s="65">
        <v>51384.1</v>
      </c>
      <c r="G1410" s="66" t="s">
        <v>10</v>
      </c>
    </row>
    <row r="1411" spans="1:7" x14ac:dyDescent="0.3">
      <c r="A1411" s="62" t="s">
        <v>0</v>
      </c>
      <c r="B1411" s="50" t="s">
        <v>1</v>
      </c>
      <c r="C1411" s="50" t="s">
        <v>8</v>
      </c>
      <c r="D1411" s="63">
        <v>2029</v>
      </c>
      <c r="E1411" s="64">
        <v>15.4</v>
      </c>
      <c r="F1411" s="65">
        <v>52275.4</v>
      </c>
      <c r="G1411" s="66" t="s">
        <v>10</v>
      </c>
    </row>
    <row r="1412" spans="1:7" x14ac:dyDescent="0.3">
      <c r="A1412" s="62" t="s">
        <v>0</v>
      </c>
      <c r="B1412" s="50" t="s">
        <v>1</v>
      </c>
      <c r="C1412" s="50" t="s">
        <v>8</v>
      </c>
      <c r="D1412" s="63">
        <v>2030</v>
      </c>
      <c r="E1412" s="64">
        <v>15.2</v>
      </c>
      <c r="F1412" s="65">
        <v>53172.4</v>
      </c>
      <c r="G1412" s="66" t="s">
        <v>10</v>
      </c>
    </row>
    <row r="1413" spans="1:7" x14ac:dyDescent="0.3">
      <c r="A1413" s="1" t="s">
        <v>0</v>
      </c>
      <c r="B1413" s="2" t="s">
        <v>1</v>
      </c>
      <c r="C1413" s="2" t="s">
        <v>9</v>
      </c>
      <c r="D1413" s="3">
        <v>2014</v>
      </c>
      <c r="E1413" s="4">
        <v>20.7</v>
      </c>
      <c r="F1413" s="5">
        <v>45528.5</v>
      </c>
      <c r="G1413" s="6" t="s">
        <v>3</v>
      </c>
    </row>
    <row r="1414" spans="1:7" x14ac:dyDescent="0.3">
      <c r="A1414" s="1" t="s">
        <v>0</v>
      </c>
      <c r="B1414" s="2" t="s">
        <v>1</v>
      </c>
      <c r="C1414" s="2" t="s">
        <v>9</v>
      </c>
      <c r="D1414" s="3">
        <v>2015</v>
      </c>
      <c r="E1414" s="4">
        <v>20.6</v>
      </c>
      <c r="F1414" s="5">
        <v>46600.800000000003</v>
      </c>
      <c r="G1414" s="6" t="s">
        <v>3</v>
      </c>
    </row>
    <row r="1415" spans="1:7" x14ac:dyDescent="0.3">
      <c r="A1415" s="1" t="s">
        <v>0</v>
      </c>
      <c r="B1415" s="2" t="s">
        <v>1</v>
      </c>
      <c r="C1415" s="2" t="s">
        <v>9</v>
      </c>
      <c r="D1415" s="3">
        <v>2016</v>
      </c>
      <c r="E1415" s="4">
        <v>20.5</v>
      </c>
      <c r="F1415" s="5">
        <v>47744.6</v>
      </c>
      <c r="G1415" s="6" t="s">
        <v>3</v>
      </c>
    </row>
    <row r="1416" spans="1:7" x14ac:dyDescent="0.3">
      <c r="A1416" s="1" t="s">
        <v>0</v>
      </c>
      <c r="B1416" s="2" t="s">
        <v>1</v>
      </c>
      <c r="C1416" s="2" t="s">
        <v>9</v>
      </c>
      <c r="D1416" s="3">
        <v>2017</v>
      </c>
      <c r="E1416" s="4">
        <v>20.3</v>
      </c>
      <c r="F1416" s="5">
        <v>48891.9</v>
      </c>
      <c r="G1416" s="6" t="s">
        <v>3</v>
      </c>
    </row>
    <row r="1417" spans="1:7" x14ac:dyDescent="0.3">
      <c r="A1417" s="1" t="s">
        <v>0</v>
      </c>
      <c r="B1417" s="2" t="s">
        <v>1</v>
      </c>
      <c r="C1417" s="2" t="s">
        <v>9</v>
      </c>
      <c r="D1417" s="3">
        <v>2018</v>
      </c>
      <c r="E1417" s="4">
        <v>20.100000000000001</v>
      </c>
      <c r="F1417" s="5">
        <v>49768.6</v>
      </c>
      <c r="G1417" s="6" t="s">
        <v>3</v>
      </c>
    </row>
    <row r="1418" spans="1:7" x14ac:dyDescent="0.3">
      <c r="A1418" s="1" t="s">
        <v>0</v>
      </c>
      <c r="B1418" s="2" t="s">
        <v>1</v>
      </c>
      <c r="C1418" s="2" t="s">
        <v>9</v>
      </c>
      <c r="D1418" s="3">
        <v>2019</v>
      </c>
      <c r="E1418" s="4">
        <v>19.899999999999999</v>
      </c>
      <c r="F1418" s="5">
        <v>50893.599999999999</v>
      </c>
      <c r="G1418" s="6" t="s">
        <v>3</v>
      </c>
    </row>
    <row r="1419" spans="1:7" x14ac:dyDescent="0.3">
      <c r="A1419" s="1" t="s">
        <v>0</v>
      </c>
      <c r="B1419" s="2" t="s">
        <v>1</v>
      </c>
      <c r="C1419" s="2" t="s">
        <v>9</v>
      </c>
      <c r="D1419" s="3">
        <v>2020</v>
      </c>
      <c r="E1419" s="4">
        <v>19.8</v>
      </c>
      <c r="F1419" s="5">
        <v>52031.6</v>
      </c>
      <c r="G1419" s="6" t="s">
        <v>10</v>
      </c>
    </row>
    <row r="1420" spans="1:7" x14ac:dyDescent="0.3">
      <c r="A1420" s="1" t="s">
        <v>0</v>
      </c>
      <c r="B1420" s="2" t="s">
        <v>1</v>
      </c>
      <c r="C1420" s="2" t="s">
        <v>9</v>
      </c>
      <c r="D1420" s="3">
        <v>2021</v>
      </c>
      <c r="E1420" s="4">
        <v>19.600000000000001</v>
      </c>
      <c r="F1420" s="5">
        <v>53086.6</v>
      </c>
      <c r="G1420" s="6" t="s">
        <v>10</v>
      </c>
    </row>
    <row r="1421" spans="1:7" x14ac:dyDescent="0.3">
      <c r="A1421" s="1" t="s">
        <v>0</v>
      </c>
      <c r="B1421" s="2" t="s">
        <v>1</v>
      </c>
      <c r="C1421" s="2" t="s">
        <v>9</v>
      </c>
      <c r="D1421" s="3">
        <v>2022</v>
      </c>
      <c r="E1421" s="4">
        <v>19.399999999999999</v>
      </c>
      <c r="F1421" s="5">
        <v>54179.6</v>
      </c>
      <c r="G1421" s="6" t="s">
        <v>10</v>
      </c>
    </row>
    <row r="1422" spans="1:7" x14ac:dyDescent="0.3">
      <c r="A1422" s="1" t="s">
        <v>0</v>
      </c>
      <c r="B1422" s="2" t="s">
        <v>1</v>
      </c>
      <c r="C1422" s="2" t="s">
        <v>9</v>
      </c>
      <c r="D1422" s="3">
        <v>2023</v>
      </c>
      <c r="E1422" s="4">
        <v>19.3</v>
      </c>
      <c r="F1422" s="5">
        <v>55284.9</v>
      </c>
      <c r="G1422" s="6" t="s">
        <v>10</v>
      </c>
    </row>
    <row r="1423" spans="1:7" x14ac:dyDescent="0.3">
      <c r="A1423" s="1" t="s">
        <v>0</v>
      </c>
      <c r="B1423" s="2" t="s">
        <v>1</v>
      </c>
      <c r="C1423" s="2" t="s">
        <v>9</v>
      </c>
      <c r="D1423" s="3">
        <v>2024</v>
      </c>
      <c r="E1423" s="4">
        <v>19.100000000000001</v>
      </c>
      <c r="F1423" s="5">
        <v>56354.5</v>
      </c>
      <c r="G1423" s="6" t="s">
        <v>10</v>
      </c>
    </row>
    <row r="1424" spans="1:7" x14ac:dyDescent="0.3">
      <c r="A1424" s="1" t="s">
        <v>0</v>
      </c>
      <c r="B1424" s="2" t="s">
        <v>1</v>
      </c>
      <c r="C1424" s="2" t="s">
        <v>9</v>
      </c>
      <c r="D1424" s="3">
        <v>2025</v>
      </c>
      <c r="E1424" s="4">
        <v>18.899999999999999</v>
      </c>
      <c r="F1424" s="5">
        <v>57406.7</v>
      </c>
      <c r="G1424" s="6" t="s">
        <v>10</v>
      </c>
    </row>
    <row r="1425" spans="1:7" x14ac:dyDescent="0.3">
      <c r="A1425" s="1" t="s">
        <v>0</v>
      </c>
      <c r="B1425" s="2" t="s">
        <v>1</v>
      </c>
      <c r="C1425" s="2" t="s">
        <v>9</v>
      </c>
      <c r="D1425" s="3">
        <v>2026</v>
      </c>
      <c r="E1425" s="4">
        <v>18.7</v>
      </c>
      <c r="F1425" s="5">
        <v>58474.7</v>
      </c>
      <c r="G1425" s="6" t="s">
        <v>10</v>
      </c>
    </row>
    <row r="1426" spans="1:7" x14ac:dyDescent="0.3">
      <c r="A1426" s="1" t="s">
        <v>0</v>
      </c>
      <c r="B1426" s="2" t="s">
        <v>1</v>
      </c>
      <c r="C1426" s="2" t="s">
        <v>9</v>
      </c>
      <c r="D1426" s="3">
        <v>2027</v>
      </c>
      <c r="E1426" s="4">
        <v>18.5</v>
      </c>
      <c r="F1426" s="5">
        <v>59549</v>
      </c>
      <c r="G1426" s="6" t="s">
        <v>10</v>
      </c>
    </row>
    <row r="1427" spans="1:7" x14ac:dyDescent="0.3">
      <c r="A1427" s="1" t="s">
        <v>0</v>
      </c>
      <c r="B1427" s="2" t="s">
        <v>1</v>
      </c>
      <c r="C1427" s="2" t="s">
        <v>9</v>
      </c>
      <c r="D1427" s="3">
        <v>2028</v>
      </c>
      <c r="E1427" s="4">
        <v>18.3</v>
      </c>
      <c r="F1427" s="5">
        <v>60593.3</v>
      </c>
      <c r="G1427" s="6" t="s">
        <v>10</v>
      </c>
    </row>
    <row r="1428" spans="1:7" x14ac:dyDescent="0.3">
      <c r="A1428" s="1" t="s">
        <v>0</v>
      </c>
      <c r="B1428" s="2" t="s">
        <v>1</v>
      </c>
      <c r="C1428" s="2" t="s">
        <v>9</v>
      </c>
      <c r="D1428" s="3">
        <v>2029</v>
      </c>
      <c r="E1428" s="4">
        <v>18.2</v>
      </c>
      <c r="F1428" s="5">
        <v>61635.1</v>
      </c>
      <c r="G1428" s="6" t="s">
        <v>10</v>
      </c>
    </row>
    <row r="1429" spans="1:7" x14ac:dyDescent="0.3">
      <c r="A1429" s="1" t="s">
        <v>0</v>
      </c>
      <c r="B1429" s="2" t="s">
        <v>1</v>
      </c>
      <c r="C1429" s="2" t="s">
        <v>9</v>
      </c>
      <c r="D1429" s="3">
        <v>2030</v>
      </c>
      <c r="E1429" s="4">
        <v>18</v>
      </c>
      <c r="F1429" s="5">
        <v>62632.9</v>
      </c>
      <c r="G1429" s="6" t="s">
        <v>10</v>
      </c>
    </row>
    <row r="1430" spans="1:7" x14ac:dyDescent="0.3">
      <c r="A1430" s="51" t="s">
        <v>17</v>
      </c>
      <c r="B1430" s="48" t="s">
        <v>18</v>
      </c>
      <c r="C1430" s="48" t="s">
        <v>2</v>
      </c>
      <c r="D1430" s="52">
        <v>2014</v>
      </c>
      <c r="E1430" s="53">
        <v>48.7</v>
      </c>
      <c r="F1430" s="54">
        <v>898583.8</v>
      </c>
      <c r="G1430" s="55" t="s">
        <v>3</v>
      </c>
    </row>
    <row r="1431" spans="1:7" x14ac:dyDescent="0.3">
      <c r="A1431" s="51" t="s">
        <v>17</v>
      </c>
      <c r="B1431" s="48" t="s">
        <v>18</v>
      </c>
      <c r="C1431" s="48" t="s">
        <v>2</v>
      </c>
      <c r="D1431" s="52">
        <v>2015</v>
      </c>
      <c r="E1431" s="53">
        <v>48.7</v>
      </c>
      <c r="F1431" s="54">
        <v>904641</v>
      </c>
      <c r="G1431" s="55" t="s">
        <v>3</v>
      </c>
    </row>
    <row r="1432" spans="1:7" x14ac:dyDescent="0.3">
      <c r="A1432" s="51" t="s">
        <v>17</v>
      </c>
      <c r="B1432" s="48" t="s">
        <v>18</v>
      </c>
      <c r="C1432" s="48" t="s">
        <v>2</v>
      </c>
      <c r="D1432" s="52">
        <v>2016</v>
      </c>
      <c r="E1432" s="53">
        <v>48.7</v>
      </c>
      <c r="F1432" s="54">
        <v>910640.1</v>
      </c>
      <c r="G1432" s="55" t="s">
        <v>3</v>
      </c>
    </row>
    <row r="1433" spans="1:7" x14ac:dyDescent="0.3">
      <c r="A1433" s="51" t="s">
        <v>17</v>
      </c>
      <c r="B1433" s="48" t="s">
        <v>18</v>
      </c>
      <c r="C1433" s="48" t="s">
        <v>2</v>
      </c>
      <c r="D1433" s="52">
        <v>2017</v>
      </c>
      <c r="E1433" s="53">
        <v>48.7</v>
      </c>
      <c r="F1433" s="54">
        <v>916827.7</v>
      </c>
      <c r="G1433" s="55" t="s">
        <v>3</v>
      </c>
    </row>
    <row r="1434" spans="1:7" x14ac:dyDescent="0.3">
      <c r="A1434" s="51" t="s">
        <v>17</v>
      </c>
      <c r="B1434" s="48" t="s">
        <v>18</v>
      </c>
      <c r="C1434" s="48" t="s">
        <v>2</v>
      </c>
      <c r="D1434" s="52">
        <v>2018</v>
      </c>
      <c r="E1434" s="53">
        <v>48.8</v>
      </c>
      <c r="F1434" s="54">
        <v>923198.2</v>
      </c>
      <c r="G1434" s="55" t="s">
        <v>3</v>
      </c>
    </row>
    <row r="1435" spans="1:7" x14ac:dyDescent="0.3">
      <c r="A1435" s="51" t="s">
        <v>17</v>
      </c>
      <c r="B1435" s="48" t="s">
        <v>18</v>
      </c>
      <c r="C1435" s="48" t="s">
        <v>2</v>
      </c>
      <c r="D1435" s="52">
        <v>2019</v>
      </c>
      <c r="E1435" s="53">
        <v>48.9</v>
      </c>
      <c r="F1435" s="54">
        <v>929746.7</v>
      </c>
      <c r="G1435" s="55" t="s">
        <v>3</v>
      </c>
    </row>
    <row r="1436" spans="1:7" x14ac:dyDescent="0.3">
      <c r="A1436" s="51" t="s">
        <v>17</v>
      </c>
      <c r="B1436" s="48" t="s">
        <v>18</v>
      </c>
      <c r="C1436" s="48" t="s">
        <v>2</v>
      </c>
      <c r="D1436" s="52">
        <v>2020</v>
      </c>
      <c r="E1436" s="53">
        <v>49</v>
      </c>
      <c r="F1436" s="54">
        <v>936559</v>
      </c>
      <c r="G1436" s="55" t="s">
        <v>10</v>
      </c>
    </row>
    <row r="1437" spans="1:7" x14ac:dyDescent="0.3">
      <c r="A1437" s="51" t="s">
        <v>17</v>
      </c>
      <c r="B1437" s="48" t="s">
        <v>18</v>
      </c>
      <c r="C1437" s="48" t="s">
        <v>2</v>
      </c>
      <c r="D1437" s="52">
        <v>2021</v>
      </c>
      <c r="E1437" s="53">
        <v>49</v>
      </c>
      <c r="F1437" s="54">
        <v>943292.5</v>
      </c>
      <c r="G1437" s="55" t="s">
        <v>10</v>
      </c>
    </row>
    <row r="1438" spans="1:7" x14ac:dyDescent="0.3">
      <c r="A1438" s="51" t="s">
        <v>17</v>
      </c>
      <c r="B1438" s="48" t="s">
        <v>18</v>
      </c>
      <c r="C1438" s="48" t="s">
        <v>2</v>
      </c>
      <c r="D1438" s="52">
        <v>2022</v>
      </c>
      <c r="E1438" s="53">
        <v>49.1</v>
      </c>
      <c r="F1438" s="54">
        <v>950082.2</v>
      </c>
      <c r="G1438" s="55" t="s">
        <v>10</v>
      </c>
    </row>
    <row r="1439" spans="1:7" x14ac:dyDescent="0.3">
      <c r="A1439" s="51" t="s">
        <v>17</v>
      </c>
      <c r="B1439" s="48" t="s">
        <v>18</v>
      </c>
      <c r="C1439" s="48" t="s">
        <v>2</v>
      </c>
      <c r="D1439" s="52">
        <v>2023</v>
      </c>
      <c r="E1439" s="53">
        <v>49.1</v>
      </c>
      <c r="F1439" s="54">
        <v>956533.1</v>
      </c>
      <c r="G1439" s="55" t="s">
        <v>10</v>
      </c>
    </row>
    <row r="1440" spans="1:7" x14ac:dyDescent="0.3">
      <c r="A1440" s="51" t="s">
        <v>17</v>
      </c>
      <c r="B1440" s="48" t="s">
        <v>18</v>
      </c>
      <c r="C1440" s="48" t="s">
        <v>2</v>
      </c>
      <c r="D1440" s="52">
        <v>2024</v>
      </c>
      <c r="E1440" s="53">
        <v>49.2</v>
      </c>
      <c r="F1440" s="54">
        <v>963118.6</v>
      </c>
      <c r="G1440" s="55" t="s">
        <v>10</v>
      </c>
    </row>
    <row r="1441" spans="1:7" x14ac:dyDescent="0.3">
      <c r="A1441" s="51" t="s">
        <v>17</v>
      </c>
      <c r="B1441" s="48" t="s">
        <v>18</v>
      </c>
      <c r="C1441" s="48" t="s">
        <v>2</v>
      </c>
      <c r="D1441" s="52">
        <v>2025</v>
      </c>
      <c r="E1441" s="53">
        <v>49.2</v>
      </c>
      <c r="F1441" s="54">
        <v>969913.8</v>
      </c>
      <c r="G1441" s="55" t="s">
        <v>10</v>
      </c>
    </row>
    <row r="1442" spans="1:7" x14ac:dyDescent="0.3">
      <c r="A1442" s="51" t="s">
        <v>17</v>
      </c>
      <c r="B1442" s="48" t="s">
        <v>18</v>
      </c>
      <c r="C1442" s="48" t="s">
        <v>2</v>
      </c>
      <c r="D1442" s="52">
        <v>2026</v>
      </c>
      <c r="E1442" s="53">
        <v>49.3</v>
      </c>
      <c r="F1442" s="54">
        <v>977261</v>
      </c>
      <c r="G1442" s="55" t="s">
        <v>10</v>
      </c>
    </row>
    <row r="1443" spans="1:7" x14ac:dyDescent="0.3">
      <c r="A1443" s="51" t="s">
        <v>17</v>
      </c>
      <c r="B1443" s="48" t="s">
        <v>18</v>
      </c>
      <c r="C1443" s="48" t="s">
        <v>2</v>
      </c>
      <c r="D1443" s="52">
        <v>2027</v>
      </c>
      <c r="E1443" s="53">
        <v>49.3</v>
      </c>
      <c r="F1443" s="54">
        <v>985090.8</v>
      </c>
      <c r="G1443" s="55" t="s">
        <v>10</v>
      </c>
    </row>
    <row r="1444" spans="1:7" x14ac:dyDescent="0.3">
      <c r="A1444" s="51" t="s">
        <v>17</v>
      </c>
      <c r="B1444" s="48" t="s">
        <v>18</v>
      </c>
      <c r="C1444" s="48" t="s">
        <v>2</v>
      </c>
      <c r="D1444" s="52">
        <v>2028</v>
      </c>
      <c r="E1444" s="53">
        <v>49.3</v>
      </c>
      <c r="F1444" s="54">
        <v>992634.8</v>
      </c>
      <c r="G1444" s="55" t="s">
        <v>10</v>
      </c>
    </row>
    <row r="1445" spans="1:7" x14ac:dyDescent="0.3">
      <c r="A1445" s="51" t="s">
        <v>17</v>
      </c>
      <c r="B1445" s="48" t="s">
        <v>18</v>
      </c>
      <c r="C1445" s="48" t="s">
        <v>2</v>
      </c>
      <c r="D1445" s="52">
        <v>2029</v>
      </c>
      <c r="E1445" s="53">
        <v>49.4</v>
      </c>
      <c r="F1445" s="54">
        <v>999220.8</v>
      </c>
      <c r="G1445" s="55" t="s">
        <v>10</v>
      </c>
    </row>
    <row r="1446" spans="1:7" x14ac:dyDescent="0.3">
      <c r="A1446" s="51" t="s">
        <v>17</v>
      </c>
      <c r="B1446" s="48" t="s">
        <v>18</v>
      </c>
      <c r="C1446" s="48" t="s">
        <v>2</v>
      </c>
      <c r="D1446" s="52">
        <v>2030</v>
      </c>
      <c r="E1446" s="53">
        <v>49.4</v>
      </c>
      <c r="F1446" s="54">
        <v>1005635.8</v>
      </c>
      <c r="G1446" s="55" t="s">
        <v>10</v>
      </c>
    </row>
    <row r="1447" spans="1:7" x14ac:dyDescent="0.3">
      <c r="A1447" s="1" t="s">
        <v>17</v>
      </c>
      <c r="B1447" s="2" t="s">
        <v>18</v>
      </c>
      <c r="C1447" s="2" t="s">
        <v>4</v>
      </c>
      <c r="D1447" s="3">
        <v>2014</v>
      </c>
      <c r="E1447" s="4">
        <v>44.1</v>
      </c>
      <c r="F1447" s="5">
        <v>813559.4</v>
      </c>
      <c r="G1447" s="6" t="s">
        <v>3</v>
      </c>
    </row>
    <row r="1448" spans="1:7" x14ac:dyDescent="0.3">
      <c r="A1448" s="1" t="s">
        <v>17</v>
      </c>
      <c r="B1448" s="2" t="s">
        <v>18</v>
      </c>
      <c r="C1448" s="2" t="s">
        <v>4</v>
      </c>
      <c r="D1448" s="3">
        <v>2015</v>
      </c>
      <c r="E1448" s="4">
        <v>44.1</v>
      </c>
      <c r="F1448" s="5">
        <v>819774.6</v>
      </c>
      <c r="G1448" s="6" t="s">
        <v>3</v>
      </c>
    </row>
    <row r="1449" spans="1:7" x14ac:dyDescent="0.3">
      <c r="A1449" s="1" t="s">
        <v>17</v>
      </c>
      <c r="B1449" s="2" t="s">
        <v>18</v>
      </c>
      <c r="C1449" s="2" t="s">
        <v>4</v>
      </c>
      <c r="D1449" s="3">
        <v>2016</v>
      </c>
      <c r="E1449" s="4">
        <v>44.2</v>
      </c>
      <c r="F1449" s="5">
        <v>825818.5</v>
      </c>
      <c r="G1449" s="6" t="s">
        <v>3</v>
      </c>
    </row>
    <row r="1450" spans="1:7" x14ac:dyDescent="0.3">
      <c r="A1450" s="1" t="s">
        <v>17</v>
      </c>
      <c r="B1450" s="2" t="s">
        <v>18</v>
      </c>
      <c r="C1450" s="2" t="s">
        <v>4</v>
      </c>
      <c r="D1450" s="3">
        <v>2017</v>
      </c>
      <c r="E1450" s="4">
        <v>44.2</v>
      </c>
      <c r="F1450" s="5">
        <v>831507.7</v>
      </c>
      <c r="G1450" s="6" t="s">
        <v>3</v>
      </c>
    </row>
    <row r="1451" spans="1:7" x14ac:dyDescent="0.3">
      <c r="A1451" s="1" t="s">
        <v>17</v>
      </c>
      <c r="B1451" s="2" t="s">
        <v>18</v>
      </c>
      <c r="C1451" s="2" t="s">
        <v>4</v>
      </c>
      <c r="D1451" s="3">
        <v>2018</v>
      </c>
      <c r="E1451" s="4">
        <v>44.3</v>
      </c>
      <c r="F1451" s="5">
        <v>837938.6</v>
      </c>
      <c r="G1451" s="6" t="s">
        <v>3</v>
      </c>
    </row>
    <row r="1452" spans="1:7" x14ac:dyDescent="0.3">
      <c r="A1452" s="1" t="s">
        <v>17</v>
      </c>
      <c r="B1452" s="2" t="s">
        <v>18</v>
      </c>
      <c r="C1452" s="2" t="s">
        <v>4</v>
      </c>
      <c r="D1452" s="3">
        <v>2019</v>
      </c>
      <c r="E1452" s="4">
        <v>44.4</v>
      </c>
      <c r="F1452" s="5">
        <v>844514.5</v>
      </c>
      <c r="G1452" s="6" t="s">
        <v>3</v>
      </c>
    </row>
    <row r="1453" spans="1:7" x14ac:dyDescent="0.3">
      <c r="A1453" s="1" t="s">
        <v>17</v>
      </c>
      <c r="B1453" s="2" t="s">
        <v>18</v>
      </c>
      <c r="C1453" s="2" t="s">
        <v>4</v>
      </c>
      <c r="D1453" s="3">
        <v>2020</v>
      </c>
      <c r="E1453" s="4">
        <v>44.5</v>
      </c>
      <c r="F1453" s="5">
        <v>851151.1</v>
      </c>
      <c r="G1453" s="6" t="s">
        <v>10</v>
      </c>
    </row>
    <row r="1454" spans="1:7" x14ac:dyDescent="0.3">
      <c r="A1454" s="1" t="s">
        <v>17</v>
      </c>
      <c r="B1454" s="2" t="s">
        <v>18</v>
      </c>
      <c r="C1454" s="2" t="s">
        <v>4</v>
      </c>
      <c r="D1454" s="3">
        <v>2021</v>
      </c>
      <c r="E1454" s="4">
        <v>44.6</v>
      </c>
      <c r="F1454" s="5">
        <v>857990.8</v>
      </c>
      <c r="G1454" s="6" t="s">
        <v>10</v>
      </c>
    </row>
    <row r="1455" spans="1:7" x14ac:dyDescent="0.3">
      <c r="A1455" s="1" t="s">
        <v>17</v>
      </c>
      <c r="B1455" s="2" t="s">
        <v>18</v>
      </c>
      <c r="C1455" s="2" t="s">
        <v>4</v>
      </c>
      <c r="D1455" s="3">
        <v>2022</v>
      </c>
      <c r="E1455" s="4">
        <v>44.7</v>
      </c>
      <c r="F1455" s="5">
        <v>864843.2</v>
      </c>
      <c r="G1455" s="6" t="s">
        <v>10</v>
      </c>
    </row>
    <row r="1456" spans="1:7" x14ac:dyDescent="0.3">
      <c r="A1456" s="1" t="s">
        <v>17</v>
      </c>
      <c r="B1456" s="2" t="s">
        <v>18</v>
      </c>
      <c r="C1456" s="2" t="s">
        <v>4</v>
      </c>
      <c r="D1456" s="3">
        <v>2023</v>
      </c>
      <c r="E1456" s="4">
        <v>44.8</v>
      </c>
      <c r="F1456" s="5">
        <v>871586</v>
      </c>
      <c r="G1456" s="6" t="s">
        <v>10</v>
      </c>
    </row>
    <row r="1457" spans="1:7" x14ac:dyDescent="0.3">
      <c r="A1457" s="1" t="s">
        <v>17</v>
      </c>
      <c r="B1457" s="2" t="s">
        <v>18</v>
      </c>
      <c r="C1457" s="2" t="s">
        <v>4</v>
      </c>
      <c r="D1457" s="3">
        <v>2024</v>
      </c>
      <c r="E1457" s="4">
        <v>44.8</v>
      </c>
      <c r="F1457" s="5">
        <v>878454.7</v>
      </c>
      <c r="G1457" s="6" t="s">
        <v>10</v>
      </c>
    </row>
    <row r="1458" spans="1:7" x14ac:dyDescent="0.3">
      <c r="A1458" s="1" t="s">
        <v>17</v>
      </c>
      <c r="B1458" s="2" t="s">
        <v>18</v>
      </c>
      <c r="C1458" s="2" t="s">
        <v>4</v>
      </c>
      <c r="D1458" s="3">
        <v>2025</v>
      </c>
      <c r="E1458" s="4">
        <v>44.9</v>
      </c>
      <c r="F1458" s="5">
        <v>885209.5</v>
      </c>
      <c r="G1458" s="6" t="s">
        <v>10</v>
      </c>
    </row>
    <row r="1459" spans="1:7" x14ac:dyDescent="0.3">
      <c r="A1459" s="1" t="s">
        <v>17</v>
      </c>
      <c r="B1459" s="2" t="s">
        <v>18</v>
      </c>
      <c r="C1459" s="2" t="s">
        <v>4</v>
      </c>
      <c r="D1459" s="3">
        <v>2026</v>
      </c>
      <c r="E1459" s="4">
        <v>45</v>
      </c>
      <c r="F1459" s="5">
        <v>892474</v>
      </c>
      <c r="G1459" s="6" t="s">
        <v>10</v>
      </c>
    </row>
    <row r="1460" spans="1:7" x14ac:dyDescent="0.3">
      <c r="A1460" s="1" t="s">
        <v>17</v>
      </c>
      <c r="B1460" s="2" t="s">
        <v>18</v>
      </c>
      <c r="C1460" s="2" t="s">
        <v>4</v>
      </c>
      <c r="D1460" s="3">
        <v>2027</v>
      </c>
      <c r="E1460" s="4">
        <v>45.1</v>
      </c>
      <c r="F1460" s="5">
        <v>900118.9</v>
      </c>
      <c r="G1460" s="6" t="s">
        <v>10</v>
      </c>
    </row>
    <row r="1461" spans="1:7" x14ac:dyDescent="0.3">
      <c r="A1461" s="1" t="s">
        <v>17</v>
      </c>
      <c r="B1461" s="2" t="s">
        <v>18</v>
      </c>
      <c r="C1461" s="2" t="s">
        <v>4</v>
      </c>
      <c r="D1461" s="3">
        <v>2028</v>
      </c>
      <c r="E1461" s="4">
        <v>45.1</v>
      </c>
      <c r="F1461" s="5">
        <v>907981.5</v>
      </c>
      <c r="G1461" s="6" t="s">
        <v>10</v>
      </c>
    </row>
    <row r="1462" spans="1:7" x14ac:dyDescent="0.3">
      <c r="A1462" s="1" t="s">
        <v>17</v>
      </c>
      <c r="B1462" s="2" t="s">
        <v>18</v>
      </c>
      <c r="C1462" s="2" t="s">
        <v>4</v>
      </c>
      <c r="D1462" s="3">
        <v>2029</v>
      </c>
      <c r="E1462" s="4">
        <v>45.2</v>
      </c>
      <c r="F1462" s="5">
        <v>915265.5</v>
      </c>
      <c r="G1462" s="6" t="s">
        <v>10</v>
      </c>
    </row>
    <row r="1463" spans="1:7" x14ac:dyDescent="0.3">
      <c r="A1463" s="1" t="s">
        <v>17</v>
      </c>
      <c r="B1463" s="2" t="s">
        <v>18</v>
      </c>
      <c r="C1463" s="2" t="s">
        <v>4</v>
      </c>
      <c r="D1463" s="3">
        <v>2030</v>
      </c>
      <c r="E1463" s="4">
        <v>45.3</v>
      </c>
      <c r="F1463" s="5">
        <v>922106.7</v>
      </c>
      <c r="G1463" s="6" t="s">
        <v>10</v>
      </c>
    </row>
    <row r="1464" spans="1:7" x14ac:dyDescent="0.3">
      <c r="A1464" s="1" t="s">
        <v>17</v>
      </c>
      <c r="B1464" s="2" t="s">
        <v>18</v>
      </c>
      <c r="C1464" s="2" t="s">
        <v>5</v>
      </c>
      <c r="D1464" s="3">
        <v>2014</v>
      </c>
      <c r="E1464" s="4">
        <v>4.5999999999999996</v>
      </c>
      <c r="F1464" s="5">
        <v>85024.4</v>
      </c>
      <c r="G1464" s="6" t="s">
        <v>3</v>
      </c>
    </row>
    <row r="1465" spans="1:7" x14ac:dyDescent="0.3">
      <c r="A1465" s="1" t="s">
        <v>17</v>
      </c>
      <c r="B1465" s="2" t="s">
        <v>18</v>
      </c>
      <c r="C1465" s="2" t="s">
        <v>5</v>
      </c>
      <c r="D1465" s="3">
        <v>2015</v>
      </c>
      <c r="E1465" s="4">
        <v>4.5999999999999996</v>
      </c>
      <c r="F1465" s="5">
        <v>84866.5</v>
      </c>
      <c r="G1465" s="6" t="s">
        <v>3</v>
      </c>
    </row>
    <row r="1466" spans="1:7" x14ac:dyDescent="0.3">
      <c r="A1466" s="1" t="s">
        <v>17</v>
      </c>
      <c r="B1466" s="2" t="s">
        <v>18</v>
      </c>
      <c r="C1466" s="2" t="s">
        <v>5</v>
      </c>
      <c r="D1466" s="3">
        <v>2016</v>
      </c>
      <c r="E1466" s="4">
        <v>4.5</v>
      </c>
      <c r="F1466" s="5">
        <v>84821.6</v>
      </c>
      <c r="G1466" s="6" t="s">
        <v>3</v>
      </c>
    </row>
    <row r="1467" spans="1:7" x14ac:dyDescent="0.3">
      <c r="A1467" s="1" t="s">
        <v>17</v>
      </c>
      <c r="B1467" s="2" t="s">
        <v>18</v>
      </c>
      <c r="C1467" s="2" t="s">
        <v>5</v>
      </c>
      <c r="D1467" s="3">
        <v>2017</v>
      </c>
      <c r="E1467" s="4">
        <v>4.5</v>
      </c>
      <c r="F1467" s="5">
        <v>85319.9</v>
      </c>
      <c r="G1467" s="6" t="s">
        <v>3</v>
      </c>
    </row>
    <row r="1468" spans="1:7" x14ac:dyDescent="0.3">
      <c r="A1468" s="1" t="s">
        <v>17</v>
      </c>
      <c r="B1468" s="2" t="s">
        <v>18</v>
      </c>
      <c r="C1468" s="2" t="s">
        <v>5</v>
      </c>
      <c r="D1468" s="3">
        <v>2018</v>
      </c>
      <c r="E1468" s="4">
        <v>4.5</v>
      </c>
      <c r="F1468" s="5">
        <v>85259.6</v>
      </c>
      <c r="G1468" s="6" t="s">
        <v>3</v>
      </c>
    </row>
    <row r="1469" spans="1:7" x14ac:dyDescent="0.3">
      <c r="A1469" s="1" t="s">
        <v>17</v>
      </c>
      <c r="B1469" s="2" t="s">
        <v>18</v>
      </c>
      <c r="C1469" s="2" t="s">
        <v>5</v>
      </c>
      <c r="D1469" s="3">
        <v>2019</v>
      </c>
      <c r="E1469" s="4">
        <v>4.5</v>
      </c>
      <c r="F1469" s="5">
        <v>85232.2</v>
      </c>
      <c r="G1469" s="6" t="s">
        <v>3</v>
      </c>
    </row>
    <row r="1470" spans="1:7" x14ac:dyDescent="0.3">
      <c r="A1470" s="1" t="s">
        <v>17</v>
      </c>
      <c r="B1470" s="2" t="s">
        <v>18</v>
      </c>
      <c r="C1470" s="2" t="s">
        <v>5</v>
      </c>
      <c r="D1470" s="3">
        <v>2020</v>
      </c>
      <c r="E1470" s="4">
        <v>4.5</v>
      </c>
      <c r="F1470" s="5">
        <v>85407.9</v>
      </c>
      <c r="G1470" s="6" t="s">
        <v>10</v>
      </c>
    </row>
    <row r="1471" spans="1:7" x14ac:dyDescent="0.3">
      <c r="A1471" s="1" t="s">
        <v>17</v>
      </c>
      <c r="B1471" s="2" t="s">
        <v>18</v>
      </c>
      <c r="C1471" s="2" t="s">
        <v>5</v>
      </c>
      <c r="D1471" s="3">
        <v>2021</v>
      </c>
      <c r="E1471" s="4">
        <v>4.4000000000000004</v>
      </c>
      <c r="F1471" s="5">
        <v>85301.7</v>
      </c>
      <c r="G1471" s="6" t="s">
        <v>10</v>
      </c>
    </row>
    <row r="1472" spans="1:7" x14ac:dyDescent="0.3">
      <c r="A1472" s="1" t="s">
        <v>17</v>
      </c>
      <c r="B1472" s="2" t="s">
        <v>18</v>
      </c>
      <c r="C1472" s="2" t="s">
        <v>5</v>
      </c>
      <c r="D1472" s="3">
        <v>2022</v>
      </c>
      <c r="E1472" s="4">
        <v>4.4000000000000004</v>
      </c>
      <c r="F1472" s="5">
        <v>85239</v>
      </c>
      <c r="G1472" s="6" t="s">
        <v>10</v>
      </c>
    </row>
    <row r="1473" spans="1:7" x14ac:dyDescent="0.3">
      <c r="A1473" s="1" t="s">
        <v>17</v>
      </c>
      <c r="B1473" s="2" t="s">
        <v>18</v>
      </c>
      <c r="C1473" s="2" t="s">
        <v>5</v>
      </c>
      <c r="D1473" s="3">
        <v>2023</v>
      </c>
      <c r="E1473" s="4">
        <v>4.4000000000000004</v>
      </c>
      <c r="F1473" s="5">
        <v>84947.199999999997</v>
      </c>
      <c r="G1473" s="6" t="s">
        <v>10</v>
      </c>
    </row>
    <row r="1474" spans="1:7" x14ac:dyDescent="0.3">
      <c r="A1474" s="1" t="s">
        <v>17</v>
      </c>
      <c r="B1474" s="2" t="s">
        <v>18</v>
      </c>
      <c r="C1474" s="2" t="s">
        <v>5</v>
      </c>
      <c r="D1474" s="3">
        <v>2024</v>
      </c>
      <c r="E1474" s="4">
        <v>4.3</v>
      </c>
      <c r="F1474" s="5">
        <v>84663.9</v>
      </c>
      <c r="G1474" s="6" t="s">
        <v>10</v>
      </c>
    </row>
    <row r="1475" spans="1:7" x14ac:dyDescent="0.3">
      <c r="A1475" s="1" t="s">
        <v>17</v>
      </c>
      <c r="B1475" s="2" t="s">
        <v>18</v>
      </c>
      <c r="C1475" s="2" t="s">
        <v>5</v>
      </c>
      <c r="D1475" s="3">
        <v>2025</v>
      </c>
      <c r="E1475" s="4">
        <v>4.3</v>
      </c>
      <c r="F1475" s="5">
        <v>84704.4</v>
      </c>
      <c r="G1475" s="6" t="s">
        <v>10</v>
      </c>
    </row>
    <row r="1476" spans="1:7" x14ac:dyDescent="0.3">
      <c r="A1476" s="1" t="s">
        <v>17</v>
      </c>
      <c r="B1476" s="2" t="s">
        <v>18</v>
      </c>
      <c r="C1476" s="2" t="s">
        <v>5</v>
      </c>
      <c r="D1476" s="3">
        <v>2026</v>
      </c>
      <c r="E1476" s="4">
        <v>4.3</v>
      </c>
      <c r="F1476" s="5">
        <v>84787</v>
      </c>
      <c r="G1476" s="6" t="s">
        <v>10</v>
      </c>
    </row>
    <row r="1477" spans="1:7" x14ac:dyDescent="0.3">
      <c r="A1477" s="1" t="s">
        <v>17</v>
      </c>
      <c r="B1477" s="2" t="s">
        <v>18</v>
      </c>
      <c r="C1477" s="2" t="s">
        <v>5</v>
      </c>
      <c r="D1477" s="3">
        <v>2027</v>
      </c>
      <c r="E1477" s="4">
        <v>4.3</v>
      </c>
      <c r="F1477" s="5">
        <v>84971.9</v>
      </c>
      <c r="G1477" s="6" t="s">
        <v>10</v>
      </c>
    </row>
    <row r="1478" spans="1:7" x14ac:dyDescent="0.3">
      <c r="A1478" s="1" t="s">
        <v>17</v>
      </c>
      <c r="B1478" s="2" t="s">
        <v>18</v>
      </c>
      <c r="C1478" s="2" t="s">
        <v>5</v>
      </c>
      <c r="D1478" s="3">
        <v>2028</v>
      </c>
      <c r="E1478" s="4">
        <v>4.2</v>
      </c>
      <c r="F1478" s="5">
        <v>84653.2</v>
      </c>
      <c r="G1478" s="6" t="s">
        <v>10</v>
      </c>
    </row>
    <row r="1479" spans="1:7" x14ac:dyDescent="0.3">
      <c r="A1479" s="1" t="s">
        <v>17</v>
      </c>
      <c r="B1479" s="2" t="s">
        <v>18</v>
      </c>
      <c r="C1479" s="2" t="s">
        <v>5</v>
      </c>
      <c r="D1479" s="3">
        <v>2029</v>
      </c>
      <c r="E1479" s="4">
        <v>4.0999999999999996</v>
      </c>
      <c r="F1479" s="5">
        <v>83955.3</v>
      </c>
      <c r="G1479" s="6" t="s">
        <v>10</v>
      </c>
    </row>
    <row r="1480" spans="1:7" x14ac:dyDescent="0.3">
      <c r="A1480" s="1" t="s">
        <v>17</v>
      </c>
      <c r="B1480" s="2" t="s">
        <v>18</v>
      </c>
      <c r="C1480" s="2" t="s">
        <v>5</v>
      </c>
      <c r="D1480" s="3">
        <v>2030</v>
      </c>
      <c r="E1480" s="4">
        <v>4.0999999999999996</v>
      </c>
      <c r="F1480" s="5">
        <v>83529.100000000006</v>
      </c>
      <c r="G1480" s="6" t="s">
        <v>10</v>
      </c>
    </row>
    <row r="1481" spans="1:7" x14ac:dyDescent="0.3">
      <c r="A1481" s="57" t="s">
        <v>17</v>
      </c>
      <c r="B1481" s="49" t="s">
        <v>18</v>
      </c>
      <c r="C1481" s="49" t="s">
        <v>6</v>
      </c>
      <c r="D1481" s="58">
        <v>2014</v>
      </c>
      <c r="E1481" s="59">
        <v>76.400000000000006</v>
      </c>
      <c r="F1481" s="60" t="s">
        <v>7</v>
      </c>
      <c r="G1481" s="61" t="s">
        <v>3</v>
      </c>
    </row>
    <row r="1482" spans="1:7" x14ac:dyDescent="0.3">
      <c r="A1482" s="57" t="s">
        <v>17</v>
      </c>
      <c r="B1482" s="49" t="s">
        <v>18</v>
      </c>
      <c r="C1482" s="49" t="s">
        <v>6</v>
      </c>
      <c r="D1482" s="58">
        <v>2015</v>
      </c>
      <c r="E1482" s="59">
        <v>76.5</v>
      </c>
      <c r="F1482" s="60" t="s">
        <v>7</v>
      </c>
      <c r="G1482" s="61" t="s">
        <v>3</v>
      </c>
    </row>
    <row r="1483" spans="1:7" x14ac:dyDescent="0.3">
      <c r="A1483" s="57" t="s">
        <v>17</v>
      </c>
      <c r="B1483" s="49" t="s">
        <v>18</v>
      </c>
      <c r="C1483" s="49" t="s">
        <v>6</v>
      </c>
      <c r="D1483" s="58">
        <v>2016</v>
      </c>
      <c r="E1483" s="59">
        <v>76.5</v>
      </c>
      <c r="F1483" s="60" t="s">
        <v>7</v>
      </c>
      <c r="G1483" s="61" t="s">
        <v>3</v>
      </c>
    </row>
    <row r="1484" spans="1:7" x14ac:dyDescent="0.3">
      <c r="A1484" s="57" t="s">
        <v>17</v>
      </c>
      <c r="B1484" s="49" t="s">
        <v>18</v>
      </c>
      <c r="C1484" s="49" t="s">
        <v>6</v>
      </c>
      <c r="D1484" s="58">
        <v>2017</v>
      </c>
      <c r="E1484" s="59">
        <v>76.5</v>
      </c>
      <c r="F1484" s="60" t="s">
        <v>7</v>
      </c>
      <c r="G1484" s="61" t="s">
        <v>3</v>
      </c>
    </row>
    <row r="1485" spans="1:7" x14ac:dyDescent="0.3">
      <c r="A1485" s="57" t="s">
        <v>17</v>
      </c>
      <c r="B1485" s="49" t="s">
        <v>18</v>
      </c>
      <c r="C1485" s="49" t="s">
        <v>6</v>
      </c>
      <c r="D1485" s="58">
        <v>2018</v>
      </c>
      <c r="E1485" s="59">
        <v>76.599999999999994</v>
      </c>
      <c r="F1485" s="60" t="s">
        <v>7</v>
      </c>
      <c r="G1485" s="61" t="s">
        <v>3</v>
      </c>
    </row>
    <row r="1486" spans="1:7" x14ac:dyDescent="0.3">
      <c r="A1486" s="57" t="s">
        <v>17</v>
      </c>
      <c r="B1486" s="49" t="s">
        <v>18</v>
      </c>
      <c r="C1486" s="49" t="s">
        <v>6</v>
      </c>
      <c r="D1486" s="58">
        <v>2019</v>
      </c>
      <c r="E1486" s="59">
        <v>76.7</v>
      </c>
      <c r="F1486" s="60" t="s">
        <v>7</v>
      </c>
      <c r="G1486" s="61" t="s">
        <v>3</v>
      </c>
    </row>
    <row r="1487" spans="1:7" x14ac:dyDescent="0.3">
      <c r="A1487" s="57" t="s">
        <v>17</v>
      </c>
      <c r="B1487" s="49" t="s">
        <v>18</v>
      </c>
      <c r="C1487" s="49" t="s">
        <v>6</v>
      </c>
      <c r="D1487" s="58">
        <v>2020</v>
      </c>
      <c r="E1487" s="59">
        <v>76.8</v>
      </c>
      <c r="F1487" s="60" t="s">
        <v>7</v>
      </c>
      <c r="G1487" s="61" t="s">
        <v>10</v>
      </c>
    </row>
    <row r="1488" spans="1:7" x14ac:dyDescent="0.3">
      <c r="A1488" s="57" t="s">
        <v>17</v>
      </c>
      <c r="B1488" s="49" t="s">
        <v>18</v>
      </c>
      <c r="C1488" s="49" t="s">
        <v>6</v>
      </c>
      <c r="D1488" s="58">
        <v>2021</v>
      </c>
      <c r="E1488" s="59">
        <v>76.900000000000006</v>
      </c>
      <c r="F1488" s="60" t="s">
        <v>7</v>
      </c>
      <c r="G1488" s="61" t="s">
        <v>10</v>
      </c>
    </row>
    <row r="1489" spans="1:7" x14ac:dyDescent="0.3">
      <c r="A1489" s="57" t="s">
        <v>17</v>
      </c>
      <c r="B1489" s="49" t="s">
        <v>18</v>
      </c>
      <c r="C1489" s="49" t="s">
        <v>6</v>
      </c>
      <c r="D1489" s="58">
        <v>2022</v>
      </c>
      <c r="E1489" s="59">
        <v>77</v>
      </c>
      <c r="F1489" s="60" t="s">
        <v>7</v>
      </c>
      <c r="G1489" s="61" t="s">
        <v>10</v>
      </c>
    </row>
    <row r="1490" spans="1:7" x14ac:dyDescent="0.3">
      <c r="A1490" s="57" t="s">
        <v>17</v>
      </c>
      <c r="B1490" s="49" t="s">
        <v>18</v>
      </c>
      <c r="C1490" s="49" t="s">
        <v>6</v>
      </c>
      <c r="D1490" s="58">
        <v>2023</v>
      </c>
      <c r="E1490" s="59">
        <v>77.099999999999994</v>
      </c>
      <c r="F1490" s="60" t="s">
        <v>7</v>
      </c>
      <c r="G1490" s="61" t="s">
        <v>10</v>
      </c>
    </row>
    <row r="1491" spans="1:7" x14ac:dyDescent="0.3">
      <c r="A1491" s="57" t="s">
        <v>17</v>
      </c>
      <c r="B1491" s="49" t="s">
        <v>18</v>
      </c>
      <c r="C1491" s="49" t="s">
        <v>6</v>
      </c>
      <c r="D1491" s="58">
        <v>2024</v>
      </c>
      <c r="E1491" s="59">
        <v>77.2</v>
      </c>
      <c r="F1491" s="60" t="s">
        <v>7</v>
      </c>
      <c r="G1491" s="61" t="s">
        <v>10</v>
      </c>
    </row>
    <row r="1492" spans="1:7" x14ac:dyDescent="0.3">
      <c r="A1492" s="57" t="s">
        <v>17</v>
      </c>
      <c r="B1492" s="49" t="s">
        <v>18</v>
      </c>
      <c r="C1492" s="49" t="s">
        <v>6</v>
      </c>
      <c r="D1492" s="58">
        <v>2025</v>
      </c>
      <c r="E1492" s="59">
        <v>77.3</v>
      </c>
      <c r="F1492" s="60" t="s">
        <v>7</v>
      </c>
      <c r="G1492" s="61" t="s">
        <v>10</v>
      </c>
    </row>
    <row r="1493" spans="1:7" x14ac:dyDescent="0.3">
      <c r="A1493" s="57" t="s">
        <v>17</v>
      </c>
      <c r="B1493" s="49" t="s">
        <v>18</v>
      </c>
      <c r="C1493" s="49" t="s">
        <v>6</v>
      </c>
      <c r="D1493" s="58">
        <v>2026</v>
      </c>
      <c r="E1493" s="59">
        <v>77.400000000000006</v>
      </c>
      <c r="F1493" s="60" t="s">
        <v>7</v>
      </c>
      <c r="G1493" s="61" t="s">
        <v>10</v>
      </c>
    </row>
    <row r="1494" spans="1:7" x14ac:dyDescent="0.3">
      <c r="A1494" s="57" t="s">
        <v>17</v>
      </c>
      <c r="B1494" s="49" t="s">
        <v>18</v>
      </c>
      <c r="C1494" s="49" t="s">
        <v>6</v>
      </c>
      <c r="D1494" s="58">
        <v>2027</v>
      </c>
      <c r="E1494" s="59">
        <v>77.5</v>
      </c>
      <c r="F1494" s="60" t="s">
        <v>7</v>
      </c>
      <c r="G1494" s="61" t="s">
        <v>10</v>
      </c>
    </row>
    <row r="1495" spans="1:7" x14ac:dyDescent="0.3">
      <c r="A1495" s="57" t="s">
        <v>17</v>
      </c>
      <c r="B1495" s="49" t="s">
        <v>18</v>
      </c>
      <c r="C1495" s="49" t="s">
        <v>6</v>
      </c>
      <c r="D1495" s="58">
        <v>2028</v>
      </c>
      <c r="E1495" s="59">
        <v>77.7</v>
      </c>
      <c r="F1495" s="60" t="s">
        <v>7</v>
      </c>
      <c r="G1495" s="61" t="s">
        <v>10</v>
      </c>
    </row>
    <row r="1496" spans="1:7" x14ac:dyDescent="0.3">
      <c r="A1496" s="57" t="s">
        <v>17</v>
      </c>
      <c r="B1496" s="49" t="s">
        <v>18</v>
      </c>
      <c r="C1496" s="49" t="s">
        <v>6</v>
      </c>
      <c r="D1496" s="58">
        <v>2029</v>
      </c>
      <c r="E1496" s="59">
        <v>77.8</v>
      </c>
      <c r="F1496" s="60" t="s">
        <v>7</v>
      </c>
      <c r="G1496" s="61" t="s">
        <v>10</v>
      </c>
    </row>
    <row r="1497" spans="1:7" x14ac:dyDescent="0.3">
      <c r="A1497" s="57" t="s">
        <v>17</v>
      </c>
      <c r="B1497" s="49" t="s">
        <v>18</v>
      </c>
      <c r="C1497" s="49" t="s">
        <v>6</v>
      </c>
      <c r="D1497" s="58">
        <v>2030</v>
      </c>
      <c r="E1497" s="59">
        <v>78</v>
      </c>
      <c r="F1497" s="60" t="s">
        <v>7</v>
      </c>
      <c r="G1497" s="61" t="s">
        <v>10</v>
      </c>
    </row>
    <row r="1498" spans="1:7" x14ac:dyDescent="0.3">
      <c r="A1498" s="62" t="s">
        <v>17</v>
      </c>
      <c r="B1498" s="50" t="s">
        <v>18</v>
      </c>
      <c r="C1498" s="50" t="s">
        <v>8</v>
      </c>
      <c r="D1498" s="63">
        <v>2014</v>
      </c>
      <c r="E1498" s="64">
        <v>9</v>
      </c>
      <c r="F1498" s="65">
        <v>166704.79999999999</v>
      </c>
      <c r="G1498" s="66" t="s">
        <v>3</v>
      </c>
    </row>
    <row r="1499" spans="1:7" x14ac:dyDescent="0.3">
      <c r="A1499" s="62" t="s">
        <v>17</v>
      </c>
      <c r="B1499" s="50" t="s">
        <v>18</v>
      </c>
      <c r="C1499" s="50" t="s">
        <v>8</v>
      </c>
      <c r="D1499" s="63">
        <v>2015</v>
      </c>
      <c r="E1499" s="64">
        <v>9</v>
      </c>
      <c r="F1499" s="65">
        <v>167598.5</v>
      </c>
      <c r="G1499" s="66" t="s">
        <v>3</v>
      </c>
    </row>
    <row r="1500" spans="1:7" x14ac:dyDescent="0.3">
      <c r="A1500" s="62" t="s">
        <v>17</v>
      </c>
      <c r="B1500" s="50" t="s">
        <v>18</v>
      </c>
      <c r="C1500" s="50" t="s">
        <v>8</v>
      </c>
      <c r="D1500" s="63">
        <v>2016</v>
      </c>
      <c r="E1500" s="64">
        <v>9</v>
      </c>
      <c r="F1500" s="65">
        <v>168493.6</v>
      </c>
      <c r="G1500" s="66" t="s">
        <v>3</v>
      </c>
    </row>
    <row r="1501" spans="1:7" x14ac:dyDescent="0.3">
      <c r="A1501" s="62" t="s">
        <v>17</v>
      </c>
      <c r="B1501" s="50" t="s">
        <v>18</v>
      </c>
      <c r="C1501" s="50" t="s">
        <v>8</v>
      </c>
      <c r="D1501" s="63">
        <v>2017</v>
      </c>
      <c r="E1501" s="64">
        <v>9</v>
      </c>
      <c r="F1501" s="65">
        <v>169440.2</v>
      </c>
      <c r="G1501" s="66" t="s">
        <v>3</v>
      </c>
    </row>
    <row r="1502" spans="1:7" x14ac:dyDescent="0.3">
      <c r="A1502" s="62" t="s">
        <v>17</v>
      </c>
      <c r="B1502" s="50" t="s">
        <v>18</v>
      </c>
      <c r="C1502" s="50" t="s">
        <v>8</v>
      </c>
      <c r="D1502" s="63">
        <v>2018</v>
      </c>
      <c r="E1502" s="64">
        <v>9</v>
      </c>
      <c r="F1502" s="65">
        <v>170290.8</v>
      </c>
      <c r="G1502" s="66" t="s">
        <v>3</v>
      </c>
    </row>
    <row r="1503" spans="1:7" x14ac:dyDescent="0.3">
      <c r="A1503" s="62" t="s">
        <v>17</v>
      </c>
      <c r="B1503" s="50" t="s">
        <v>18</v>
      </c>
      <c r="C1503" s="50" t="s">
        <v>8</v>
      </c>
      <c r="D1503" s="63">
        <v>2019</v>
      </c>
      <c r="E1503" s="64">
        <v>9</v>
      </c>
      <c r="F1503" s="65">
        <v>171228.4</v>
      </c>
      <c r="G1503" s="66" t="s">
        <v>3</v>
      </c>
    </row>
    <row r="1504" spans="1:7" x14ac:dyDescent="0.3">
      <c r="A1504" s="62" t="s">
        <v>17</v>
      </c>
      <c r="B1504" s="50" t="s">
        <v>18</v>
      </c>
      <c r="C1504" s="50" t="s">
        <v>8</v>
      </c>
      <c r="D1504" s="63">
        <v>2020</v>
      </c>
      <c r="E1504" s="64">
        <v>9</v>
      </c>
      <c r="F1504" s="65">
        <v>171904</v>
      </c>
      <c r="G1504" s="66" t="s">
        <v>10</v>
      </c>
    </row>
    <row r="1505" spans="1:7" x14ac:dyDescent="0.3">
      <c r="A1505" s="62" t="s">
        <v>17</v>
      </c>
      <c r="B1505" s="50" t="s">
        <v>18</v>
      </c>
      <c r="C1505" s="50" t="s">
        <v>8</v>
      </c>
      <c r="D1505" s="63">
        <v>2021</v>
      </c>
      <c r="E1505" s="64">
        <v>9</v>
      </c>
      <c r="F1505" s="65">
        <v>172505.3</v>
      </c>
      <c r="G1505" s="66" t="s">
        <v>10</v>
      </c>
    </row>
    <row r="1506" spans="1:7" x14ac:dyDescent="0.3">
      <c r="A1506" s="62" t="s">
        <v>17</v>
      </c>
      <c r="B1506" s="50" t="s">
        <v>18</v>
      </c>
      <c r="C1506" s="50" t="s">
        <v>8</v>
      </c>
      <c r="D1506" s="63">
        <v>2022</v>
      </c>
      <c r="E1506" s="64">
        <v>9</v>
      </c>
      <c r="F1506" s="65">
        <v>173288.1</v>
      </c>
      <c r="G1506" s="66" t="s">
        <v>10</v>
      </c>
    </row>
    <row r="1507" spans="1:7" x14ac:dyDescent="0.3">
      <c r="A1507" s="62" t="s">
        <v>17</v>
      </c>
      <c r="B1507" s="50" t="s">
        <v>18</v>
      </c>
      <c r="C1507" s="50" t="s">
        <v>8</v>
      </c>
      <c r="D1507" s="63">
        <v>2023</v>
      </c>
      <c r="E1507" s="64">
        <v>8.9</v>
      </c>
      <c r="F1507" s="65">
        <v>173690.6</v>
      </c>
      <c r="G1507" s="66" t="s">
        <v>10</v>
      </c>
    </row>
    <row r="1508" spans="1:7" x14ac:dyDescent="0.3">
      <c r="A1508" s="62" t="s">
        <v>17</v>
      </c>
      <c r="B1508" s="50" t="s">
        <v>18</v>
      </c>
      <c r="C1508" s="50" t="s">
        <v>8</v>
      </c>
      <c r="D1508" s="63">
        <v>2024</v>
      </c>
      <c r="E1508" s="64">
        <v>8.9</v>
      </c>
      <c r="F1508" s="65">
        <v>174190</v>
      </c>
      <c r="G1508" s="66" t="s">
        <v>10</v>
      </c>
    </row>
    <row r="1509" spans="1:7" x14ac:dyDescent="0.3">
      <c r="A1509" s="62" t="s">
        <v>17</v>
      </c>
      <c r="B1509" s="50" t="s">
        <v>18</v>
      </c>
      <c r="C1509" s="50" t="s">
        <v>8</v>
      </c>
      <c r="D1509" s="63">
        <v>2025</v>
      </c>
      <c r="E1509" s="64">
        <v>8.9</v>
      </c>
      <c r="F1509" s="65">
        <v>174765.3</v>
      </c>
      <c r="G1509" s="66" t="s">
        <v>10</v>
      </c>
    </row>
    <row r="1510" spans="1:7" x14ac:dyDescent="0.3">
      <c r="A1510" s="62" t="s">
        <v>17</v>
      </c>
      <c r="B1510" s="50" t="s">
        <v>18</v>
      </c>
      <c r="C1510" s="50" t="s">
        <v>8</v>
      </c>
      <c r="D1510" s="63">
        <v>2026</v>
      </c>
      <c r="E1510" s="64">
        <v>8.8000000000000007</v>
      </c>
      <c r="F1510" s="65">
        <v>175241.60000000001</v>
      </c>
      <c r="G1510" s="66" t="s">
        <v>10</v>
      </c>
    </row>
    <row r="1511" spans="1:7" x14ac:dyDescent="0.3">
      <c r="A1511" s="62" t="s">
        <v>17</v>
      </c>
      <c r="B1511" s="50" t="s">
        <v>18</v>
      </c>
      <c r="C1511" s="50" t="s">
        <v>8</v>
      </c>
      <c r="D1511" s="63">
        <v>2027</v>
      </c>
      <c r="E1511" s="64">
        <v>8.8000000000000007</v>
      </c>
      <c r="F1511" s="65">
        <v>175748.8</v>
      </c>
      <c r="G1511" s="66" t="s">
        <v>10</v>
      </c>
    </row>
    <row r="1512" spans="1:7" x14ac:dyDescent="0.3">
      <c r="A1512" s="62" t="s">
        <v>17</v>
      </c>
      <c r="B1512" s="50" t="s">
        <v>18</v>
      </c>
      <c r="C1512" s="50" t="s">
        <v>8</v>
      </c>
      <c r="D1512" s="63">
        <v>2028</v>
      </c>
      <c r="E1512" s="64">
        <v>8.8000000000000007</v>
      </c>
      <c r="F1512" s="65">
        <v>176252.4</v>
      </c>
      <c r="G1512" s="66" t="s">
        <v>10</v>
      </c>
    </row>
    <row r="1513" spans="1:7" x14ac:dyDescent="0.3">
      <c r="A1513" s="62" t="s">
        <v>17</v>
      </c>
      <c r="B1513" s="50" t="s">
        <v>18</v>
      </c>
      <c r="C1513" s="50" t="s">
        <v>8</v>
      </c>
      <c r="D1513" s="63">
        <v>2029</v>
      </c>
      <c r="E1513" s="64">
        <v>8.6999999999999993</v>
      </c>
      <c r="F1513" s="65">
        <v>176798.1</v>
      </c>
      <c r="G1513" s="66" t="s">
        <v>10</v>
      </c>
    </row>
    <row r="1514" spans="1:7" x14ac:dyDescent="0.3">
      <c r="A1514" s="62" t="s">
        <v>17</v>
      </c>
      <c r="B1514" s="50" t="s">
        <v>18</v>
      </c>
      <c r="C1514" s="50" t="s">
        <v>8</v>
      </c>
      <c r="D1514" s="63">
        <v>2030</v>
      </c>
      <c r="E1514" s="64">
        <v>8.6999999999999993</v>
      </c>
      <c r="F1514" s="65">
        <v>177193.5</v>
      </c>
      <c r="G1514" s="66" t="s">
        <v>10</v>
      </c>
    </row>
    <row r="1515" spans="1:7" x14ac:dyDescent="0.3">
      <c r="A1515" s="1" t="s">
        <v>17</v>
      </c>
      <c r="B1515" s="2" t="s">
        <v>18</v>
      </c>
      <c r="C1515" s="2" t="s">
        <v>9</v>
      </c>
      <c r="D1515" s="3">
        <v>2014</v>
      </c>
      <c r="E1515" s="4">
        <v>13.6</v>
      </c>
      <c r="F1515" s="5">
        <v>251729.2</v>
      </c>
      <c r="G1515" s="6" t="s">
        <v>3</v>
      </c>
    </row>
    <row r="1516" spans="1:7" x14ac:dyDescent="0.3">
      <c r="A1516" s="1" t="s">
        <v>17</v>
      </c>
      <c r="B1516" s="2" t="s">
        <v>18</v>
      </c>
      <c r="C1516" s="2" t="s">
        <v>9</v>
      </c>
      <c r="D1516" s="3">
        <v>2015</v>
      </c>
      <c r="E1516" s="4">
        <v>13.6</v>
      </c>
      <c r="F1516" s="5">
        <v>252465</v>
      </c>
      <c r="G1516" s="6" t="s">
        <v>3</v>
      </c>
    </row>
    <row r="1517" spans="1:7" x14ac:dyDescent="0.3">
      <c r="A1517" s="1" t="s">
        <v>17</v>
      </c>
      <c r="B1517" s="2" t="s">
        <v>18</v>
      </c>
      <c r="C1517" s="2" t="s">
        <v>9</v>
      </c>
      <c r="D1517" s="3">
        <v>2016</v>
      </c>
      <c r="E1517" s="4">
        <v>13.5</v>
      </c>
      <c r="F1517" s="5">
        <v>253315.20000000001</v>
      </c>
      <c r="G1517" s="6" t="s">
        <v>3</v>
      </c>
    </row>
    <row r="1518" spans="1:7" x14ac:dyDescent="0.3">
      <c r="A1518" s="1" t="s">
        <v>17</v>
      </c>
      <c r="B1518" s="2" t="s">
        <v>18</v>
      </c>
      <c r="C1518" s="2" t="s">
        <v>9</v>
      </c>
      <c r="D1518" s="3">
        <v>2017</v>
      </c>
      <c r="E1518" s="4">
        <v>13.5</v>
      </c>
      <c r="F1518" s="5">
        <v>254760.2</v>
      </c>
      <c r="G1518" s="6" t="s">
        <v>3</v>
      </c>
    </row>
    <row r="1519" spans="1:7" x14ac:dyDescent="0.3">
      <c r="A1519" s="1" t="s">
        <v>17</v>
      </c>
      <c r="B1519" s="2" t="s">
        <v>18</v>
      </c>
      <c r="C1519" s="2" t="s">
        <v>9</v>
      </c>
      <c r="D1519" s="3">
        <v>2018</v>
      </c>
      <c r="E1519" s="4">
        <v>13.5</v>
      </c>
      <c r="F1519" s="5">
        <v>255550.4</v>
      </c>
      <c r="G1519" s="6" t="s">
        <v>3</v>
      </c>
    </row>
    <row r="1520" spans="1:7" x14ac:dyDescent="0.3">
      <c r="A1520" s="1" t="s">
        <v>17</v>
      </c>
      <c r="B1520" s="2" t="s">
        <v>18</v>
      </c>
      <c r="C1520" s="2" t="s">
        <v>9</v>
      </c>
      <c r="D1520" s="3">
        <v>2019</v>
      </c>
      <c r="E1520" s="4">
        <v>13.5</v>
      </c>
      <c r="F1520" s="5">
        <v>256460.6</v>
      </c>
      <c r="G1520" s="6" t="s">
        <v>3</v>
      </c>
    </row>
    <row r="1521" spans="1:7" x14ac:dyDescent="0.3">
      <c r="A1521" s="1" t="s">
        <v>17</v>
      </c>
      <c r="B1521" s="2" t="s">
        <v>18</v>
      </c>
      <c r="C1521" s="2" t="s">
        <v>9</v>
      </c>
      <c r="D1521" s="3">
        <v>2020</v>
      </c>
      <c r="E1521" s="4">
        <v>13.5</v>
      </c>
      <c r="F1521" s="5">
        <v>257311.9</v>
      </c>
      <c r="G1521" s="6" t="s">
        <v>10</v>
      </c>
    </row>
    <row r="1522" spans="1:7" x14ac:dyDescent="0.3">
      <c r="A1522" s="1" t="s">
        <v>17</v>
      </c>
      <c r="B1522" s="2" t="s">
        <v>18</v>
      </c>
      <c r="C1522" s="2" t="s">
        <v>9</v>
      </c>
      <c r="D1522" s="3">
        <v>2021</v>
      </c>
      <c r="E1522" s="4">
        <v>13.4</v>
      </c>
      <c r="F1522" s="5">
        <v>257807</v>
      </c>
      <c r="G1522" s="6" t="s">
        <v>10</v>
      </c>
    </row>
    <row r="1523" spans="1:7" x14ac:dyDescent="0.3">
      <c r="A1523" s="1" t="s">
        <v>17</v>
      </c>
      <c r="B1523" s="2" t="s">
        <v>18</v>
      </c>
      <c r="C1523" s="2" t="s">
        <v>9</v>
      </c>
      <c r="D1523" s="3">
        <v>2022</v>
      </c>
      <c r="E1523" s="4">
        <v>13.4</v>
      </c>
      <c r="F1523" s="5">
        <v>258527.1</v>
      </c>
      <c r="G1523" s="6" t="s">
        <v>10</v>
      </c>
    </row>
    <row r="1524" spans="1:7" x14ac:dyDescent="0.3">
      <c r="A1524" s="1" t="s">
        <v>17</v>
      </c>
      <c r="B1524" s="2" t="s">
        <v>18</v>
      </c>
      <c r="C1524" s="2" t="s">
        <v>9</v>
      </c>
      <c r="D1524" s="3">
        <v>2023</v>
      </c>
      <c r="E1524" s="4">
        <v>13.3</v>
      </c>
      <c r="F1524" s="5">
        <v>258637.7</v>
      </c>
      <c r="G1524" s="6" t="s">
        <v>10</v>
      </c>
    </row>
    <row r="1525" spans="1:7" x14ac:dyDescent="0.3">
      <c r="A1525" s="1" t="s">
        <v>17</v>
      </c>
      <c r="B1525" s="2" t="s">
        <v>18</v>
      </c>
      <c r="C1525" s="2" t="s">
        <v>9</v>
      </c>
      <c r="D1525" s="3">
        <v>2024</v>
      </c>
      <c r="E1525" s="4">
        <v>13.2</v>
      </c>
      <c r="F1525" s="5">
        <v>258853.8</v>
      </c>
      <c r="G1525" s="6" t="s">
        <v>10</v>
      </c>
    </row>
    <row r="1526" spans="1:7" x14ac:dyDescent="0.3">
      <c r="A1526" s="1" t="s">
        <v>17</v>
      </c>
      <c r="B1526" s="2" t="s">
        <v>18</v>
      </c>
      <c r="C1526" s="2" t="s">
        <v>9</v>
      </c>
      <c r="D1526" s="3">
        <v>2025</v>
      </c>
      <c r="E1526" s="4">
        <v>13.2</v>
      </c>
      <c r="F1526" s="5">
        <v>259469.7</v>
      </c>
      <c r="G1526" s="6" t="s">
        <v>10</v>
      </c>
    </row>
    <row r="1527" spans="1:7" x14ac:dyDescent="0.3">
      <c r="A1527" s="1" t="s">
        <v>17</v>
      </c>
      <c r="B1527" s="2" t="s">
        <v>18</v>
      </c>
      <c r="C1527" s="2" t="s">
        <v>9</v>
      </c>
      <c r="D1527" s="3">
        <v>2026</v>
      </c>
      <c r="E1527" s="4">
        <v>13.1</v>
      </c>
      <c r="F1527" s="5">
        <v>260028.6</v>
      </c>
      <c r="G1527" s="6" t="s">
        <v>10</v>
      </c>
    </row>
    <row r="1528" spans="1:7" x14ac:dyDescent="0.3">
      <c r="A1528" s="1" t="s">
        <v>17</v>
      </c>
      <c r="B1528" s="2" t="s">
        <v>18</v>
      </c>
      <c r="C1528" s="2" t="s">
        <v>9</v>
      </c>
      <c r="D1528" s="3">
        <v>2027</v>
      </c>
      <c r="E1528" s="4">
        <v>13</v>
      </c>
      <c r="F1528" s="5">
        <v>260720.7</v>
      </c>
      <c r="G1528" s="6" t="s">
        <v>10</v>
      </c>
    </row>
    <row r="1529" spans="1:7" x14ac:dyDescent="0.3">
      <c r="A1529" s="1" t="s">
        <v>17</v>
      </c>
      <c r="B1529" s="2" t="s">
        <v>18</v>
      </c>
      <c r="C1529" s="2" t="s">
        <v>9</v>
      </c>
      <c r="D1529" s="3">
        <v>2028</v>
      </c>
      <c r="E1529" s="4">
        <v>13</v>
      </c>
      <c r="F1529" s="5">
        <v>260905.7</v>
      </c>
      <c r="G1529" s="6" t="s">
        <v>10</v>
      </c>
    </row>
    <row r="1530" spans="1:7" x14ac:dyDescent="0.3">
      <c r="A1530" s="1" t="s">
        <v>17</v>
      </c>
      <c r="B1530" s="2" t="s">
        <v>18</v>
      </c>
      <c r="C1530" s="2" t="s">
        <v>9</v>
      </c>
      <c r="D1530" s="3">
        <v>2029</v>
      </c>
      <c r="E1530" s="4">
        <v>12.9</v>
      </c>
      <c r="F1530" s="5">
        <v>260753.4</v>
      </c>
      <c r="G1530" s="6" t="s">
        <v>10</v>
      </c>
    </row>
    <row r="1531" spans="1:7" x14ac:dyDescent="0.3">
      <c r="A1531" s="1" t="s">
        <v>17</v>
      </c>
      <c r="B1531" s="2" t="s">
        <v>18</v>
      </c>
      <c r="C1531" s="2" t="s">
        <v>9</v>
      </c>
      <c r="D1531" s="3">
        <v>2030</v>
      </c>
      <c r="E1531" s="4">
        <v>12.8</v>
      </c>
      <c r="F1531" s="5">
        <v>260722.6</v>
      </c>
      <c r="G1531" s="6" t="s">
        <v>10</v>
      </c>
    </row>
    <row r="1532" spans="1:7" x14ac:dyDescent="0.3">
      <c r="A1532" s="7"/>
      <c r="G1532" s="8"/>
    </row>
    <row r="1533" spans="1:7" x14ac:dyDescent="0.3">
      <c r="A1533" s="7"/>
      <c r="G1533" s="8"/>
    </row>
    <row r="1534" spans="1:7" x14ac:dyDescent="0.3">
      <c r="A1534" s="7"/>
      <c r="G1534" s="8"/>
    </row>
  </sheetData>
  <sortState ref="A2:G1534">
    <sortCondition ref="A2:A1534"/>
    <sortCondition ref="C2:C1534"/>
    <sortCondition ref="D2:D153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topLeftCell="A19" workbookViewId="0">
      <selection activeCell="D223" sqref="D223:D239"/>
    </sheetView>
  </sheetViews>
  <sheetFormatPr defaultRowHeight="14.4" x14ac:dyDescent="0.3"/>
  <cols>
    <col min="1" max="1" width="41.21875" customWidth="1"/>
    <col min="2" max="2" width="25.21875" customWidth="1"/>
    <col min="4" max="4" width="14.33203125" customWidth="1"/>
    <col min="5" max="5" width="18.6640625" customWidth="1"/>
    <col min="6" max="6" width="19.44140625" customWidth="1"/>
  </cols>
  <sheetData>
    <row r="1" spans="1:6" x14ac:dyDescent="0.3">
      <c r="A1" t="s">
        <v>11</v>
      </c>
      <c r="B1" t="s">
        <v>13</v>
      </c>
      <c r="C1" t="s">
        <v>14</v>
      </c>
      <c r="D1" t="s">
        <v>15</v>
      </c>
      <c r="E1" t="s">
        <v>16</v>
      </c>
    </row>
    <row r="2" spans="1:6" x14ac:dyDescent="0.3">
      <c r="A2" s="1" t="s">
        <v>0</v>
      </c>
      <c r="B2" s="2" t="s">
        <v>2</v>
      </c>
      <c r="C2" s="3">
        <v>2014</v>
      </c>
      <c r="D2" s="4">
        <v>24.7</v>
      </c>
      <c r="E2" s="5">
        <v>54294.3</v>
      </c>
      <c r="F2" s="6" t="s">
        <v>3</v>
      </c>
    </row>
    <row r="3" spans="1:6" x14ac:dyDescent="0.3">
      <c r="A3" s="1" t="s">
        <v>0</v>
      </c>
      <c r="B3" s="2" t="s">
        <v>2</v>
      </c>
      <c r="C3" s="3">
        <v>2015</v>
      </c>
      <c r="D3" s="4">
        <v>25.3</v>
      </c>
      <c r="E3" s="5">
        <v>57371.199999999997</v>
      </c>
      <c r="F3" s="6" t="s">
        <v>3</v>
      </c>
    </row>
    <row r="4" spans="1:6" x14ac:dyDescent="0.3">
      <c r="A4" s="1" t="s">
        <v>0</v>
      </c>
      <c r="B4" s="2" t="s">
        <v>2</v>
      </c>
      <c r="C4" s="3">
        <v>2016</v>
      </c>
      <c r="D4" s="4">
        <v>25.8</v>
      </c>
      <c r="E4" s="5">
        <v>60176.7</v>
      </c>
      <c r="F4" s="6" t="s">
        <v>3</v>
      </c>
    </row>
    <row r="5" spans="1:6" x14ac:dyDescent="0.3">
      <c r="A5" s="1" t="s">
        <v>0</v>
      </c>
      <c r="B5" s="2" t="s">
        <v>2</v>
      </c>
      <c r="C5" s="3">
        <v>2017</v>
      </c>
      <c r="D5" s="4">
        <v>26.2</v>
      </c>
      <c r="E5" s="5">
        <v>63053</v>
      </c>
      <c r="F5" s="6" t="s">
        <v>3</v>
      </c>
    </row>
    <row r="6" spans="1:6" x14ac:dyDescent="0.3">
      <c r="A6" s="1" t="s">
        <v>0</v>
      </c>
      <c r="B6" s="2" t="s">
        <v>2</v>
      </c>
      <c r="C6" s="3">
        <v>2018</v>
      </c>
      <c r="D6" s="4">
        <v>26.7</v>
      </c>
      <c r="E6" s="5">
        <v>66190.8</v>
      </c>
      <c r="F6" s="6" t="s">
        <v>3</v>
      </c>
    </row>
    <row r="7" spans="1:6" x14ac:dyDescent="0.3">
      <c r="A7" s="1" t="s">
        <v>0</v>
      </c>
      <c r="B7" s="2" t="s">
        <v>2</v>
      </c>
      <c r="C7" s="3">
        <v>2019</v>
      </c>
      <c r="D7" s="4">
        <v>27.3</v>
      </c>
      <c r="E7" s="5">
        <v>69586.399999999994</v>
      </c>
      <c r="F7" s="6" t="s">
        <v>3</v>
      </c>
    </row>
    <row r="8" spans="1:6" x14ac:dyDescent="0.3">
      <c r="A8" s="1" t="s">
        <v>0</v>
      </c>
      <c r="B8" s="2" t="s">
        <v>2</v>
      </c>
      <c r="C8" s="3">
        <v>2020</v>
      </c>
      <c r="D8" s="4">
        <v>27.8</v>
      </c>
      <c r="E8" s="5">
        <v>73153.3</v>
      </c>
      <c r="F8" s="6" t="s">
        <v>10</v>
      </c>
    </row>
    <row r="9" spans="1:6" x14ac:dyDescent="0.3">
      <c r="A9" s="1" t="s">
        <v>0</v>
      </c>
      <c r="B9" s="2" t="s">
        <v>2</v>
      </c>
      <c r="C9" s="3">
        <v>2021</v>
      </c>
      <c r="D9" s="4">
        <v>28.4</v>
      </c>
      <c r="E9" s="5">
        <v>76835.5</v>
      </c>
      <c r="F9" s="6" t="s">
        <v>10</v>
      </c>
    </row>
    <row r="10" spans="1:6" x14ac:dyDescent="0.3">
      <c r="A10" s="1" t="s">
        <v>0</v>
      </c>
      <c r="B10" s="2" t="s">
        <v>2</v>
      </c>
      <c r="C10" s="3">
        <v>2022</v>
      </c>
      <c r="D10" s="4">
        <v>28.9</v>
      </c>
      <c r="E10" s="5">
        <v>80668.899999999994</v>
      </c>
      <c r="F10" s="6" t="s">
        <v>10</v>
      </c>
    </row>
    <row r="11" spans="1:6" x14ac:dyDescent="0.3">
      <c r="A11" s="1" t="s">
        <v>0</v>
      </c>
      <c r="B11" s="2" t="s">
        <v>2</v>
      </c>
      <c r="C11" s="3">
        <v>2023</v>
      </c>
      <c r="D11" s="4">
        <v>29.5</v>
      </c>
      <c r="E11" s="5">
        <v>84625.600000000006</v>
      </c>
      <c r="F11" s="6" t="s">
        <v>10</v>
      </c>
    </row>
    <row r="12" spans="1:6" x14ac:dyDescent="0.3">
      <c r="A12" s="1" t="s">
        <v>0</v>
      </c>
      <c r="B12" s="2" t="s">
        <v>2</v>
      </c>
      <c r="C12" s="3">
        <v>2024</v>
      </c>
      <c r="D12" s="4">
        <v>30</v>
      </c>
      <c r="E12" s="5">
        <v>88644.2</v>
      </c>
      <c r="F12" s="6" t="s">
        <v>10</v>
      </c>
    </row>
    <row r="13" spans="1:6" x14ac:dyDescent="0.3">
      <c r="A13" s="1" t="s">
        <v>0</v>
      </c>
      <c r="B13" s="2" t="s">
        <v>2</v>
      </c>
      <c r="C13" s="3">
        <v>2025</v>
      </c>
      <c r="D13" s="4">
        <v>30.5</v>
      </c>
      <c r="E13" s="5">
        <v>92788.3</v>
      </c>
      <c r="F13" s="6" t="s">
        <v>10</v>
      </c>
    </row>
    <row r="14" spans="1:6" x14ac:dyDescent="0.3">
      <c r="A14" s="1" t="s">
        <v>0</v>
      </c>
      <c r="B14" s="2" t="s">
        <v>2</v>
      </c>
      <c r="C14" s="3">
        <v>2026</v>
      </c>
      <c r="D14" s="4">
        <v>31</v>
      </c>
      <c r="E14" s="5">
        <v>96985.8</v>
      </c>
      <c r="F14" s="6" t="s">
        <v>10</v>
      </c>
    </row>
    <row r="15" spans="1:6" x14ac:dyDescent="0.3">
      <c r="A15" s="1" t="s">
        <v>0</v>
      </c>
      <c r="B15" s="2" t="s">
        <v>2</v>
      </c>
      <c r="C15" s="3">
        <v>2027</v>
      </c>
      <c r="D15" s="4">
        <v>31.5</v>
      </c>
      <c r="E15" s="5">
        <v>101335.6</v>
      </c>
      <c r="F15" s="6" t="s">
        <v>10</v>
      </c>
    </row>
    <row r="16" spans="1:6" x14ac:dyDescent="0.3">
      <c r="A16" s="1" t="s">
        <v>0</v>
      </c>
      <c r="B16" s="2" t="s">
        <v>2</v>
      </c>
      <c r="C16" s="3">
        <v>2028</v>
      </c>
      <c r="D16" s="4">
        <v>32</v>
      </c>
      <c r="E16" s="5">
        <v>105735.6</v>
      </c>
      <c r="F16" s="6" t="s">
        <v>10</v>
      </c>
    </row>
    <row r="17" spans="1:6" x14ac:dyDescent="0.3">
      <c r="A17" s="1" t="s">
        <v>0</v>
      </c>
      <c r="B17" s="2" t="s">
        <v>2</v>
      </c>
      <c r="C17" s="3">
        <v>2029</v>
      </c>
      <c r="D17" s="4">
        <v>32.5</v>
      </c>
      <c r="E17" s="5">
        <v>110240.6</v>
      </c>
      <c r="F17" s="6" t="s">
        <v>10</v>
      </c>
    </row>
    <row r="18" spans="1:6" x14ac:dyDescent="0.3">
      <c r="A18" s="1" t="s">
        <v>0</v>
      </c>
      <c r="B18" s="2" t="s">
        <v>2</v>
      </c>
      <c r="C18" s="3">
        <v>2030</v>
      </c>
      <c r="D18" s="4">
        <v>32.9</v>
      </c>
      <c r="E18" s="5">
        <v>114819.4</v>
      </c>
      <c r="F18" s="6" t="s">
        <v>10</v>
      </c>
    </row>
    <row r="19" spans="1:6" x14ac:dyDescent="0.3">
      <c r="A19" s="1" t="s">
        <v>0</v>
      </c>
      <c r="B19" s="2" t="s">
        <v>8</v>
      </c>
      <c r="C19" s="3">
        <v>2014</v>
      </c>
      <c r="D19" s="4">
        <v>17.2</v>
      </c>
      <c r="E19" s="5">
        <v>37810.400000000001</v>
      </c>
      <c r="F19" s="6" t="s">
        <v>3</v>
      </c>
    </row>
    <row r="20" spans="1:6" x14ac:dyDescent="0.3">
      <c r="A20" s="1" t="s">
        <v>0</v>
      </c>
      <c r="B20" s="2" t="s">
        <v>8</v>
      </c>
      <c r="C20" s="3">
        <v>2015</v>
      </c>
      <c r="D20" s="4">
        <v>17.100000000000001</v>
      </c>
      <c r="E20" s="5">
        <v>38832</v>
      </c>
      <c r="F20" s="6" t="s">
        <v>3</v>
      </c>
    </row>
    <row r="21" spans="1:6" x14ac:dyDescent="0.3">
      <c r="A21" s="1" t="s">
        <v>0</v>
      </c>
      <c r="B21" s="2" t="s">
        <v>8</v>
      </c>
      <c r="C21" s="3">
        <v>2016</v>
      </c>
      <c r="D21" s="4">
        <v>17.100000000000001</v>
      </c>
      <c r="E21" s="5">
        <v>39890.199999999997</v>
      </c>
      <c r="F21" s="6" t="s">
        <v>3</v>
      </c>
    </row>
    <row r="22" spans="1:6" x14ac:dyDescent="0.3">
      <c r="A22" s="1" t="s">
        <v>0</v>
      </c>
      <c r="B22" s="2" t="s">
        <v>8</v>
      </c>
      <c r="C22" s="3">
        <v>2017</v>
      </c>
      <c r="D22" s="4">
        <v>17</v>
      </c>
      <c r="E22" s="5">
        <v>40896.699999999997</v>
      </c>
      <c r="F22" s="6" t="s">
        <v>3</v>
      </c>
    </row>
    <row r="23" spans="1:6" x14ac:dyDescent="0.3">
      <c r="A23" s="1" t="s">
        <v>0</v>
      </c>
      <c r="B23" s="2" t="s">
        <v>8</v>
      </c>
      <c r="C23" s="3">
        <v>2018</v>
      </c>
      <c r="D23" s="4">
        <v>16.8</v>
      </c>
      <c r="E23" s="5">
        <v>41728.6</v>
      </c>
      <c r="F23" s="6" t="s">
        <v>3</v>
      </c>
    </row>
    <row r="24" spans="1:6" x14ac:dyDescent="0.3">
      <c r="A24" s="1" t="s">
        <v>0</v>
      </c>
      <c r="B24" s="2" t="s">
        <v>8</v>
      </c>
      <c r="C24" s="3">
        <v>2019</v>
      </c>
      <c r="D24" s="4">
        <v>16.7</v>
      </c>
      <c r="E24" s="5">
        <v>42733.7</v>
      </c>
      <c r="F24" s="6" t="s">
        <v>3</v>
      </c>
    </row>
    <row r="25" spans="1:6" x14ac:dyDescent="0.3">
      <c r="A25" s="1" t="s">
        <v>0</v>
      </c>
      <c r="B25" s="2" t="s">
        <v>8</v>
      </c>
      <c r="C25" s="3">
        <v>2020</v>
      </c>
      <c r="D25" s="4">
        <v>16.600000000000001</v>
      </c>
      <c r="E25" s="5">
        <v>43741.9</v>
      </c>
      <c r="F25" s="6" t="s">
        <v>10</v>
      </c>
    </row>
    <row r="26" spans="1:6" x14ac:dyDescent="0.3">
      <c r="A26" s="1" t="s">
        <v>0</v>
      </c>
      <c r="B26" s="2" t="s">
        <v>8</v>
      </c>
      <c r="C26" s="3">
        <v>2021</v>
      </c>
      <c r="D26" s="4">
        <v>16.5</v>
      </c>
      <c r="E26" s="5">
        <v>44700.7</v>
      </c>
      <c r="F26" s="6" t="s">
        <v>10</v>
      </c>
    </row>
    <row r="27" spans="1:6" x14ac:dyDescent="0.3">
      <c r="A27" s="1" t="s">
        <v>0</v>
      </c>
      <c r="B27" s="2" t="s">
        <v>8</v>
      </c>
      <c r="C27" s="3">
        <v>2022</v>
      </c>
      <c r="D27" s="4">
        <v>16.399999999999999</v>
      </c>
      <c r="E27" s="5">
        <v>45656.800000000003</v>
      </c>
      <c r="F27" s="6" t="s">
        <v>10</v>
      </c>
    </row>
    <row r="28" spans="1:6" x14ac:dyDescent="0.3">
      <c r="A28" s="1" t="s">
        <v>0</v>
      </c>
      <c r="B28" s="2" t="s">
        <v>8</v>
      </c>
      <c r="C28" s="3">
        <v>2023</v>
      </c>
      <c r="D28" s="4">
        <v>16.3</v>
      </c>
      <c r="E28" s="5">
        <v>46618</v>
      </c>
      <c r="F28" s="6" t="s">
        <v>10</v>
      </c>
    </row>
    <row r="29" spans="1:6" x14ac:dyDescent="0.3">
      <c r="A29" s="1" t="s">
        <v>0</v>
      </c>
      <c r="B29" s="2" t="s">
        <v>8</v>
      </c>
      <c r="C29" s="3">
        <v>2024</v>
      </c>
      <c r="D29" s="4">
        <v>16.100000000000001</v>
      </c>
      <c r="E29" s="5">
        <v>47579.9</v>
      </c>
      <c r="F29" s="6" t="s">
        <v>10</v>
      </c>
    </row>
    <row r="30" spans="1:6" x14ac:dyDescent="0.3">
      <c r="A30" s="1" t="s">
        <v>0</v>
      </c>
      <c r="B30" s="2" t="s">
        <v>8</v>
      </c>
      <c r="C30" s="3">
        <v>2025</v>
      </c>
      <c r="D30" s="4">
        <v>16</v>
      </c>
      <c r="E30" s="5">
        <v>48532.2</v>
      </c>
      <c r="F30" s="6" t="s">
        <v>10</v>
      </c>
    </row>
    <row r="31" spans="1:6" x14ac:dyDescent="0.3">
      <c r="A31" s="1" t="s">
        <v>0</v>
      </c>
      <c r="B31" s="2" t="s">
        <v>8</v>
      </c>
      <c r="C31" s="3">
        <v>2026</v>
      </c>
      <c r="D31" s="4">
        <v>15.8</v>
      </c>
      <c r="E31" s="5">
        <v>49487.199999999997</v>
      </c>
      <c r="F31" s="6" t="s">
        <v>10</v>
      </c>
    </row>
    <row r="32" spans="1:6" x14ac:dyDescent="0.3">
      <c r="A32" s="1" t="s">
        <v>0</v>
      </c>
      <c r="B32" s="2" t="s">
        <v>8</v>
      </c>
      <c r="C32" s="3">
        <v>2027</v>
      </c>
      <c r="D32" s="4">
        <v>15.7</v>
      </c>
      <c r="E32" s="5">
        <v>50428.4</v>
      </c>
      <c r="F32" s="6" t="s">
        <v>10</v>
      </c>
    </row>
    <row r="33" spans="1:6" x14ac:dyDescent="0.3">
      <c r="A33" s="1" t="s">
        <v>0</v>
      </c>
      <c r="B33" s="2" t="s">
        <v>8</v>
      </c>
      <c r="C33" s="3">
        <v>2028</v>
      </c>
      <c r="D33" s="4">
        <v>15.6</v>
      </c>
      <c r="E33" s="5">
        <v>51384.1</v>
      </c>
      <c r="F33" s="6" t="s">
        <v>10</v>
      </c>
    </row>
    <row r="34" spans="1:6" x14ac:dyDescent="0.3">
      <c r="A34" s="1" t="s">
        <v>0</v>
      </c>
      <c r="B34" s="2" t="s">
        <v>8</v>
      </c>
      <c r="C34" s="3">
        <v>2029</v>
      </c>
      <c r="D34" s="4">
        <v>15.4</v>
      </c>
      <c r="E34" s="5">
        <v>52275.4</v>
      </c>
      <c r="F34" s="6" t="s">
        <v>10</v>
      </c>
    </row>
    <row r="35" spans="1:6" x14ac:dyDescent="0.3">
      <c r="A35" s="1" t="s">
        <v>0</v>
      </c>
      <c r="B35" s="2" t="s">
        <v>8</v>
      </c>
      <c r="C35" s="3">
        <v>2030</v>
      </c>
      <c r="D35" s="4">
        <v>15.2</v>
      </c>
      <c r="E35" s="5">
        <v>53172.4</v>
      </c>
      <c r="F35" s="6" t="s">
        <v>10</v>
      </c>
    </row>
    <row r="36" spans="1:6" x14ac:dyDescent="0.3">
      <c r="A36" s="1" t="s">
        <v>59</v>
      </c>
      <c r="B36" s="2" t="s">
        <v>2</v>
      </c>
      <c r="C36" s="3">
        <v>2014</v>
      </c>
      <c r="D36" s="4">
        <v>34.4</v>
      </c>
      <c r="E36" s="5">
        <v>41613.5</v>
      </c>
      <c r="F36" s="6" t="s">
        <v>3</v>
      </c>
    </row>
    <row r="37" spans="1:6" x14ac:dyDescent="0.3">
      <c r="A37" s="1" t="s">
        <v>59</v>
      </c>
      <c r="B37" s="2" t="s">
        <v>2</v>
      </c>
      <c r="C37" s="3">
        <v>2015</v>
      </c>
      <c r="D37" s="4">
        <v>34.6</v>
      </c>
      <c r="E37" s="5">
        <v>42548.9</v>
      </c>
      <c r="F37" s="6" t="s">
        <v>3</v>
      </c>
    </row>
    <row r="38" spans="1:6" x14ac:dyDescent="0.3">
      <c r="A38" s="1" t="s">
        <v>59</v>
      </c>
      <c r="B38" s="2" t="s">
        <v>2</v>
      </c>
      <c r="C38" s="3">
        <v>2016</v>
      </c>
      <c r="D38" s="4">
        <v>34.799999999999997</v>
      </c>
      <c r="E38" s="5">
        <v>43400.6</v>
      </c>
      <c r="F38" s="6" t="s">
        <v>3</v>
      </c>
    </row>
    <row r="39" spans="1:6" x14ac:dyDescent="0.3">
      <c r="A39" s="1" t="s">
        <v>59</v>
      </c>
      <c r="B39" s="2" t="s">
        <v>2</v>
      </c>
      <c r="C39" s="3">
        <v>2017</v>
      </c>
      <c r="D39" s="4">
        <v>35.1</v>
      </c>
      <c r="E39" s="5">
        <v>44304.6</v>
      </c>
      <c r="F39" s="6" t="s">
        <v>3</v>
      </c>
    </row>
    <row r="40" spans="1:6" x14ac:dyDescent="0.3">
      <c r="A40" s="1" t="s">
        <v>59</v>
      </c>
      <c r="B40" s="2" t="s">
        <v>2</v>
      </c>
      <c r="C40" s="3">
        <v>2018</v>
      </c>
      <c r="D40" s="4">
        <v>35.299999999999997</v>
      </c>
      <c r="E40" s="5">
        <v>45227.4</v>
      </c>
      <c r="F40" s="6" t="s">
        <v>3</v>
      </c>
    </row>
    <row r="41" spans="1:6" x14ac:dyDescent="0.3">
      <c r="A41" s="1" t="s">
        <v>59</v>
      </c>
      <c r="B41" s="2" t="s">
        <v>2</v>
      </c>
      <c r="C41" s="3">
        <v>2019</v>
      </c>
      <c r="D41" s="4">
        <v>35.6</v>
      </c>
      <c r="E41" s="5">
        <v>46193.8</v>
      </c>
      <c r="F41" s="6" t="s">
        <v>3</v>
      </c>
    </row>
    <row r="42" spans="1:6" x14ac:dyDescent="0.3">
      <c r="A42" s="1" t="s">
        <v>59</v>
      </c>
      <c r="B42" s="2" t="s">
        <v>2</v>
      </c>
      <c r="C42" s="3">
        <v>2020</v>
      </c>
      <c r="D42" s="4">
        <v>35.9</v>
      </c>
      <c r="E42" s="5">
        <v>47145.8</v>
      </c>
      <c r="F42" s="6" t="s">
        <v>10</v>
      </c>
    </row>
    <row r="43" spans="1:6" x14ac:dyDescent="0.3">
      <c r="A43" s="1" t="s">
        <v>59</v>
      </c>
      <c r="B43" s="2" t="s">
        <v>2</v>
      </c>
      <c r="C43" s="3">
        <v>2021</v>
      </c>
      <c r="D43" s="4">
        <v>36.1</v>
      </c>
      <c r="E43" s="5">
        <v>48126.1</v>
      </c>
      <c r="F43" s="6" t="s">
        <v>10</v>
      </c>
    </row>
    <row r="44" spans="1:6" x14ac:dyDescent="0.3">
      <c r="A44" s="1" t="s">
        <v>59</v>
      </c>
      <c r="B44" s="2" t="s">
        <v>2</v>
      </c>
      <c r="C44" s="3">
        <v>2022</v>
      </c>
      <c r="D44" s="4">
        <v>36.299999999999997</v>
      </c>
      <c r="E44" s="5">
        <v>49057.599999999999</v>
      </c>
      <c r="F44" s="6" t="s">
        <v>10</v>
      </c>
    </row>
    <row r="45" spans="1:6" x14ac:dyDescent="0.3">
      <c r="A45" s="1" t="s">
        <v>59</v>
      </c>
      <c r="B45" s="2" t="s">
        <v>2</v>
      </c>
      <c r="C45" s="3">
        <v>2023</v>
      </c>
      <c r="D45" s="4">
        <v>36.5</v>
      </c>
      <c r="E45" s="5">
        <v>49979.5</v>
      </c>
      <c r="F45" s="6" t="s">
        <v>10</v>
      </c>
    </row>
    <row r="46" spans="1:6" x14ac:dyDescent="0.3">
      <c r="A46" s="1" t="s">
        <v>59</v>
      </c>
      <c r="B46" s="2" t="s">
        <v>2</v>
      </c>
      <c r="C46" s="3">
        <v>2024</v>
      </c>
      <c r="D46" s="4">
        <v>36.6</v>
      </c>
      <c r="E46" s="5">
        <v>50834</v>
      </c>
      <c r="F46" s="6" t="s">
        <v>10</v>
      </c>
    </row>
    <row r="47" spans="1:6" x14ac:dyDescent="0.3">
      <c r="A47" s="1" t="s">
        <v>59</v>
      </c>
      <c r="B47" s="2" t="s">
        <v>2</v>
      </c>
      <c r="C47" s="3">
        <v>2025</v>
      </c>
      <c r="D47" s="4">
        <v>36.799999999999997</v>
      </c>
      <c r="E47" s="5">
        <v>51701.599999999999</v>
      </c>
      <c r="F47" s="6" t="s">
        <v>10</v>
      </c>
    </row>
    <row r="48" spans="1:6" x14ac:dyDescent="0.3">
      <c r="A48" s="1" t="s">
        <v>59</v>
      </c>
      <c r="B48" s="2" t="s">
        <v>2</v>
      </c>
      <c r="C48" s="3">
        <v>2026</v>
      </c>
      <c r="D48" s="4">
        <v>36.799999999999997</v>
      </c>
      <c r="E48" s="5">
        <v>52480.3</v>
      </c>
      <c r="F48" s="6" t="s">
        <v>10</v>
      </c>
    </row>
    <row r="49" spans="1:6" x14ac:dyDescent="0.3">
      <c r="A49" s="1" t="s">
        <v>59</v>
      </c>
      <c r="B49" s="2" t="s">
        <v>2</v>
      </c>
      <c r="C49" s="3">
        <v>2027</v>
      </c>
      <c r="D49" s="4">
        <v>36.799999999999997</v>
      </c>
      <c r="E49" s="5">
        <v>53225.1</v>
      </c>
      <c r="F49" s="6" t="s">
        <v>10</v>
      </c>
    </row>
    <row r="50" spans="1:6" x14ac:dyDescent="0.3">
      <c r="A50" s="1" t="s">
        <v>59</v>
      </c>
      <c r="B50" s="2" t="s">
        <v>2</v>
      </c>
      <c r="C50" s="3">
        <v>2028</v>
      </c>
      <c r="D50" s="4">
        <v>36.799999999999997</v>
      </c>
      <c r="E50" s="5">
        <v>53912.2</v>
      </c>
      <c r="F50" s="6" t="s">
        <v>10</v>
      </c>
    </row>
    <row r="51" spans="1:6" x14ac:dyDescent="0.3">
      <c r="A51" s="1" t="s">
        <v>59</v>
      </c>
      <c r="B51" s="2" t="s">
        <v>2</v>
      </c>
      <c r="C51" s="3">
        <v>2029</v>
      </c>
      <c r="D51" s="4">
        <v>36.799999999999997</v>
      </c>
      <c r="E51" s="5">
        <v>54578.2</v>
      </c>
      <c r="F51" s="6" t="s">
        <v>10</v>
      </c>
    </row>
    <row r="52" spans="1:6" x14ac:dyDescent="0.3">
      <c r="A52" s="1" t="s">
        <v>59</v>
      </c>
      <c r="B52" s="2" t="s">
        <v>2</v>
      </c>
      <c r="C52" s="3">
        <v>2030</v>
      </c>
      <c r="D52" s="4">
        <v>36.799999999999997</v>
      </c>
      <c r="E52" s="5">
        <v>55264.3</v>
      </c>
      <c r="F52" s="6" t="s">
        <v>10</v>
      </c>
    </row>
    <row r="53" spans="1:6" x14ac:dyDescent="0.3">
      <c r="A53" s="1" t="s">
        <v>59</v>
      </c>
      <c r="B53" s="2" t="s">
        <v>8</v>
      </c>
      <c r="C53" s="3">
        <v>2014</v>
      </c>
      <c r="D53" s="4">
        <v>10.1</v>
      </c>
      <c r="E53" s="5">
        <v>12184.5</v>
      </c>
      <c r="F53" s="6" t="s">
        <v>3</v>
      </c>
    </row>
    <row r="54" spans="1:6" x14ac:dyDescent="0.3">
      <c r="A54" s="1" t="s">
        <v>59</v>
      </c>
      <c r="B54" s="2" t="s">
        <v>8</v>
      </c>
      <c r="C54" s="3">
        <v>2015</v>
      </c>
      <c r="D54" s="4">
        <v>10.1</v>
      </c>
      <c r="E54" s="5">
        <v>12452</v>
      </c>
      <c r="F54" s="6" t="s">
        <v>3</v>
      </c>
    </row>
    <row r="55" spans="1:6" x14ac:dyDescent="0.3">
      <c r="A55" s="1" t="s">
        <v>59</v>
      </c>
      <c r="B55" s="2" t="s">
        <v>8</v>
      </c>
      <c r="C55" s="3">
        <v>2016</v>
      </c>
      <c r="D55" s="4">
        <v>10.1</v>
      </c>
      <c r="E55" s="5">
        <v>12645</v>
      </c>
      <c r="F55" s="6" t="s">
        <v>3</v>
      </c>
    </row>
    <row r="56" spans="1:6" x14ac:dyDescent="0.3">
      <c r="A56" s="1" t="s">
        <v>59</v>
      </c>
      <c r="B56" s="2" t="s">
        <v>8</v>
      </c>
      <c r="C56" s="3">
        <v>2017</v>
      </c>
      <c r="D56" s="4">
        <v>10.199999999999999</v>
      </c>
      <c r="E56" s="5">
        <v>12824.2</v>
      </c>
      <c r="F56" s="6" t="s">
        <v>3</v>
      </c>
    </row>
    <row r="57" spans="1:6" x14ac:dyDescent="0.3">
      <c r="A57" s="1" t="s">
        <v>59</v>
      </c>
      <c r="B57" s="2" t="s">
        <v>8</v>
      </c>
      <c r="C57" s="3">
        <v>2018</v>
      </c>
      <c r="D57" s="4">
        <v>10.199999999999999</v>
      </c>
      <c r="E57" s="5">
        <v>13000.3</v>
      </c>
      <c r="F57" s="6" t="s">
        <v>3</v>
      </c>
    </row>
    <row r="58" spans="1:6" x14ac:dyDescent="0.3">
      <c r="A58" s="1" t="s">
        <v>59</v>
      </c>
      <c r="B58" s="2" t="s">
        <v>8</v>
      </c>
      <c r="C58" s="3">
        <v>2019</v>
      </c>
      <c r="D58" s="4">
        <v>10.1</v>
      </c>
      <c r="E58" s="5">
        <v>13099.7</v>
      </c>
      <c r="F58" s="6" t="s">
        <v>3</v>
      </c>
    </row>
    <row r="59" spans="1:6" x14ac:dyDescent="0.3">
      <c r="A59" s="1" t="s">
        <v>59</v>
      </c>
      <c r="B59" s="2" t="s">
        <v>8</v>
      </c>
      <c r="C59" s="3">
        <v>2020</v>
      </c>
      <c r="D59" s="4">
        <v>10</v>
      </c>
      <c r="E59" s="5">
        <v>13200.7</v>
      </c>
      <c r="F59" s="6" t="s">
        <v>10</v>
      </c>
    </row>
    <row r="60" spans="1:6" x14ac:dyDescent="0.3">
      <c r="A60" s="1" t="s">
        <v>59</v>
      </c>
      <c r="B60" s="2" t="s">
        <v>8</v>
      </c>
      <c r="C60" s="3">
        <v>2021</v>
      </c>
      <c r="D60" s="4">
        <v>10</v>
      </c>
      <c r="E60" s="5">
        <v>13268.9</v>
      </c>
      <c r="F60" s="6" t="s">
        <v>10</v>
      </c>
    </row>
    <row r="61" spans="1:6" x14ac:dyDescent="0.3">
      <c r="A61" s="1" t="s">
        <v>59</v>
      </c>
      <c r="B61" s="2" t="s">
        <v>8</v>
      </c>
      <c r="C61" s="3">
        <v>2022</v>
      </c>
      <c r="D61" s="4">
        <v>9.9</v>
      </c>
      <c r="E61" s="5">
        <v>13343</v>
      </c>
      <c r="F61" s="6" t="s">
        <v>10</v>
      </c>
    </row>
    <row r="62" spans="1:6" x14ac:dyDescent="0.3">
      <c r="A62" s="1" t="s">
        <v>59</v>
      </c>
      <c r="B62" s="2" t="s">
        <v>8</v>
      </c>
      <c r="C62" s="3">
        <v>2023</v>
      </c>
      <c r="D62" s="4">
        <v>9.8000000000000007</v>
      </c>
      <c r="E62" s="5">
        <v>13416.1</v>
      </c>
      <c r="F62" s="6" t="s">
        <v>10</v>
      </c>
    </row>
    <row r="63" spans="1:6" x14ac:dyDescent="0.3">
      <c r="A63" s="1" t="s">
        <v>59</v>
      </c>
      <c r="B63" s="2" t="s">
        <v>8</v>
      </c>
      <c r="C63" s="3">
        <v>2024</v>
      </c>
      <c r="D63" s="4">
        <v>9.6999999999999993</v>
      </c>
      <c r="E63" s="5">
        <v>13453.4</v>
      </c>
      <c r="F63" s="6" t="s">
        <v>10</v>
      </c>
    </row>
    <row r="64" spans="1:6" x14ac:dyDescent="0.3">
      <c r="A64" s="1" t="s">
        <v>59</v>
      </c>
      <c r="B64" s="2" t="s">
        <v>8</v>
      </c>
      <c r="C64" s="3">
        <v>2025</v>
      </c>
      <c r="D64" s="4">
        <v>9.6</v>
      </c>
      <c r="E64" s="5">
        <v>13501.7</v>
      </c>
      <c r="F64" s="6" t="s">
        <v>10</v>
      </c>
    </row>
    <row r="65" spans="1:6" x14ac:dyDescent="0.3">
      <c r="A65" s="1" t="s">
        <v>59</v>
      </c>
      <c r="B65" s="2" t="s">
        <v>8</v>
      </c>
      <c r="C65" s="3">
        <v>2026</v>
      </c>
      <c r="D65" s="4">
        <v>9.5</v>
      </c>
      <c r="E65" s="5">
        <v>13532.3</v>
      </c>
      <c r="F65" s="6" t="s">
        <v>10</v>
      </c>
    </row>
    <row r="66" spans="1:6" x14ac:dyDescent="0.3">
      <c r="A66" s="1" t="s">
        <v>59</v>
      </c>
      <c r="B66" s="2" t="s">
        <v>8</v>
      </c>
      <c r="C66" s="3">
        <v>2027</v>
      </c>
      <c r="D66" s="4">
        <v>9.4</v>
      </c>
      <c r="E66" s="5">
        <v>13550.6</v>
      </c>
      <c r="F66" s="6" t="s">
        <v>10</v>
      </c>
    </row>
    <row r="67" spans="1:6" x14ac:dyDescent="0.3">
      <c r="A67" s="1" t="s">
        <v>59</v>
      </c>
      <c r="B67" s="2" t="s">
        <v>8</v>
      </c>
      <c r="C67" s="3">
        <v>2028</v>
      </c>
      <c r="D67" s="4">
        <v>9.3000000000000007</v>
      </c>
      <c r="E67" s="5">
        <v>13580.2</v>
      </c>
      <c r="F67" s="6" t="s">
        <v>10</v>
      </c>
    </row>
    <row r="68" spans="1:6" x14ac:dyDescent="0.3">
      <c r="A68" s="1" t="s">
        <v>59</v>
      </c>
      <c r="B68" s="2" t="s">
        <v>8</v>
      </c>
      <c r="C68" s="3">
        <v>2029</v>
      </c>
      <c r="D68" s="4">
        <v>9.1999999999999993</v>
      </c>
      <c r="E68" s="5">
        <v>13588.5</v>
      </c>
      <c r="F68" s="6" t="s">
        <v>10</v>
      </c>
    </row>
    <row r="69" spans="1:6" x14ac:dyDescent="0.3">
      <c r="A69" s="1" t="s">
        <v>59</v>
      </c>
      <c r="B69" s="2" t="s">
        <v>8</v>
      </c>
      <c r="C69" s="3">
        <v>2030</v>
      </c>
      <c r="D69" s="4">
        <v>9.1</v>
      </c>
      <c r="E69" s="5">
        <v>13596.7</v>
      </c>
      <c r="F69" s="6" t="s">
        <v>10</v>
      </c>
    </row>
    <row r="70" spans="1:6" x14ac:dyDescent="0.3">
      <c r="A70" s="1" t="s">
        <v>58</v>
      </c>
      <c r="B70" s="2" t="s">
        <v>2</v>
      </c>
      <c r="C70" s="3">
        <v>2014</v>
      </c>
      <c r="D70" s="4">
        <v>40.700000000000003</v>
      </c>
      <c r="E70" s="5">
        <v>197381.4</v>
      </c>
      <c r="F70" s="6" t="s">
        <v>3</v>
      </c>
    </row>
    <row r="71" spans="1:6" x14ac:dyDescent="0.3">
      <c r="A71" s="1" t="s">
        <v>58</v>
      </c>
      <c r="B71" s="2" t="s">
        <v>2</v>
      </c>
      <c r="C71" s="3">
        <v>2015</v>
      </c>
      <c r="D71" s="4">
        <v>40.700000000000003</v>
      </c>
      <c r="E71" s="5">
        <v>200204.4</v>
      </c>
      <c r="F71" s="6" t="s">
        <v>3</v>
      </c>
    </row>
    <row r="72" spans="1:6" x14ac:dyDescent="0.3">
      <c r="A72" s="1" t="s">
        <v>58</v>
      </c>
      <c r="B72" s="2" t="s">
        <v>2</v>
      </c>
      <c r="C72" s="3">
        <v>2016</v>
      </c>
      <c r="D72" s="4">
        <v>40.799999999999997</v>
      </c>
      <c r="E72" s="5">
        <v>203714.1</v>
      </c>
      <c r="F72" s="6" t="s">
        <v>3</v>
      </c>
    </row>
    <row r="73" spans="1:6" x14ac:dyDescent="0.3">
      <c r="A73" s="1" t="s">
        <v>58</v>
      </c>
      <c r="B73" s="2" t="s">
        <v>2</v>
      </c>
      <c r="C73" s="3">
        <v>2017</v>
      </c>
      <c r="D73" s="4">
        <v>41.1</v>
      </c>
      <c r="E73" s="5">
        <v>207998.7</v>
      </c>
      <c r="F73" s="6" t="s">
        <v>3</v>
      </c>
    </row>
    <row r="74" spans="1:6" x14ac:dyDescent="0.3">
      <c r="A74" s="1" t="s">
        <v>58</v>
      </c>
      <c r="B74" s="2" t="s">
        <v>2</v>
      </c>
      <c r="C74" s="3">
        <v>2018</v>
      </c>
      <c r="D74" s="4">
        <v>41.5</v>
      </c>
      <c r="E74" s="5">
        <v>212528.6</v>
      </c>
      <c r="F74" s="6" t="s">
        <v>3</v>
      </c>
    </row>
    <row r="75" spans="1:6" x14ac:dyDescent="0.3">
      <c r="A75" s="1" t="s">
        <v>58</v>
      </c>
      <c r="B75" s="2" t="s">
        <v>2</v>
      </c>
      <c r="C75" s="3">
        <v>2019</v>
      </c>
      <c r="D75" s="4">
        <v>41.9</v>
      </c>
      <c r="E75" s="5">
        <v>217097</v>
      </c>
      <c r="F75" s="6" t="s">
        <v>3</v>
      </c>
    </row>
    <row r="76" spans="1:6" x14ac:dyDescent="0.3">
      <c r="A76" s="1" t="s">
        <v>58</v>
      </c>
      <c r="B76" s="2" t="s">
        <v>2</v>
      </c>
      <c r="C76" s="3">
        <v>2020</v>
      </c>
      <c r="D76" s="4">
        <v>42.3</v>
      </c>
      <c r="E76" s="5">
        <v>221813.1</v>
      </c>
      <c r="F76" s="6" t="s">
        <v>10</v>
      </c>
    </row>
    <row r="77" spans="1:6" x14ac:dyDescent="0.3">
      <c r="A77" s="1" t="s">
        <v>58</v>
      </c>
      <c r="B77" s="2" t="s">
        <v>2</v>
      </c>
      <c r="C77" s="3">
        <v>2021</v>
      </c>
      <c r="D77" s="4">
        <v>42.6</v>
      </c>
      <c r="E77" s="5">
        <v>226213.8</v>
      </c>
      <c r="F77" s="6" t="s">
        <v>10</v>
      </c>
    </row>
    <row r="78" spans="1:6" x14ac:dyDescent="0.3">
      <c r="A78" s="1" t="s">
        <v>58</v>
      </c>
      <c r="B78" s="2" t="s">
        <v>2</v>
      </c>
      <c r="C78" s="3">
        <v>2022</v>
      </c>
      <c r="D78" s="4">
        <v>42.9</v>
      </c>
      <c r="E78" s="5">
        <v>230578.5</v>
      </c>
      <c r="F78" s="6" t="s">
        <v>10</v>
      </c>
    </row>
    <row r="79" spans="1:6" x14ac:dyDescent="0.3">
      <c r="A79" s="1" t="s">
        <v>58</v>
      </c>
      <c r="B79" s="2" t="s">
        <v>2</v>
      </c>
      <c r="C79" s="3">
        <v>2023</v>
      </c>
      <c r="D79" s="4">
        <v>43.2</v>
      </c>
      <c r="E79" s="5">
        <v>234824.2</v>
      </c>
      <c r="F79" s="6" t="s">
        <v>10</v>
      </c>
    </row>
    <row r="80" spans="1:6" x14ac:dyDescent="0.3">
      <c r="A80" s="1" t="s">
        <v>58</v>
      </c>
      <c r="B80" s="2" t="s">
        <v>2</v>
      </c>
      <c r="C80" s="3">
        <v>2024</v>
      </c>
      <c r="D80" s="4">
        <v>43.5</v>
      </c>
      <c r="E80" s="5">
        <v>238894.1</v>
      </c>
      <c r="F80" s="6" t="s">
        <v>10</v>
      </c>
    </row>
    <row r="81" spans="1:6" x14ac:dyDescent="0.3">
      <c r="A81" s="1" t="s">
        <v>58</v>
      </c>
      <c r="B81" s="2" t="s">
        <v>2</v>
      </c>
      <c r="C81" s="3">
        <v>2025</v>
      </c>
      <c r="D81" s="4">
        <v>43.8</v>
      </c>
      <c r="E81" s="5">
        <v>242398</v>
      </c>
      <c r="F81" s="6" t="s">
        <v>10</v>
      </c>
    </row>
    <row r="82" spans="1:6" x14ac:dyDescent="0.3">
      <c r="A82" s="1" t="s">
        <v>58</v>
      </c>
      <c r="B82" s="2" t="s">
        <v>2</v>
      </c>
      <c r="C82" s="3">
        <v>2026</v>
      </c>
      <c r="D82" s="4">
        <v>44</v>
      </c>
      <c r="E82" s="5">
        <v>245924.2</v>
      </c>
      <c r="F82" s="6" t="s">
        <v>10</v>
      </c>
    </row>
    <row r="83" spans="1:6" x14ac:dyDescent="0.3">
      <c r="A83" s="1" t="s">
        <v>58</v>
      </c>
      <c r="B83" s="2" t="s">
        <v>2</v>
      </c>
      <c r="C83" s="3">
        <v>2027</v>
      </c>
      <c r="D83" s="4">
        <v>44.2</v>
      </c>
      <c r="E83" s="5">
        <v>248986.3</v>
      </c>
      <c r="F83" s="6" t="s">
        <v>10</v>
      </c>
    </row>
    <row r="84" spans="1:6" x14ac:dyDescent="0.3">
      <c r="A84" s="1" t="s">
        <v>58</v>
      </c>
      <c r="B84" s="2" t="s">
        <v>2</v>
      </c>
      <c r="C84" s="3">
        <v>2028</v>
      </c>
      <c r="D84" s="4">
        <v>44.5</v>
      </c>
      <c r="E84" s="5">
        <v>252004.2</v>
      </c>
      <c r="F84" s="6" t="s">
        <v>10</v>
      </c>
    </row>
    <row r="85" spans="1:6" x14ac:dyDescent="0.3">
      <c r="A85" s="1" t="s">
        <v>58</v>
      </c>
      <c r="B85" s="2" t="s">
        <v>2</v>
      </c>
      <c r="C85" s="3">
        <v>2029</v>
      </c>
      <c r="D85" s="4">
        <v>44.6</v>
      </c>
      <c r="E85" s="5">
        <v>254498.3</v>
      </c>
      <c r="F85" s="6" t="s">
        <v>10</v>
      </c>
    </row>
    <row r="86" spans="1:6" x14ac:dyDescent="0.3">
      <c r="A86" s="1" t="s">
        <v>58</v>
      </c>
      <c r="B86" s="2" t="s">
        <v>2</v>
      </c>
      <c r="C86" s="3">
        <v>2030</v>
      </c>
      <c r="D86" s="4">
        <v>44.8</v>
      </c>
      <c r="E86" s="5">
        <v>256918.6</v>
      </c>
      <c r="F86" s="6" t="s">
        <v>10</v>
      </c>
    </row>
    <row r="87" spans="1:6" x14ac:dyDescent="0.3">
      <c r="A87" s="1" t="s">
        <v>58</v>
      </c>
      <c r="B87" s="2" t="s">
        <v>8</v>
      </c>
      <c r="C87" s="3">
        <v>2014</v>
      </c>
      <c r="D87" s="4">
        <v>10</v>
      </c>
      <c r="E87" s="5">
        <v>48484.5</v>
      </c>
      <c r="F87" s="6" t="s">
        <v>3</v>
      </c>
    </row>
    <row r="88" spans="1:6" x14ac:dyDescent="0.3">
      <c r="A88" s="1" t="s">
        <v>58</v>
      </c>
      <c r="B88" s="2" t="s">
        <v>8</v>
      </c>
      <c r="C88" s="3">
        <v>2015</v>
      </c>
      <c r="D88" s="4">
        <v>9.8000000000000007</v>
      </c>
      <c r="E88" s="5">
        <v>48346.5</v>
      </c>
      <c r="F88" s="6" t="s">
        <v>3</v>
      </c>
    </row>
    <row r="89" spans="1:6" x14ac:dyDescent="0.3">
      <c r="A89" s="1" t="s">
        <v>58</v>
      </c>
      <c r="B89" s="2" t="s">
        <v>8</v>
      </c>
      <c r="C89" s="3">
        <v>2016</v>
      </c>
      <c r="D89" s="4">
        <v>9.6999999999999993</v>
      </c>
      <c r="E89" s="5">
        <v>48419.9</v>
      </c>
      <c r="F89" s="6" t="s">
        <v>3</v>
      </c>
    </row>
    <row r="90" spans="1:6" x14ac:dyDescent="0.3">
      <c r="A90" s="1" t="s">
        <v>58</v>
      </c>
      <c r="B90" s="2" t="s">
        <v>8</v>
      </c>
      <c r="C90" s="3">
        <v>2017</v>
      </c>
      <c r="D90" s="4">
        <v>9.6</v>
      </c>
      <c r="E90" s="5">
        <v>48643.199999999997</v>
      </c>
      <c r="F90" s="6" t="s">
        <v>3</v>
      </c>
    </row>
    <row r="91" spans="1:6" x14ac:dyDescent="0.3">
      <c r="A91" s="1" t="s">
        <v>58</v>
      </c>
      <c r="B91" s="2" t="s">
        <v>8</v>
      </c>
      <c r="C91" s="3">
        <v>2018</v>
      </c>
      <c r="D91" s="4">
        <v>9.5</v>
      </c>
      <c r="E91" s="5">
        <v>48754</v>
      </c>
      <c r="F91" s="6" t="s">
        <v>3</v>
      </c>
    </row>
    <row r="92" spans="1:6" x14ac:dyDescent="0.3">
      <c r="A92" s="1" t="s">
        <v>58</v>
      </c>
      <c r="B92" s="2" t="s">
        <v>8</v>
      </c>
      <c r="C92" s="3">
        <v>2019</v>
      </c>
      <c r="D92" s="4">
        <v>9.4</v>
      </c>
      <c r="E92" s="5">
        <v>48930.2</v>
      </c>
      <c r="F92" s="6" t="s">
        <v>3</v>
      </c>
    </row>
    <row r="93" spans="1:6" x14ac:dyDescent="0.3">
      <c r="A93" s="1" t="s">
        <v>58</v>
      </c>
      <c r="B93" s="2" t="s">
        <v>8</v>
      </c>
      <c r="C93" s="3">
        <v>2020</v>
      </c>
      <c r="D93" s="4">
        <v>9.3000000000000007</v>
      </c>
      <c r="E93" s="5">
        <v>48922.9</v>
      </c>
      <c r="F93" s="6" t="s">
        <v>10</v>
      </c>
    </row>
    <row r="94" spans="1:6" x14ac:dyDescent="0.3">
      <c r="A94" s="1" t="s">
        <v>58</v>
      </c>
      <c r="B94" s="2" t="s">
        <v>8</v>
      </c>
      <c r="C94" s="3">
        <v>2021</v>
      </c>
      <c r="D94" s="4">
        <v>9.1999999999999993</v>
      </c>
      <c r="E94" s="5">
        <v>49018</v>
      </c>
      <c r="F94" s="6" t="s">
        <v>10</v>
      </c>
    </row>
    <row r="95" spans="1:6" x14ac:dyDescent="0.3">
      <c r="A95" s="1" t="s">
        <v>58</v>
      </c>
      <c r="B95" s="2" t="s">
        <v>8</v>
      </c>
      <c r="C95" s="3">
        <v>2022</v>
      </c>
      <c r="D95" s="4">
        <v>9.1</v>
      </c>
      <c r="E95" s="5">
        <v>49130.3</v>
      </c>
      <c r="F95" s="6" t="s">
        <v>10</v>
      </c>
    </row>
    <row r="96" spans="1:6" x14ac:dyDescent="0.3">
      <c r="A96" s="1" t="s">
        <v>58</v>
      </c>
      <c r="B96" s="2" t="s">
        <v>8</v>
      </c>
      <c r="C96" s="3">
        <v>2023</v>
      </c>
      <c r="D96" s="4">
        <v>9</v>
      </c>
      <c r="E96" s="5">
        <v>49108.9</v>
      </c>
      <c r="F96" s="6" t="s">
        <v>10</v>
      </c>
    </row>
    <row r="97" spans="1:6" x14ac:dyDescent="0.3">
      <c r="A97" s="1" t="s">
        <v>58</v>
      </c>
      <c r="B97" s="2" t="s">
        <v>8</v>
      </c>
      <c r="C97" s="3">
        <v>2024</v>
      </c>
      <c r="D97" s="4">
        <v>8.9</v>
      </c>
      <c r="E97" s="5">
        <v>48889.5</v>
      </c>
      <c r="F97" s="6" t="s">
        <v>10</v>
      </c>
    </row>
    <row r="98" spans="1:6" x14ac:dyDescent="0.3">
      <c r="A98" s="1" t="s">
        <v>58</v>
      </c>
      <c r="B98" s="2" t="s">
        <v>8</v>
      </c>
      <c r="C98" s="3">
        <v>2025</v>
      </c>
      <c r="D98" s="4">
        <v>8.8000000000000007</v>
      </c>
      <c r="E98" s="5">
        <v>48875.5</v>
      </c>
      <c r="F98" s="6" t="s">
        <v>10</v>
      </c>
    </row>
    <row r="99" spans="1:6" x14ac:dyDescent="0.3">
      <c r="A99" s="1" t="s">
        <v>58</v>
      </c>
      <c r="B99" s="2" t="s">
        <v>8</v>
      </c>
      <c r="C99" s="3">
        <v>2026</v>
      </c>
      <c r="D99" s="4">
        <v>8.6999999999999993</v>
      </c>
      <c r="E99" s="5">
        <v>48784.1</v>
      </c>
      <c r="F99" s="6" t="s">
        <v>10</v>
      </c>
    </row>
    <row r="100" spans="1:6" x14ac:dyDescent="0.3">
      <c r="A100" s="1" t="s">
        <v>58</v>
      </c>
      <c r="B100" s="2" t="s">
        <v>8</v>
      </c>
      <c r="C100" s="3">
        <v>2027</v>
      </c>
      <c r="D100" s="4">
        <v>8.6</v>
      </c>
      <c r="E100" s="5">
        <v>48654.8</v>
      </c>
      <c r="F100" s="6" t="s">
        <v>10</v>
      </c>
    </row>
    <row r="101" spans="1:6" x14ac:dyDescent="0.3">
      <c r="A101" s="1" t="s">
        <v>58</v>
      </c>
      <c r="B101" s="2" t="s">
        <v>8</v>
      </c>
      <c r="C101" s="3">
        <v>2028</v>
      </c>
      <c r="D101" s="4">
        <v>8.5</v>
      </c>
      <c r="E101" s="5">
        <v>48401.7</v>
      </c>
      <c r="F101" s="6" t="s">
        <v>10</v>
      </c>
    </row>
    <row r="102" spans="1:6" x14ac:dyDescent="0.3">
      <c r="A102" s="1" t="s">
        <v>58</v>
      </c>
      <c r="B102" s="2" t="s">
        <v>8</v>
      </c>
      <c r="C102" s="3">
        <v>2029</v>
      </c>
      <c r="D102" s="4">
        <v>8.5</v>
      </c>
      <c r="E102" s="5">
        <v>48205.5</v>
      </c>
      <c r="F102" s="6" t="s">
        <v>10</v>
      </c>
    </row>
    <row r="103" spans="1:6" x14ac:dyDescent="0.3">
      <c r="A103" s="1" t="s">
        <v>58</v>
      </c>
      <c r="B103" s="2" t="s">
        <v>8</v>
      </c>
      <c r="C103" s="3">
        <v>2030</v>
      </c>
      <c r="D103" s="4">
        <v>8.3000000000000007</v>
      </c>
      <c r="E103" s="5">
        <v>47817</v>
      </c>
      <c r="F103" s="6" t="s">
        <v>10</v>
      </c>
    </row>
    <row r="104" spans="1:6" x14ac:dyDescent="0.3">
      <c r="A104" s="1" t="s">
        <v>57</v>
      </c>
      <c r="B104" s="2" t="s">
        <v>2</v>
      </c>
      <c r="C104" s="3">
        <v>2014</v>
      </c>
      <c r="D104" s="4">
        <v>60.1</v>
      </c>
      <c r="E104" s="5">
        <v>354001.1</v>
      </c>
      <c r="F104" s="6" t="s">
        <v>3</v>
      </c>
    </row>
    <row r="105" spans="1:6" x14ac:dyDescent="0.3">
      <c r="A105" s="1" t="s">
        <v>57</v>
      </c>
      <c r="B105" s="2" t="s">
        <v>2</v>
      </c>
      <c r="C105" s="3">
        <v>2015</v>
      </c>
      <c r="D105" s="4">
        <v>60.1</v>
      </c>
      <c r="E105" s="5">
        <v>352213.3</v>
      </c>
      <c r="F105" s="6" t="s">
        <v>3</v>
      </c>
    </row>
    <row r="106" spans="1:6" x14ac:dyDescent="0.3">
      <c r="A106" s="1" t="s">
        <v>57</v>
      </c>
      <c r="B106" s="2" t="s">
        <v>2</v>
      </c>
      <c r="C106" s="3">
        <v>2016</v>
      </c>
      <c r="D106" s="4">
        <v>60.1</v>
      </c>
      <c r="E106" s="5">
        <v>350181.1</v>
      </c>
      <c r="F106" s="6" t="s">
        <v>3</v>
      </c>
    </row>
    <row r="107" spans="1:6" x14ac:dyDescent="0.3">
      <c r="A107" s="1" t="s">
        <v>57</v>
      </c>
      <c r="B107" s="2" t="s">
        <v>2</v>
      </c>
      <c r="C107" s="3">
        <v>2017</v>
      </c>
      <c r="D107" s="4">
        <v>60.1</v>
      </c>
      <c r="E107" s="5">
        <v>347520.4</v>
      </c>
      <c r="F107" s="6" t="s">
        <v>3</v>
      </c>
    </row>
    <row r="108" spans="1:6" x14ac:dyDescent="0.3">
      <c r="A108" s="1" t="s">
        <v>57</v>
      </c>
      <c r="B108" s="2" t="s">
        <v>2</v>
      </c>
      <c r="C108" s="3">
        <v>2018</v>
      </c>
      <c r="D108" s="4">
        <v>60.1</v>
      </c>
      <c r="E108" s="5">
        <v>344505.59999999998</v>
      </c>
      <c r="F108" s="6" t="s">
        <v>3</v>
      </c>
    </row>
    <row r="109" spans="1:6" x14ac:dyDescent="0.3">
      <c r="A109" s="1" t="s">
        <v>57</v>
      </c>
      <c r="B109" s="2" t="s">
        <v>2</v>
      </c>
      <c r="C109" s="3">
        <v>2019</v>
      </c>
      <c r="D109" s="4">
        <v>60.1</v>
      </c>
      <c r="E109" s="5">
        <v>341452.2</v>
      </c>
      <c r="F109" s="6" t="s">
        <v>3</v>
      </c>
    </row>
    <row r="110" spans="1:6" x14ac:dyDescent="0.3">
      <c r="A110" s="1" t="s">
        <v>57</v>
      </c>
      <c r="B110" s="2" t="s">
        <v>2</v>
      </c>
      <c r="C110" s="3">
        <v>2020</v>
      </c>
      <c r="D110" s="4">
        <v>60.1</v>
      </c>
      <c r="E110" s="5">
        <v>338297.5</v>
      </c>
      <c r="F110" s="6" t="s">
        <v>10</v>
      </c>
    </row>
    <row r="111" spans="1:6" x14ac:dyDescent="0.3">
      <c r="A111" s="1" t="s">
        <v>57</v>
      </c>
      <c r="B111" s="2" t="s">
        <v>2</v>
      </c>
      <c r="C111" s="3">
        <v>2021</v>
      </c>
      <c r="D111" s="4">
        <v>60.1</v>
      </c>
      <c r="E111" s="5">
        <v>335525.5</v>
      </c>
      <c r="F111" s="6" t="s">
        <v>10</v>
      </c>
    </row>
    <row r="112" spans="1:6" x14ac:dyDescent="0.3">
      <c r="A112" s="1" t="s">
        <v>57</v>
      </c>
      <c r="B112" s="2" t="s">
        <v>2</v>
      </c>
      <c r="C112" s="3">
        <v>2022</v>
      </c>
      <c r="D112" s="4">
        <v>60.1</v>
      </c>
      <c r="E112" s="5">
        <v>332478.2</v>
      </c>
      <c r="F112" s="6" t="s">
        <v>10</v>
      </c>
    </row>
    <row r="113" spans="1:6" x14ac:dyDescent="0.3">
      <c r="A113" s="1" t="s">
        <v>57</v>
      </c>
      <c r="B113" s="2" t="s">
        <v>2</v>
      </c>
      <c r="C113" s="3">
        <v>2023</v>
      </c>
      <c r="D113" s="4">
        <v>60</v>
      </c>
      <c r="E113" s="5">
        <v>329456</v>
      </c>
      <c r="F113" s="6" t="s">
        <v>10</v>
      </c>
    </row>
    <row r="114" spans="1:6" x14ac:dyDescent="0.3">
      <c r="A114" s="1" t="s">
        <v>57</v>
      </c>
      <c r="B114" s="2" t="s">
        <v>2</v>
      </c>
      <c r="C114" s="3">
        <v>2024</v>
      </c>
      <c r="D114" s="4">
        <v>60</v>
      </c>
      <c r="E114" s="5">
        <v>326714.3</v>
      </c>
      <c r="F114" s="6" t="s">
        <v>10</v>
      </c>
    </row>
    <row r="115" spans="1:6" x14ac:dyDescent="0.3">
      <c r="A115" s="1" t="s">
        <v>57</v>
      </c>
      <c r="B115" s="2" t="s">
        <v>2</v>
      </c>
      <c r="C115" s="3">
        <v>2025</v>
      </c>
      <c r="D115" s="4">
        <v>59.9</v>
      </c>
      <c r="E115" s="5">
        <v>324346.7</v>
      </c>
      <c r="F115" s="6" t="s">
        <v>10</v>
      </c>
    </row>
    <row r="116" spans="1:6" x14ac:dyDescent="0.3">
      <c r="A116" s="1" t="s">
        <v>57</v>
      </c>
      <c r="B116" s="2" t="s">
        <v>2</v>
      </c>
      <c r="C116" s="3">
        <v>2026</v>
      </c>
      <c r="D116" s="4">
        <v>59.8</v>
      </c>
      <c r="E116" s="5">
        <v>322562.59999999998</v>
      </c>
      <c r="F116" s="6" t="s">
        <v>10</v>
      </c>
    </row>
    <row r="117" spans="1:6" x14ac:dyDescent="0.3">
      <c r="A117" s="1" t="s">
        <v>57</v>
      </c>
      <c r="B117" s="2" t="s">
        <v>2</v>
      </c>
      <c r="C117" s="3">
        <v>2027</v>
      </c>
      <c r="D117" s="4">
        <v>59.8</v>
      </c>
      <c r="E117" s="5">
        <v>321473.90000000002</v>
      </c>
      <c r="F117" s="6" t="s">
        <v>10</v>
      </c>
    </row>
    <row r="118" spans="1:6" x14ac:dyDescent="0.3">
      <c r="A118" s="1" t="s">
        <v>57</v>
      </c>
      <c r="B118" s="2" t="s">
        <v>2</v>
      </c>
      <c r="C118" s="3">
        <v>2028</v>
      </c>
      <c r="D118" s="4">
        <v>59.7</v>
      </c>
      <c r="E118" s="5">
        <v>320359.7</v>
      </c>
      <c r="F118" s="6" t="s">
        <v>10</v>
      </c>
    </row>
    <row r="119" spans="1:6" x14ac:dyDescent="0.3">
      <c r="A119" s="1" t="s">
        <v>57</v>
      </c>
      <c r="B119" s="2" t="s">
        <v>2</v>
      </c>
      <c r="C119" s="3">
        <v>2029</v>
      </c>
      <c r="D119" s="4">
        <v>59.6</v>
      </c>
      <c r="E119" s="5">
        <v>319467</v>
      </c>
      <c r="F119" s="6" t="s">
        <v>10</v>
      </c>
    </row>
    <row r="120" spans="1:6" x14ac:dyDescent="0.3">
      <c r="A120" s="1" t="s">
        <v>57</v>
      </c>
      <c r="B120" s="2" t="s">
        <v>2</v>
      </c>
      <c r="C120" s="3">
        <v>2030</v>
      </c>
      <c r="D120" s="4">
        <v>59.5</v>
      </c>
      <c r="E120" s="5">
        <v>318213</v>
      </c>
      <c r="F120" s="6" t="s">
        <v>10</v>
      </c>
    </row>
    <row r="121" spans="1:6" x14ac:dyDescent="0.3">
      <c r="A121" s="1" t="s">
        <v>57</v>
      </c>
      <c r="B121" s="2" t="s">
        <v>8</v>
      </c>
      <c r="C121" s="3">
        <v>2014</v>
      </c>
      <c r="D121" s="4">
        <v>6</v>
      </c>
      <c r="E121" s="5">
        <v>35490.800000000003</v>
      </c>
      <c r="F121" s="6" t="s">
        <v>3</v>
      </c>
    </row>
    <row r="122" spans="1:6" x14ac:dyDescent="0.3">
      <c r="A122" s="1" t="s">
        <v>57</v>
      </c>
      <c r="B122" s="2" t="s">
        <v>8</v>
      </c>
      <c r="C122" s="3">
        <v>2015</v>
      </c>
      <c r="D122" s="4">
        <v>6</v>
      </c>
      <c r="E122" s="5">
        <v>35433.199999999997</v>
      </c>
      <c r="F122" s="6" t="s">
        <v>3</v>
      </c>
    </row>
    <row r="123" spans="1:6" x14ac:dyDescent="0.3">
      <c r="A123" s="1" t="s">
        <v>57</v>
      </c>
      <c r="B123" s="2" t="s">
        <v>8</v>
      </c>
      <c r="C123" s="3">
        <v>2016</v>
      </c>
      <c r="D123" s="4">
        <v>6</v>
      </c>
      <c r="E123" s="5">
        <v>35104.199999999997</v>
      </c>
      <c r="F123" s="6" t="s">
        <v>3</v>
      </c>
    </row>
    <row r="124" spans="1:6" x14ac:dyDescent="0.3">
      <c r="A124" s="1" t="s">
        <v>57</v>
      </c>
      <c r="B124" s="2" t="s">
        <v>8</v>
      </c>
      <c r="C124" s="3">
        <v>2017</v>
      </c>
      <c r="D124" s="4">
        <v>6</v>
      </c>
      <c r="E124" s="5">
        <v>34636.6</v>
      </c>
      <c r="F124" s="6" t="s">
        <v>3</v>
      </c>
    </row>
    <row r="125" spans="1:6" x14ac:dyDescent="0.3">
      <c r="A125" s="1" t="s">
        <v>57</v>
      </c>
      <c r="B125" s="2" t="s">
        <v>8</v>
      </c>
      <c r="C125" s="3">
        <v>2018</v>
      </c>
      <c r="D125" s="4">
        <v>6</v>
      </c>
      <c r="E125" s="5">
        <v>34329.800000000003</v>
      </c>
      <c r="F125" s="6" t="s">
        <v>3</v>
      </c>
    </row>
    <row r="126" spans="1:6" x14ac:dyDescent="0.3">
      <c r="A126" s="1" t="s">
        <v>57</v>
      </c>
      <c r="B126" s="2" t="s">
        <v>8</v>
      </c>
      <c r="C126" s="3">
        <v>2019</v>
      </c>
      <c r="D126" s="4">
        <v>6</v>
      </c>
      <c r="E126" s="5">
        <v>33938.9</v>
      </c>
      <c r="F126" s="6" t="s">
        <v>3</v>
      </c>
    </row>
    <row r="127" spans="1:6" x14ac:dyDescent="0.3">
      <c r="A127" s="1" t="s">
        <v>57</v>
      </c>
      <c r="B127" s="2" t="s">
        <v>8</v>
      </c>
      <c r="C127" s="3">
        <v>2020</v>
      </c>
      <c r="D127" s="4">
        <v>6</v>
      </c>
      <c r="E127" s="5">
        <v>33528.9</v>
      </c>
      <c r="F127" s="6" t="s">
        <v>10</v>
      </c>
    </row>
    <row r="128" spans="1:6" x14ac:dyDescent="0.3">
      <c r="A128" s="1" t="s">
        <v>57</v>
      </c>
      <c r="B128" s="2" t="s">
        <v>8</v>
      </c>
      <c r="C128" s="3">
        <v>2021</v>
      </c>
      <c r="D128" s="4">
        <v>5.9</v>
      </c>
      <c r="E128" s="5">
        <v>33042.199999999997</v>
      </c>
      <c r="F128" s="6" t="s">
        <v>10</v>
      </c>
    </row>
    <row r="129" spans="1:6" x14ac:dyDescent="0.3">
      <c r="A129" s="1" t="s">
        <v>57</v>
      </c>
      <c r="B129" s="2" t="s">
        <v>8</v>
      </c>
      <c r="C129" s="3">
        <v>2022</v>
      </c>
      <c r="D129" s="4">
        <v>5.9</v>
      </c>
      <c r="E129" s="5">
        <v>32585.8</v>
      </c>
      <c r="F129" s="6" t="s">
        <v>10</v>
      </c>
    </row>
    <row r="130" spans="1:6" x14ac:dyDescent="0.3">
      <c r="A130" s="1" t="s">
        <v>57</v>
      </c>
      <c r="B130" s="2" t="s">
        <v>8</v>
      </c>
      <c r="C130" s="3">
        <v>2023</v>
      </c>
      <c r="D130" s="4">
        <v>5.9</v>
      </c>
      <c r="E130" s="5">
        <v>32156.7</v>
      </c>
      <c r="F130" s="6" t="s">
        <v>10</v>
      </c>
    </row>
    <row r="131" spans="1:6" x14ac:dyDescent="0.3">
      <c r="A131" s="1" t="s">
        <v>57</v>
      </c>
      <c r="B131" s="2" t="s">
        <v>8</v>
      </c>
      <c r="C131" s="3">
        <v>2024</v>
      </c>
      <c r="D131" s="4">
        <v>5.8</v>
      </c>
      <c r="E131" s="5">
        <v>31795</v>
      </c>
      <c r="F131" s="6" t="s">
        <v>10</v>
      </c>
    </row>
    <row r="132" spans="1:6" x14ac:dyDescent="0.3">
      <c r="A132" s="1" t="s">
        <v>57</v>
      </c>
      <c r="B132" s="2" t="s">
        <v>8</v>
      </c>
      <c r="C132" s="3">
        <v>2025</v>
      </c>
      <c r="D132" s="4">
        <v>5.8</v>
      </c>
      <c r="E132" s="5">
        <v>31461.8</v>
      </c>
      <c r="F132" s="6" t="s">
        <v>10</v>
      </c>
    </row>
    <row r="133" spans="1:6" x14ac:dyDescent="0.3">
      <c r="A133" s="1" t="s">
        <v>57</v>
      </c>
      <c r="B133" s="2" t="s">
        <v>8</v>
      </c>
      <c r="C133" s="3">
        <v>2026</v>
      </c>
      <c r="D133" s="4">
        <v>5.8</v>
      </c>
      <c r="E133" s="5">
        <v>31169.8</v>
      </c>
      <c r="F133" s="6" t="s">
        <v>10</v>
      </c>
    </row>
    <row r="134" spans="1:6" x14ac:dyDescent="0.3">
      <c r="A134" s="1" t="s">
        <v>57</v>
      </c>
      <c r="B134" s="2" t="s">
        <v>8</v>
      </c>
      <c r="C134" s="3">
        <v>2027</v>
      </c>
      <c r="D134" s="4">
        <v>5.7</v>
      </c>
      <c r="E134" s="5">
        <v>30919</v>
      </c>
      <c r="F134" s="6" t="s">
        <v>10</v>
      </c>
    </row>
    <row r="135" spans="1:6" x14ac:dyDescent="0.3">
      <c r="A135" s="1" t="s">
        <v>57</v>
      </c>
      <c r="B135" s="2" t="s">
        <v>8</v>
      </c>
      <c r="C135" s="3">
        <v>2028</v>
      </c>
      <c r="D135" s="4">
        <v>5.7</v>
      </c>
      <c r="E135" s="5">
        <v>30756.2</v>
      </c>
      <c r="F135" s="6" t="s">
        <v>10</v>
      </c>
    </row>
    <row r="136" spans="1:6" x14ac:dyDescent="0.3">
      <c r="A136" s="1" t="s">
        <v>57</v>
      </c>
      <c r="B136" s="2" t="s">
        <v>8</v>
      </c>
      <c r="C136" s="3">
        <v>2029</v>
      </c>
      <c r="D136" s="4">
        <v>5.7</v>
      </c>
      <c r="E136" s="5">
        <v>30548.2</v>
      </c>
      <c r="F136" s="6" t="s">
        <v>10</v>
      </c>
    </row>
    <row r="137" spans="1:6" x14ac:dyDescent="0.3">
      <c r="A137" s="1" t="s">
        <v>57</v>
      </c>
      <c r="B137" s="2" t="s">
        <v>8</v>
      </c>
      <c r="C137" s="3">
        <v>2030</v>
      </c>
      <c r="D137" s="4">
        <v>5.7</v>
      </c>
      <c r="E137" s="5">
        <v>30314.400000000001</v>
      </c>
      <c r="F137" s="6" t="s">
        <v>10</v>
      </c>
    </row>
    <row r="138" spans="1:6" x14ac:dyDescent="0.3">
      <c r="A138" s="1" t="s">
        <v>55</v>
      </c>
      <c r="B138" s="2" t="s">
        <v>2</v>
      </c>
      <c r="C138" s="3">
        <v>2014</v>
      </c>
      <c r="D138" s="4">
        <v>59.7</v>
      </c>
      <c r="E138" s="5">
        <v>151811.6</v>
      </c>
      <c r="F138" s="6" t="s">
        <v>3</v>
      </c>
    </row>
    <row r="139" spans="1:6" x14ac:dyDescent="0.3">
      <c r="A139" s="1" t="s">
        <v>55</v>
      </c>
      <c r="B139" s="2" t="s">
        <v>2</v>
      </c>
      <c r="C139" s="3">
        <v>2015</v>
      </c>
      <c r="D139" s="4">
        <v>59.9</v>
      </c>
      <c r="E139" s="5">
        <v>151381.5</v>
      </c>
      <c r="F139" s="6" t="s">
        <v>3</v>
      </c>
    </row>
    <row r="140" spans="1:6" x14ac:dyDescent="0.3">
      <c r="A140" s="1" t="s">
        <v>55</v>
      </c>
      <c r="B140" s="2" t="s">
        <v>2</v>
      </c>
      <c r="C140" s="3">
        <v>2016</v>
      </c>
      <c r="D140" s="4">
        <v>60.1</v>
      </c>
      <c r="E140" s="5">
        <v>151100.6</v>
      </c>
      <c r="F140" s="6" t="s">
        <v>3</v>
      </c>
    </row>
    <row r="141" spans="1:6" x14ac:dyDescent="0.3">
      <c r="A141" s="1" t="s">
        <v>55</v>
      </c>
      <c r="B141" s="2" t="s">
        <v>2</v>
      </c>
      <c r="C141" s="3">
        <v>2017</v>
      </c>
      <c r="D141" s="4">
        <v>60.2</v>
      </c>
      <c r="E141" s="5">
        <v>150710.1</v>
      </c>
      <c r="F141" s="6" t="s">
        <v>3</v>
      </c>
    </row>
    <row r="142" spans="1:6" x14ac:dyDescent="0.3">
      <c r="A142" s="1" t="s">
        <v>55</v>
      </c>
      <c r="B142" s="2" t="s">
        <v>2</v>
      </c>
      <c r="C142" s="3">
        <v>2018</v>
      </c>
      <c r="D142" s="4">
        <v>60.2</v>
      </c>
      <c r="E142" s="5">
        <v>150288.20000000001</v>
      </c>
      <c r="F142" s="6" t="s">
        <v>3</v>
      </c>
    </row>
    <row r="143" spans="1:6" x14ac:dyDescent="0.3">
      <c r="A143" s="1" t="s">
        <v>55</v>
      </c>
      <c r="B143" s="2" t="s">
        <v>2</v>
      </c>
      <c r="C143" s="3">
        <v>2019</v>
      </c>
      <c r="D143" s="4">
        <v>60.3</v>
      </c>
      <c r="E143" s="5">
        <v>149959.4</v>
      </c>
      <c r="F143" s="6" t="s">
        <v>3</v>
      </c>
    </row>
    <row r="144" spans="1:6" x14ac:dyDescent="0.3">
      <c r="A144" s="1" t="s">
        <v>55</v>
      </c>
      <c r="B144" s="2" t="s">
        <v>2</v>
      </c>
      <c r="C144" s="3">
        <v>2020</v>
      </c>
      <c r="D144" s="4">
        <v>60.4</v>
      </c>
      <c r="E144" s="5">
        <v>149577.79999999999</v>
      </c>
      <c r="F144" s="6" t="s">
        <v>10</v>
      </c>
    </row>
    <row r="145" spans="1:6" x14ac:dyDescent="0.3">
      <c r="A145" s="1" t="s">
        <v>55</v>
      </c>
      <c r="B145" s="2" t="s">
        <v>2</v>
      </c>
      <c r="C145" s="3">
        <v>2021</v>
      </c>
      <c r="D145" s="4">
        <v>60.4</v>
      </c>
      <c r="E145" s="5">
        <v>149204</v>
      </c>
      <c r="F145" s="6" t="s">
        <v>10</v>
      </c>
    </row>
    <row r="146" spans="1:6" x14ac:dyDescent="0.3">
      <c r="A146" s="1" t="s">
        <v>55</v>
      </c>
      <c r="B146" s="2" t="s">
        <v>2</v>
      </c>
      <c r="C146" s="3">
        <v>2022</v>
      </c>
      <c r="D146" s="4">
        <v>60.5</v>
      </c>
      <c r="E146" s="5">
        <v>148901.70000000001</v>
      </c>
      <c r="F146" s="6" t="s">
        <v>10</v>
      </c>
    </row>
    <row r="147" spans="1:6" x14ac:dyDescent="0.3">
      <c r="A147" s="1" t="s">
        <v>55</v>
      </c>
      <c r="B147" s="2" t="s">
        <v>2</v>
      </c>
      <c r="C147" s="3">
        <v>2023</v>
      </c>
      <c r="D147" s="4">
        <v>60.6</v>
      </c>
      <c r="E147" s="5">
        <v>148643.29999999999</v>
      </c>
      <c r="F147" s="6" t="s">
        <v>10</v>
      </c>
    </row>
    <row r="148" spans="1:6" x14ac:dyDescent="0.3">
      <c r="A148" s="1" t="s">
        <v>55</v>
      </c>
      <c r="B148" s="2" t="s">
        <v>2</v>
      </c>
      <c r="C148" s="3">
        <v>2024</v>
      </c>
      <c r="D148" s="4">
        <v>60.6</v>
      </c>
      <c r="E148" s="5">
        <v>148325.9</v>
      </c>
      <c r="F148" s="6" t="s">
        <v>10</v>
      </c>
    </row>
    <row r="149" spans="1:6" x14ac:dyDescent="0.3">
      <c r="A149" s="1" t="s">
        <v>55</v>
      </c>
      <c r="B149" s="2" t="s">
        <v>2</v>
      </c>
      <c r="C149" s="3">
        <v>2025</v>
      </c>
      <c r="D149" s="4">
        <v>60.7</v>
      </c>
      <c r="E149" s="5">
        <v>148044.29999999999</v>
      </c>
      <c r="F149" s="6" t="s">
        <v>10</v>
      </c>
    </row>
    <row r="150" spans="1:6" x14ac:dyDescent="0.3">
      <c r="A150" s="1" t="s">
        <v>55</v>
      </c>
      <c r="B150" s="2" t="s">
        <v>2</v>
      </c>
      <c r="C150" s="3">
        <v>2026</v>
      </c>
      <c r="D150" s="4">
        <v>60.7</v>
      </c>
      <c r="E150" s="5">
        <v>147728.4</v>
      </c>
      <c r="F150" s="6" t="s">
        <v>10</v>
      </c>
    </row>
    <row r="151" spans="1:6" x14ac:dyDescent="0.3">
      <c r="A151" s="1" t="s">
        <v>55</v>
      </c>
      <c r="B151" s="2" t="s">
        <v>2</v>
      </c>
      <c r="C151" s="3">
        <v>2027</v>
      </c>
      <c r="D151" s="4">
        <v>60.7</v>
      </c>
      <c r="E151" s="5">
        <v>147452.20000000001</v>
      </c>
      <c r="F151" s="6" t="s">
        <v>10</v>
      </c>
    </row>
    <row r="152" spans="1:6" x14ac:dyDescent="0.3">
      <c r="A152" s="1" t="s">
        <v>55</v>
      </c>
      <c r="B152" s="2" t="s">
        <v>2</v>
      </c>
      <c r="C152" s="3">
        <v>2028</v>
      </c>
      <c r="D152" s="4">
        <v>60.8</v>
      </c>
      <c r="E152" s="5">
        <v>147223.29999999999</v>
      </c>
      <c r="F152" s="6" t="s">
        <v>10</v>
      </c>
    </row>
    <row r="153" spans="1:6" x14ac:dyDescent="0.3">
      <c r="A153" s="1" t="s">
        <v>55</v>
      </c>
      <c r="B153" s="2" t="s">
        <v>2</v>
      </c>
      <c r="C153" s="3">
        <v>2029</v>
      </c>
      <c r="D153" s="4">
        <v>60.9</v>
      </c>
      <c r="E153" s="5">
        <v>146908</v>
      </c>
      <c r="F153" s="6" t="s">
        <v>10</v>
      </c>
    </row>
    <row r="154" spans="1:6" x14ac:dyDescent="0.3">
      <c r="A154" s="1" t="s">
        <v>55</v>
      </c>
      <c r="B154" s="2" t="s">
        <v>2</v>
      </c>
      <c r="C154" s="3">
        <v>2030</v>
      </c>
      <c r="D154" s="4">
        <v>61</v>
      </c>
      <c r="E154" s="5">
        <v>146589.4</v>
      </c>
      <c r="F154" s="6" t="s">
        <v>10</v>
      </c>
    </row>
    <row r="155" spans="1:6" x14ac:dyDescent="0.3">
      <c r="A155" s="1" t="s">
        <v>55</v>
      </c>
      <c r="B155" s="2" t="s">
        <v>8</v>
      </c>
      <c r="C155" s="3">
        <v>2014</v>
      </c>
      <c r="D155" s="4">
        <v>6.5</v>
      </c>
      <c r="E155" s="5">
        <v>16473.5</v>
      </c>
      <c r="F155" s="6" t="s">
        <v>3</v>
      </c>
    </row>
    <row r="156" spans="1:6" x14ac:dyDescent="0.3">
      <c r="A156" s="1" t="s">
        <v>55</v>
      </c>
      <c r="B156" s="2" t="s">
        <v>8</v>
      </c>
      <c r="C156" s="3">
        <v>2015</v>
      </c>
      <c r="D156" s="4">
        <v>6.4</v>
      </c>
      <c r="E156" s="5">
        <v>16292.9</v>
      </c>
      <c r="F156" s="6" t="s">
        <v>3</v>
      </c>
    </row>
    <row r="157" spans="1:6" x14ac:dyDescent="0.3">
      <c r="A157" s="1" t="s">
        <v>55</v>
      </c>
      <c r="B157" s="2" t="s">
        <v>8</v>
      </c>
      <c r="C157" s="3">
        <v>2016</v>
      </c>
      <c r="D157" s="4">
        <v>6.4</v>
      </c>
      <c r="E157" s="5">
        <v>16138.5</v>
      </c>
      <c r="F157" s="6" t="s">
        <v>3</v>
      </c>
    </row>
    <row r="158" spans="1:6" x14ac:dyDescent="0.3">
      <c r="A158" s="1" t="s">
        <v>55</v>
      </c>
      <c r="B158" s="2" t="s">
        <v>8</v>
      </c>
      <c r="C158" s="3">
        <v>2017</v>
      </c>
      <c r="D158" s="4">
        <v>6.4</v>
      </c>
      <c r="E158" s="5">
        <v>16019.4</v>
      </c>
      <c r="F158" s="6" t="s">
        <v>3</v>
      </c>
    </row>
    <row r="159" spans="1:6" x14ac:dyDescent="0.3">
      <c r="A159" s="1" t="s">
        <v>55</v>
      </c>
      <c r="B159" s="2" t="s">
        <v>8</v>
      </c>
      <c r="C159" s="3">
        <v>2018</v>
      </c>
      <c r="D159" s="4">
        <v>6.4</v>
      </c>
      <c r="E159" s="5">
        <v>15904.5</v>
      </c>
      <c r="F159" s="6" t="s">
        <v>3</v>
      </c>
    </row>
    <row r="160" spans="1:6" x14ac:dyDescent="0.3">
      <c r="A160" s="1" t="s">
        <v>55</v>
      </c>
      <c r="B160" s="2" t="s">
        <v>8</v>
      </c>
      <c r="C160" s="3">
        <v>2019</v>
      </c>
      <c r="D160" s="4">
        <v>6.4</v>
      </c>
      <c r="E160" s="5">
        <v>15818.5</v>
      </c>
      <c r="F160" s="6" t="s">
        <v>3</v>
      </c>
    </row>
    <row r="161" spans="1:6" x14ac:dyDescent="0.3">
      <c r="A161" s="1" t="s">
        <v>55</v>
      </c>
      <c r="B161" s="2" t="s">
        <v>8</v>
      </c>
      <c r="C161" s="3">
        <v>2020</v>
      </c>
      <c r="D161" s="4">
        <v>6.3</v>
      </c>
      <c r="E161" s="5">
        <v>15688.5</v>
      </c>
      <c r="F161" s="6" t="s">
        <v>10</v>
      </c>
    </row>
    <row r="162" spans="1:6" x14ac:dyDescent="0.3">
      <c r="A162" s="1" t="s">
        <v>55</v>
      </c>
      <c r="B162" s="2" t="s">
        <v>8</v>
      </c>
      <c r="C162" s="3">
        <v>2021</v>
      </c>
      <c r="D162" s="4">
        <v>6.3</v>
      </c>
      <c r="E162" s="5">
        <v>15589.3</v>
      </c>
      <c r="F162" s="6" t="s">
        <v>10</v>
      </c>
    </row>
    <row r="163" spans="1:6" x14ac:dyDescent="0.3">
      <c r="A163" s="1" t="s">
        <v>55</v>
      </c>
      <c r="B163" s="2" t="s">
        <v>8</v>
      </c>
      <c r="C163" s="3">
        <v>2022</v>
      </c>
      <c r="D163" s="4">
        <v>6.3</v>
      </c>
      <c r="E163" s="5">
        <v>15480.4</v>
      </c>
      <c r="F163" s="6" t="s">
        <v>10</v>
      </c>
    </row>
    <row r="164" spans="1:6" x14ac:dyDescent="0.3">
      <c r="A164" s="1" t="s">
        <v>55</v>
      </c>
      <c r="B164" s="2" t="s">
        <v>8</v>
      </c>
      <c r="C164" s="3">
        <v>2023</v>
      </c>
      <c r="D164" s="4">
        <v>6.3</v>
      </c>
      <c r="E164" s="5">
        <v>15367.3</v>
      </c>
      <c r="F164" s="6" t="s">
        <v>10</v>
      </c>
    </row>
    <row r="165" spans="1:6" x14ac:dyDescent="0.3">
      <c r="A165" s="1" t="s">
        <v>55</v>
      </c>
      <c r="B165" s="2" t="s">
        <v>8</v>
      </c>
      <c r="C165" s="3">
        <v>2024</v>
      </c>
      <c r="D165" s="4">
        <v>6.2</v>
      </c>
      <c r="E165" s="5">
        <v>15253.7</v>
      </c>
      <c r="F165" s="6" t="s">
        <v>10</v>
      </c>
    </row>
    <row r="166" spans="1:6" x14ac:dyDescent="0.3">
      <c r="A166" s="1" t="s">
        <v>55</v>
      </c>
      <c r="B166" s="2" t="s">
        <v>8</v>
      </c>
      <c r="C166" s="3">
        <v>2025</v>
      </c>
      <c r="D166" s="4">
        <v>6.2</v>
      </c>
      <c r="E166" s="5">
        <v>15131.1</v>
      </c>
      <c r="F166" s="6" t="s">
        <v>10</v>
      </c>
    </row>
    <row r="167" spans="1:6" x14ac:dyDescent="0.3">
      <c r="A167" s="1" t="s">
        <v>55</v>
      </c>
      <c r="B167" s="2" t="s">
        <v>8</v>
      </c>
      <c r="C167" s="3">
        <v>2026</v>
      </c>
      <c r="D167" s="4">
        <v>6.2</v>
      </c>
      <c r="E167" s="5">
        <v>15039.3</v>
      </c>
      <c r="F167" s="6" t="s">
        <v>10</v>
      </c>
    </row>
    <row r="168" spans="1:6" x14ac:dyDescent="0.3">
      <c r="A168" s="1" t="s">
        <v>55</v>
      </c>
      <c r="B168" s="2" t="s">
        <v>8</v>
      </c>
      <c r="C168" s="3">
        <v>2027</v>
      </c>
      <c r="D168" s="4">
        <v>6.2</v>
      </c>
      <c r="E168" s="5">
        <v>14976.8</v>
      </c>
      <c r="F168" s="6" t="s">
        <v>10</v>
      </c>
    </row>
    <row r="169" spans="1:6" x14ac:dyDescent="0.3">
      <c r="A169" s="1" t="s">
        <v>55</v>
      </c>
      <c r="B169" s="2" t="s">
        <v>8</v>
      </c>
      <c r="C169" s="3">
        <v>2028</v>
      </c>
      <c r="D169" s="4">
        <v>6.1</v>
      </c>
      <c r="E169" s="5">
        <v>14859.6</v>
      </c>
      <c r="F169" s="6" t="s">
        <v>10</v>
      </c>
    </row>
    <row r="170" spans="1:6" x14ac:dyDescent="0.3">
      <c r="A170" s="1" t="s">
        <v>55</v>
      </c>
      <c r="B170" s="2" t="s">
        <v>8</v>
      </c>
      <c r="C170" s="3">
        <v>2029</v>
      </c>
      <c r="D170" s="4">
        <v>6.1</v>
      </c>
      <c r="E170" s="5">
        <v>14767.3</v>
      </c>
      <c r="F170" s="6" t="s">
        <v>10</v>
      </c>
    </row>
    <row r="171" spans="1:6" x14ac:dyDescent="0.3">
      <c r="A171" s="1" t="s">
        <v>55</v>
      </c>
      <c r="B171" s="2" t="s">
        <v>8</v>
      </c>
      <c r="C171" s="3">
        <v>2030</v>
      </c>
      <c r="D171" s="4">
        <v>6.1</v>
      </c>
      <c r="E171" s="5">
        <v>14663</v>
      </c>
      <c r="F171" s="6" t="s">
        <v>10</v>
      </c>
    </row>
    <row r="172" spans="1:6" x14ac:dyDescent="0.3">
      <c r="A172" s="1" t="s">
        <v>25</v>
      </c>
      <c r="B172" s="2" t="s">
        <v>2</v>
      </c>
      <c r="C172" s="3">
        <v>2014</v>
      </c>
      <c r="D172" s="4">
        <v>57.1</v>
      </c>
      <c r="E172" s="5">
        <v>94801.4</v>
      </c>
      <c r="F172" s="6" t="s">
        <v>3</v>
      </c>
    </row>
    <row r="173" spans="1:6" x14ac:dyDescent="0.3">
      <c r="A173" s="1" t="s">
        <v>25</v>
      </c>
      <c r="B173" s="2" t="s">
        <v>2</v>
      </c>
      <c r="C173" s="3">
        <v>2015</v>
      </c>
      <c r="D173" s="4">
        <v>57.4</v>
      </c>
      <c r="E173" s="5">
        <v>96032.5</v>
      </c>
      <c r="F173" s="6" t="s">
        <v>3</v>
      </c>
    </row>
    <row r="174" spans="1:6" x14ac:dyDescent="0.3">
      <c r="A174" s="1" t="s">
        <v>25</v>
      </c>
      <c r="B174" s="2" t="s">
        <v>2</v>
      </c>
      <c r="C174" s="3">
        <v>2016</v>
      </c>
      <c r="D174" s="4">
        <v>57.7</v>
      </c>
      <c r="E174" s="5">
        <v>97246.7</v>
      </c>
      <c r="F174" s="6" t="s">
        <v>3</v>
      </c>
    </row>
    <row r="175" spans="1:6" x14ac:dyDescent="0.3">
      <c r="A175" s="1" t="s">
        <v>25</v>
      </c>
      <c r="B175" s="2" t="s">
        <v>2</v>
      </c>
      <c r="C175" s="3">
        <v>2017</v>
      </c>
      <c r="D175" s="4">
        <v>57.9</v>
      </c>
      <c r="E175" s="5">
        <v>98422.6</v>
      </c>
      <c r="F175" s="6" t="s">
        <v>3</v>
      </c>
    </row>
    <row r="176" spans="1:6" x14ac:dyDescent="0.3">
      <c r="A176" s="1" t="s">
        <v>25</v>
      </c>
      <c r="B176" s="2" t="s">
        <v>2</v>
      </c>
      <c r="C176" s="3">
        <v>2018</v>
      </c>
      <c r="D176" s="4">
        <v>58.2</v>
      </c>
      <c r="E176" s="5">
        <v>99547.9</v>
      </c>
      <c r="F176" s="6" t="s">
        <v>3</v>
      </c>
    </row>
    <row r="177" spans="1:6" x14ac:dyDescent="0.3">
      <c r="A177" s="1" t="s">
        <v>25</v>
      </c>
      <c r="B177" s="2" t="s">
        <v>2</v>
      </c>
      <c r="C177" s="3">
        <v>2019</v>
      </c>
      <c r="D177" s="4">
        <v>58.5</v>
      </c>
      <c r="E177" s="5">
        <v>100598.6</v>
      </c>
      <c r="F177" s="6" t="s">
        <v>3</v>
      </c>
    </row>
    <row r="178" spans="1:6" x14ac:dyDescent="0.3">
      <c r="A178" s="1" t="s">
        <v>25</v>
      </c>
      <c r="B178" s="2" t="s">
        <v>2</v>
      </c>
      <c r="C178" s="3">
        <v>2020</v>
      </c>
      <c r="D178" s="4">
        <v>58.7</v>
      </c>
      <c r="E178" s="5">
        <v>101527.8</v>
      </c>
      <c r="F178" s="6" t="s">
        <v>10</v>
      </c>
    </row>
    <row r="179" spans="1:6" x14ac:dyDescent="0.3">
      <c r="A179" s="1" t="s">
        <v>25</v>
      </c>
      <c r="B179" s="2" t="s">
        <v>2</v>
      </c>
      <c r="C179" s="3">
        <v>2021</v>
      </c>
      <c r="D179" s="4">
        <v>58.9</v>
      </c>
      <c r="E179" s="5">
        <v>102466.3</v>
      </c>
      <c r="F179" s="6" t="s">
        <v>10</v>
      </c>
    </row>
    <row r="180" spans="1:6" x14ac:dyDescent="0.3">
      <c r="A180" s="1" t="s">
        <v>25</v>
      </c>
      <c r="B180" s="2" t="s">
        <v>2</v>
      </c>
      <c r="C180" s="3">
        <v>2022</v>
      </c>
      <c r="D180" s="4">
        <v>59.1</v>
      </c>
      <c r="E180" s="5">
        <v>103367</v>
      </c>
      <c r="F180" s="6" t="s">
        <v>10</v>
      </c>
    </row>
    <row r="181" spans="1:6" x14ac:dyDescent="0.3">
      <c r="A181" s="1" t="s">
        <v>25</v>
      </c>
      <c r="B181" s="2" t="s">
        <v>2</v>
      </c>
      <c r="C181" s="3">
        <v>2023</v>
      </c>
      <c r="D181" s="4">
        <v>59.3</v>
      </c>
      <c r="E181" s="5">
        <v>104132.1</v>
      </c>
      <c r="F181" s="6" t="s">
        <v>10</v>
      </c>
    </row>
    <row r="182" spans="1:6" x14ac:dyDescent="0.3">
      <c r="A182" s="1" t="s">
        <v>25</v>
      </c>
      <c r="B182" s="2" t="s">
        <v>2</v>
      </c>
      <c r="C182" s="3">
        <v>2024</v>
      </c>
      <c r="D182" s="4">
        <v>59.5</v>
      </c>
      <c r="E182" s="5">
        <v>104919.5</v>
      </c>
      <c r="F182" s="6" t="s">
        <v>10</v>
      </c>
    </row>
    <row r="183" spans="1:6" x14ac:dyDescent="0.3">
      <c r="A183" s="1" t="s">
        <v>25</v>
      </c>
      <c r="B183" s="2" t="s">
        <v>2</v>
      </c>
      <c r="C183" s="3">
        <v>2025</v>
      </c>
      <c r="D183" s="4">
        <v>59.7</v>
      </c>
      <c r="E183" s="5">
        <v>105589.1</v>
      </c>
      <c r="F183" s="6" t="s">
        <v>10</v>
      </c>
    </row>
    <row r="184" spans="1:6" x14ac:dyDescent="0.3">
      <c r="A184" s="1" t="s">
        <v>25</v>
      </c>
      <c r="B184" s="2" t="s">
        <v>2</v>
      </c>
      <c r="C184" s="3">
        <v>2026</v>
      </c>
      <c r="D184" s="4">
        <v>59.9</v>
      </c>
      <c r="E184" s="5">
        <v>106280.4</v>
      </c>
      <c r="F184" s="6" t="s">
        <v>10</v>
      </c>
    </row>
    <row r="185" spans="1:6" x14ac:dyDescent="0.3">
      <c r="A185" s="1" t="s">
        <v>25</v>
      </c>
      <c r="B185" s="2" t="s">
        <v>2</v>
      </c>
      <c r="C185" s="3">
        <v>2027</v>
      </c>
      <c r="D185" s="4">
        <v>60.1</v>
      </c>
      <c r="E185" s="5">
        <v>106920.9</v>
      </c>
      <c r="F185" s="6" t="s">
        <v>10</v>
      </c>
    </row>
    <row r="186" spans="1:6" x14ac:dyDescent="0.3">
      <c r="A186" s="1" t="s">
        <v>25</v>
      </c>
      <c r="B186" s="2" t="s">
        <v>2</v>
      </c>
      <c r="C186" s="3">
        <v>2028</v>
      </c>
      <c r="D186" s="4">
        <v>60.3</v>
      </c>
      <c r="E186" s="5">
        <v>107485.6</v>
      </c>
      <c r="F186" s="6" t="s">
        <v>10</v>
      </c>
    </row>
    <row r="187" spans="1:6" x14ac:dyDescent="0.3">
      <c r="A187" s="1" t="s">
        <v>25</v>
      </c>
      <c r="B187" s="2" t="s">
        <v>2</v>
      </c>
      <c r="C187" s="3">
        <v>2029</v>
      </c>
      <c r="D187" s="4">
        <v>60.5</v>
      </c>
      <c r="E187" s="5">
        <v>107952.8</v>
      </c>
      <c r="F187" s="6" t="s">
        <v>10</v>
      </c>
    </row>
    <row r="188" spans="1:6" x14ac:dyDescent="0.3">
      <c r="A188" s="1" t="s">
        <v>25</v>
      </c>
      <c r="B188" s="2" t="s">
        <v>2</v>
      </c>
      <c r="C188" s="3">
        <v>2030</v>
      </c>
      <c r="D188" s="4">
        <v>60.7</v>
      </c>
      <c r="E188" s="5">
        <v>108394.6</v>
      </c>
      <c r="F188" s="6" t="s">
        <v>10</v>
      </c>
    </row>
    <row r="189" spans="1:6" x14ac:dyDescent="0.3">
      <c r="A189" s="1" t="s">
        <v>25</v>
      </c>
      <c r="B189" s="2" t="s">
        <v>8</v>
      </c>
      <c r="C189" s="3">
        <v>2014</v>
      </c>
      <c r="D189" s="4">
        <v>8.1999999999999993</v>
      </c>
      <c r="E189" s="5">
        <v>13693.8</v>
      </c>
      <c r="F189" s="6" t="s">
        <v>3</v>
      </c>
    </row>
    <row r="190" spans="1:6" x14ac:dyDescent="0.3">
      <c r="A190" s="1" t="s">
        <v>25</v>
      </c>
      <c r="B190" s="2" t="s">
        <v>8</v>
      </c>
      <c r="C190" s="3">
        <v>2015</v>
      </c>
      <c r="D190" s="4">
        <v>8.1999999999999993</v>
      </c>
      <c r="E190" s="5">
        <v>13690.1</v>
      </c>
      <c r="F190" s="6" t="s">
        <v>3</v>
      </c>
    </row>
    <row r="191" spans="1:6" x14ac:dyDescent="0.3">
      <c r="A191" s="1" t="s">
        <v>25</v>
      </c>
      <c r="B191" s="2" t="s">
        <v>8</v>
      </c>
      <c r="C191" s="3">
        <v>2016</v>
      </c>
      <c r="D191" s="4">
        <v>8.1</v>
      </c>
      <c r="E191" s="5">
        <v>13720.6</v>
      </c>
      <c r="F191" s="6" t="s">
        <v>3</v>
      </c>
    </row>
    <row r="192" spans="1:6" x14ac:dyDescent="0.3">
      <c r="A192" s="1" t="s">
        <v>25</v>
      </c>
      <c r="B192" s="2" t="s">
        <v>8</v>
      </c>
      <c r="C192" s="3">
        <v>2017</v>
      </c>
      <c r="D192" s="4">
        <v>8.1</v>
      </c>
      <c r="E192" s="5">
        <v>13738</v>
      </c>
      <c r="F192" s="6" t="s">
        <v>3</v>
      </c>
    </row>
    <row r="193" spans="1:6" x14ac:dyDescent="0.3">
      <c r="A193" s="1" t="s">
        <v>25</v>
      </c>
      <c r="B193" s="2" t="s">
        <v>8</v>
      </c>
      <c r="C193" s="3">
        <v>2018</v>
      </c>
      <c r="D193" s="4">
        <v>8</v>
      </c>
      <c r="E193" s="5">
        <v>13743.7</v>
      </c>
      <c r="F193" s="6" t="s">
        <v>3</v>
      </c>
    </row>
    <row r="194" spans="1:6" x14ac:dyDescent="0.3">
      <c r="A194" s="1" t="s">
        <v>25</v>
      </c>
      <c r="B194" s="2" t="s">
        <v>8</v>
      </c>
      <c r="C194" s="3">
        <v>2019</v>
      </c>
      <c r="D194" s="4">
        <v>8</v>
      </c>
      <c r="E194" s="5">
        <v>13755.7</v>
      </c>
      <c r="F194" s="6" t="s">
        <v>3</v>
      </c>
    </row>
    <row r="195" spans="1:6" x14ac:dyDescent="0.3">
      <c r="A195" s="1" t="s">
        <v>25</v>
      </c>
      <c r="B195" s="2" t="s">
        <v>8</v>
      </c>
      <c r="C195" s="3">
        <v>2020</v>
      </c>
      <c r="D195" s="4">
        <v>8</v>
      </c>
      <c r="E195" s="5">
        <v>13762.7</v>
      </c>
      <c r="F195" s="6" t="s">
        <v>10</v>
      </c>
    </row>
    <row r="196" spans="1:6" x14ac:dyDescent="0.3">
      <c r="A196" s="1" t="s">
        <v>25</v>
      </c>
      <c r="B196" s="2" t="s">
        <v>8</v>
      </c>
      <c r="C196" s="3">
        <v>2021</v>
      </c>
      <c r="D196" s="4">
        <v>7.9</v>
      </c>
      <c r="E196" s="5">
        <v>13766.1</v>
      </c>
      <c r="F196" s="6" t="s">
        <v>10</v>
      </c>
    </row>
    <row r="197" spans="1:6" x14ac:dyDescent="0.3">
      <c r="A197" s="1" t="s">
        <v>25</v>
      </c>
      <c r="B197" s="2" t="s">
        <v>8</v>
      </c>
      <c r="C197" s="3">
        <v>2022</v>
      </c>
      <c r="D197" s="4">
        <v>7.9</v>
      </c>
      <c r="E197" s="5">
        <v>13768.9</v>
      </c>
      <c r="F197" s="6" t="s">
        <v>10</v>
      </c>
    </row>
    <row r="198" spans="1:6" x14ac:dyDescent="0.3">
      <c r="A198" s="1" t="s">
        <v>25</v>
      </c>
      <c r="B198" s="2" t="s">
        <v>8</v>
      </c>
      <c r="C198" s="3">
        <v>2023</v>
      </c>
      <c r="D198" s="4">
        <v>7.8</v>
      </c>
      <c r="E198" s="5">
        <v>13762.2</v>
      </c>
      <c r="F198" s="6" t="s">
        <v>10</v>
      </c>
    </row>
    <row r="199" spans="1:6" x14ac:dyDescent="0.3">
      <c r="A199" s="1" t="s">
        <v>25</v>
      </c>
      <c r="B199" s="2" t="s">
        <v>8</v>
      </c>
      <c r="C199" s="3">
        <v>2024</v>
      </c>
      <c r="D199" s="4">
        <v>7.8</v>
      </c>
      <c r="E199" s="5">
        <v>13760.7</v>
      </c>
      <c r="F199" s="6" t="s">
        <v>10</v>
      </c>
    </row>
    <row r="200" spans="1:6" x14ac:dyDescent="0.3">
      <c r="A200" s="1" t="s">
        <v>25</v>
      </c>
      <c r="B200" s="2" t="s">
        <v>8</v>
      </c>
      <c r="C200" s="3">
        <v>2025</v>
      </c>
      <c r="D200" s="4">
        <v>7.8</v>
      </c>
      <c r="E200" s="5">
        <v>13724.5</v>
      </c>
      <c r="F200" s="6" t="s">
        <v>10</v>
      </c>
    </row>
    <row r="201" spans="1:6" x14ac:dyDescent="0.3">
      <c r="A201" s="1" t="s">
        <v>25</v>
      </c>
      <c r="B201" s="2" t="s">
        <v>8</v>
      </c>
      <c r="C201" s="3">
        <v>2026</v>
      </c>
      <c r="D201" s="4">
        <v>7.7</v>
      </c>
      <c r="E201" s="5">
        <v>13709.4</v>
      </c>
      <c r="F201" s="6" t="s">
        <v>10</v>
      </c>
    </row>
    <row r="202" spans="1:6" x14ac:dyDescent="0.3">
      <c r="A202" s="1" t="s">
        <v>25</v>
      </c>
      <c r="B202" s="2" t="s">
        <v>8</v>
      </c>
      <c r="C202" s="3">
        <v>2027</v>
      </c>
      <c r="D202" s="4">
        <v>7.7</v>
      </c>
      <c r="E202" s="5">
        <v>13682.4</v>
      </c>
      <c r="F202" s="6" t="s">
        <v>10</v>
      </c>
    </row>
    <row r="203" spans="1:6" x14ac:dyDescent="0.3">
      <c r="A203" s="1" t="s">
        <v>25</v>
      </c>
      <c r="B203" s="2" t="s">
        <v>8</v>
      </c>
      <c r="C203" s="3">
        <v>2028</v>
      </c>
      <c r="D203" s="4">
        <v>7.7</v>
      </c>
      <c r="E203" s="5">
        <v>13640</v>
      </c>
      <c r="F203" s="6" t="s">
        <v>10</v>
      </c>
    </row>
    <row r="204" spans="1:6" x14ac:dyDescent="0.3">
      <c r="A204" s="1" t="s">
        <v>25</v>
      </c>
      <c r="B204" s="2" t="s">
        <v>8</v>
      </c>
      <c r="C204" s="3">
        <v>2029</v>
      </c>
      <c r="D204" s="4">
        <v>7.6</v>
      </c>
      <c r="E204" s="5">
        <v>13608</v>
      </c>
      <c r="F204" s="6" t="s">
        <v>10</v>
      </c>
    </row>
    <row r="205" spans="1:6" x14ac:dyDescent="0.3">
      <c r="A205" s="1" t="s">
        <v>25</v>
      </c>
      <c r="B205" s="2" t="s">
        <v>8</v>
      </c>
      <c r="C205" s="3">
        <v>2030</v>
      </c>
      <c r="D205" s="4">
        <v>7.6</v>
      </c>
      <c r="E205" s="5">
        <v>13551.4</v>
      </c>
      <c r="F205" s="6" t="s">
        <v>10</v>
      </c>
    </row>
    <row r="206" spans="1:6" x14ac:dyDescent="0.3">
      <c r="A206" s="1" t="s">
        <v>27</v>
      </c>
      <c r="B206" s="2" t="s">
        <v>2</v>
      </c>
      <c r="C206" s="3">
        <v>2014</v>
      </c>
      <c r="D206" s="4">
        <v>49.9</v>
      </c>
      <c r="E206" s="5">
        <v>4664.8</v>
      </c>
      <c r="F206" s="6" t="s">
        <v>3</v>
      </c>
    </row>
    <row r="207" spans="1:6" x14ac:dyDescent="0.3">
      <c r="A207" s="1" t="s">
        <v>27</v>
      </c>
      <c r="B207" s="2" t="s">
        <v>2</v>
      </c>
      <c r="C207" s="3">
        <v>2015</v>
      </c>
      <c r="D207" s="4">
        <v>50</v>
      </c>
      <c r="E207" s="5">
        <v>4731.3</v>
      </c>
      <c r="F207" s="6" t="s">
        <v>3</v>
      </c>
    </row>
    <row r="208" spans="1:6" x14ac:dyDescent="0.3">
      <c r="A208" s="1" t="s">
        <v>27</v>
      </c>
      <c r="B208" s="2" t="s">
        <v>2</v>
      </c>
      <c r="C208" s="3">
        <v>2016</v>
      </c>
      <c r="D208" s="4">
        <v>50.1</v>
      </c>
      <c r="E208" s="5">
        <v>4786</v>
      </c>
      <c r="F208" s="6" t="s">
        <v>3</v>
      </c>
    </row>
    <row r="209" spans="1:6" x14ac:dyDescent="0.3">
      <c r="A209" s="1" t="s">
        <v>27</v>
      </c>
      <c r="B209" s="2" t="s">
        <v>2</v>
      </c>
      <c r="C209" s="3">
        <v>2017</v>
      </c>
      <c r="D209" s="4">
        <v>50.2</v>
      </c>
      <c r="E209" s="5">
        <v>4835.8999999999996</v>
      </c>
      <c r="F209" s="6" t="s">
        <v>3</v>
      </c>
    </row>
    <row r="210" spans="1:6" x14ac:dyDescent="0.3">
      <c r="A210" s="1" t="s">
        <v>27</v>
      </c>
      <c r="B210" s="2" t="s">
        <v>2</v>
      </c>
      <c r="C210" s="3">
        <v>2018</v>
      </c>
      <c r="D210" s="4">
        <v>50.2</v>
      </c>
      <c r="E210" s="5">
        <v>4886</v>
      </c>
      <c r="F210" s="6" t="s">
        <v>3</v>
      </c>
    </row>
    <row r="211" spans="1:6" x14ac:dyDescent="0.3">
      <c r="A211" s="1" t="s">
        <v>27</v>
      </c>
      <c r="B211" s="2" t="s">
        <v>2</v>
      </c>
      <c r="C211" s="3">
        <v>2019</v>
      </c>
      <c r="D211" s="4">
        <v>50.3</v>
      </c>
      <c r="E211" s="5">
        <v>4936.2</v>
      </c>
      <c r="F211" s="6" t="s">
        <v>3</v>
      </c>
    </row>
    <row r="212" spans="1:6" x14ac:dyDescent="0.3">
      <c r="A212" s="1" t="s">
        <v>27</v>
      </c>
      <c r="B212" s="2" t="s">
        <v>2</v>
      </c>
      <c r="C212" s="3">
        <v>2020</v>
      </c>
      <c r="D212" s="4">
        <v>50.3</v>
      </c>
      <c r="E212" s="5">
        <v>4985.6000000000004</v>
      </c>
      <c r="F212" s="6" t="s">
        <v>10</v>
      </c>
    </row>
    <row r="213" spans="1:6" x14ac:dyDescent="0.3">
      <c r="A213" s="1" t="s">
        <v>27</v>
      </c>
      <c r="B213" s="2" t="s">
        <v>2</v>
      </c>
      <c r="C213" s="3">
        <v>2021</v>
      </c>
      <c r="D213" s="4">
        <v>50.3</v>
      </c>
      <c r="E213" s="5">
        <v>5029.8999999999996</v>
      </c>
      <c r="F213" s="6" t="s">
        <v>10</v>
      </c>
    </row>
    <row r="214" spans="1:6" x14ac:dyDescent="0.3">
      <c r="A214" s="1" t="s">
        <v>27</v>
      </c>
      <c r="B214" s="2" t="s">
        <v>2</v>
      </c>
      <c r="C214" s="3">
        <v>2022</v>
      </c>
      <c r="D214" s="4">
        <v>50.3</v>
      </c>
      <c r="E214" s="5">
        <v>5077.3999999999996</v>
      </c>
      <c r="F214" s="6" t="s">
        <v>10</v>
      </c>
    </row>
    <row r="215" spans="1:6" x14ac:dyDescent="0.3">
      <c r="A215" s="1" t="s">
        <v>27</v>
      </c>
      <c r="B215" s="2" t="s">
        <v>2</v>
      </c>
      <c r="C215" s="3">
        <v>2023</v>
      </c>
      <c r="D215" s="4">
        <v>50.3</v>
      </c>
      <c r="E215" s="5">
        <v>5127.6000000000004</v>
      </c>
      <c r="F215" s="6" t="s">
        <v>10</v>
      </c>
    </row>
    <row r="216" spans="1:6" x14ac:dyDescent="0.3">
      <c r="A216" s="1" t="s">
        <v>27</v>
      </c>
      <c r="B216" s="2" t="s">
        <v>2</v>
      </c>
      <c r="C216" s="3">
        <v>2024</v>
      </c>
      <c r="D216" s="4">
        <v>50.4</v>
      </c>
      <c r="E216" s="5">
        <v>5179.3999999999996</v>
      </c>
      <c r="F216" s="6" t="s">
        <v>10</v>
      </c>
    </row>
    <row r="217" spans="1:6" x14ac:dyDescent="0.3">
      <c r="A217" s="1" t="s">
        <v>27</v>
      </c>
      <c r="B217" s="2" t="s">
        <v>2</v>
      </c>
      <c r="C217" s="3">
        <v>2025</v>
      </c>
      <c r="D217" s="4">
        <v>50.4</v>
      </c>
      <c r="E217" s="5">
        <v>5234.5</v>
      </c>
      <c r="F217" s="6" t="s">
        <v>10</v>
      </c>
    </row>
    <row r="218" spans="1:6" x14ac:dyDescent="0.3">
      <c r="A218" s="1" t="s">
        <v>27</v>
      </c>
      <c r="B218" s="2" t="s">
        <v>2</v>
      </c>
      <c r="C218" s="3">
        <v>2026</v>
      </c>
      <c r="D218" s="4">
        <v>50.5</v>
      </c>
      <c r="E218" s="5">
        <v>5296.3</v>
      </c>
      <c r="F218" s="6" t="s">
        <v>10</v>
      </c>
    </row>
    <row r="219" spans="1:6" x14ac:dyDescent="0.3">
      <c r="A219" s="1" t="s">
        <v>27</v>
      </c>
      <c r="B219" s="2" t="s">
        <v>2</v>
      </c>
      <c r="C219" s="3">
        <v>2027</v>
      </c>
      <c r="D219" s="4">
        <v>50.5</v>
      </c>
      <c r="E219" s="5">
        <v>5359.2</v>
      </c>
      <c r="F219" s="6" t="s">
        <v>10</v>
      </c>
    </row>
    <row r="220" spans="1:6" x14ac:dyDescent="0.3">
      <c r="A220" s="1" t="s">
        <v>27</v>
      </c>
      <c r="B220" s="2" t="s">
        <v>2</v>
      </c>
      <c r="C220" s="3">
        <v>2028</v>
      </c>
      <c r="D220" s="4">
        <v>50.6</v>
      </c>
      <c r="E220" s="5">
        <v>5422.2</v>
      </c>
      <c r="F220" s="6" t="s">
        <v>10</v>
      </c>
    </row>
    <row r="221" spans="1:6" x14ac:dyDescent="0.3">
      <c r="A221" s="1" t="s">
        <v>27</v>
      </c>
      <c r="B221" s="2" t="s">
        <v>2</v>
      </c>
      <c r="C221" s="3">
        <v>2029</v>
      </c>
      <c r="D221" s="4">
        <v>50.6</v>
      </c>
      <c r="E221" s="5">
        <v>5483.5</v>
      </c>
      <c r="F221" s="6" t="s">
        <v>10</v>
      </c>
    </row>
    <row r="222" spans="1:6" x14ac:dyDescent="0.3">
      <c r="A222" s="1" t="s">
        <v>27</v>
      </c>
      <c r="B222" s="2" t="s">
        <v>2</v>
      </c>
      <c r="C222" s="3">
        <v>2030</v>
      </c>
      <c r="D222" s="4">
        <v>50.7</v>
      </c>
      <c r="E222" s="5">
        <v>5546.5</v>
      </c>
      <c r="F222" s="6" t="s">
        <v>10</v>
      </c>
    </row>
    <row r="223" spans="1:6" x14ac:dyDescent="0.3">
      <c r="A223" s="1" t="s">
        <v>27</v>
      </c>
      <c r="B223" s="2" t="s">
        <v>8</v>
      </c>
      <c r="C223" s="3">
        <v>2014</v>
      </c>
      <c r="D223" s="4">
        <v>10.6</v>
      </c>
      <c r="E223" s="5">
        <v>989.2</v>
      </c>
      <c r="F223" s="6" t="s">
        <v>3</v>
      </c>
    </row>
    <row r="224" spans="1:6" x14ac:dyDescent="0.3">
      <c r="A224" s="1" t="s">
        <v>27</v>
      </c>
      <c r="B224" s="2" t="s">
        <v>8</v>
      </c>
      <c r="C224" s="3">
        <v>2015</v>
      </c>
      <c r="D224" s="4">
        <v>10.6</v>
      </c>
      <c r="E224" s="5">
        <v>999.7</v>
      </c>
      <c r="F224" s="6" t="s">
        <v>3</v>
      </c>
    </row>
    <row r="225" spans="1:6" x14ac:dyDescent="0.3">
      <c r="A225" s="1" t="s">
        <v>27</v>
      </c>
      <c r="B225" s="2" t="s">
        <v>8</v>
      </c>
      <c r="C225" s="3">
        <v>2016</v>
      </c>
      <c r="D225" s="4">
        <v>10.6</v>
      </c>
      <c r="E225" s="5">
        <v>1008.6</v>
      </c>
      <c r="F225" s="6" t="s">
        <v>3</v>
      </c>
    </row>
    <row r="226" spans="1:6" x14ac:dyDescent="0.3">
      <c r="A226" s="1" t="s">
        <v>27</v>
      </c>
      <c r="B226" s="2" t="s">
        <v>8</v>
      </c>
      <c r="C226" s="3">
        <v>2017</v>
      </c>
      <c r="D226" s="4">
        <v>10.5</v>
      </c>
      <c r="E226" s="5">
        <v>1015.6</v>
      </c>
      <c r="F226" s="6" t="s">
        <v>3</v>
      </c>
    </row>
    <row r="227" spans="1:6" x14ac:dyDescent="0.3">
      <c r="A227" s="1" t="s">
        <v>27</v>
      </c>
      <c r="B227" s="2" t="s">
        <v>8</v>
      </c>
      <c r="C227" s="3">
        <v>2018</v>
      </c>
      <c r="D227" s="4">
        <v>10.5</v>
      </c>
      <c r="E227" s="5">
        <v>1022.6</v>
      </c>
      <c r="F227" s="6" t="s">
        <v>3</v>
      </c>
    </row>
    <row r="228" spans="1:6" x14ac:dyDescent="0.3">
      <c r="A228" s="1" t="s">
        <v>27</v>
      </c>
      <c r="B228" s="2" t="s">
        <v>8</v>
      </c>
      <c r="C228" s="3">
        <v>2019</v>
      </c>
      <c r="D228" s="4">
        <v>10.5</v>
      </c>
      <c r="E228" s="5">
        <v>1029.0999999999999</v>
      </c>
      <c r="F228" s="6" t="s">
        <v>3</v>
      </c>
    </row>
    <row r="229" spans="1:6" x14ac:dyDescent="0.3">
      <c r="A229" s="1" t="s">
        <v>27</v>
      </c>
      <c r="B229" s="2" t="s">
        <v>8</v>
      </c>
      <c r="C229" s="3">
        <v>2020</v>
      </c>
      <c r="D229" s="4">
        <v>10.5</v>
      </c>
      <c r="E229" s="5">
        <v>1036.5</v>
      </c>
      <c r="F229" s="6" t="s">
        <v>10</v>
      </c>
    </row>
    <row r="230" spans="1:6" x14ac:dyDescent="0.3">
      <c r="A230" s="1" t="s">
        <v>27</v>
      </c>
      <c r="B230" s="2" t="s">
        <v>8</v>
      </c>
      <c r="C230" s="3">
        <v>2021</v>
      </c>
      <c r="D230" s="4">
        <v>10.4</v>
      </c>
      <c r="E230" s="5">
        <v>1037.2</v>
      </c>
      <c r="F230" s="6" t="s">
        <v>10</v>
      </c>
    </row>
    <row r="231" spans="1:6" x14ac:dyDescent="0.3">
      <c r="A231" s="1" t="s">
        <v>27</v>
      </c>
      <c r="B231" s="2" t="s">
        <v>8</v>
      </c>
      <c r="C231" s="3">
        <v>2022</v>
      </c>
      <c r="D231" s="4">
        <v>10.4</v>
      </c>
      <c r="E231" s="5">
        <v>1044.4000000000001</v>
      </c>
      <c r="F231" s="6" t="s">
        <v>10</v>
      </c>
    </row>
    <row r="232" spans="1:6" x14ac:dyDescent="0.3">
      <c r="A232" s="1" t="s">
        <v>27</v>
      </c>
      <c r="B232" s="2" t="s">
        <v>8</v>
      </c>
      <c r="C232" s="3">
        <v>2023</v>
      </c>
      <c r="D232" s="4">
        <v>10.3</v>
      </c>
      <c r="E232" s="5">
        <v>1049.5</v>
      </c>
      <c r="F232" s="6" t="s">
        <v>10</v>
      </c>
    </row>
    <row r="233" spans="1:6" x14ac:dyDescent="0.3">
      <c r="A233" s="1" t="s">
        <v>27</v>
      </c>
      <c r="B233" s="2" t="s">
        <v>8</v>
      </c>
      <c r="C233" s="3">
        <v>2024</v>
      </c>
      <c r="D233" s="4">
        <v>10.3</v>
      </c>
      <c r="E233" s="5">
        <v>1055.2</v>
      </c>
      <c r="F233" s="6" t="s">
        <v>10</v>
      </c>
    </row>
    <row r="234" spans="1:6" x14ac:dyDescent="0.3">
      <c r="A234" s="1" t="s">
        <v>27</v>
      </c>
      <c r="B234" s="2" t="s">
        <v>8</v>
      </c>
      <c r="C234" s="3">
        <v>2025</v>
      </c>
      <c r="D234" s="4">
        <v>10.199999999999999</v>
      </c>
      <c r="E234" s="5">
        <v>1059.3</v>
      </c>
      <c r="F234" s="6" t="s">
        <v>10</v>
      </c>
    </row>
    <row r="235" spans="1:6" x14ac:dyDescent="0.3">
      <c r="A235" s="1" t="s">
        <v>27</v>
      </c>
      <c r="B235" s="2" t="s">
        <v>8</v>
      </c>
      <c r="C235" s="3">
        <v>2026</v>
      </c>
      <c r="D235" s="4">
        <v>10.1</v>
      </c>
      <c r="E235" s="5">
        <v>1064</v>
      </c>
      <c r="F235" s="6" t="s">
        <v>10</v>
      </c>
    </row>
    <row r="236" spans="1:6" x14ac:dyDescent="0.3">
      <c r="A236" s="1" t="s">
        <v>27</v>
      </c>
      <c r="B236" s="2" t="s">
        <v>8</v>
      </c>
      <c r="C236" s="3">
        <v>2027</v>
      </c>
      <c r="D236" s="4">
        <v>10.1</v>
      </c>
      <c r="E236" s="5">
        <v>1072</v>
      </c>
      <c r="F236" s="6" t="s">
        <v>10</v>
      </c>
    </row>
    <row r="237" spans="1:6" x14ac:dyDescent="0.3">
      <c r="A237" s="1" t="s">
        <v>27</v>
      </c>
      <c r="B237" s="2" t="s">
        <v>8</v>
      </c>
      <c r="C237" s="3">
        <v>2028</v>
      </c>
      <c r="D237" s="4">
        <v>10.1</v>
      </c>
      <c r="E237" s="5">
        <v>1078.2</v>
      </c>
      <c r="F237" s="6" t="s">
        <v>10</v>
      </c>
    </row>
    <row r="238" spans="1:6" x14ac:dyDescent="0.3">
      <c r="A238" s="1" t="s">
        <v>27</v>
      </c>
      <c r="B238" s="2" t="s">
        <v>8</v>
      </c>
      <c r="C238" s="3">
        <v>2029</v>
      </c>
      <c r="D238" s="4">
        <v>10</v>
      </c>
      <c r="E238" s="5">
        <v>1085.0999999999999</v>
      </c>
      <c r="F238" s="6" t="s">
        <v>10</v>
      </c>
    </row>
    <row r="239" spans="1:6" x14ac:dyDescent="0.3">
      <c r="A239" s="1" t="s">
        <v>27</v>
      </c>
      <c r="B239" s="2" t="s">
        <v>8</v>
      </c>
      <c r="C239" s="3">
        <v>2030</v>
      </c>
      <c r="D239" s="4">
        <v>10</v>
      </c>
      <c r="E239" s="5">
        <v>1090.3</v>
      </c>
      <c r="F239" s="6"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3"/>
  <sheetViews>
    <sheetView workbookViewId="0">
      <selection activeCell="AW5" sqref="A2:AW5"/>
    </sheetView>
  </sheetViews>
  <sheetFormatPr defaultRowHeight="14.4" x14ac:dyDescent="0.3"/>
  <cols>
    <col min="1" max="1" width="31" customWidth="1"/>
    <col min="2" max="2" width="23.21875" customWidth="1"/>
    <col min="3" max="15" width="9.5546875" bestFit="1" customWidth="1"/>
    <col min="16" max="49" width="9.6640625" bestFit="1" customWidth="1"/>
  </cols>
  <sheetData>
    <row r="1" spans="1:49" x14ac:dyDescent="0.3">
      <c r="A1" s="73" t="s">
        <v>137</v>
      </c>
      <c r="B1" s="67" t="s">
        <v>132</v>
      </c>
      <c r="C1" s="68">
        <v>2014</v>
      </c>
      <c r="D1" s="68">
        <v>2015</v>
      </c>
      <c r="E1" s="68">
        <v>2016</v>
      </c>
      <c r="F1" s="68">
        <v>2017</v>
      </c>
      <c r="G1" s="68">
        <v>2018</v>
      </c>
      <c r="H1" s="68">
        <v>2019</v>
      </c>
      <c r="I1" s="68" t="s">
        <v>91</v>
      </c>
      <c r="J1" s="68" t="s">
        <v>92</v>
      </c>
      <c r="K1" s="68" t="s">
        <v>93</v>
      </c>
      <c r="L1" s="68" t="s">
        <v>94</v>
      </c>
      <c r="M1" s="68" t="s">
        <v>95</v>
      </c>
      <c r="N1" s="68" t="s">
        <v>96</v>
      </c>
      <c r="O1" s="68" t="s">
        <v>97</v>
      </c>
      <c r="P1" s="68" t="s">
        <v>98</v>
      </c>
      <c r="Q1" s="68" t="s">
        <v>99</v>
      </c>
      <c r="R1" s="68" t="s">
        <v>100</v>
      </c>
      <c r="S1" s="68" t="s">
        <v>101</v>
      </c>
      <c r="T1" s="68" t="s">
        <v>102</v>
      </c>
      <c r="U1" s="68" t="s">
        <v>103</v>
      </c>
      <c r="V1" s="68" t="s">
        <v>104</v>
      </c>
      <c r="W1" s="68" t="s">
        <v>105</v>
      </c>
      <c r="X1" s="68" t="s">
        <v>106</v>
      </c>
      <c r="Y1" s="68" t="s">
        <v>107</v>
      </c>
      <c r="Z1" s="68" t="s">
        <v>108</v>
      </c>
      <c r="AA1" s="68" t="s">
        <v>109</v>
      </c>
      <c r="AB1" s="68" t="s">
        <v>110</v>
      </c>
      <c r="AC1" s="68" t="s">
        <v>111</v>
      </c>
      <c r="AD1" s="68" t="s">
        <v>112</v>
      </c>
      <c r="AE1" s="68" t="s">
        <v>113</v>
      </c>
      <c r="AF1" s="68" t="s">
        <v>114</v>
      </c>
      <c r="AG1" s="68" t="s">
        <v>115</v>
      </c>
      <c r="AH1" s="68" t="s">
        <v>116</v>
      </c>
      <c r="AI1" s="68" t="s">
        <v>117</v>
      </c>
      <c r="AJ1" s="68" t="s">
        <v>118</v>
      </c>
      <c r="AK1" s="68" t="s">
        <v>119</v>
      </c>
      <c r="AL1" s="68" t="s">
        <v>120</v>
      </c>
      <c r="AM1" s="68" t="s">
        <v>121</v>
      </c>
      <c r="AN1" s="68" t="s">
        <v>122</v>
      </c>
      <c r="AO1" s="68" t="s">
        <v>123</v>
      </c>
      <c r="AP1" s="68" t="s">
        <v>124</v>
      </c>
      <c r="AQ1" s="68" t="s">
        <v>125</v>
      </c>
      <c r="AR1" s="68" t="s">
        <v>126</v>
      </c>
      <c r="AS1" s="68" t="s">
        <v>127</v>
      </c>
      <c r="AT1" s="68" t="s">
        <v>128</v>
      </c>
      <c r="AU1" s="68" t="s">
        <v>129</v>
      </c>
      <c r="AV1" s="68" t="s">
        <v>130</v>
      </c>
      <c r="AW1" s="68" t="s">
        <v>131</v>
      </c>
    </row>
    <row r="2" spans="1:49" x14ac:dyDescent="0.3">
      <c r="A2" t="s">
        <v>17</v>
      </c>
      <c r="B2" s="71" t="s">
        <v>133</v>
      </c>
      <c r="C2" s="75">
        <v>898583.8</v>
      </c>
      <c r="D2" s="75">
        <v>904641</v>
      </c>
      <c r="E2" s="75">
        <v>910640.1</v>
      </c>
      <c r="F2" s="75">
        <v>916827.7</v>
      </c>
      <c r="G2" s="75">
        <v>923198.2</v>
      </c>
      <c r="H2" s="75">
        <v>929746.7</v>
      </c>
      <c r="I2" s="75">
        <v>936559</v>
      </c>
      <c r="J2" s="75">
        <v>943292.5</v>
      </c>
      <c r="K2" s="75">
        <v>950082.2</v>
      </c>
      <c r="L2" s="75">
        <v>956533.1</v>
      </c>
      <c r="M2" s="75">
        <v>963118.6</v>
      </c>
      <c r="N2" s="75">
        <v>969913.8</v>
      </c>
      <c r="O2" s="75">
        <v>977261</v>
      </c>
      <c r="P2" s="75">
        <v>985090.8</v>
      </c>
      <c r="Q2" s="75">
        <v>992634.8</v>
      </c>
      <c r="R2" s="75">
        <v>999220.8</v>
      </c>
      <c r="S2" s="75">
        <v>1005635.8</v>
      </c>
      <c r="T2" s="75">
        <v>1011532.7279411767</v>
      </c>
      <c r="U2" s="75">
        <v>1018284.8617647062</v>
      </c>
      <c r="V2" s="75">
        <v>1025036.9955882356</v>
      </c>
      <c r="W2" s="75">
        <v>1031789.129411765</v>
      </c>
      <c r="X2" s="75">
        <v>1038541.2632352945</v>
      </c>
      <c r="Y2" s="75">
        <v>1045293.3970588238</v>
      </c>
      <c r="Z2" s="75">
        <v>1052045.5308823532</v>
      </c>
      <c r="AA2" s="75">
        <v>1058797.6647058828</v>
      </c>
      <c r="AB2" s="75">
        <v>1065549.7985294121</v>
      </c>
      <c r="AC2" s="75">
        <v>1072301.9323529415</v>
      </c>
      <c r="AD2" s="75">
        <v>1079054.0661764708</v>
      </c>
      <c r="AE2" s="75">
        <v>1085806.2000000004</v>
      </c>
      <c r="AF2" s="75">
        <v>1092558.3338235298</v>
      </c>
      <c r="AG2" s="75">
        <v>1099310.4676470591</v>
      </c>
      <c r="AH2" s="75">
        <v>1106062.6014705887</v>
      </c>
      <c r="AI2" s="75">
        <v>1112814.7352941181</v>
      </c>
      <c r="AJ2" s="75">
        <v>1119566.8691176474</v>
      </c>
      <c r="AK2" s="75">
        <v>1126319.0029411768</v>
      </c>
      <c r="AL2" s="75">
        <v>1133071.1367647063</v>
      </c>
      <c r="AM2" s="75">
        <v>1139823.2705882357</v>
      </c>
      <c r="AN2" s="75">
        <v>1146575.404411765</v>
      </c>
      <c r="AO2" s="75">
        <v>1153327.5382352944</v>
      </c>
      <c r="AP2" s="75">
        <v>1160079.672058824</v>
      </c>
      <c r="AQ2" s="75">
        <v>1166831.8058823533</v>
      </c>
      <c r="AR2" s="75">
        <v>1173583.9397058827</v>
      </c>
      <c r="AS2" s="75">
        <v>1180336.073529412</v>
      </c>
      <c r="AT2" s="75">
        <v>1187088.2073529416</v>
      </c>
      <c r="AU2" s="75">
        <v>1193840.341176471</v>
      </c>
      <c r="AV2" s="75">
        <v>1200592.4750000003</v>
      </c>
      <c r="AW2" s="75">
        <v>1207344.6088235299</v>
      </c>
    </row>
    <row r="3" spans="1:49" x14ac:dyDescent="0.3">
      <c r="B3" s="71" t="s">
        <v>134</v>
      </c>
      <c r="C3">
        <v>48.7</v>
      </c>
      <c r="D3">
        <v>48.7</v>
      </c>
      <c r="E3">
        <v>48.7</v>
      </c>
      <c r="F3">
        <v>48.7</v>
      </c>
      <c r="G3">
        <v>48.8</v>
      </c>
      <c r="H3">
        <v>48.9</v>
      </c>
      <c r="I3" s="76">
        <v>49</v>
      </c>
      <c r="J3" s="76">
        <v>49</v>
      </c>
      <c r="K3" s="76">
        <v>49.1</v>
      </c>
      <c r="L3">
        <v>49.1</v>
      </c>
      <c r="M3">
        <v>49.2</v>
      </c>
      <c r="N3">
        <v>49.2</v>
      </c>
      <c r="O3">
        <v>49.3</v>
      </c>
      <c r="P3">
        <v>49.3</v>
      </c>
      <c r="Q3">
        <v>49.3</v>
      </c>
      <c r="R3">
        <v>49.4</v>
      </c>
      <c r="S3" s="74">
        <v>49.4</v>
      </c>
      <c r="T3" s="74">
        <v>49.499264705882354</v>
      </c>
      <c r="U3" s="74">
        <v>49.549509803921566</v>
      </c>
      <c r="V3" s="74">
        <v>49.599754901960779</v>
      </c>
      <c r="W3" s="74">
        <v>49.65</v>
      </c>
      <c r="X3" s="74">
        <v>49.700245098039211</v>
      </c>
      <c r="Y3" s="74">
        <v>49.750490196078431</v>
      </c>
      <c r="Z3" s="74">
        <v>49.800735294117644</v>
      </c>
      <c r="AA3" s="74">
        <v>49.850980392156856</v>
      </c>
      <c r="AB3" s="74">
        <v>49.901225490196076</v>
      </c>
      <c r="AC3" s="74">
        <v>49.951470588235289</v>
      </c>
      <c r="AD3" s="74">
        <v>50.001715686274508</v>
      </c>
      <c r="AE3" s="74">
        <v>50.051960784313721</v>
      </c>
      <c r="AF3" s="74">
        <v>50.102205882352933</v>
      </c>
      <c r="AG3" s="74">
        <v>50.152450980392153</v>
      </c>
      <c r="AH3" s="74">
        <v>50.202696078431366</v>
      </c>
      <c r="AI3" s="74">
        <v>50.252941176470586</v>
      </c>
      <c r="AJ3" s="74">
        <v>50.303186274509798</v>
      </c>
      <c r="AK3" s="74">
        <v>50.353431372549011</v>
      </c>
      <c r="AL3" s="74">
        <v>50.403676470588231</v>
      </c>
      <c r="AM3" s="74">
        <v>50.453921568627443</v>
      </c>
      <c r="AN3" s="74">
        <v>50.504166666666663</v>
      </c>
      <c r="AO3" s="74">
        <v>50.554411764705875</v>
      </c>
      <c r="AP3" s="74">
        <v>50.604656862745088</v>
      </c>
      <c r="AQ3" s="74">
        <v>50.654901960784308</v>
      </c>
      <c r="AR3" s="74">
        <v>50.70514705882352</v>
      </c>
      <c r="AS3" s="74">
        <v>50.75539215686274</v>
      </c>
      <c r="AT3" s="74">
        <v>50.805637254901953</v>
      </c>
      <c r="AU3" s="74">
        <v>50.855882352941165</v>
      </c>
      <c r="AV3" s="74">
        <v>50.906127450980385</v>
      </c>
      <c r="AW3" s="74">
        <v>50.956372549019598</v>
      </c>
    </row>
    <row r="4" spans="1:49" x14ac:dyDescent="0.3">
      <c r="B4" s="69" t="s">
        <v>135</v>
      </c>
      <c r="C4" s="75">
        <v>166704.79999999999</v>
      </c>
      <c r="D4" s="75">
        <v>167598.5</v>
      </c>
      <c r="E4" s="75">
        <v>168493.6</v>
      </c>
      <c r="F4" s="75">
        <v>169440.2</v>
      </c>
      <c r="G4" s="75">
        <v>170290.8</v>
      </c>
      <c r="H4" s="75">
        <v>171228.4</v>
      </c>
      <c r="I4" s="75">
        <v>171904</v>
      </c>
      <c r="J4" s="75">
        <v>172505.3</v>
      </c>
      <c r="K4" s="75">
        <v>173288.1</v>
      </c>
      <c r="L4" s="75">
        <v>173690.6</v>
      </c>
      <c r="M4" s="75">
        <v>174190</v>
      </c>
      <c r="N4" s="75">
        <v>174765.3</v>
      </c>
      <c r="O4" s="75">
        <v>175241.60000000001</v>
      </c>
      <c r="P4" s="75">
        <v>175748.8</v>
      </c>
      <c r="Q4" s="75">
        <v>176252.4</v>
      </c>
      <c r="R4" s="75">
        <v>176798.1</v>
      </c>
      <c r="S4" s="75">
        <v>177193.5</v>
      </c>
      <c r="T4" s="75">
        <v>178458.77500000005</v>
      </c>
      <c r="U4" s="75">
        <v>179102.33823529416</v>
      </c>
      <c r="V4" s="75">
        <v>179745.90147058829</v>
      </c>
      <c r="W4" s="75">
        <v>180389.46470588239</v>
      </c>
      <c r="X4" s="75">
        <v>181033.02794117652</v>
      </c>
      <c r="Y4" s="75">
        <v>181676.59117647063</v>
      </c>
      <c r="Z4" s="75">
        <v>182320.15441176476</v>
      </c>
      <c r="AA4" s="75">
        <v>182963.71764705886</v>
      </c>
      <c r="AB4" s="75">
        <v>183607.28088235299</v>
      </c>
      <c r="AC4" s="75">
        <v>184250.8441176471</v>
      </c>
      <c r="AD4" s="75">
        <v>184894.40735294123</v>
      </c>
      <c r="AE4" s="75">
        <v>185537.97058823533</v>
      </c>
      <c r="AF4" s="75">
        <v>186181.53382352946</v>
      </c>
      <c r="AG4" s="75">
        <v>186825.09705882357</v>
      </c>
      <c r="AH4" s="75">
        <v>187468.6602941177</v>
      </c>
      <c r="AI4" s="75">
        <v>188112.2235294118</v>
      </c>
      <c r="AJ4" s="75">
        <v>188755.78676470593</v>
      </c>
      <c r="AK4" s="75">
        <v>189399.35000000003</v>
      </c>
      <c r="AL4" s="75">
        <v>190042.91323529417</v>
      </c>
      <c r="AM4" s="75">
        <v>190686.47647058827</v>
      </c>
      <c r="AN4" s="75">
        <v>191330.0397058824</v>
      </c>
      <c r="AO4" s="75">
        <v>191973.6029411765</v>
      </c>
      <c r="AP4" s="75">
        <v>192617.16617647064</v>
      </c>
      <c r="AQ4" s="75">
        <v>193260.72941176477</v>
      </c>
      <c r="AR4" s="75">
        <v>193904.29264705887</v>
      </c>
      <c r="AS4" s="75">
        <v>194547.85588235297</v>
      </c>
      <c r="AT4" s="75">
        <v>195191.41911764711</v>
      </c>
      <c r="AU4" s="75">
        <v>195834.98235294124</v>
      </c>
      <c r="AV4" s="75">
        <v>196478.54558823534</v>
      </c>
      <c r="AW4" s="75">
        <v>197122.10882352944</v>
      </c>
    </row>
    <row r="5" spans="1:49" x14ac:dyDescent="0.3">
      <c r="B5" s="69" t="s">
        <v>136</v>
      </c>
      <c r="C5" s="74">
        <v>9</v>
      </c>
      <c r="D5" s="74">
        <v>9</v>
      </c>
      <c r="E5" s="74">
        <v>9</v>
      </c>
      <c r="F5" s="74">
        <v>9</v>
      </c>
      <c r="G5" s="74">
        <v>9</v>
      </c>
      <c r="H5" s="74">
        <v>9</v>
      </c>
      <c r="I5" s="74">
        <v>9</v>
      </c>
      <c r="J5" s="74">
        <v>9</v>
      </c>
      <c r="K5" s="74">
        <v>9</v>
      </c>
      <c r="L5" s="74">
        <v>8.9</v>
      </c>
      <c r="M5" s="74">
        <v>8.9</v>
      </c>
      <c r="N5" s="74">
        <v>8.9</v>
      </c>
      <c r="O5" s="74">
        <v>8.8000000000000007</v>
      </c>
      <c r="P5" s="74">
        <v>8.8000000000000007</v>
      </c>
      <c r="Q5" s="74">
        <v>8.8000000000000007</v>
      </c>
      <c r="R5" s="74">
        <v>8.6999999999999993</v>
      </c>
      <c r="S5" s="74">
        <v>8.6999999999999993</v>
      </c>
      <c r="T5" s="74">
        <v>8.733088235294117</v>
      </c>
      <c r="U5" s="74">
        <v>8.7132352941176467</v>
      </c>
      <c r="V5" s="74">
        <v>8.6933823529411764</v>
      </c>
      <c r="W5" s="74">
        <v>8.6735294117647062</v>
      </c>
      <c r="X5" s="74">
        <v>8.6536764705882359</v>
      </c>
      <c r="Y5" s="74">
        <v>8.6338235294117638</v>
      </c>
      <c r="Z5" s="74">
        <v>8.6139705882352935</v>
      </c>
      <c r="AA5" s="74">
        <v>8.5941176470588232</v>
      </c>
      <c r="AB5" s="74">
        <v>8.5742647058823529</v>
      </c>
      <c r="AC5" s="74">
        <v>8.5544117647058826</v>
      </c>
      <c r="AD5" s="74">
        <v>8.5345588235294123</v>
      </c>
      <c r="AE5" s="74">
        <v>8.5147058823529402</v>
      </c>
      <c r="AF5" s="74">
        <v>8.4948529411764699</v>
      </c>
      <c r="AG5" s="74">
        <v>8.4749999999999996</v>
      </c>
      <c r="AH5" s="74">
        <v>8.4551470588235293</v>
      </c>
      <c r="AI5" s="74">
        <v>8.4352941176470591</v>
      </c>
      <c r="AJ5" s="74">
        <v>8.4154411764705888</v>
      </c>
      <c r="AK5" s="74">
        <v>8.3955882352941167</v>
      </c>
      <c r="AL5" s="74">
        <v>8.3757352941176464</v>
      </c>
      <c r="AM5" s="74">
        <v>8.3558823529411761</v>
      </c>
      <c r="AN5" s="74">
        <v>8.3360294117647058</v>
      </c>
      <c r="AO5" s="74">
        <v>8.3161764705882355</v>
      </c>
      <c r="AP5" s="74">
        <v>8.2963235294117652</v>
      </c>
      <c r="AQ5" s="74">
        <v>8.2764705882352949</v>
      </c>
      <c r="AR5" s="74">
        <v>8.2566176470588228</v>
      </c>
      <c r="AS5" s="74">
        <v>8.2367647058823525</v>
      </c>
      <c r="AT5" s="74">
        <v>8.2169117647058822</v>
      </c>
      <c r="AU5" s="74">
        <v>8.197058823529412</v>
      </c>
      <c r="AV5" s="74">
        <v>8.1772058823529417</v>
      </c>
      <c r="AW5" s="74">
        <v>8.1573529411764714</v>
      </c>
    </row>
    <row r="6" spans="1:49" x14ac:dyDescent="0.3">
      <c r="B6" s="69"/>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row>
    <row r="7" spans="1:49" x14ac:dyDescent="0.3">
      <c r="A7" t="s">
        <v>21</v>
      </c>
      <c r="B7" s="71" t="s">
        <v>133</v>
      </c>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row>
    <row r="8" spans="1:49" x14ac:dyDescent="0.3">
      <c r="B8" s="71" t="s">
        <v>134</v>
      </c>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row>
    <row r="9" spans="1:49" x14ac:dyDescent="0.3">
      <c r="B9" s="69" t="s">
        <v>135</v>
      </c>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row>
    <row r="10" spans="1:49" x14ac:dyDescent="0.3">
      <c r="B10" s="69" t="s">
        <v>136</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row>
    <row r="11" spans="1:49" x14ac:dyDescent="0.3">
      <c r="A11" t="s">
        <v>22</v>
      </c>
      <c r="B11" s="71" t="s">
        <v>133</v>
      </c>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row>
    <row r="12" spans="1:49" x14ac:dyDescent="0.3">
      <c r="B12" s="71" t="s">
        <v>134</v>
      </c>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row>
    <row r="13" spans="1:49" x14ac:dyDescent="0.3">
      <c r="B13" s="69" t="s">
        <v>135</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row>
    <row r="14" spans="1:49" x14ac:dyDescent="0.3">
      <c r="B14" s="69" t="s">
        <v>136</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row>
    <row r="15" spans="1:49" x14ac:dyDescent="0.3">
      <c r="A15" t="s">
        <v>23</v>
      </c>
      <c r="B15" s="71" t="s">
        <v>133</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row>
    <row r="16" spans="1:49" x14ac:dyDescent="0.3">
      <c r="B16" s="71" t="s">
        <v>134</v>
      </c>
    </row>
    <row r="17" spans="1:2" x14ac:dyDescent="0.3">
      <c r="B17" s="69" t="s">
        <v>135</v>
      </c>
    </row>
    <row r="18" spans="1:2" x14ac:dyDescent="0.3">
      <c r="B18" s="69" t="s">
        <v>136</v>
      </c>
    </row>
    <row r="19" spans="1:2" ht="28.8" x14ac:dyDescent="0.3">
      <c r="A19" s="72" t="s">
        <v>25</v>
      </c>
      <c r="B19" s="71" t="s">
        <v>133</v>
      </c>
    </row>
    <row r="20" spans="1:2" x14ac:dyDescent="0.3">
      <c r="B20" s="71" t="s">
        <v>134</v>
      </c>
    </row>
    <row r="21" spans="1:2" x14ac:dyDescent="0.3">
      <c r="B21" s="69" t="s">
        <v>135</v>
      </c>
    </row>
    <row r="22" spans="1:2" x14ac:dyDescent="0.3">
      <c r="B22" s="69" t="s">
        <v>136</v>
      </c>
    </row>
    <row r="23" spans="1:2" x14ac:dyDescent="0.3">
      <c r="A23" t="s">
        <v>26</v>
      </c>
      <c r="B23" s="71" t="s">
        <v>133</v>
      </c>
    </row>
    <row r="24" spans="1:2" x14ac:dyDescent="0.3">
      <c r="B24" s="71" t="s">
        <v>134</v>
      </c>
    </row>
    <row r="25" spans="1:2" x14ac:dyDescent="0.3">
      <c r="B25" s="69" t="s">
        <v>135</v>
      </c>
    </row>
    <row r="26" spans="1:2" x14ac:dyDescent="0.3">
      <c r="B26" s="69" t="s">
        <v>136</v>
      </c>
    </row>
    <row r="27" spans="1:2" x14ac:dyDescent="0.3">
      <c r="A27" t="s">
        <v>27</v>
      </c>
      <c r="B27" s="71" t="s">
        <v>133</v>
      </c>
    </row>
    <row r="28" spans="1:2" x14ac:dyDescent="0.3">
      <c r="B28" s="71" t="s">
        <v>134</v>
      </c>
    </row>
    <row r="29" spans="1:2" x14ac:dyDescent="0.3">
      <c r="B29" s="69" t="s">
        <v>135</v>
      </c>
    </row>
    <row r="30" spans="1:2" x14ac:dyDescent="0.3">
      <c r="B30" s="69" t="s">
        <v>136</v>
      </c>
    </row>
    <row r="32" spans="1:2" x14ac:dyDescent="0.3">
      <c r="A32" s="73" t="s">
        <v>33</v>
      </c>
    </row>
    <row r="33" spans="1:2" x14ac:dyDescent="0.3">
      <c r="A33" t="s">
        <v>28</v>
      </c>
      <c r="B33" s="71" t="s">
        <v>133</v>
      </c>
    </row>
    <row r="34" spans="1:2" x14ac:dyDescent="0.3">
      <c r="B34" s="71" t="s">
        <v>134</v>
      </c>
    </row>
    <row r="35" spans="1:2" x14ac:dyDescent="0.3">
      <c r="B35" s="69" t="s">
        <v>135</v>
      </c>
    </row>
    <row r="36" spans="1:2" x14ac:dyDescent="0.3">
      <c r="B36" s="69" t="s">
        <v>136</v>
      </c>
    </row>
    <row r="37" spans="1:2" x14ac:dyDescent="0.3">
      <c r="A37" t="s">
        <v>29</v>
      </c>
      <c r="B37" s="71" t="s">
        <v>133</v>
      </c>
    </row>
    <row r="38" spans="1:2" x14ac:dyDescent="0.3">
      <c r="B38" s="71" t="s">
        <v>134</v>
      </c>
    </row>
    <row r="39" spans="1:2" x14ac:dyDescent="0.3">
      <c r="B39" s="69" t="s">
        <v>135</v>
      </c>
    </row>
    <row r="40" spans="1:2" x14ac:dyDescent="0.3">
      <c r="B40" s="69" t="s">
        <v>136</v>
      </c>
    </row>
    <row r="41" spans="1:2" x14ac:dyDescent="0.3">
      <c r="A41" t="s">
        <v>32</v>
      </c>
      <c r="B41" s="71" t="s">
        <v>133</v>
      </c>
    </row>
    <row r="42" spans="1:2" x14ac:dyDescent="0.3">
      <c r="B42" s="71" t="s">
        <v>134</v>
      </c>
    </row>
    <row r="43" spans="1:2" x14ac:dyDescent="0.3">
      <c r="B43" s="69" t="s">
        <v>135</v>
      </c>
    </row>
    <row r="44" spans="1:2" x14ac:dyDescent="0.3">
      <c r="B44" s="69" t="s">
        <v>136</v>
      </c>
    </row>
    <row r="45" spans="1:2" x14ac:dyDescent="0.3">
      <c r="A45" t="s">
        <v>30</v>
      </c>
      <c r="B45" s="71" t="s">
        <v>133</v>
      </c>
    </row>
    <row r="46" spans="1:2" x14ac:dyDescent="0.3">
      <c r="B46" s="71" t="s">
        <v>134</v>
      </c>
    </row>
    <row r="47" spans="1:2" x14ac:dyDescent="0.3">
      <c r="B47" s="69" t="s">
        <v>135</v>
      </c>
    </row>
    <row r="48" spans="1:2" x14ac:dyDescent="0.3">
      <c r="B48" s="69" t="s">
        <v>136</v>
      </c>
    </row>
    <row r="50" spans="1:49" x14ac:dyDescent="0.3">
      <c r="A50" s="73" t="s">
        <v>138</v>
      </c>
    </row>
    <row r="51" spans="1:49" x14ac:dyDescent="0.3">
      <c r="A51" s="77" t="s">
        <v>0</v>
      </c>
      <c r="B51" s="78" t="s">
        <v>133</v>
      </c>
      <c r="C51" s="79">
        <v>54294.3</v>
      </c>
      <c r="D51" s="79">
        <v>57371.199999999997</v>
      </c>
      <c r="E51" s="79">
        <v>60176.7</v>
      </c>
      <c r="F51" s="79">
        <v>63053</v>
      </c>
      <c r="G51" s="79">
        <v>66190.8</v>
      </c>
      <c r="H51" s="79">
        <v>69586.399999999994</v>
      </c>
      <c r="I51" s="79">
        <v>73153.3</v>
      </c>
      <c r="J51" s="79">
        <v>76835.5</v>
      </c>
      <c r="K51" s="79">
        <v>80668.899999999994</v>
      </c>
      <c r="L51" s="79">
        <v>84625.600000000006</v>
      </c>
      <c r="M51" s="79">
        <v>88644.2</v>
      </c>
      <c r="N51" s="79">
        <v>92788.3</v>
      </c>
      <c r="O51" s="79">
        <v>96985.8</v>
      </c>
      <c r="P51" s="79">
        <v>101335.6</v>
      </c>
      <c r="Q51" s="79">
        <v>105735.6</v>
      </c>
      <c r="R51" s="79">
        <v>110240.6</v>
      </c>
      <c r="S51" s="79">
        <v>114819.4</v>
      </c>
      <c r="T51" s="79">
        <v>116352.01029411767</v>
      </c>
      <c r="U51" s="79">
        <v>120152.52647058826</v>
      </c>
      <c r="V51" s="79">
        <v>123953.04264705884</v>
      </c>
      <c r="W51" s="79">
        <v>127753.55882352944</v>
      </c>
      <c r="X51" s="79">
        <v>131554.07500000001</v>
      </c>
      <c r="Y51" s="79">
        <v>135354.59117647063</v>
      </c>
      <c r="Z51" s="79">
        <v>139155.10735294118</v>
      </c>
      <c r="AA51" s="79">
        <v>142955.62352941179</v>
      </c>
      <c r="AB51" s="79">
        <v>146756.13970588238</v>
      </c>
      <c r="AC51" s="79">
        <v>150556.65588235296</v>
      </c>
      <c r="AD51" s="79">
        <v>154357.17205882358</v>
      </c>
      <c r="AE51" s="79">
        <v>158157.68823529413</v>
      </c>
      <c r="AF51" s="79">
        <v>161958.20441176475</v>
      </c>
      <c r="AG51" s="79">
        <v>165758.7205882353</v>
      </c>
      <c r="AH51" s="79">
        <v>169559.23676470591</v>
      </c>
      <c r="AI51" s="79">
        <v>173359.7529411765</v>
      </c>
      <c r="AJ51" s="79">
        <v>177160.26911764708</v>
      </c>
      <c r="AK51" s="79">
        <v>180960.7852941177</v>
      </c>
      <c r="AL51" s="79">
        <v>184761.30147058825</v>
      </c>
      <c r="AM51" s="79">
        <v>188561.81764705887</v>
      </c>
      <c r="AN51" s="79">
        <v>192362.33382352942</v>
      </c>
      <c r="AO51" s="79">
        <v>196162.85000000003</v>
      </c>
      <c r="AP51" s="79">
        <v>199963.36617647059</v>
      </c>
      <c r="AQ51" s="79">
        <v>203763.8823529412</v>
      </c>
      <c r="AR51" s="79">
        <v>207564.39852941182</v>
      </c>
      <c r="AS51" s="79">
        <v>211364.91470588237</v>
      </c>
      <c r="AT51" s="79">
        <v>215165.43088235299</v>
      </c>
      <c r="AU51" s="79">
        <v>218965.94705882354</v>
      </c>
      <c r="AV51" s="79">
        <v>222766.46323529416</v>
      </c>
      <c r="AW51" s="79">
        <v>226566.97941176471</v>
      </c>
    </row>
    <row r="52" spans="1:49" x14ac:dyDescent="0.3">
      <c r="A52" s="77"/>
      <c r="B52" s="78" t="s">
        <v>134</v>
      </c>
      <c r="C52" s="80">
        <v>24.7</v>
      </c>
      <c r="D52" s="80">
        <v>25.3</v>
      </c>
      <c r="E52" s="80">
        <v>25.8</v>
      </c>
      <c r="F52" s="80">
        <v>26.2</v>
      </c>
      <c r="G52" s="80">
        <v>26.7</v>
      </c>
      <c r="H52" s="80">
        <v>27.3</v>
      </c>
      <c r="I52" s="80">
        <v>27.8</v>
      </c>
      <c r="J52" s="80">
        <v>28.4</v>
      </c>
      <c r="K52" s="80">
        <v>28.9</v>
      </c>
      <c r="L52" s="80">
        <v>29.5</v>
      </c>
      <c r="M52" s="80">
        <v>30</v>
      </c>
      <c r="N52" s="80">
        <v>30.5</v>
      </c>
      <c r="O52" s="80">
        <v>31</v>
      </c>
      <c r="P52" s="80">
        <v>31.5</v>
      </c>
      <c r="Q52" s="80">
        <v>32</v>
      </c>
      <c r="R52" s="80">
        <v>32.5</v>
      </c>
      <c r="S52" s="80">
        <v>32.9</v>
      </c>
      <c r="T52" s="80">
        <v>33.558823529411768</v>
      </c>
      <c r="U52" s="80">
        <v>34.078431372549019</v>
      </c>
      <c r="V52" s="80">
        <v>34.598039215686278</v>
      </c>
      <c r="W52" s="80">
        <v>35.117647058823529</v>
      </c>
      <c r="X52" s="80">
        <v>35.637254901960787</v>
      </c>
      <c r="Y52" s="80">
        <v>36.156862745098039</v>
      </c>
      <c r="Z52" s="80">
        <v>36.676470588235297</v>
      </c>
      <c r="AA52" s="80">
        <v>37.196078431372555</v>
      </c>
      <c r="AB52" s="80">
        <v>37.715686274509807</v>
      </c>
      <c r="AC52" s="80">
        <v>38.235294117647058</v>
      </c>
      <c r="AD52" s="80">
        <v>38.754901960784316</v>
      </c>
      <c r="AE52" s="80">
        <v>39.274509803921575</v>
      </c>
      <c r="AF52" s="80">
        <v>39.794117647058826</v>
      </c>
      <c r="AG52" s="80">
        <v>40.313725490196077</v>
      </c>
      <c r="AH52" s="80">
        <v>40.833333333333336</v>
      </c>
      <c r="AI52" s="80">
        <v>41.352941176470594</v>
      </c>
      <c r="AJ52" s="80">
        <v>41.872549019607845</v>
      </c>
      <c r="AK52" s="80">
        <v>42.392156862745097</v>
      </c>
      <c r="AL52" s="80">
        <v>42.911764705882355</v>
      </c>
      <c r="AM52" s="80">
        <v>43.431372549019613</v>
      </c>
      <c r="AN52" s="80">
        <v>43.950980392156865</v>
      </c>
      <c r="AO52" s="80">
        <v>44.470588235294116</v>
      </c>
      <c r="AP52" s="80">
        <v>44.990196078431374</v>
      </c>
      <c r="AQ52" s="80">
        <v>45.509803921568633</v>
      </c>
      <c r="AR52" s="80">
        <v>46.029411764705884</v>
      </c>
      <c r="AS52" s="80">
        <v>46.549019607843135</v>
      </c>
      <c r="AT52" s="80">
        <v>47.068627450980394</v>
      </c>
      <c r="AU52" s="80">
        <v>47.588235294117652</v>
      </c>
      <c r="AV52" s="80">
        <v>48.107843137254903</v>
      </c>
      <c r="AW52" s="80">
        <v>48.627450980392155</v>
      </c>
    </row>
    <row r="53" spans="1:49" x14ac:dyDescent="0.3">
      <c r="A53" s="77"/>
      <c r="B53" s="81" t="s">
        <v>135</v>
      </c>
      <c r="C53" s="79">
        <v>37810.400000000001</v>
      </c>
      <c r="D53" s="79">
        <v>38832</v>
      </c>
      <c r="E53" s="79">
        <v>39890.199999999997</v>
      </c>
      <c r="F53" s="79">
        <v>40896.699999999997</v>
      </c>
      <c r="G53" s="79">
        <v>41728.6</v>
      </c>
      <c r="H53" s="79">
        <v>42733.7</v>
      </c>
      <c r="I53" s="79">
        <v>43741.9</v>
      </c>
      <c r="J53" s="79">
        <v>44700.7</v>
      </c>
      <c r="K53" s="79">
        <v>45656.800000000003</v>
      </c>
      <c r="L53" s="79">
        <v>46618</v>
      </c>
      <c r="M53" s="79">
        <v>47579.9</v>
      </c>
      <c r="N53" s="79">
        <v>48532.2</v>
      </c>
      <c r="O53" s="79">
        <v>49487.199999999997</v>
      </c>
      <c r="P53" s="79">
        <v>50428.4</v>
      </c>
      <c r="Q53" s="79">
        <v>51384.1</v>
      </c>
      <c r="R53" s="79">
        <v>52275.4</v>
      </c>
      <c r="S53" s="79">
        <v>53172.4</v>
      </c>
      <c r="T53" s="79">
        <v>54255.025735294126</v>
      </c>
      <c r="U53" s="79">
        <v>55214.93970588236</v>
      </c>
      <c r="V53" s="79">
        <v>56174.853676470593</v>
      </c>
      <c r="W53" s="79">
        <v>57134.767647058834</v>
      </c>
      <c r="X53" s="79">
        <v>58094.681617647067</v>
      </c>
      <c r="Y53" s="79">
        <v>59054.595588235301</v>
      </c>
      <c r="Z53" s="79">
        <v>60014.509558823542</v>
      </c>
      <c r="AA53" s="79">
        <v>60974.423529411775</v>
      </c>
      <c r="AB53" s="79">
        <v>61934.337500000009</v>
      </c>
      <c r="AC53" s="79">
        <v>62894.25147058825</v>
      </c>
      <c r="AD53" s="79">
        <v>63854.165441176476</v>
      </c>
      <c r="AE53" s="79">
        <v>64814.079411764716</v>
      </c>
      <c r="AF53" s="79">
        <v>65773.993382352957</v>
      </c>
      <c r="AG53" s="79">
        <v>66733.907352941183</v>
      </c>
      <c r="AH53" s="79">
        <v>67693.821323529424</v>
      </c>
      <c r="AI53" s="79">
        <v>68653.73529411765</v>
      </c>
      <c r="AJ53" s="79">
        <v>69613.649264705891</v>
      </c>
      <c r="AK53" s="79">
        <v>70573.563235294132</v>
      </c>
      <c r="AL53" s="79">
        <v>71533.477205882373</v>
      </c>
      <c r="AM53" s="79">
        <v>72493.391176470599</v>
      </c>
      <c r="AN53" s="79">
        <v>73453.305147058825</v>
      </c>
      <c r="AO53" s="79">
        <v>74413.219117647066</v>
      </c>
      <c r="AP53" s="79">
        <v>75373.133088235307</v>
      </c>
      <c r="AQ53" s="79">
        <v>76333.047058823548</v>
      </c>
      <c r="AR53" s="79">
        <v>77292.961029411788</v>
      </c>
      <c r="AS53" s="79">
        <v>78252.875000000015</v>
      </c>
      <c r="AT53" s="79">
        <v>79212.788970588241</v>
      </c>
      <c r="AU53" s="79">
        <v>80172.702941176482</v>
      </c>
      <c r="AV53" s="79">
        <v>81132.616911764722</v>
      </c>
      <c r="AW53" s="79">
        <v>82092.530882352963</v>
      </c>
    </row>
    <row r="54" spans="1:49" x14ac:dyDescent="0.3">
      <c r="A54" s="77"/>
      <c r="B54" s="81" t="s">
        <v>136</v>
      </c>
      <c r="C54" s="80">
        <v>17.2</v>
      </c>
      <c r="D54" s="80">
        <v>17.100000000000001</v>
      </c>
      <c r="E54" s="80">
        <v>17.100000000000001</v>
      </c>
      <c r="F54" s="80">
        <v>17</v>
      </c>
      <c r="G54" s="80">
        <v>16.8</v>
      </c>
      <c r="H54" s="80">
        <v>16.7</v>
      </c>
      <c r="I54" s="80">
        <v>16.600000000000001</v>
      </c>
      <c r="J54" s="80">
        <v>16.5</v>
      </c>
      <c r="K54" s="80">
        <v>16.399999999999999</v>
      </c>
      <c r="L54" s="80">
        <v>16.3</v>
      </c>
      <c r="M54" s="80">
        <v>16.100000000000001</v>
      </c>
      <c r="N54" s="80">
        <v>16</v>
      </c>
      <c r="O54" s="80">
        <v>15.8</v>
      </c>
      <c r="P54" s="80">
        <v>15.7</v>
      </c>
      <c r="Q54" s="80">
        <v>15.6</v>
      </c>
      <c r="R54" s="80">
        <v>15.4</v>
      </c>
      <c r="S54" s="80">
        <v>15.2</v>
      </c>
      <c r="T54" s="80">
        <v>15.205147058823531</v>
      </c>
      <c r="U54" s="80">
        <v>15.080882352941178</v>
      </c>
      <c r="V54" s="80">
        <v>14.956617647058826</v>
      </c>
      <c r="W54" s="80">
        <v>14.832352941176472</v>
      </c>
      <c r="X54" s="80">
        <v>14.70808823529412</v>
      </c>
      <c r="Y54" s="80">
        <v>14.583823529411767</v>
      </c>
      <c r="Z54" s="80">
        <v>14.459558823529413</v>
      </c>
      <c r="AA54" s="80">
        <v>14.335294117647059</v>
      </c>
      <c r="AB54" s="80">
        <v>14.211029411764708</v>
      </c>
      <c r="AC54" s="80">
        <v>14.086764705882354</v>
      </c>
      <c r="AD54" s="80">
        <v>13.962500000000002</v>
      </c>
      <c r="AE54" s="80">
        <v>13.838235294117649</v>
      </c>
      <c r="AF54" s="80">
        <v>13.713970588235295</v>
      </c>
      <c r="AG54" s="80">
        <v>13.589705882352941</v>
      </c>
      <c r="AH54" s="80">
        <v>13.465441176470589</v>
      </c>
      <c r="AI54" s="80">
        <v>13.341176470588236</v>
      </c>
      <c r="AJ54" s="80">
        <v>13.216911764705884</v>
      </c>
      <c r="AK54" s="80">
        <v>13.09264705882353</v>
      </c>
      <c r="AL54" s="80">
        <v>12.968382352941177</v>
      </c>
      <c r="AM54" s="80">
        <v>12.844117647058823</v>
      </c>
      <c r="AN54" s="80">
        <v>12.719852941176471</v>
      </c>
      <c r="AO54" s="80">
        <v>12.59558823529412</v>
      </c>
      <c r="AP54" s="80">
        <v>12.471323529411766</v>
      </c>
      <c r="AQ54" s="80">
        <v>12.347058823529412</v>
      </c>
      <c r="AR54" s="80">
        <v>12.222794117647059</v>
      </c>
      <c r="AS54" s="80">
        <v>12.098529411764707</v>
      </c>
      <c r="AT54" s="80">
        <v>11.974264705882353</v>
      </c>
      <c r="AU54" s="80">
        <v>11.850000000000001</v>
      </c>
      <c r="AV54" s="80">
        <v>11.725735294117648</v>
      </c>
      <c r="AW54" s="80">
        <v>11.601470588235294</v>
      </c>
    </row>
    <row r="55" spans="1:49" x14ac:dyDescent="0.3">
      <c r="A55" s="82" t="s">
        <v>59</v>
      </c>
      <c r="B55" s="83" t="s">
        <v>133</v>
      </c>
      <c r="C55" s="84">
        <v>41613.5</v>
      </c>
      <c r="D55" s="84">
        <v>42548.9</v>
      </c>
      <c r="E55" s="84">
        <v>43400.6</v>
      </c>
      <c r="F55" s="84">
        <v>44304.6</v>
      </c>
      <c r="G55" s="84">
        <v>45227.4</v>
      </c>
      <c r="H55" s="84">
        <v>46193.8</v>
      </c>
      <c r="I55" s="84">
        <v>47145.8</v>
      </c>
      <c r="J55" s="84">
        <v>48126.1</v>
      </c>
      <c r="K55" s="84">
        <v>49057.599999999999</v>
      </c>
      <c r="L55" s="84">
        <v>49979.5</v>
      </c>
      <c r="M55" s="84">
        <v>50834</v>
      </c>
      <c r="N55" s="84">
        <v>51701.599999999999</v>
      </c>
      <c r="O55" s="84">
        <v>52480.3</v>
      </c>
      <c r="P55" s="84">
        <v>53225.1</v>
      </c>
      <c r="Q55" s="84">
        <v>53912.2</v>
      </c>
      <c r="R55" s="84">
        <v>54578.2</v>
      </c>
      <c r="S55" s="84">
        <v>55264.3</v>
      </c>
      <c r="T55" s="84">
        <v>56649.214705882354</v>
      </c>
      <c r="U55" s="84">
        <v>57521.392156862741</v>
      </c>
      <c r="V55" s="84">
        <v>58393.569607843136</v>
      </c>
      <c r="W55" s="84">
        <v>59265.74705882353</v>
      </c>
      <c r="X55" s="84">
        <v>60137.924509803925</v>
      </c>
      <c r="Y55" s="84">
        <v>61010.101960784312</v>
      </c>
      <c r="Z55" s="84">
        <v>61882.279411764706</v>
      </c>
      <c r="AA55" s="84">
        <v>62754.456862745094</v>
      </c>
      <c r="AB55" s="84">
        <v>63626.634313725488</v>
      </c>
      <c r="AC55" s="84">
        <v>64498.811764705883</v>
      </c>
      <c r="AD55" s="84">
        <v>65370.989215686277</v>
      </c>
      <c r="AE55" s="84">
        <v>66243.166666666657</v>
      </c>
      <c r="AF55" s="84">
        <v>67115.344117647066</v>
      </c>
      <c r="AG55" s="84">
        <v>67987.521568627446</v>
      </c>
      <c r="AH55" s="84">
        <v>68859.69901960784</v>
      </c>
      <c r="AI55" s="84">
        <v>69731.876470588235</v>
      </c>
      <c r="AJ55" s="84">
        <v>70604.053921568629</v>
      </c>
      <c r="AK55" s="84">
        <v>71476.231372549024</v>
      </c>
      <c r="AL55" s="84">
        <v>72348.408823529404</v>
      </c>
      <c r="AM55" s="84">
        <v>73220.586274509813</v>
      </c>
      <c r="AN55" s="84">
        <v>74092.763725490193</v>
      </c>
      <c r="AO55" s="84">
        <v>74964.941176470587</v>
      </c>
      <c r="AP55" s="84">
        <v>75837.118627450982</v>
      </c>
      <c r="AQ55" s="84">
        <v>76709.296078431376</v>
      </c>
      <c r="AR55" s="84">
        <v>77581.473529411771</v>
      </c>
      <c r="AS55" s="84">
        <v>78453.650980392151</v>
      </c>
      <c r="AT55" s="84">
        <v>79325.82843137256</v>
      </c>
      <c r="AU55" s="84">
        <v>80198.00588235294</v>
      </c>
      <c r="AV55" s="84">
        <v>81070.183333333334</v>
      </c>
      <c r="AW55" s="84">
        <v>81942.360784313729</v>
      </c>
    </row>
    <row r="56" spans="1:49" x14ac:dyDescent="0.3">
      <c r="A56" s="82"/>
      <c r="B56" s="83" t="s">
        <v>134</v>
      </c>
      <c r="C56" s="83">
        <v>34.4</v>
      </c>
      <c r="D56" s="83">
        <v>34.6</v>
      </c>
      <c r="E56" s="83">
        <v>34.799999999999997</v>
      </c>
      <c r="F56" s="83">
        <v>35.1</v>
      </c>
      <c r="G56" s="83">
        <v>35.299999999999997</v>
      </c>
      <c r="H56" s="83">
        <v>35.6</v>
      </c>
      <c r="I56" s="83">
        <v>35.9</v>
      </c>
      <c r="J56" s="83">
        <v>36.1</v>
      </c>
      <c r="K56" s="83">
        <v>36.299999999999997</v>
      </c>
      <c r="L56" s="83">
        <v>36.5</v>
      </c>
      <c r="M56" s="83">
        <v>36.6</v>
      </c>
      <c r="N56" s="83">
        <v>36.799999999999997</v>
      </c>
      <c r="O56" s="83">
        <v>36.799999999999997</v>
      </c>
      <c r="P56" s="83">
        <v>36.799999999999997</v>
      </c>
      <c r="Q56" s="83">
        <v>36.799999999999997</v>
      </c>
      <c r="R56" s="83">
        <v>36.799999999999997</v>
      </c>
      <c r="S56" s="83">
        <v>36.799999999999997</v>
      </c>
      <c r="T56" s="83">
        <v>37.466911764705877</v>
      </c>
      <c r="U56" s="83">
        <v>37.629901960784309</v>
      </c>
      <c r="V56" s="83">
        <v>37.792892156862742</v>
      </c>
      <c r="W56" s="83">
        <v>37.955882352941174</v>
      </c>
      <c r="X56" s="83">
        <v>38.118872549019606</v>
      </c>
      <c r="Y56" s="83">
        <v>38.281862745098039</v>
      </c>
      <c r="Z56" s="83">
        <v>38.444852941176464</v>
      </c>
      <c r="AA56" s="83">
        <v>38.607843137254896</v>
      </c>
      <c r="AB56" s="83">
        <v>38.770833333333329</v>
      </c>
      <c r="AC56" s="83">
        <v>38.933823529411761</v>
      </c>
      <c r="AD56" s="83">
        <v>39.096813725490193</v>
      </c>
      <c r="AE56" s="83">
        <v>39.259803921568619</v>
      </c>
      <c r="AF56" s="83">
        <v>39.422794117647051</v>
      </c>
      <c r="AG56" s="83">
        <v>39.585784313725483</v>
      </c>
      <c r="AH56" s="83">
        <v>39.748774509803916</v>
      </c>
      <c r="AI56" s="83">
        <v>39.911764705882348</v>
      </c>
      <c r="AJ56" s="83">
        <v>40.07475490196078</v>
      </c>
      <c r="AK56" s="83">
        <v>40.237745098039213</v>
      </c>
      <c r="AL56" s="83">
        <v>40.400735294117638</v>
      </c>
      <c r="AM56" s="83">
        <v>40.56372549019607</v>
      </c>
      <c r="AN56" s="83">
        <v>40.726715686274503</v>
      </c>
      <c r="AO56" s="83">
        <v>40.889705882352935</v>
      </c>
      <c r="AP56" s="83">
        <v>41.052696078431367</v>
      </c>
      <c r="AQ56" s="83">
        <v>41.2156862745098</v>
      </c>
      <c r="AR56" s="83">
        <v>41.378676470588225</v>
      </c>
      <c r="AS56" s="83">
        <v>41.541666666666657</v>
      </c>
      <c r="AT56" s="83">
        <v>41.70465686274509</v>
      </c>
      <c r="AU56" s="83">
        <v>41.867647058823522</v>
      </c>
      <c r="AV56" s="83">
        <v>42.030637254901954</v>
      </c>
      <c r="AW56" s="83">
        <v>42.193627450980387</v>
      </c>
    </row>
    <row r="57" spans="1:49" x14ac:dyDescent="0.3">
      <c r="A57" s="82"/>
      <c r="B57" s="83" t="s">
        <v>135</v>
      </c>
      <c r="C57" s="84">
        <v>12184.5</v>
      </c>
      <c r="D57" s="84">
        <v>12452</v>
      </c>
      <c r="E57" s="84">
        <v>12645</v>
      </c>
      <c r="F57" s="84">
        <v>12824.2</v>
      </c>
      <c r="G57" s="84">
        <v>13000.3</v>
      </c>
      <c r="H57" s="84">
        <v>13099.7</v>
      </c>
      <c r="I57" s="84">
        <v>13200.7</v>
      </c>
      <c r="J57" s="84">
        <v>13268.9</v>
      </c>
      <c r="K57" s="84">
        <v>13343</v>
      </c>
      <c r="L57" s="84">
        <v>13416.1</v>
      </c>
      <c r="M57" s="84">
        <v>13453.4</v>
      </c>
      <c r="N57" s="84">
        <v>13501.7</v>
      </c>
      <c r="O57" s="84">
        <v>13532.3</v>
      </c>
      <c r="P57" s="84">
        <v>13550.6</v>
      </c>
      <c r="Q57" s="84">
        <v>13580.2</v>
      </c>
      <c r="R57" s="84">
        <v>13588.5</v>
      </c>
      <c r="S57" s="84">
        <v>13596.7</v>
      </c>
      <c r="T57" s="84">
        <v>13906.993382352941</v>
      </c>
      <c r="U57" s="84">
        <v>13986.608333333334</v>
      </c>
      <c r="V57" s="84">
        <v>14066.223284313726</v>
      </c>
      <c r="W57" s="84">
        <v>14145.838235294119</v>
      </c>
      <c r="X57" s="84">
        <v>14225.45318627451</v>
      </c>
      <c r="Y57" s="84">
        <v>14305.068137254902</v>
      </c>
      <c r="Z57" s="84">
        <v>14384.683088235295</v>
      </c>
      <c r="AA57" s="84">
        <v>14464.298039215686</v>
      </c>
      <c r="AB57" s="84">
        <v>14543.912990196079</v>
      </c>
      <c r="AC57" s="84">
        <v>14623.527941176471</v>
      </c>
      <c r="AD57" s="84">
        <v>14703.142892156862</v>
      </c>
      <c r="AE57" s="84">
        <v>14782.757843137255</v>
      </c>
      <c r="AF57" s="84">
        <v>14862.372794117648</v>
      </c>
      <c r="AG57" s="84">
        <v>14941.98774509804</v>
      </c>
      <c r="AH57" s="84">
        <v>15021.602696078433</v>
      </c>
      <c r="AI57" s="84">
        <v>15101.217647058824</v>
      </c>
      <c r="AJ57" s="84">
        <v>15180.832598039216</v>
      </c>
      <c r="AK57" s="84">
        <v>15260.447549019609</v>
      </c>
      <c r="AL57" s="84">
        <v>15340.0625</v>
      </c>
      <c r="AM57" s="84">
        <v>15419.677450980393</v>
      </c>
      <c r="AN57" s="84">
        <v>15499.292401960785</v>
      </c>
      <c r="AO57" s="84">
        <v>15578.907352941176</v>
      </c>
      <c r="AP57" s="84">
        <v>15658.522303921569</v>
      </c>
      <c r="AQ57" s="84">
        <v>15738.137254901962</v>
      </c>
      <c r="AR57" s="84">
        <v>15817.752205882354</v>
      </c>
      <c r="AS57" s="84">
        <v>15897.367156862747</v>
      </c>
      <c r="AT57" s="84">
        <v>15976.982107843138</v>
      </c>
      <c r="AU57" s="84">
        <v>16056.59705882353</v>
      </c>
      <c r="AV57" s="84">
        <v>16136.212009803923</v>
      </c>
      <c r="AW57" s="84">
        <v>16215.826960784314</v>
      </c>
    </row>
    <row r="58" spans="1:49" x14ac:dyDescent="0.3">
      <c r="A58" s="82"/>
      <c r="B58" s="83" t="s">
        <v>136</v>
      </c>
      <c r="C58" s="83">
        <v>10.1</v>
      </c>
      <c r="D58" s="83">
        <v>10.1</v>
      </c>
      <c r="E58" s="83">
        <v>10.1</v>
      </c>
      <c r="F58" s="83">
        <v>10.199999999999999</v>
      </c>
      <c r="G58" s="83">
        <v>10.199999999999999</v>
      </c>
      <c r="H58" s="83">
        <v>10.1</v>
      </c>
      <c r="I58" s="83">
        <v>10</v>
      </c>
      <c r="J58" s="83">
        <v>10</v>
      </c>
      <c r="K58" s="83">
        <v>9.9</v>
      </c>
      <c r="L58" s="83">
        <v>9.8000000000000007</v>
      </c>
      <c r="M58" s="83">
        <v>9.6999999999999993</v>
      </c>
      <c r="N58" s="83">
        <v>9.6</v>
      </c>
      <c r="O58" s="83">
        <v>9.5</v>
      </c>
      <c r="P58" s="83">
        <v>9.4</v>
      </c>
      <c r="Q58" s="83">
        <v>9.3000000000000007</v>
      </c>
      <c r="R58" s="83">
        <v>9.1999999999999993</v>
      </c>
      <c r="S58" s="83">
        <v>9.1</v>
      </c>
      <c r="T58" s="83">
        <v>9.1602941176470605</v>
      </c>
      <c r="U58" s="83">
        <v>9.0911764705882359</v>
      </c>
      <c r="V58" s="83">
        <v>9.022058823529413</v>
      </c>
      <c r="W58" s="83">
        <v>8.9529411764705884</v>
      </c>
      <c r="X58" s="83">
        <v>8.8838235294117656</v>
      </c>
      <c r="Y58" s="83">
        <v>8.8147058823529427</v>
      </c>
      <c r="Z58" s="83">
        <v>8.7455882352941181</v>
      </c>
      <c r="AA58" s="83">
        <v>8.6764705882352953</v>
      </c>
      <c r="AB58" s="83">
        <v>8.6073529411764724</v>
      </c>
      <c r="AC58" s="83">
        <v>8.5382352941176478</v>
      </c>
      <c r="AD58" s="83">
        <v>8.469117647058825</v>
      </c>
      <c r="AE58" s="83">
        <v>8.4000000000000021</v>
      </c>
      <c r="AF58" s="83">
        <v>8.3308823529411775</v>
      </c>
      <c r="AG58" s="83">
        <v>8.2617647058823547</v>
      </c>
      <c r="AH58" s="83">
        <v>8.1926470588235318</v>
      </c>
      <c r="AI58" s="83">
        <v>8.1235294117647072</v>
      </c>
      <c r="AJ58" s="83">
        <v>8.0544117647058826</v>
      </c>
      <c r="AK58" s="83">
        <v>7.9852941176470598</v>
      </c>
      <c r="AL58" s="83">
        <v>7.9161764705882369</v>
      </c>
      <c r="AM58" s="83">
        <v>7.8470588235294132</v>
      </c>
      <c r="AN58" s="83">
        <v>7.7779411764705895</v>
      </c>
      <c r="AO58" s="83">
        <v>7.7088235294117666</v>
      </c>
      <c r="AP58" s="83">
        <v>7.6397058823529429</v>
      </c>
      <c r="AQ58" s="83">
        <v>7.5705882352941192</v>
      </c>
      <c r="AR58" s="83">
        <v>7.5014705882352954</v>
      </c>
      <c r="AS58" s="83">
        <v>7.4323529411764717</v>
      </c>
      <c r="AT58" s="83">
        <v>7.3632352941176489</v>
      </c>
      <c r="AU58" s="83">
        <v>7.2941176470588251</v>
      </c>
      <c r="AV58" s="83">
        <v>7.2250000000000014</v>
      </c>
      <c r="AW58" s="83">
        <v>7.1558823529411786</v>
      </c>
    </row>
    <row r="59" spans="1:49" x14ac:dyDescent="0.3">
      <c r="A59" s="85" t="s">
        <v>58</v>
      </c>
      <c r="B59" s="86" t="s">
        <v>133</v>
      </c>
      <c r="C59" s="87">
        <v>197381.4</v>
      </c>
      <c r="D59" s="87">
        <v>200204.4</v>
      </c>
      <c r="E59" s="87">
        <v>203714.1</v>
      </c>
      <c r="F59" s="87">
        <v>207998.7</v>
      </c>
      <c r="G59" s="87">
        <v>212528.6</v>
      </c>
      <c r="H59" s="87">
        <v>217097</v>
      </c>
      <c r="I59" s="87">
        <v>221813.1</v>
      </c>
      <c r="J59" s="87">
        <v>226213.8</v>
      </c>
      <c r="K59" s="87">
        <v>230578.5</v>
      </c>
      <c r="L59" s="87">
        <v>234824.2</v>
      </c>
      <c r="M59" s="87">
        <v>238894.1</v>
      </c>
      <c r="N59" s="87">
        <v>242398</v>
      </c>
      <c r="O59" s="87">
        <v>245924.2</v>
      </c>
      <c r="P59" s="87">
        <v>248986.3</v>
      </c>
      <c r="Q59" s="87">
        <v>252004.2</v>
      </c>
      <c r="R59" s="87">
        <v>254498.3</v>
      </c>
      <c r="S59" s="87">
        <v>256918.6</v>
      </c>
      <c r="T59" s="87">
        <v>264306.57279411767</v>
      </c>
      <c r="U59" s="87">
        <v>268236.20833333337</v>
      </c>
      <c r="V59" s="87">
        <v>272165.84387254907</v>
      </c>
      <c r="W59" s="87">
        <v>276095.47941176477</v>
      </c>
      <c r="X59" s="87">
        <v>280025.11495098041</v>
      </c>
      <c r="Y59" s="87">
        <v>283954.75049019611</v>
      </c>
      <c r="Z59" s="87">
        <v>287884.38602941181</v>
      </c>
      <c r="AA59" s="87">
        <v>291814.02156862745</v>
      </c>
      <c r="AB59" s="87">
        <v>295743.6571078432</v>
      </c>
      <c r="AC59" s="87">
        <v>299673.29264705884</v>
      </c>
      <c r="AD59" s="87">
        <v>303602.92818627454</v>
      </c>
      <c r="AE59" s="87">
        <v>307532.56372549024</v>
      </c>
      <c r="AF59" s="87">
        <v>311462.19926470588</v>
      </c>
      <c r="AG59" s="87">
        <v>315391.83480392164</v>
      </c>
      <c r="AH59" s="87">
        <v>319321.47034313728</v>
      </c>
      <c r="AI59" s="87">
        <v>323251.10588235297</v>
      </c>
      <c r="AJ59" s="87">
        <v>327180.74142156867</v>
      </c>
      <c r="AK59" s="87">
        <v>331110.37696078431</v>
      </c>
      <c r="AL59" s="87">
        <v>335040.01250000007</v>
      </c>
      <c r="AM59" s="87">
        <v>338969.64803921571</v>
      </c>
      <c r="AN59" s="87">
        <v>342899.28357843141</v>
      </c>
      <c r="AO59" s="87">
        <v>346828.91911764711</v>
      </c>
      <c r="AP59" s="87">
        <v>350758.55465686275</v>
      </c>
      <c r="AQ59" s="87">
        <v>354688.1901960785</v>
      </c>
      <c r="AR59" s="87">
        <v>358617.82573529414</v>
      </c>
      <c r="AS59" s="87">
        <v>362547.46127450984</v>
      </c>
      <c r="AT59" s="87">
        <v>366477.09681372554</v>
      </c>
      <c r="AU59" s="87">
        <v>370406.73235294118</v>
      </c>
      <c r="AV59" s="87">
        <v>374336.36789215694</v>
      </c>
      <c r="AW59" s="87">
        <v>378266.00343137258</v>
      </c>
    </row>
    <row r="60" spans="1:49" x14ac:dyDescent="0.3">
      <c r="A60" s="85"/>
      <c r="B60" s="86" t="s">
        <v>134</v>
      </c>
      <c r="C60" s="86">
        <v>40.700000000000003</v>
      </c>
      <c r="D60" s="86">
        <v>40.700000000000003</v>
      </c>
      <c r="E60" s="86">
        <v>40.799999999999997</v>
      </c>
      <c r="F60" s="86">
        <v>41.1</v>
      </c>
      <c r="G60" s="86">
        <v>41.5</v>
      </c>
      <c r="H60" s="86">
        <v>41.9</v>
      </c>
      <c r="I60" s="86">
        <v>42.3</v>
      </c>
      <c r="J60" s="86">
        <v>42.6</v>
      </c>
      <c r="K60" s="86">
        <v>42.9</v>
      </c>
      <c r="L60" s="86">
        <v>43.2</v>
      </c>
      <c r="M60" s="86">
        <v>43.5</v>
      </c>
      <c r="N60" s="86">
        <v>43.8</v>
      </c>
      <c r="O60" s="86">
        <v>44</v>
      </c>
      <c r="P60" s="86">
        <v>44.2</v>
      </c>
      <c r="Q60" s="86">
        <v>44.5</v>
      </c>
      <c r="R60" s="86">
        <v>44.6</v>
      </c>
      <c r="S60" s="86">
        <v>44.8</v>
      </c>
      <c r="T60" s="86">
        <v>45.340441176470591</v>
      </c>
      <c r="U60" s="86">
        <v>45.625980392156869</v>
      </c>
      <c r="V60" s="86">
        <v>45.91151960784314</v>
      </c>
      <c r="W60" s="86">
        <v>46.197058823529417</v>
      </c>
      <c r="X60" s="86">
        <v>46.482598039215688</v>
      </c>
      <c r="Y60" s="86">
        <v>46.768137254901966</v>
      </c>
      <c r="Z60" s="86">
        <v>47.053676470588236</v>
      </c>
      <c r="AA60" s="86">
        <v>47.339215686274514</v>
      </c>
      <c r="AB60" s="86">
        <v>47.624754901960785</v>
      </c>
      <c r="AC60" s="86">
        <v>47.910294117647062</v>
      </c>
      <c r="AD60" s="86">
        <v>48.19583333333334</v>
      </c>
      <c r="AE60" s="86">
        <v>48.481372549019611</v>
      </c>
      <c r="AF60" s="86">
        <v>48.766911764705888</v>
      </c>
      <c r="AG60" s="86">
        <v>49.052450980392159</v>
      </c>
      <c r="AH60" s="86">
        <v>49.337990196078437</v>
      </c>
      <c r="AI60" s="86">
        <v>49.623529411764707</v>
      </c>
      <c r="AJ60" s="86">
        <v>49.909068627450985</v>
      </c>
      <c r="AK60" s="86">
        <v>50.194607843137256</v>
      </c>
      <c r="AL60" s="86">
        <v>50.480147058823533</v>
      </c>
      <c r="AM60" s="86">
        <v>50.765686274509804</v>
      </c>
      <c r="AN60" s="86">
        <v>51.051225490196082</v>
      </c>
      <c r="AO60" s="86">
        <v>51.336764705882359</v>
      </c>
      <c r="AP60" s="86">
        <v>51.62230392156863</v>
      </c>
      <c r="AQ60" s="86">
        <v>51.907843137254901</v>
      </c>
      <c r="AR60" s="86">
        <v>52.193382352941178</v>
      </c>
      <c r="AS60" s="86">
        <v>52.478921568627456</v>
      </c>
      <c r="AT60" s="86">
        <v>52.764460784313727</v>
      </c>
      <c r="AU60" s="86">
        <v>53.050000000000004</v>
      </c>
      <c r="AV60" s="86">
        <v>53.335539215686275</v>
      </c>
      <c r="AW60" s="86">
        <v>53.621078431372553</v>
      </c>
    </row>
    <row r="61" spans="1:49" x14ac:dyDescent="0.3">
      <c r="A61" s="85"/>
      <c r="B61" s="86" t="s">
        <v>135</v>
      </c>
      <c r="C61" s="87">
        <v>48484.5</v>
      </c>
      <c r="D61" s="87">
        <v>48346.5</v>
      </c>
      <c r="E61" s="87">
        <v>48419.9</v>
      </c>
      <c r="F61" s="87">
        <v>48643.199999999997</v>
      </c>
      <c r="G61" s="87">
        <v>48754</v>
      </c>
      <c r="H61" s="87">
        <v>48930.2</v>
      </c>
      <c r="I61" s="87">
        <v>48922.9</v>
      </c>
      <c r="J61" s="87">
        <v>49018</v>
      </c>
      <c r="K61" s="87">
        <v>49130.3</v>
      </c>
      <c r="L61" s="87">
        <v>49108.9</v>
      </c>
      <c r="M61" s="87">
        <v>48889.5</v>
      </c>
      <c r="N61" s="87">
        <v>48875.5</v>
      </c>
      <c r="O61" s="87">
        <v>48784.1</v>
      </c>
      <c r="P61" s="87">
        <v>48654.8</v>
      </c>
      <c r="Q61" s="87">
        <v>48401.7</v>
      </c>
      <c r="R61" s="87">
        <v>48205.5</v>
      </c>
      <c r="S61" s="87">
        <v>47817</v>
      </c>
      <c r="T61" s="87">
        <v>48528.666176470586</v>
      </c>
      <c r="U61" s="87">
        <v>48512.985294117643</v>
      </c>
      <c r="V61" s="87">
        <v>48497.3044117647</v>
      </c>
      <c r="W61" s="87">
        <v>48481.623529411758</v>
      </c>
      <c r="X61" s="87">
        <v>48465.942647058815</v>
      </c>
      <c r="Y61" s="87">
        <v>48450.26176470588</v>
      </c>
      <c r="Z61" s="87">
        <v>48434.580882352937</v>
      </c>
      <c r="AA61" s="87">
        <v>48418.899999999994</v>
      </c>
      <c r="AB61" s="87">
        <v>48403.219117647051</v>
      </c>
      <c r="AC61" s="87">
        <v>48387.538235294116</v>
      </c>
      <c r="AD61" s="87">
        <v>48371.857352941173</v>
      </c>
      <c r="AE61" s="87">
        <v>48356.176470588231</v>
      </c>
      <c r="AF61" s="87">
        <v>48340.495588235288</v>
      </c>
      <c r="AG61" s="87">
        <v>48324.814705882345</v>
      </c>
      <c r="AH61" s="87">
        <v>48309.13382352941</v>
      </c>
      <c r="AI61" s="87">
        <v>48293.452941176467</v>
      </c>
      <c r="AJ61" s="87">
        <v>48277.772058823524</v>
      </c>
      <c r="AK61" s="87">
        <v>48262.091176470582</v>
      </c>
      <c r="AL61" s="87">
        <v>48246.410294117639</v>
      </c>
      <c r="AM61" s="87">
        <v>48230.729411764703</v>
      </c>
      <c r="AN61" s="87">
        <v>48215.048529411761</v>
      </c>
      <c r="AO61" s="87">
        <v>48199.367647058818</v>
      </c>
      <c r="AP61" s="87">
        <v>48183.686764705875</v>
      </c>
      <c r="AQ61" s="87">
        <v>48168.00588235294</v>
      </c>
      <c r="AR61" s="87">
        <v>48152.324999999997</v>
      </c>
      <c r="AS61" s="87">
        <v>48136.644117647054</v>
      </c>
      <c r="AT61" s="87">
        <v>48120.963235294112</v>
      </c>
      <c r="AU61" s="87">
        <v>48105.282352941169</v>
      </c>
      <c r="AV61" s="87">
        <v>48089.601470588233</v>
      </c>
      <c r="AW61" s="87">
        <v>48073.920588235291</v>
      </c>
    </row>
    <row r="62" spans="1:49" x14ac:dyDescent="0.3">
      <c r="A62" s="85"/>
      <c r="B62" s="86" t="s">
        <v>136</v>
      </c>
      <c r="C62" s="86">
        <v>10</v>
      </c>
      <c r="D62" s="86">
        <v>9.8000000000000007</v>
      </c>
      <c r="E62" s="86">
        <v>9.6999999999999993</v>
      </c>
      <c r="F62" s="86">
        <v>9.6</v>
      </c>
      <c r="G62" s="86">
        <v>9.5</v>
      </c>
      <c r="H62" s="86">
        <v>9.4</v>
      </c>
      <c r="I62" s="86">
        <v>9.3000000000000007</v>
      </c>
      <c r="J62" s="86">
        <v>9.1999999999999993</v>
      </c>
      <c r="K62" s="86">
        <v>9.1</v>
      </c>
      <c r="L62" s="86">
        <v>9</v>
      </c>
      <c r="M62" s="86">
        <v>8.9</v>
      </c>
      <c r="N62" s="86">
        <v>8.8000000000000007</v>
      </c>
      <c r="O62" s="86">
        <v>8.6999999999999993</v>
      </c>
      <c r="P62" s="86">
        <v>8.6</v>
      </c>
      <c r="Q62" s="86">
        <v>8.5</v>
      </c>
      <c r="R62" s="86">
        <v>8.5</v>
      </c>
      <c r="S62" s="86">
        <v>8.3000000000000007</v>
      </c>
      <c r="T62" s="86">
        <v>8.209558823529413</v>
      </c>
      <c r="U62" s="86">
        <v>8.1093137254901961</v>
      </c>
      <c r="V62" s="86">
        <v>8.009068627450981</v>
      </c>
      <c r="W62" s="86">
        <v>7.908823529411765</v>
      </c>
      <c r="X62" s="86">
        <v>7.808578431372549</v>
      </c>
      <c r="Y62" s="86">
        <v>7.7083333333333339</v>
      </c>
      <c r="Z62" s="86">
        <v>7.6080882352941188</v>
      </c>
      <c r="AA62" s="86">
        <v>7.5078431372549019</v>
      </c>
      <c r="AB62" s="86">
        <v>7.4075980392156868</v>
      </c>
      <c r="AC62" s="86">
        <v>7.3073529411764717</v>
      </c>
      <c r="AD62" s="86">
        <v>7.2071078431372548</v>
      </c>
      <c r="AE62" s="86">
        <v>7.1068627450980397</v>
      </c>
      <c r="AF62" s="86">
        <v>7.0066176470588246</v>
      </c>
      <c r="AG62" s="86">
        <v>6.9063725490196086</v>
      </c>
      <c r="AH62" s="86">
        <v>6.8061274509803926</v>
      </c>
      <c r="AI62" s="86">
        <v>6.7058823529411775</v>
      </c>
      <c r="AJ62" s="86">
        <v>6.6056372549019615</v>
      </c>
      <c r="AK62" s="86">
        <v>6.5053921568627455</v>
      </c>
      <c r="AL62" s="86">
        <v>6.4051470588235304</v>
      </c>
      <c r="AM62" s="86">
        <v>6.3049019607843144</v>
      </c>
      <c r="AN62" s="86">
        <v>6.2046568627450984</v>
      </c>
      <c r="AO62" s="86">
        <v>6.1044117647058833</v>
      </c>
      <c r="AP62" s="86">
        <v>6.0041666666666673</v>
      </c>
      <c r="AQ62" s="86">
        <v>5.9039215686274513</v>
      </c>
      <c r="AR62" s="86">
        <v>5.8036764705882362</v>
      </c>
      <c r="AS62" s="86">
        <v>5.7034313725490202</v>
      </c>
      <c r="AT62" s="86">
        <v>5.6031862745098042</v>
      </c>
      <c r="AU62" s="86">
        <v>5.5029411764705891</v>
      </c>
      <c r="AV62" s="86">
        <v>5.4026960784313731</v>
      </c>
      <c r="AW62" s="86">
        <v>5.302450980392158</v>
      </c>
    </row>
    <row r="63" spans="1:49" x14ac:dyDescent="0.3">
      <c r="A63" s="88" t="s">
        <v>139</v>
      </c>
      <c r="B63" s="89" t="s">
        <v>133</v>
      </c>
      <c r="C63" s="90">
        <v>354001.1</v>
      </c>
      <c r="D63" s="90">
        <v>352213.3</v>
      </c>
      <c r="E63" s="90">
        <v>350181.1</v>
      </c>
      <c r="F63" s="90">
        <v>347520.4</v>
      </c>
      <c r="G63" s="90">
        <v>344505.59999999998</v>
      </c>
      <c r="H63" s="90">
        <v>341452.2</v>
      </c>
      <c r="I63" s="90">
        <v>338297.5</v>
      </c>
      <c r="J63" s="90">
        <v>335525.5</v>
      </c>
      <c r="K63" s="90">
        <v>332478.2</v>
      </c>
      <c r="L63" s="90">
        <v>329456</v>
      </c>
      <c r="M63" s="90">
        <v>326714.3</v>
      </c>
      <c r="N63" s="90">
        <v>324346.7</v>
      </c>
      <c r="O63" s="90">
        <v>322562.59999999998</v>
      </c>
      <c r="P63" s="90">
        <v>321473.90000000002</v>
      </c>
      <c r="Q63" s="90">
        <v>320359.7</v>
      </c>
      <c r="R63" s="90">
        <v>319467</v>
      </c>
      <c r="S63" s="90">
        <v>318213</v>
      </c>
      <c r="T63" s="90">
        <v>312140.45735294116</v>
      </c>
      <c r="U63" s="90">
        <v>309706.59901960788</v>
      </c>
      <c r="V63" s="90">
        <v>307272.74068627454</v>
      </c>
      <c r="W63" s="90">
        <v>304838.8823529412</v>
      </c>
      <c r="X63" s="90">
        <v>302405.02401960787</v>
      </c>
      <c r="Y63" s="90">
        <v>299971.16568627453</v>
      </c>
      <c r="Z63" s="90">
        <v>297537.30735294119</v>
      </c>
      <c r="AA63" s="90">
        <v>295103.44901960786</v>
      </c>
      <c r="AB63" s="90">
        <v>292669.59068627452</v>
      </c>
      <c r="AC63" s="90">
        <v>290235.73235294118</v>
      </c>
      <c r="AD63" s="90">
        <v>287801.87401960784</v>
      </c>
      <c r="AE63" s="90">
        <v>285368.01568627451</v>
      </c>
      <c r="AF63" s="90">
        <v>282934.15735294123</v>
      </c>
      <c r="AG63" s="90">
        <v>280500.29901960783</v>
      </c>
      <c r="AH63" s="90">
        <v>278066.44068627455</v>
      </c>
      <c r="AI63" s="90">
        <v>275632.58235294122</v>
      </c>
      <c r="AJ63" s="90">
        <v>273198.72401960788</v>
      </c>
      <c r="AK63" s="90">
        <v>270764.86568627454</v>
      </c>
      <c r="AL63" s="90">
        <v>268331.0073529412</v>
      </c>
      <c r="AM63" s="90">
        <v>265897.14901960787</v>
      </c>
      <c r="AN63" s="90">
        <v>263463.29068627453</v>
      </c>
      <c r="AO63" s="90">
        <v>261029.43235294119</v>
      </c>
      <c r="AP63" s="90">
        <v>258595.57401960786</v>
      </c>
      <c r="AQ63" s="90">
        <v>256161.71568627455</v>
      </c>
      <c r="AR63" s="90">
        <v>253727.85735294121</v>
      </c>
      <c r="AS63" s="90">
        <v>251293.99901960787</v>
      </c>
      <c r="AT63" s="90">
        <v>248860.14068627456</v>
      </c>
      <c r="AU63" s="90">
        <v>246426.28235294123</v>
      </c>
      <c r="AV63" s="90">
        <v>243992.42401960789</v>
      </c>
      <c r="AW63" s="90">
        <v>241558.56568627455</v>
      </c>
    </row>
    <row r="64" spans="1:49" x14ac:dyDescent="0.3">
      <c r="A64" s="88"/>
      <c r="B64" s="89" t="s">
        <v>134</v>
      </c>
      <c r="C64" s="89">
        <v>60.1</v>
      </c>
      <c r="D64" s="89">
        <v>60.1</v>
      </c>
      <c r="E64" s="89">
        <v>60.1</v>
      </c>
      <c r="F64" s="89">
        <v>60.1</v>
      </c>
      <c r="G64" s="89">
        <v>60.1</v>
      </c>
      <c r="H64" s="89">
        <v>60.1</v>
      </c>
      <c r="I64" s="89">
        <v>60.1</v>
      </c>
      <c r="J64" s="89">
        <v>60.1</v>
      </c>
      <c r="K64" s="89">
        <v>60.1</v>
      </c>
      <c r="L64" s="89">
        <v>60</v>
      </c>
      <c r="M64" s="89">
        <v>60</v>
      </c>
      <c r="N64" s="89">
        <v>59.9</v>
      </c>
      <c r="O64" s="89">
        <v>59.8</v>
      </c>
      <c r="P64" s="89">
        <v>59.8</v>
      </c>
      <c r="Q64" s="89">
        <v>59.7</v>
      </c>
      <c r="R64" s="89">
        <v>59.6</v>
      </c>
      <c r="S64" s="89">
        <v>59.5</v>
      </c>
      <c r="T64" s="89">
        <v>59.637499999999996</v>
      </c>
      <c r="U64" s="89">
        <v>59.602450980392156</v>
      </c>
      <c r="V64" s="89">
        <v>59.567401960784309</v>
      </c>
      <c r="W64" s="89">
        <v>59.53235294117647</v>
      </c>
      <c r="X64" s="89">
        <v>59.497303921568623</v>
      </c>
      <c r="Y64" s="89">
        <v>59.462254901960783</v>
      </c>
      <c r="Z64" s="89">
        <v>59.427205882352936</v>
      </c>
      <c r="AA64" s="89">
        <v>59.392156862745097</v>
      </c>
      <c r="AB64" s="89">
        <v>59.35710784313725</v>
      </c>
      <c r="AC64" s="89">
        <v>59.32205882352941</v>
      </c>
      <c r="AD64" s="89">
        <v>59.287009803921563</v>
      </c>
      <c r="AE64" s="89">
        <v>59.251960784313724</v>
      </c>
      <c r="AF64" s="89">
        <v>59.216911764705877</v>
      </c>
      <c r="AG64" s="89">
        <v>59.181862745098037</v>
      </c>
      <c r="AH64" s="89">
        <v>59.14681372549019</v>
      </c>
      <c r="AI64" s="89">
        <v>59.111764705882351</v>
      </c>
      <c r="AJ64" s="89">
        <v>59.076715686274504</v>
      </c>
      <c r="AK64" s="89">
        <v>59.041666666666664</v>
      </c>
      <c r="AL64" s="89">
        <v>59.006617647058818</v>
      </c>
      <c r="AM64" s="89">
        <v>58.971568627450978</v>
      </c>
      <c r="AN64" s="89">
        <v>58.936519607843131</v>
      </c>
      <c r="AO64" s="89">
        <v>58.901470588235291</v>
      </c>
      <c r="AP64" s="89">
        <v>58.866421568627445</v>
      </c>
      <c r="AQ64" s="89">
        <v>58.831372549019605</v>
      </c>
      <c r="AR64" s="89">
        <v>58.796323529411758</v>
      </c>
      <c r="AS64" s="89">
        <v>58.761274509803918</v>
      </c>
      <c r="AT64" s="89">
        <v>58.726225490196072</v>
      </c>
      <c r="AU64" s="89">
        <v>58.691176470588232</v>
      </c>
      <c r="AV64" s="89">
        <v>58.656127450980385</v>
      </c>
      <c r="AW64" s="89">
        <v>58.621078431372545</v>
      </c>
    </row>
    <row r="65" spans="1:49" x14ac:dyDescent="0.3">
      <c r="A65" s="88"/>
      <c r="B65" s="89" t="s">
        <v>135</v>
      </c>
      <c r="C65" s="90">
        <v>35490.800000000003</v>
      </c>
      <c r="D65" s="90">
        <v>35433.199999999997</v>
      </c>
      <c r="E65" s="90">
        <v>35104.199999999997</v>
      </c>
      <c r="F65" s="90">
        <v>34636.6</v>
      </c>
      <c r="G65" s="90">
        <v>34329.800000000003</v>
      </c>
      <c r="H65" s="90">
        <v>33938.9</v>
      </c>
      <c r="I65" s="90">
        <v>33528.9</v>
      </c>
      <c r="J65" s="90">
        <v>33042.199999999997</v>
      </c>
      <c r="K65" s="90">
        <v>32585.8</v>
      </c>
      <c r="L65" s="90">
        <v>32156.7</v>
      </c>
      <c r="M65" s="90">
        <v>31795</v>
      </c>
      <c r="N65" s="90">
        <v>31461.8</v>
      </c>
      <c r="O65" s="90">
        <v>31169.8</v>
      </c>
      <c r="P65" s="90">
        <v>30919</v>
      </c>
      <c r="Q65" s="90">
        <v>30756.2</v>
      </c>
      <c r="R65" s="90">
        <v>30548.2</v>
      </c>
      <c r="S65" s="90">
        <v>30314.400000000001</v>
      </c>
      <c r="T65" s="90">
        <v>29585.085294117649</v>
      </c>
      <c r="U65" s="90">
        <v>29230.411764705881</v>
      </c>
      <c r="V65" s="90">
        <v>28875.738235294117</v>
      </c>
      <c r="W65" s="90">
        <v>28521.064705882352</v>
      </c>
      <c r="X65" s="90">
        <v>28166.391176470588</v>
      </c>
      <c r="Y65" s="90">
        <v>27811.717647058824</v>
      </c>
      <c r="Z65" s="90">
        <v>27457.044117647059</v>
      </c>
      <c r="AA65" s="90">
        <v>27102.370588235295</v>
      </c>
      <c r="AB65" s="90">
        <v>26747.697058823527</v>
      </c>
      <c r="AC65" s="90">
        <v>26393.023529411767</v>
      </c>
      <c r="AD65" s="90">
        <v>26038.35</v>
      </c>
      <c r="AE65" s="90">
        <v>25683.676470588238</v>
      </c>
      <c r="AF65" s="90">
        <v>25329.00294117647</v>
      </c>
      <c r="AG65" s="90">
        <v>24974.329411764706</v>
      </c>
      <c r="AH65" s="90">
        <v>24619.655882352941</v>
      </c>
      <c r="AI65" s="90">
        <v>24264.982352941177</v>
      </c>
      <c r="AJ65" s="90">
        <v>23910.308823529413</v>
      </c>
      <c r="AK65" s="90">
        <v>23555.635294117648</v>
      </c>
      <c r="AL65" s="90">
        <v>23200.961764705884</v>
      </c>
      <c r="AM65" s="90">
        <v>22846.288235294116</v>
      </c>
      <c r="AN65" s="90">
        <v>22491.614705882355</v>
      </c>
      <c r="AO65" s="90">
        <v>22136.941176470587</v>
      </c>
      <c r="AP65" s="90">
        <v>21782.267647058827</v>
      </c>
      <c r="AQ65" s="90">
        <v>21427.594117647059</v>
      </c>
      <c r="AR65" s="90">
        <v>21072.920588235294</v>
      </c>
      <c r="AS65" s="90">
        <v>20718.24705882353</v>
      </c>
      <c r="AT65" s="90">
        <v>20363.573529411766</v>
      </c>
      <c r="AU65" s="90">
        <v>20008.900000000001</v>
      </c>
      <c r="AV65" s="90">
        <v>19654.226470588237</v>
      </c>
      <c r="AW65" s="90">
        <v>19299.552941176473</v>
      </c>
    </row>
    <row r="66" spans="1:49" x14ac:dyDescent="0.3">
      <c r="A66" s="88"/>
      <c r="B66" s="89" t="s">
        <v>136</v>
      </c>
      <c r="C66" s="89">
        <v>6</v>
      </c>
      <c r="D66" s="89">
        <v>6</v>
      </c>
      <c r="E66" s="89">
        <v>6</v>
      </c>
      <c r="F66" s="89">
        <v>6</v>
      </c>
      <c r="G66" s="89">
        <v>6</v>
      </c>
      <c r="H66" s="89">
        <v>6</v>
      </c>
      <c r="I66" s="89">
        <v>6</v>
      </c>
      <c r="J66" s="89">
        <v>5.9</v>
      </c>
      <c r="K66" s="89">
        <v>5.9</v>
      </c>
      <c r="L66" s="89">
        <v>5.9</v>
      </c>
      <c r="M66" s="89">
        <v>5.8</v>
      </c>
      <c r="N66" s="89">
        <v>5.8</v>
      </c>
      <c r="O66" s="89">
        <v>5.8</v>
      </c>
      <c r="P66" s="89">
        <v>5.7</v>
      </c>
      <c r="Q66" s="89">
        <v>5.7</v>
      </c>
      <c r="R66" s="89">
        <v>5.7</v>
      </c>
      <c r="S66" s="89">
        <v>5.7</v>
      </c>
      <c r="T66" s="89">
        <v>5.6647058823529424</v>
      </c>
      <c r="U66" s="89">
        <v>5.6411764705882357</v>
      </c>
      <c r="V66" s="89">
        <v>5.6176470588235299</v>
      </c>
      <c r="W66" s="89">
        <v>5.5941176470588241</v>
      </c>
      <c r="X66" s="89">
        <v>5.5705882352941183</v>
      </c>
      <c r="Y66" s="89">
        <v>5.5470588235294125</v>
      </c>
      <c r="Z66" s="89">
        <v>5.5235294117647067</v>
      </c>
      <c r="AA66" s="89">
        <v>5.5000000000000009</v>
      </c>
      <c r="AB66" s="89">
        <v>5.4764705882352951</v>
      </c>
      <c r="AC66" s="89">
        <v>5.4529411764705893</v>
      </c>
      <c r="AD66" s="89">
        <v>5.4294117647058835</v>
      </c>
      <c r="AE66" s="89">
        <v>5.4058823529411768</v>
      </c>
      <c r="AF66" s="89">
        <v>5.382352941176471</v>
      </c>
      <c r="AG66" s="89">
        <v>5.3588235294117652</v>
      </c>
      <c r="AH66" s="89">
        <v>5.3352941176470594</v>
      </c>
      <c r="AI66" s="89">
        <v>5.3117647058823536</v>
      </c>
      <c r="AJ66" s="89">
        <v>5.2882352941176478</v>
      </c>
      <c r="AK66" s="89">
        <v>5.264705882352942</v>
      </c>
      <c r="AL66" s="89">
        <v>5.2411764705882362</v>
      </c>
      <c r="AM66" s="89">
        <v>5.2176470588235304</v>
      </c>
      <c r="AN66" s="89">
        <v>5.1941176470588246</v>
      </c>
      <c r="AO66" s="89">
        <v>5.1705882352941188</v>
      </c>
      <c r="AP66" s="89">
        <v>5.147058823529413</v>
      </c>
      <c r="AQ66" s="89">
        <v>5.1235294117647063</v>
      </c>
      <c r="AR66" s="89">
        <v>5.1000000000000005</v>
      </c>
      <c r="AS66" s="89">
        <v>5.0764705882352947</v>
      </c>
      <c r="AT66" s="89">
        <v>5.0529411764705889</v>
      </c>
      <c r="AU66" s="89">
        <v>5.0294117647058831</v>
      </c>
      <c r="AV66" s="89">
        <v>5.0058823529411773</v>
      </c>
      <c r="AW66" s="89">
        <v>4.9823529411764715</v>
      </c>
    </row>
    <row r="67" spans="1:49" x14ac:dyDescent="0.3">
      <c r="A67" s="91" t="s">
        <v>25</v>
      </c>
      <c r="B67" s="92" t="s">
        <v>133</v>
      </c>
      <c r="C67" s="93">
        <v>94801.4</v>
      </c>
      <c r="D67" s="93">
        <v>96032.5</v>
      </c>
      <c r="E67" s="93">
        <v>97246.7</v>
      </c>
      <c r="F67" s="93">
        <v>98422.6</v>
      </c>
      <c r="G67" s="93">
        <v>99547.9</v>
      </c>
      <c r="H67" s="93">
        <v>100598.6</v>
      </c>
      <c r="I67" s="93">
        <v>101527.8</v>
      </c>
      <c r="J67" s="93">
        <v>102466.3</v>
      </c>
      <c r="K67" s="93">
        <v>103367</v>
      </c>
      <c r="L67" s="93">
        <v>104132.1</v>
      </c>
      <c r="M67" s="93">
        <v>104919.5</v>
      </c>
      <c r="N67" s="93">
        <v>105589.1</v>
      </c>
      <c r="O67" s="93">
        <v>106280.4</v>
      </c>
      <c r="P67" s="93">
        <v>106920.9</v>
      </c>
      <c r="Q67" s="93">
        <v>107485.6</v>
      </c>
      <c r="R67" s="93">
        <v>107952.8</v>
      </c>
      <c r="S67" s="93">
        <v>108394.6</v>
      </c>
      <c r="T67" s="93">
        <v>110329.97279411767</v>
      </c>
      <c r="U67" s="93">
        <v>111179.14754901963</v>
      </c>
      <c r="V67" s="93">
        <v>112028.32230392158</v>
      </c>
      <c r="W67" s="93">
        <v>112877.49705882354</v>
      </c>
      <c r="X67" s="93">
        <v>113726.67181372551</v>
      </c>
      <c r="Y67" s="93">
        <v>114575.84656862747</v>
      </c>
      <c r="Z67" s="93">
        <v>115425.02132352942</v>
      </c>
      <c r="AA67" s="93">
        <v>116274.19607843139</v>
      </c>
      <c r="AB67" s="93">
        <v>117123.37083333335</v>
      </c>
      <c r="AC67" s="93">
        <v>117972.54558823531</v>
      </c>
      <c r="AD67" s="93">
        <v>118821.72034313728</v>
      </c>
      <c r="AE67" s="93">
        <v>119670.89509803924</v>
      </c>
      <c r="AF67" s="93">
        <v>120520.06985294119</v>
      </c>
      <c r="AG67" s="93">
        <v>121369.24460784315</v>
      </c>
      <c r="AH67" s="93">
        <v>122218.41936274512</v>
      </c>
      <c r="AI67" s="93">
        <v>123067.59411764708</v>
      </c>
      <c r="AJ67" s="93">
        <v>123916.76887254903</v>
      </c>
      <c r="AK67" s="93">
        <v>124765.94362745099</v>
      </c>
      <c r="AL67" s="93">
        <v>125615.11838235296</v>
      </c>
      <c r="AM67" s="93">
        <v>126464.29313725492</v>
      </c>
      <c r="AN67" s="93">
        <v>127313.46789215688</v>
      </c>
      <c r="AO67" s="93">
        <v>128162.64264705885</v>
      </c>
      <c r="AP67" s="93">
        <v>129011.81740196081</v>
      </c>
      <c r="AQ67" s="93">
        <v>129860.99215686276</v>
      </c>
      <c r="AR67" s="93">
        <v>130710.16691176473</v>
      </c>
      <c r="AS67" s="93">
        <v>131559.34166666667</v>
      </c>
      <c r="AT67" s="93">
        <v>132408.51642156864</v>
      </c>
      <c r="AU67" s="93">
        <v>133257.6911764706</v>
      </c>
      <c r="AV67" s="93">
        <v>134106.86593137257</v>
      </c>
      <c r="AW67" s="93">
        <v>134956.04068627453</v>
      </c>
    </row>
    <row r="68" spans="1:49" x14ac:dyDescent="0.3">
      <c r="A68" s="91"/>
      <c r="B68" s="92" t="s">
        <v>134</v>
      </c>
      <c r="C68" s="92">
        <v>57.1</v>
      </c>
      <c r="D68" s="92">
        <v>57.4</v>
      </c>
      <c r="E68" s="92">
        <v>57.7</v>
      </c>
      <c r="F68" s="92">
        <v>57.9</v>
      </c>
      <c r="G68" s="92">
        <v>58.2</v>
      </c>
      <c r="H68" s="92">
        <v>58.5</v>
      </c>
      <c r="I68" s="92">
        <v>58.7</v>
      </c>
      <c r="J68" s="92">
        <v>58.9</v>
      </c>
      <c r="K68" s="92">
        <v>59.1</v>
      </c>
      <c r="L68" s="92">
        <v>59.3</v>
      </c>
      <c r="M68" s="92">
        <v>59.5</v>
      </c>
      <c r="N68" s="92">
        <v>59.7</v>
      </c>
      <c r="O68" s="92">
        <v>59.9</v>
      </c>
      <c r="P68" s="92">
        <v>60.1</v>
      </c>
      <c r="Q68" s="92">
        <v>60.3</v>
      </c>
      <c r="R68" s="92">
        <v>60.5</v>
      </c>
      <c r="S68" s="92">
        <v>60.7</v>
      </c>
      <c r="T68" s="92">
        <v>61.003676470588232</v>
      </c>
      <c r="U68" s="92">
        <v>61.223039215686271</v>
      </c>
      <c r="V68" s="92">
        <v>61.442401960784309</v>
      </c>
      <c r="W68" s="92">
        <v>61.661764705882348</v>
      </c>
      <c r="X68" s="92">
        <v>61.881127450980387</v>
      </c>
      <c r="Y68" s="92">
        <v>62.100490196078432</v>
      </c>
      <c r="Z68" s="92">
        <v>62.319852941176471</v>
      </c>
      <c r="AA68" s="92">
        <v>62.53921568627451</v>
      </c>
      <c r="AB68" s="92">
        <v>62.758578431372548</v>
      </c>
      <c r="AC68" s="92">
        <v>62.977941176470587</v>
      </c>
      <c r="AD68" s="92">
        <v>63.197303921568626</v>
      </c>
      <c r="AE68" s="92">
        <v>63.416666666666664</v>
      </c>
      <c r="AF68" s="92">
        <v>63.636029411764703</v>
      </c>
      <c r="AG68" s="92">
        <v>63.855392156862742</v>
      </c>
      <c r="AH68" s="92">
        <v>64.074754901960787</v>
      </c>
      <c r="AI68" s="92">
        <v>64.294117647058826</v>
      </c>
      <c r="AJ68" s="92">
        <v>64.513480392156865</v>
      </c>
      <c r="AK68" s="92">
        <v>64.732843137254903</v>
      </c>
      <c r="AL68" s="92">
        <v>64.952205882352942</v>
      </c>
      <c r="AM68" s="92">
        <v>65.171568627450981</v>
      </c>
      <c r="AN68" s="92">
        <v>65.390931372549019</v>
      </c>
      <c r="AO68" s="92">
        <v>65.610294117647058</v>
      </c>
      <c r="AP68" s="92">
        <v>65.829656862745097</v>
      </c>
      <c r="AQ68" s="92">
        <v>66.049019607843135</v>
      </c>
      <c r="AR68" s="92">
        <v>66.268382352941174</v>
      </c>
      <c r="AS68" s="92">
        <v>66.487745098039213</v>
      </c>
      <c r="AT68" s="92">
        <v>66.707107843137251</v>
      </c>
      <c r="AU68" s="92">
        <v>66.92647058823529</v>
      </c>
      <c r="AV68" s="92">
        <v>67.145833333333329</v>
      </c>
      <c r="AW68" s="92">
        <v>67.365196078431367</v>
      </c>
    </row>
    <row r="69" spans="1:49" x14ac:dyDescent="0.3">
      <c r="A69" s="91"/>
      <c r="B69" s="92" t="s">
        <v>135</v>
      </c>
      <c r="C69" s="93">
        <v>13693.8</v>
      </c>
      <c r="D69" s="93">
        <v>13690.1</v>
      </c>
      <c r="E69" s="93">
        <v>13720.6</v>
      </c>
      <c r="F69" s="93">
        <v>13738</v>
      </c>
      <c r="G69" s="93">
        <v>13743.7</v>
      </c>
      <c r="H69" s="93">
        <v>13755.7</v>
      </c>
      <c r="I69" s="93">
        <v>13762.7</v>
      </c>
      <c r="J69" s="93">
        <v>13766.1</v>
      </c>
      <c r="K69" s="93">
        <v>13768.9</v>
      </c>
      <c r="L69" s="93">
        <v>13762.2</v>
      </c>
      <c r="M69" s="93">
        <v>13760.7</v>
      </c>
      <c r="N69" s="93">
        <v>13724.5</v>
      </c>
      <c r="O69" s="93">
        <v>13709.4</v>
      </c>
      <c r="P69" s="93">
        <v>13682.4</v>
      </c>
      <c r="Q69" s="93">
        <v>13640</v>
      </c>
      <c r="R69" s="93">
        <v>13608</v>
      </c>
      <c r="S69" s="93">
        <v>13551.4</v>
      </c>
      <c r="T69" s="93">
        <v>13650.610294117645</v>
      </c>
      <c r="U69" s="93">
        <v>13643.957843137254</v>
      </c>
      <c r="V69" s="93">
        <v>13637.305392156861</v>
      </c>
      <c r="W69" s="93">
        <v>13630.652941176468</v>
      </c>
      <c r="X69" s="93">
        <v>13624.000490196076</v>
      </c>
      <c r="Y69" s="93">
        <v>13617.348039215683</v>
      </c>
      <c r="Z69" s="93">
        <v>13610.695588235292</v>
      </c>
      <c r="AA69" s="93">
        <v>13604.043137254899</v>
      </c>
      <c r="AB69" s="93">
        <v>13597.390686274508</v>
      </c>
      <c r="AC69" s="93">
        <v>13590.738235294115</v>
      </c>
      <c r="AD69" s="93">
        <v>13584.085784313724</v>
      </c>
      <c r="AE69" s="93">
        <v>13577.433333333331</v>
      </c>
      <c r="AF69" s="93">
        <v>13570.780882352939</v>
      </c>
      <c r="AG69" s="93">
        <v>13564.128431372546</v>
      </c>
      <c r="AH69" s="93">
        <v>13557.475980392155</v>
      </c>
      <c r="AI69" s="93">
        <v>13550.823529411762</v>
      </c>
      <c r="AJ69" s="93">
        <v>13544.171078431371</v>
      </c>
      <c r="AK69" s="93">
        <v>13537.518627450978</v>
      </c>
      <c r="AL69" s="93">
        <v>13530.866176470587</v>
      </c>
      <c r="AM69" s="93">
        <v>13524.213725490194</v>
      </c>
      <c r="AN69" s="93">
        <v>13517.561274509801</v>
      </c>
      <c r="AO69" s="93">
        <v>13510.908823529409</v>
      </c>
      <c r="AP69" s="93">
        <v>13504.256372549016</v>
      </c>
      <c r="AQ69" s="93">
        <v>13497.603921568625</v>
      </c>
      <c r="AR69" s="93">
        <v>13490.951470588232</v>
      </c>
      <c r="AS69" s="93">
        <v>13484.299019607841</v>
      </c>
      <c r="AT69" s="93">
        <v>13477.646568627448</v>
      </c>
      <c r="AU69" s="93">
        <v>13470.994117647057</v>
      </c>
      <c r="AV69" s="93">
        <v>13464.341666666664</v>
      </c>
      <c r="AW69" s="93">
        <v>13457.689215686272</v>
      </c>
    </row>
    <row r="70" spans="1:49" x14ac:dyDescent="0.3">
      <c r="A70" s="91"/>
      <c r="B70" s="92" t="s">
        <v>136</v>
      </c>
      <c r="C70" s="92">
        <v>8.1999999999999993</v>
      </c>
      <c r="D70" s="92">
        <v>8.1999999999999993</v>
      </c>
      <c r="E70" s="92">
        <v>8.1</v>
      </c>
      <c r="F70" s="92">
        <v>8.1</v>
      </c>
      <c r="G70" s="92">
        <v>8</v>
      </c>
      <c r="H70" s="92">
        <v>8</v>
      </c>
      <c r="I70" s="92">
        <v>8</v>
      </c>
      <c r="J70" s="92">
        <v>7.9</v>
      </c>
      <c r="K70" s="92">
        <v>7.9</v>
      </c>
      <c r="L70" s="92">
        <v>7.8</v>
      </c>
      <c r="M70" s="92">
        <v>7.8</v>
      </c>
      <c r="N70" s="92">
        <v>7.8</v>
      </c>
      <c r="O70" s="92">
        <v>7.7</v>
      </c>
      <c r="P70" s="92">
        <v>7.7</v>
      </c>
      <c r="Q70" s="92">
        <v>7.7</v>
      </c>
      <c r="R70" s="92">
        <v>7.6</v>
      </c>
      <c r="S70" s="92">
        <v>7.6</v>
      </c>
      <c r="T70" s="92">
        <v>7.5419117647058824</v>
      </c>
      <c r="U70" s="92">
        <v>7.5034313725490192</v>
      </c>
      <c r="V70" s="92">
        <v>7.4649509803921568</v>
      </c>
      <c r="W70" s="92">
        <v>7.4264705882352935</v>
      </c>
      <c r="X70" s="92">
        <v>7.3879901960784311</v>
      </c>
      <c r="Y70" s="92">
        <v>7.3495098039215687</v>
      </c>
      <c r="Z70" s="92">
        <v>7.3110294117647054</v>
      </c>
      <c r="AA70" s="92">
        <v>7.2725490196078431</v>
      </c>
      <c r="AB70" s="92">
        <v>7.2340686274509807</v>
      </c>
      <c r="AC70" s="92">
        <v>7.1955882352941174</v>
      </c>
      <c r="AD70" s="92">
        <v>7.157107843137255</v>
      </c>
      <c r="AE70" s="92">
        <v>7.1186274509803926</v>
      </c>
      <c r="AF70" s="92">
        <v>7.0801470588235293</v>
      </c>
      <c r="AG70" s="92">
        <v>7.041666666666667</v>
      </c>
      <c r="AH70" s="92">
        <v>7.0031862745098046</v>
      </c>
      <c r="AI70" s="92">
        <v>6.9647058823529413</v>
      </c>
      <c r="AJ70" s="92">
        <v>6.926225490196078</v>
      </c>
      <c r="AK70" s="92">
        <v>6.8877450980392156</v>
      </c>
      <c r="AL70" s="92">
        <v>6.8492647058823533</v>
      </c>
      <c r="AM70" s="92">
        <v>6.81078431372549</v>
      </c>
      <c r="AN70" s="92">
        <v>6.7723039215686276</v>
      </c>
      <c r="AO70" s="92">
        <v>6.7338235294117652</v>
      </c>
      <c r="AP70" s="92">
        <v>6.6953431372549019</v>
      </c>
      <c r="AQ70" s="92">
        <v>6.6568627450980395</v>
      </c>
      <c r="AR70" s="92">
        <v>6.6183823529411772</v>
      </c>
      <c r="AS70" s="92">
        <v>6.5799019607843139</v>
      </c>
      <c r="AT70" s="92">
        <v>6.5414215686274515</v>
      </c>
      <c r="AU70" s="92">
        <v>6.5029411764705891</v>
      </c>
      <c r="AV70" s="92">
        <v>6.4644607843137258</v>
      </c>
      <c r="AW70" s="92">
        <v>6.4259803921568635</v>
      </c>
    </row>
    <row r="71" spans="1:49" x14ac:dyDescent="0.3">
      <c r="A71" s="94" t="s">
        <v>55</v>
      </c>
      <c r="B71" s="95" t="s">
        <v>133</v>
      </c>
      <c r="C71" s="96">
        <v>151811.6</v>
      </c>
      <c r="D71" s="96">
        <v>151381.5</v>
      </c>
      <c r="E71" s="96">
        <v>151100.6</v>
      </c>
      <c r="F71" s="96">
        <v>150710.1</v>
      </c>
      <c r="G71" s="96">
        <v>150288.20000000001</v>
      </c>
      <c r="H71" s="96">
        <v>149959.4</v>
      </c>
      <c r="I71" s="96">
        <v>149577.79999999999</v>
      </c>
      <c r="J71" s="96">
        <v>149204</v>
      </c>
      <c r="K71" s="96">
        <v>148901.70000000001</v>
      </c>
      <c r="L71" s="96">
        <v>148643.29999999999</v>
      </c>
      <c r="M71" s="96">
        <v>148325.9</v>
      </c>
      <c r="N71" s="96">
        <v>148044.29999999999</v>
      </c>
      <c r="O71" s="96">
        <v>147728.4</v>
      </c>
      <c r="P71" s="96">
        <v>147452.20000000001</v>
      </c>
      <c r="Q71" s="96">
        <v>147223.29999999999</v>
      </c>
      <c r="R71" s="96">
        <v>146908</v>
      </c>
      <c r="S71" s="96">
        <v>146589.4</v>
      </c>
      <c r="T71" s="96">
        <v>146144.95882352936</v>
      </c>
      <c r="U71" s="96">
        <v>145822.17843137251</v>
      </c>
      <c r="V71" s="96">
        <v>145499.39803921565</v>
      </c>
      <c r="W71" s="96">
        <v>145176.6176470588</v>
      </c>
      <c r="X71" s="96">
        <v>144853.83725490191</v>
      </c>
      <c r="Y71" s="96">
        <v>144531.05686274506</v>
      </c>
      <c r="Z71" s="96">
        <v>144208.2764705882</v>
      </c>
      <c r="AA71" s="96">
        <v>143885.49607843134</v>
      </c>
      <c r="AB71" s="96">
        <v>143562.71568627446</v>
      </c>
      <c r="AC71" s="96">
        <v>143239.9352941176</v>
      </c>
      <c r="AD71" s="96">
        <v>142917.15490196075</v>
      </c>
      <c r="AE71" s="96">
        <v>142594.37450980389</v>
      </c>
      <c r="AF71" s="96">
        <v>142271.59411764701</v>
      </c>
      <c r="AG71" s="96">
        <v>141948.81372549015</v>
      </c>
      <c r="AH71" s="96">
        <v>141626.0333333333</v>
      </c>
      <c r="AI71" s="96">
        <v>141303.25294117641</v>
      </c>
      <c r="AJ71" s="96">
        <v>140980.47254901956</v>
      </c>
      <c r="AK71" s="96">
        <v>140657.6921568627</v>
      </c>
      <c r="AL71" s="96">
        <v>140334.91176470584</v>
      </c>
      <c r="AM71" s="96">
        <v>140012.13137254896</v>
      </c>
      <c r="AN71" s="96">
        <v>139689.3509803921</v>
      </c>
      <c r="AO71" s="96">
        <v>139366.57058823525</v>
      </c>
      <c r="AP71" s="96">
        <v>139043.79019607839</v>
      </c>
      <c r="AQ71" s="96">
        <v>138721.00980392151</v>
      </c>
      <c r="AR71" s="96">
        <v>138398.22941176465</v>
      </c>
      <c r="AS71" s="96">
        <v>138075.4490196078</v>
      </c>
      <c r="AT71" s="96">
        <v>137752.66862745094</v>
      </c>
      <c r="AU71" s="96">
        <v>137429.88823529406</v>
      </c>
      <c r="AV71" s="96">
        <v>137107.1078431372</v>
      </c>
      <c r="AW71" s="96">
        <v>136784.32745098035</v>
      </c>
    </row>
    <row r="72" spans="1:49" x14ac:dyDescent="0.3">
      <c r="A72" s="94"/>
      <c r="B72" s="95" t="s">
        <v>134</v>
      </c>
      <c r="C72" s="95">
        <v>59.7</v>
      </c>
      <c r="D72" s="95">
        <v>59.9</v>
      </c>
      <c r="E72" s="95">
        <v>60.1</v>
      </c>
      <c r="F72" s="95">
        <v>60.2</v>
      </c>
      <c r="G72" s="95">
        <v>60.2</v>
      </c>
      <c r="H72" s="95">
        <v>60.3</v>
      </c>
      <c r="I72" s="95">
        <v>60.4</v>
      </c>
      <c r="J72" s="95">
        <v>60.4</v>
      </c>
      <c r="K72" s="95">
        <v>60.5</v>
      </c>
      <c r="L72" s="95">
        <v>60.6</v>
      </c>
      <c r="M72" s="95">
        <v>60.6</v>
      </c>
      <c r="N72" s="95">
        <v>60.7</v>
      </c>
      <c r="O72" s="95">
        <v>60.7</v>
      </c>
      <c r="P72" s="95">
        <v>60.7</v>
      </c>
      <c r="Q72" s="95">
        <v>60.8</v>
      </c>
      <c r="R72" s="95">
        <v>60.9</v>
      </c>
      <c r="S72" s="95">
        <v>61</v>
      </c>
      <c r="T72" s="95">
        <v>61.068382352941178</v>
      </c>
      <c r="U72" s="95">
        <v>61.136764705882349</v>
      </c>
      <c r="V72" s="95">
        <v>61.205147058823528</v>
      </c>
      <c r="W72" s="95">
        <v>61.273529411764706</v>
      </c>
      <c r="X72" s="95">
        <v>61.341911764705884</v>
      </c>
      <c r="Y72" s="95">
        <v>61.410294117647055</v>
      </c>
      <c r="Z72" s="95">
        <v>61.478676470588233</v>
      </c>
      <c r="AA72" s="95">
        <v>61.547058823529412</v>
      </c>
      <c r="AB72" s="95">
        <v>61.61544117647059</v>
      </c>
      <c r="AC72" s="95">
        <v>61.683823529411761</v>
      </c>
      <c r="AD72" s="95">
        <v>61.752205882352939</v>
      </c>
      <c r="AE72" s="95">
        <v>61.820588235294117</v>
      </c>
      <c r="AF72" s="95">
        <v>61.888970588235296</v>
      </c>
      <c r="AG72" s="95">
        <v>61.957352941176467</v>
      </c>
      <c r="AH72" s="95">
        <v>62.025735294117645</v>
      </c>
      <c r="AI72" s="95">
        <v>62.094117647058823</v>
      </c>
      <c r="AJ72" s="95">
        <v>62.162500000000001</v>
      </c>
      <c r="AK72" s="95">
        <v>62.230882352941173</v>
      </c>
      <c r="AL72" s="95">
        <v>62.299264705882351</v>
      </c>
      <c r="AM72" s="95">
        <v>62.367647058823529</v>
      </c>
      <c r="AN72" s="95">
        <v>62.436029411764707</v>
      </c>
      <c r="AO72" s="95">
        <v>62.504411764705878</v>
      </c>
      <c r="AP72" s="95">
        <v>62.572794117647057</v>
      </c>
      <c r="AQ72" s="95">
        <v>62.641176470588235</v>
      </c>
      <c r="AR72" s="95">
        <v>62.709558823529406</v>
      </c>
      <c r="AS72" s="95">
        <v>62.777941176470584</v>
      </c>
      <c r="AT72" s="95">
        <v>62.846323529411762</v>
      </c>
      <c r="AU72" s="95">
        <v>62.914705882352941</v>
      </c>
      <c r="AV72" s="95">
        <v>62.983088235294119</v>
      </c>
      <c r="AW72" s="95">
        <v>63.05147058823529</v>
      </c>
    </row>
    <row r="73" spans="1:49" x14ac:dyDescent="0.3">
      <c r="A73" s="94"/>
      <c r="B73" s="95" t="s">
        <v>135</v>
      </c>
      <c r="C73" s="96">
        <v>16473.5</v>
      </c>
      <c r="D73" s="96">
        <v>16292.9</v>
      </c>
      <c r="E73" s="96">
        <v>16138.5</v>
      </c>
      <c r="F73" s="96">
        <v>16019.4</v>
      </c>
      <c r="G73" s="96">
        <v>15904.5</v>
      </c>
      <c r="H73" s="96">
        <v>15818.5</v>
      </c>
      <c r="I73" s="96">
        <v>15688.5</v>
      </c>
      <c r="J73" s="96">
        <v>15589.3</v>
      </c>
      <c r="K73" s="96">
        <v>15480.4</v>
      </c>
      <c r="L73" s="96">
        <v>15367.3</v>
      </c>
      <c r="M73" s="96">
        <v>15253.7</v>
      </c>
      <c r="N73" s="96">
        <v>15131.1</v>
      </c>
      <c r="O73" s="96">
        <v>15039.3</v>
      </c>
      <c r="P73" s="96">
        <v>14976.8</v>
      </c>
      <c r="Q73" s="96">
        <v>14859.6</v>
      </c>
      <c r="R73" s="96">
        <v>14767.3</v>
      </c>
      <c r="S73" s="96">
        <v>14663</v>
      </c>
      <c r="T73" s="96">
        <v>14512.619117647057</v>
      </c>
      <c r="U73" s="96">
        <v>14403.148039215685</v>
      </c>
      <c r="V73" s="96">
        <v>14293.676960784311</v>
      </c>
      <c r="W73" s="96">
        <v>14184.205882352939</v>
      </c>
      <c r="X73" s="96">
        <v>14074.734803921565</v>
      </c>
      <c r="Y73" s="96">
        <v>13965.263725490193</v>
      </c>
      <c r="Z73" s="96">
        <v>13855.792647058821</v>
      </c>
      <c r="AA73" s="96">
        <v>13746.321568627449</v>
      </c>
      <c r="AB73" s="96">
        <v>13636.850490196077</v>
      </c>
      <c r="AC73" s="96">
        <v>13527.379411764703</v>
      </c>
      <c r="AD73" s="96">
        <v>13417.908333333331</v>
      </c>
      <c r="AE73" s="96">
        <v>13308.437254901957</v>
      </c>
      <c r="AF73" s="96">
        <v>13198.966176470585</v>
      </c>
      <c r="AG73" s="96">
        <v>13089.495098039213</v>
      </c>
      <c r="AH73" s="96">
        <v>12980.024019607841</v>
      </c>
      <c r="AI73" s="96">
        <v>12870.552941176467</v>
      </c>
      <c r="AJ73" s="96">
        <v>12761.081862745095</v>
      </c>
      <c r="AK73" s="96">
        <v>12651.610784313723</v>
      </c>
      <c r="AL73" s="96">
        <v>12542.13970588235</v>
      </c>
      <c r="AM73" s="96">
        <v>12432.668627450978</v>
      </c>
      <c r="AN73" s="96">
        <v>12323.197549019606</v>
      </c>
      <c r="AO73" s="96">
        <v>12213.726470588233</v>
      </c>
      <c r="AP73" s="96">
        <v>12104.25539215686</v>
      </c>
      <c r="AQ73" s="96">
        <v>11994.784313725488</v>
      </c>
      <c r="AR73" s="96">
        <v>11885.313235294114</v>
      </c>
      <c r="AS73" s="96">
        <v>11775.842156862742</v>
      </c>
      <c r="AT73" s="96">
        <v>11666.37107843137</v>
      </c>
      <c r="AU73" s="96">
        <v>11556.899999999998</v>
      </c>
      <c r="AV73" s="96">
        <v>11447.428921568626</v>
      </c>
      <c r="AW73" s="96">
        <v>11337.957843137252</v>
      </c>
    </row>
    <row r="74" spans="1:49" x14ac:dyDescent="0.3">
      <c r="A74" s="94"/>
      <c r="B74" s="95" t="s">
        <v>136</v>
      </c>
      <c r="C74" s="95">
        <v>6.5</v>
      </c>
      <c r="D74" s="95">
        <v>6.4</v>
      </c>
      <c r="E74" s="95">
        <v>6.4</v>
      </c>
      <c r="F74" s="95">
        <v>6.4</v>
      </c>
      <c r="G74" s="95">
        <v>6.4</v>
      </c>
      <c r="H74" s="95">
        <v>6.4</v>
      </c>
      <c r="I74" s="95">
        <v>6.3</v>
      </c>
      <c r="J74" s="95">
        <v>6.3</v>
      </c>
      <c r="K74" s="95">
        <v>6.3</v>
      </c>
      <c r="L74" s="95">
        <v>6.3</v>
      </c>
      <c r="M74" s="95">
        <v>6.2</v>
      </c>
      <c r="N74" s="95">
        <v>6.2</v>
      </c>
      <c r="O74" s="95">
        <v>6.2</v>
      </c>
      <c r="P74" s="95">
        <v>6.2</v>
      </c>
      <c r="Q74" s="95">
        <v>6.1</v>
      </c>
      <c r="R74" s="95">
        <v>6.1</v>
      </c>
      <c r="S74" s="95">
        <v>6.1</v>
      </c>
      <c r="T74" s="95">
        <v>6.0683823529411747</v>
      </c>
      <c r="U74" s="95">
        <v>6.0446078431372534</v>
      </c>
      <c r="V74" s="95">
        <v>6.0208333333333321</v>
      </c>
      <c r="W74" s="95">
        <v>5.99705882352941</v>
      </c>
      <c r="X74" s="95">
        <v>5.9732843137254887</v>
      </c>
      <c r="Y74" s="95">
        <v>5.9495098039215675</v>
      </c>
      <c r="Z74" s="95">
        <v>5.9257352941176453</v>
      </c>
      <c r="AA74" s="95">
        <v>5.9019607843137241</v>
      </c>
      <c r="AB74" s="95">
        <v>5.8781862745098019</v>
      </c>
      <c r="AC74" s="95">
        <v>5.8544117647058806</v>
      </c>
      <c r="AD74" s="95">
        <v>5.8306372549019594</v>
      </c>
      <c r="AE74" s="95">
        <v>5.8068627450980372</v>
      </c>
      <c r="AF74" s="95">
        <v>5.783088235294116</v>
      </c>
      <c r="AG74" s="95">
        <v>5.7593137254901947</v>
      </c>
      <c r="AH74" s="95">
        <v>5.7355392156862726</v>
      </c>
      <c r="AI74" s="95">
        <v>5.7117647058823513</v>
      </c>
      <c r="AJ74" s="95">
        <v>5.6879901960784292</v>
      </c>
      <c r="AK74" s="95">
        <v>5.6642156862745079</v>
      </c>
      <c r="AL74" s="95">
        <v>5.6404411764705866</v>
      </c>
      <c r="AM74" s="95">
        <v>5.6166666666666645</v>
      </c>
      <c r="AN74" s="95">
        <v>5.5928921568627432</v>
      </c>
      <c r="AO74" s="95">
        <v>5.5691176470588211</v>
      </c>
      <c r="AP74" s="95">
        <v>5.5453431372548998</v>
      </c>
      <c r="AQ74" s="95">
        <v>5.5215686274509785</v>
      </c>
      <c r="AR74" s="95">
        <v>5.4977941176470564</v>
      </c>
      <c r="AS74" s="95">
        <v>5.4740196078431351</v>
      </c>
      <c r="AT74" s="95">
        <v>5.450245098039213</v>
      </c>
      <c r="AU74" s="95">
        <v>5.4264705882352917</v>
      </c>
      <c r="AV74" s="95">
        <v>5.4026960784313705</v>
      </c>
      <c r="AW74" s="95">
        <v>5.3789215686274492</v>
      </c>
    </row>
    <row r="75" spans="1:49" x14ac:dyDescent="0.3">
      <c r="A75" s="97" t="s">
        <v>27</v>
      </c>
      <c r="B75" s="98" t="s">
        <v>133</v>
      </c>
      <c r="C75" s="99">
        <v>4664.8</v>
      </c>
      <c r="D75" s="99">
        <v>4731.3</v>
      </c>
      <c r="E75" s="99">
        <v>4786</v>
      </c>
      <c r="F75" s="99">
        <v>4835.8999999999996</v>
      </c>
      <c r="G75" s="99">
        <v>4886</v>
      </c>
      <c r="H75" s="99">
        <v>4936.2</v>
      </c>
      <c r="I75" s="99">
        <v>4985.6000000000004</v>
      </c>
      <c r="J75" s="99">
        <v>5029.8999999999996</v>
      </c>
      <c r="K75" s="99">
        <v>5077.3999999999996</v>
      </c>
      <c r="L75" s="99">
        <v>5127.6000000000004</v>
      </c>
      <c r="M75" s="99">
        <v>5179.3999999999996</v>
      </c>
      <c r="N75" s="99">
        <v>5234.5</v>
      </c>
      <c r="O75" s="99">
        <v>5296.3</v>
      </c>
      <c r="P75" s="99">
        <v>5359.2</v>
      </c>
      <c r="Q75" s="99">
        <v>5422.2</v>
      </c>
      <c r="R75" s="99">
        <v>5483.5</v>
      </c>
      <c r="S75" s="99">
        <v>5546.5</v>
      </c>
      <c r="T75" s="99">
        <v>5573.3875000000007</v>
      </c>
      <c r="U75" s="99">
        <v>5626.7553921568633</v>
      </c>
      <c r="V75" s="99">
        <v>5680.1232843137259</v>
      </c>
      <c r="W75" s="99">
        <v>5733.4911764705885</v>
      </c>
      <c r="X75" s="99">
        <v>5786.859068627452</v>
      </c>
      <c r="Y75" s="99">
        <v>5840.2269607843145</v>
      </c>
      <c r="Z75" s="99">
        <v>5893.5948529411771</v>
      </c>
      <c r="AA75" s="99">
        <v>5946.9627450980397</v>
      </c>
      <c r="AB75" s="99">
        <v>6000.3306372549032</v>
      </c>
      <c r="AC75" s="99">
        <v>6053.6985294117658</v>
      </c>
      <c r="AD75" s="99">
        <v>6107.0664215686284</v>
      </c>
      <c r="AE75" s="99">
        <v>6160.4343137254909</v>
      </c>
      <c r="AF75" s="99">
        <v>6213.8022058823535</v>
      </c>
      <c r="AG75" s="99">
        <v>6267.1700980392161</v>
      </c>
      <c r="AH75" s="99">
        <v>6320.5379901960787</v>
      </c>
      <c r="AI75" s="99">
        <v>6373.9058823529422</v>
      </c>
      <c r="AJ75" s="99">
        <v>6427.2737745098048</v>
      </c>
      <c r="AK75" s="99">
        <v>6480.6416666666673</v>
      </c>
      <c r="AL75" s="99">
        <v>6534.0095588235299</v>
      </c>
      <c r="AM75" s="99">
        <v>6587.3774509803934</v>
      </c>
      <c r="AN75" s="99">
        <v>6640.745343137256</v>
      </c>
      <c r="AO75" s="99">
        <v>6694.1132352941186</v>
      </c>
      <c r="AP75" s="99">
        <v>6747.4811274509811</v>
      </c>
      <c r="AQ75" s="99">
        <v>6800.8490196078437</v>
      </c>
      <c r="AR75" s="99">
        <v>6854.2169117647063</v>
      </c>
      <c r="AS75" s="99">
        <v>6907.5848039215689</v>
      </c>
      <c r="AT75" s="99">
        <v>6960.9526960784315</v>
      </c>
      <c r="AU75" s="99">
        <v>7014.320588235295</v>
      </c>
      <c r="AV75" s="99">
        <v>7067.6884803921575</v>
      </c>
      <c r="AW75" s="99">
        <v>7121.056372549021</v>
      </c>
    </row>
    <row r="76" spans="1:49" x14ac:dyDescent="0.3">
      <c r="A76" s="97"/>
      <c r="B76" s="98" t="s">
        <v>134</v>
      </c>
      <c r="C76" s="98">
        <v>49.9</v>
      </c>
      <c r="D76" s="98">
        <v>50</v>
      </c>
      <c r="E76" s="98">
        <v>50.1</v>
      </c>
      <c r="F76" s="98">
        <v>50.2</v>
      </c>
      <c r="G76" s="98">
        <v>50.2</v>
      </c>
      <c r="H76" s="98">
        <v>50.3</v>
      </c>
      <c r="I76" s="98">
        <v>50.3</v>
      </c>
      <c r="J76" s="98">
        <v>50.3</v>
      </c>
      <c r="K76" s="98">
        <v>50.3</v>
      </c>
      <c r="L76" s="98">
        <v>50.3</v>
      </c>
      <c r="M76" s="98">
        <v>50.4</v>
      </c>
      <c r="N76" s="98">
        <v>50.4</v>
      </c>
      <c r="O76" s="98">
        <v>50.5</v>
      </c>
      <c r="P76" s="98">
        <v>50.5</v>
      </c>
      <c r="Q76" s="98">
        <v>50.6</v>
      </c>
      <c r="R76" s="98">
        <v>50.6</v>
      </c>
      <c r="S76" s="98">
        <v>50.7</v>
      </c>
      <c r="T76" s="98">
        <v>50.70000000000001</v>
      </c>
      <c r="U76" s="98">
        <v>50.741176470588243</v>
      </c>
      <c r="V76" s="98">
        <v>50.782352941176477</v>
      </c>
      <c r="W76" s="98">
        <v>50.823529411764717</v>
      </c>
      <c r="X76" s="98">
        <v>50.864705882352951</v>
      </c>
      <c r="Y76" s="98">
        <v>50.905882352941184</v>
      </c>
      <c r="Z76" s="98">
        <v>50.947058823529417</v>
      </c>
      <c r="AA76" s="98">
        <v>50.988235294117658</v>
      </c>
      <c r="AB76" s="98">
        <v>51.029411764705891</v>
      </c>
      <c r="AC76" s="98">
        <v>51.070588235294125</v>
      </c>
      <c r="AD76" s="98">
        <v>51.111764705882365</v>
      </c>
      <c r="AE76" s="98">
        <v>51.152941176470598</v>
      </c>
      <c r="AF76" s="98">
        <v>51.194117647058832</v>
      </c>
      <c r="AG76" s="98">
        <v>51.235294117647065</v>
      </c>
      <c r="AH76" s="98">
        <v>51.276470588235306</v>
      </c>
      <c r="AI76" s="98">
        <v>51.317647058823539</v>
      </c>
      <c r="AJ76" s="98">
        <v>51.358823529411772</v>
      </c>
      <c r="AK76" s="98">
        <v>51.400000000000006</v>
      </c>
      <c r="AL76" s="98">
        <v>51.441176470588246</v>
      </c>
      <c r="AM76" s="98">
        <v>51.48235294117648</v>
      </c>
      <c r="AN76" s="98">
        <v>51.523529411764713</v>
      </c>
      <c r="AO76" s="98">
        <v>51.564705882352953</v>
      </c>
      <c r="AP76" s="98">
        <v>51.605882352941187</v>
      </c>
      <c r="AQ76" s="98">
        <v>51.64705882352942</v>
      </c>
      <c r="AR76" s="98">
        <v>51.688235294117653</v>
      </c>
      <c r="AS76" s="98">
        <v>51.729411764705894</v>
      </c>
      <c r="AT76" s="98">
        <v>51.770588235294127</v>
      </c>
      <c r="AU76" s="98">
        <v>51.811764705882361</v>
      </c>
      <c r="AV76" s="98">
        <v>51.852941176470601</v>
      </c>
      <c r="AW76" s="98">
        <v>51.894117647058835</v>
      </c>
    </row>
    <row r="77" spans="1:49" x14ac:dyDescent="0.3">
      <c r="A77" s="97"/>
      <c r="B77" s="98" t="s">
        <v>135</v>
      </c>
      <c r="C77" s="99">
        <v>989.2</v>
      </c>
      <c r="D77" s="99">
        <v>999.7</v>
      </c>
      <c r="E77" s="99">
        <v>1008.6</v>
      </c>
      <c r="F77" s="99">
        <v>1015.6</v>
      </c>
      <c r="G77" s="99">
        <v>1022.6</v>
      </c>
      <c r="H77" s="99">
        <v>1029.0999999999999</v>
      </c>
      <c r="I77" s="99">
        <v>1036.5</v>
      </c>
      <c r="J77" s="99">
        <v>1037.2</v>
      </c>
      <c r="K77" s="99">
        <v>1044.4000000000001</v>
      </c>
      <c r="L77" s="99">
        <v>1049.5</v>
      </c>
      <c r="M77" s="99">
        <v>1055.2</v>
      </c>
      <c r="N77" s="99">
        <v>1059.3</v>
      </c>
      <c r="O77" s="99">
        <v>1064</v>
      </c>
      <c r="P77" s="99">
        <v>1072</v>
      </c>
      <c r="Q77" s="99">
        <v>1078.2</v>
      </c>
      <c r="R77" s="99">
        <v>1085.0999999999999</v>
      </c>
      <c r="S77" s="99">
        <v>1090.3</v>
      </c>
      <c r="T77" s="99">
        <v>1096.5316176470587</v>
      </c>
      <c r="U77" s="99">
        <v>1102.4436274509803</v>
      </c>
      <c r="V77" s="99">
        <v>1108.3556372549019</v>
      </c>
      <c r="W77" s="99">
        <v>1114.2676470588235</v>
      </c>
      <c r="X77" s="99">
        <v>1120.1796568627451</v>
      </c>
      <c r="Y77" s="99">
        <v>1126.0916666666665</v>
      </c>
      <c r="Z77" s="99">
        <v>1132.0036764705881</v>
      </c>
      <c r="AA77" s="99">
        <v>1137.9156862745097</v>
      </c>
      <c r="AB77" s="99">
        <v>1143.8276960784312</v>
      </c>
      <c r="AC77" s="99">
        <v>1149.7397058823528</v>
      </c>
      <c r="AD77" s="99">
        <v>1155.6517156862744</v>
      </c>
      <c r="AE77" s="99">
        <v>1161.563725490196</v>
      </c>
      <c r="AF77" s="99">
        <v>1167.4757352941176</v>
      </c>
      <c r="AG77" s="99">
        <v>1173.387745098039</v>
      </c>
      <c r="AH77" s="99">
        <v>1179.2997549019606</v>
      </c>
      <c r="AI77" s="99">
        <v>1185.2117647058822</v>
      </c>
      <c r="AJ77" s="99">
        <v>1191.1237745098038</v>
      </c>
      <c r="AK77" s="99">
        <v>1197.0357843137253</v>
      </c>
      <c r="AL77" s="99">
        <v>1202.9477941176469</v>
      </c>
      <c r="AM77" s="99">
        <v>1208.8598039215685</v>
      </c>
      <c r="AN77" s="99">
        <v>1214.7718137254901</v>
      </c>
      <c r="AO77" s="99">
        <v>1220.6838235294117</v>
      </c>
      <c r="AP77" s="99">
        <v>1226.5958333333331</v>
      </c>
      <c r="AQ77" s="99">
        <v>1232.5078431372547</v>
      </c>
      <c r="AR77" s="99">
        <v>1238.4198529411763</v>
      </c>
      <c r="AS77" s="99">
        <v>1244.3318627450979</v>
      </c>
      <c r="AT77" s="99">
        <v>1250.2438725490194</v>
      </c>
      <c r="AU77" s="99">
        <v>1256.155882352941</v>
      </c>
      <c r="AV77" s="99">
        <v>1262.0678921568626</v>
      </c>
      <c r="AW77" s="99">
        <v>1267.979901960784</v>
      </c>
    </row>
    <row r="78" spans="1:49" x14ac:dyDescent="0.3">
      <c r="A78" s="97"/>
      <c r="B78" s="98" t="s">
        <v>136</v>
      </c>
      <c r="C78" s="98">
        <v>10.6</v>
      </c>
      <c r="D78" s="98">
        <v>10.6</v>
      </c>
      <c r="E78" s="98">
        <v>10.6</v>
      </c>
      <c r="F78" s="98">
        <v>10.5</v>
      </c>
      <c r="G78" s="98">
        <v>10.5</v>
      </c>
      <c r="H78" s="98">
        <v>10.5</v>
      </c>
      <c r="I78" s="98">
        <v>10.5</v>
      </c>
      <c r="J78" s="98">
        <v>10.4</v>
      </c>
      <c r="K78" s="98">
        <v>10.4</v>
      </c>
      <c r="L78" s="98">
        <v>10.3</v>
      </c>
      <c r="M78" s="98">
        <v>10.3</v>
      </c>
      <c r="N78" s="98">
        <v>10.199999999999999</v>
      </c>
      <c r="O78" s="98">
        <v>10.1</v>
      </c>
      <c r="P78" s="98">
        <v>10.1</v>
      </c>
      <c r="Q78" s="98">
        <v>10.1</v>
      </c>
      <c r="R78" s="98">
        <v>10</v>
      </c>
      <c r="S78" s="98">
        <v>10</v>
      </c>
      <c r="T78" s="98">
        <v>9.9602941176470576</v>
      </c>
      <c r="U78" s="98">
        <v>9.9186274509803916</v>
      </c>
      <c r="V78" s="98">
        <v>9.8769607843137255</v>
      </c>
      <c r="W78" s="98">
        <v>9.8352941176470576</v>
      </c>
      <c r="X78" s="98">
        <v>9.7936274509803916</v>
      </c>
      <c r="Y78" s="98">
        <v>9.7519607843137255</v>
      </c>
      <c r="Z78" s="98">
        <v>9.7102941176470576</v>
      </c>
      <c r="AA78" s="98">
        <v>9.6686274509803916</v>
      </c>
      <c r="AB78" s="98">
        <v>9.6269607843137255</v>
      </c>
      <c r="AC78" s="98">
        <v>9.5852941176470576</v>
      </c>
      <c r="AD78" s="98">
        <v>9.5436274509803916</v>
      </c>
      <c r="AE78" s="98">
        <v>9.5019607843137255</v>
      </c>
      <c r="AF78" s="98">
        <v>9.4602941176470576</v>
      </c>
      <c r="AG78" s="98">
        <v>9.4186274509803916</v>
      </c>
      <c r="AH78" s="98">
        <v>9.3769607843137255</v>
      </c>
      <c r="AI78" s="98">
        <v>9.3352941176470576</v>
      </c>
      <c r="AJ78" s="98">
        <v>9.2936274509803916</v>
      </c>
      <c r="AK78" s="98">
        <v>9.2519607843137255</v>
      </c>
      <c r="AL78" s="98">
        <v>9.2102941176470576</v>
      </c>
      <c r="AM78" s="98">
        <v>9.1686274509803916</v>
      </c>
      <c r="AN78" s="98">
        <v>9.1269607843137255</v>
      </c>
      <c r="AO78" s="98">
        <v>9.0852941176470576</v>
      </c>
      <c r="AP78" s="98">
        <v>9.0436274509803916</v>
      </c>
      <c r="AQ78" s="98">
        <v>9.0019607843137255</v>
      </c>
      <c r="AR78" s="98">
        <v>8.9602941176470576</v>
      </c>
      <c r="AS78" s="98">
        <v>8.9186274509803916</v>
      </c>
      <c r="AT78" s="98">
        <v>8.8769607843137255</v>
      </c>
      <c r="AU78" s="98">
        <v>8.8352941176470576</v>
      </c>
      <c r="AV78" s="98">
        <v>8.7936274509803916</v>
      </c>
      <c r="AW78" s="98">
        <v>8.7519607843137255</v>
      </c>
    </row>
    <row r="79" spans="1:49" x14ac:dyDescent="0.3">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row>
    <row r="80" spans="1:49" x14ac:dyDescent="0.3">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row>
    <row r="81" spans="3:40" x14ac:dyDescent="0.3">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row>
    <row r="82" spans="3:40" x14ac:dyDescent="0.3">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row>
    <row r="83" spans="3:40" x14ac:dyDescent="0.3">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row>
    <row r="84" spans="3:40" x14ac:dyDescent="0.3">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row>
    <row r="85" spans="3:40" x14ac:dyDescent="0.3">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row>
    <row r="86" spans="3:40" x14ac:dyDescent="0.3">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row>
    <row r="87" spans="3:40" x14ac:dyDescent="0.3">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row>
    <row r="88" spans="3:40" x14ac:dyDescent="0.3">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row>
    <row r="89" spans="3:40" x14ac:dyDescent="0.3">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row>
    <row r="90" spans="3:40" x14ac:dyDescent="0.3">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row>
    <row r="91" spans="3:40" x14ac:dyDescent="0.3">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row>
    <row r="92" spans="3:40" x14ac:dyDescent="0.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row>
    <row r="93" spans="3:40" x14ac:dyDescent="0.3">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row>
    <row r="94" spans="3:40" x14ac:dyDescent="0.3">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row>
    <row r="95" spans="3:40" x14ac:dyDescent="0.3">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row>
    <row r="96" spans="3:40" x14ac:dyDescent="0.3">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row>
    <row r="97" spans="3:40" x14ac:dyDescent="0.3">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row>
    <row r="98" spans="3:40" x14ac:dyDescent="0.3">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row>
    <row r="99" spans="3:40" x14ac:dyDescent="0.3">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row>
    <row r="100" spans="3:40" x14ac:dyDescent="0.3">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row>
    <row r="101" spans="3:40" x14ac:dyDescent="0.3">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row>
    <row r="102" spans="3:40" x14ac:dyDescent="0.3">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row>
    <row r="103" spans="3:40" x14ac:dyDescent="0.3">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row>
    <row r="104" spans="3:40" x14ac:dyDescent="0.3">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row>
    <row r="105" spans="3:40" x14ac:dyDescent="0.3">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row>
    <row r="106" spans="3:40" x14ac:dyDescent="0.3">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row>
    <row r="107" spans="3:40" x14ac:dyDescent="0.3">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row>
    <row r="108" spans="3:40" x14ac:dyDescent="0.3">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row>
    <row r="109" spans="3:40" x14ac:dyDescent="0.3">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row>
    <row r="110" spans="3:40" x14ac:dyDescent="0.3">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row>
    <row r="111" spans="3:40" x14ac:dyDescent="0.3">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row>
    <row r="112" spans="3:40" x14ac:dyDescent="0.3">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row>
    <row r="113" spans="3:40" x14ac:dyDescent="0.3">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row>
    <row r="114" spans="3:40" x14ac:dyDescent="0.3">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row>
    <row r="115" spans="3:40" x14ac:dyDescent="0.3">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row>
    <row r="116" spans="3:40" x14ac:dyDescent="0.3">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row>
    <row r="117" spans="3:40" x14ac:dyDescent="0.3">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row>
    <row r="118" spans="3:40" x14ac:dyDescent="0.3">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row>
    <row r="119" spans="3:40" x14ac:dyDescent="0.3">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row>
    <row r="120" spans="3:40" x14ac:dyDescent="0.3">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row>
    <row r="121" spans="3:40" x14ac:dyDescent="0.3">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row>
    <row r="122" spans="3:40" x14ac:dyDescent="0.3">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row>
    <row r="123" spans="3:40" x14ac:dyDescent="0.3">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5"/>
  <sheetViews>
    <sheetView tabSelected="1" workbookViewId="0">
      <selection activeCell="A36" sqref="A36:AV45"/>
    </sheetView>
  </sheetViews>
  <sheetFormatPr defaultRowHeight="14.4" x14ac:dyDescent="0.3"/>
  <cols>
    <col min="1" max="1" width="35.88671875" customWidth="1"/>
    <col min="2" max="2" width="23.33203125" customWidth="1"/>
    <col min="3" max="3" width="19.44140625" customWidth="1"/>
    <col min="4" max="48" width="12.77734375" customWidth="1"/>
  </cols>
  <sheetData>
    <row r="1" spans="1:48" x14ac:dyDescent="0.3">
      <c r="B1" t="s">
        <v>206</v>
      </c>
    </row>
    <row r="2" spans="1:48" x14ac:dyDescent="0.3">
      <c r="A2" s="73" t="s">
        <v>138</v>
      </c>
      <c r="B2" s="68">
        <v>2014</v>
      </c>
      <c r="C2" s="68">
        <v>2015</v>
      </c>
      <c r="D2" s="68">
        <v>2016</v>
      </c>
      <c r="E2" s="68">
        <v>2017</v>
      </c>
      <c r="F2" s="68">
        <v>2018</v>
      </c>
      <c r="G2" s="68">
        <v>2019</v>
      </c>
      <c r="H2" s="68" t="s">
        <v>91</v>
      </c>
      <c r="I2" s="68" t="s">
        <v>92</v>
      </c>
      <c r="J2" s="68" t="s">
        <v>93</v>
      </c>
      <c r="K2" s="68" t="s">
        <v>94</v>
      </c>
      <c r="L2" s="68" t="s">
        <v>95</v>
      </c>
      <c r="M2" s="68" t="s">
        <v>96</v>
      </c>
      <c r="N2" s="68" t="s">
        <v>97</v>
      </c>
      <c r="O2" s="68" t="s">
        <v>98</v>
      </c>
      <c r="P2" s="68" t="s">
        <v>99</v>
      </c>
      <c r="Q2" s="68" t="s">
        <v>100</v>
      </c>
      <c r="R2" s="68" t="s">
        <v>101</v>
      </c>
      <c r="S2" s="68" t="s">
        <v>102</v>
      </c>
      <c r="T2" s="68" t="s">
        <v>103</v>
      </c>
      <c r="U2" s="68" t="s">
        <v>104</v>
      </c>
      <c r="V2" s="68" t="s">
        <v>105</v>
      </c>
      <c r="W2" s="68" t="s">
        <v>106</v>
      </c>
      <c r="X2" s="68" t="s">
        <v>107</v>
      </c>
      <c r="Y2" s="68" t="s">
        <v>108</v>
      </c>
      <c r="Z2" s="68" t="s">
        <v>109</v>
      </c>
      <c r="AA2" s="68" t="s">
        <v>110</v>
      </c>
      <c r="AB2" s="68" t="s">
        <v>111</v>
      </c>
      <c r="AC2" s="68" t="s">
        <v>112</v>
      </c>
      <c r="AD2" s="68" t="s">
        <v>113</v>
      </c>
      <c r="AE2" s="68" t="s">
        <v>114</v>
      </c>
      <c r="AF2" s="68" t="s">
        <v>115</v>
      </c>
      <c r="AG2" s="68" t="s">
        <v>116</v>
      </c>
      <c r="AH2" s="68" t="s">
        <v>117</v>
      </c>
      <c r="AI2" s="68" t="s">
        <v>118</v>
      </c>
      <c r="AJ2" s="68" t="s">
        <v>119</v>
      </c>
      <c r="AK2" s="68" t="s">
        <v>120</v>
      </c>
      <c r="AL2" s="68" t="s">
        <v>121</v>
      </c>
      <c r="AM2" s="68" t="s">
        <v>122</v>
      </c>
      <c r="AN2" s="68" t="s">
        <v>123</v>
      </c>
      <c r="AO2" s="68" t="s">
        <v>124</v>
      </c>
      <c r="AP2" s="68" t="s">
        <v>125</v>
      </c>
      <c r="AQ2" s="68" t="s">
        <v>126</v>
      </c>
      <c r="AR2" s="68" t="s">
        <v>127</v>
      </c>
      <c r="AS2" s="68" t="s">
        <v>128</v>
      </c>
      <c r="AT2" s="68" t="s">
        <v>129</v>
      </c>
      <c r="AU2" s="68" t="s">
        <v>130</v>
      </c>
      <c r="AV2" s="68" t="s">
        <v>131</v>
      </c>
    </row>
    <row r="3" spans="1:48" ht="13.2" customHeight="1" x14ac:dyDescent="0.3">
      <c r="A3" s="77" t="s">
        <v>0</v>
      </c>
      <c r="B3" s="79">
        <v>54294.3</v>
      </c>
      <c r="C3" s="79">
        <v>57371.199999999997</v>
      </c>
      <c r="D3" s="79">
        <v>60176.7</v>
      </c>
      <c r="E3" s="79">
        <v>63053</v>
      </c>
      <c r="F3" s="79">
        <v>66190.8</v>
      </c>
      <c r="G3" s="79">
        <v>69586.399999999994</v>
      </c>
      <c r="H3" s="79">
        <v>73153.3</v>
      </c>
      <c r="I3" s="79">
        <v>76835.5</v>
      </c>
      <c r="J3" s="79">
        <v>80668.899999999994</v>
      </c>
      <c r="K3" s="79">
        <v>84625.600000000006</v>
      </c>
      <c r="L3" s="79">
        <v>88644.2</v>
      </c>
      <c r="M3" s="79">
        <v>92788.3</v>
      </c>
      <c r="N3" s="79">
        <v>96985.8</v>
      </c>
      <c r="O3" s="79">
        <v>101335.6</v>
      </c>
      <c r="P3" s="79">
        <v>105735.6</v>
      </c>
      <c r="Q3" s="79">
        <v>110240.6</v>
      </c>
      <c r="R3" s="79">
        <v>114819.4</v>
      </c>
      <c r="S3" s="79">
        <v>116352.01029411767</v>
      </c>
      <c r="T3" s="79">
        <v>120152.52647058826</v>
      </c>
      <c r="U3" s="79">
        <v>123953.04264705884</v>
      </c>
      <c r="V3" s="79">
        <v>127753.55882352944</v>
      </c>
      <c r="W3" s="79">
        <v>131554.07500000001</v>
      </c>
      <c r="X3" s="79">
        <v>135354.59117647063</v>
      </c>
      <c r="Y3" s="79">
        <v>139155.10735294118</v>
      </c>
      <c r="Z3" s="79">
        <v>142955.62352941179</v>
      </c>
      <c r="AA3" s="79">
        <v>146756.13970588238</v>
      </c>
      <c r="AB3" s="79">
        <v>150556.65588235296</v>
      </c>
      <c r="AC3" s="79">
        <v>154357.17205882358</v>
      </c>
      <c r="AD3" s="79">
        <v>158157.68823529413</v>
      </c>
      <c r="AE3" s="79">
        <v>161958.20441176475</v>
      </c>
      <c r="AF3" s="79">
        <v>165758.7205882353</v>
      </c>
      <c r="AG3" s="79">
        <v>169559.23676470591</v>
      </c>
      <c r="AH3" s="79">
        <v>173359.7529411765</v>
      </c>
      <c r="AI3" s="79">
        <v>177160.26911764708</v>
      </c>
      <c r="AJ3" s="79">
        <v>180960.7852941177</v>
      </c>
      <c r="AK3" s="79">
        <v>184761.30147058825</v>
      </c>
      <c r="AL3" s="79">
        <v>188561.81764705887</v>
      </c>
      <c r="AM3" s="79">
        <v>192362.33382352942</v>
      </c>
      <c r="AN3" s="79">
        <v>196162.85000000003</v>
      </c>
      <c r="AO3" s="79">
        <v>199963.36617647059</v>
      </c>
      <c r="AP3" s="79">
        <v>203763.8823529412</v>
      </c>
      <c r="AQ3" s="79">
        <v>207564.39852941182</v>
      </c>
      <c r="AR3" s="79">
        <v>211364.91470588237</v>
      </c>
      <c r="AS3" s="79">
        <v>215165.43088235299</v>
      </c>
      <c r="AT3" s="79">
        <v>218965.94705882354</v>
      </c>
      <c r="AU3" s="79">
        <v>222766.46323529416</v>
      </c>
      <c r="AV3" s="79">
        <v>226566.97941176471</v>
      </c>
    </row>
    <row r="4" spans="1:48" x14ac:dyDescent="0.3">
      <c r="A4" s="82" t="s">
        <v>59</v>
      </c>
      <c r="B4" s="84">
        <v>41613.5</v>
      </c>
      <c r="C4" s="84">
        <v>42548.9</v>
      </c>
      <c r="D4" s="84">
        <v>43400.6</v>
      </c>
      <c r="E4" s="84">
        <v>44304.6</v>
      </c>
      <c r="F4" s="84">
        <v>45227.4</v>
      </c>
      <c r="G4" s="84">
        <v>46193.8</v>
      </c>
      <c r="H4" s="84">
        <v>47145.8</v>
      </c>
      <c r="I4" s="84">
        <v>48126.1</v>
      </c>
      <c r="J4" s="84">
        <v>49057.599999999999</v>
      </c>
      <c r="K4" s="84">
        <v>49979.5</v>
      </c>
      <c r="L4" s="84">
        <v>50834</v>
      </c>
      <c r="M4" s="84">
        <v>51701.599999999999</v>
      </c>
      <c r="N4" s="84">
        <v>52480.3</v>
      </c>
      <c r="O4" s="84">
        <v>53225.1</v>
      </c>
      <c r="P4" s="84">
        <v>53912.2</v>
      </c>
      <c r="Q4" s="84">
        <v>54578.2</v>
      </c>
      <c r="R4" s="84">
        <v>55264.3</v>
      </c>
      <c r="S4" s="84">
        <v>56649.214705882354</v>
      </c>
      <c r="T4" s="84">
        <v>57521.392156862741</v>
      </c>
      <c r="U4" s="84">
        <v>58393.569607843136</v>
      </c>
      <c r="V4" s="84">
        <v>59265.74705882353</v>
      </c>
      <c r="W4" s="84">
        <v>60137.924509803925</v>
      </c>
      <c r="X4" s="84">
        <v>61010.101960784312</v>
      </c>
      <c r="Y4" s="84">
        <v>61882.279411764706</v>
      </c>
      <c r="Z4" s="84">
        <v>62754.456862745094</v>
      </c>
      <c r="AA4" s="84">
        <v>63626.634313725488</v>
      </c>
      <c r="AB4" s="84">
        <v>64498.811764705883</v>
      </c>
      <c r="AC4" s="84">
        <v>65370.989215686277</v>
      </c>
      <c r="AD4" s="84">
        <v>66243.166666666657</v>
      </c>
      <c r="AE4" s="84">
        <v>67115.344117647066</v>
      </c>
      <c r="AF4" s="84">
        <v>67987.521568627446</v>
      </c>
      <c r="AG4" s="84">
        <v>68859.69901960784</v>
      </c>
      <c r="AH4" s="84">
        <v>69731.876470588235</v>
      </c>
      <c r="AI4" s="84">
        <v>70604.053921568629</v>
      </c>
      <c r="AJ4" s="84">
        <v>71476.231372549024</v>
      </c>
      <c r="AK4" s="84">
        <v>72348.408823529404</v>
      </c>
      <c r="AL4" s="84">
        <v>73220.586274509813</v>
      </c>
      <c r="AM4" s="84">
        <v>74092.763725490193</v>
      </c>
      <c r="AN4" s="84">
        <v>74964.941176470587</v>
      </c>
      <c r="AO4" s="84">
        <v>75837.118627450982</v>
      </c>
      <c r="AP4" s="84">
        <v>76709.296078431376</v>
      </c>
      <c r="AQ4" s="84">
        <v>77581.473529411771</v>
      </c>
      <c r="AR4" s="84">
        <v>78453.650980392151</v>
      </c>
      <c r="AS4" s="84">
        <v>79325.82843137256</v>
      </c>
      <c r="AT4" s="84">
        <v>80198.00588235294</v>
      </c>
      <c r="AU4" s="84">
        <v>81070.183333333334</v>
      </c>
      <c r="AV4" s="84">
        <v>81942.360784313729</v>
      </c>
    </row>
    <row r="5" spans="1:48" x14ac:dyDescent="0.3">
      <c r="A5" s="85" t="s">
        <v>58</v>
      </c>
      <c r="B5" s="87">
        <v>197381.4</v>
      </c>
      <c r="C5" s="87">
        <v>200204.4</v>
      </c>
      <c r="D5" s="87">
        <v>203714.1</v>
      </c>
      <c r="E5" s="87">
        <v>207998.7</v>
      </c>
      <c r="F5" s="87">
        <v>212528.6</v>
      </c>
      <c r="G5" s="87">
        <v>217097</v>
      </c>
      <c r="H5" s="87">
        <v>221813.1</v>
      </c>
      <c r="I5" s="87">
        <v>226213.8</v>
      </c>
      <c r="J5" s="87">
        <v>230578.5</v>
      </c>
      <c r="K5" s="87">
        <v>234824.2</v>
      </c>
      <c r="L5" s="87">
        <v>238894.1</v>
      </c>
      <c r="M5" s="87">
        <v>242398</v>
      </c>
      <c r="N5" s="87">
        <v>245924.2</v>
      </c>
      <c r="O5" s="87">
        <v>248986.3</v>
      </c>
      <c r="P5" s="87">
        <v>252004.2</v>
      </c>
      <c r="Q5" s="87">
        <v>254498.3</v>
      </c>
      <c r="R5" s="87">
        <v>256918.6</v>
      </c>
      <c r="S5" s="87">
        <v>264306.57279411767</v>
      </c>
      <c r="T5" s="87">
        <v>268236.20833333337</v>
      </c>
      <c r="U5" s="87">
        <v>272165.84387254907</v>
      </c>
      <c r="V5" s="87">
        <v>276095.47941176477</v>
      </c>
      <c r="W5" s="87">
        <v>280025.11495098041</v>
      </c>
      <c r="X5" s="87">
        <v>283954.75049019611</v>
      </c>
      <c r="Y5" s="87">
        <v>287884.38602941181</v>
      </c>
      <c r="Z5" s="87">
        <v>291814.02156862745</v>
      </c>
      <c r="AA5" s="87">
        <v>295743.6571078432</v>
      </c>
      <c r="AB5" s="87">
        <v>299673.29264705884</v>
      </c>
      <c r="AC5" s="87">
        <v>303602.92818627454</v>
      </c>
      <c r="AD5" s="87">
        <v>307532.56372549024</v>
      </c>
      <c r="AE5" s="87">
        <v>311462.19926470588</v>
      </c>
      <c r="AF5" s="87">
        <v>315391.83480392164</v>
      </c>
      <c r="AG5" s="87">
        <v>319321.47034313728</v>
      </c>
      <c r="AH5" s="87">
        <v>323251.10588235297</v>
      </c>
      <c r="AI5" s="87">
        <v>327180.74142156867</v>
      </c>
      <c r="AJ5" s="87">
        <v>331110.37696078431</v>
      </c>
      <c r="AK5" s="87">
        <v>335040.01250000007</v>
      </c>
      <c r="AL5" s="87">
        <v>338969.64803921571</v>
      </c>
      <c r="AM5" s="87">
        <v>342899.28357843141</v>
      </c>
      <c r="AN5" s="87">
        <v>346828.91911764711</v>
      </c>
      <c r="AO5" s="87">
        <v>350758.55465686275</v>
      </c>
      <c r="AP5" s="87">
        <v>354688.1901960785</v>
      </c>
      <c r="AQ5" s="87">
        <v>358617.82573529414</v>
      </c>
      <c r="AR5" s="87">
        <v>362547.46127450984</v>
      </c>
      <c r="AS5" s="87">
        <v>366477.09681372554</v>
      </c>
      <c r="AT5" s="87">
        <v>370406.73235294118</v>
      </c>
      <c r="AU5" s="87">
        <v>374336.36789215694</v>
      </c>
      <c r="AV5" s="87">
        <v>378266.00343137258</v>
      </c>
    </row>
    <row r="6" spans="1:48" x14ac:dyDescent="0.3">
      <c r="A6" s="88" t="s">
        <v>139</v>
      </c>
      <c r="B6" s="90">
        <v>354001.1</v>
      </c>
      <c r="C6" s="90">
        <v>352213.3</v>
      </c>
      <c r="D6" s="90">
        <v>350181.1</v>
      </c>
      <c r="E6" s="90">
        <v>347520.4</v>
      </c>
      <c r="F6" s="90">
        <v>344505.59999999998</v>
      </c>
      <c r="G6" s="90">
        <v>341452.2</v>
      </c>
      <c r="H6" s="90">
        <v>338297.5</v>
      </c>
      <c r="I6" s="90">
        <v>335525.5</v>
      </c>
      <c r="J6" s="90">
        <v>332478.2</v>
      </c>
      <c r="K6" s="90">
        <v>329456</v>
      </c>
      <c r="L6" s="90">
        <v>326714.3</v>
      </c>
      <c r="M6" s="90">
        <v>324346.7</v>
      </c>
      <c r="N6" s="90">
        <v>322562.59999999998</v>
      </c>
      <c r="O6" s="90">
        <v>321473.90000000002</v>
      </c>
      <c r="P6" s="90">
        <v>320359.7</v>
      </c>
      <c r="Q6" s="90">
        <v>319467</v>
      </c>
      <c r="R6" s="90">
        <v>318213</v>
      </c>
      <c r="S6" s="90">
        <v>312140.45735294116</v>
      </c>
      <c r="T6" s="90">
        <v>309706.59901960788</v>
      </c>
      <c r="U6" s="90">
        <v>307272.74068627454</v>
      </c>
      <c r="V6" s="90">
        <v>304838.8823529412</v>
      </c>
      <c r="W6" s="90">
        <v>302405.02401960787</v>
      </c>
      <c r="X6" s="90">
        <v>299971.16568627453</v>
      </c>
      <c r="Y6" s="90">
        <v>297537.30735294119</v>
      </c>
      <c r="Z6" s="90">
        <v>295103.44901960786</v>
      </c>
      <c r="AA6" s="90">
        <v>292669.59068627452</v>
      </c>
      <c r="AB6" s="90">
        <v>290235.73235294118</v>
      </c>
      <c r="AC6" s="90">
        <v>287801.87401960784</v>
      </c>
      <c r="AD6" s="90">
        <v>285368.01568627451</v>
      </c>
      <c r="AE6" s="90">
        <v>282934.15735294123</v>
      </c>
      <c r="AF6" s="90">
        <v>280500.29901960783</v>
      </c>
      <c r="AG6" s="90">
        <v>278066.44068627455</v>
      </c>
      <c r="AH6" s="90">
        <v>275632.58235294122</v>
      </c>
      <c r="AI6" s="90">
        <v>273198.72401960788</v>
      </c>
      <c r="AJ6" s="90">
        <v>270764.86568627454</v>
      </c>
      <c r="AK6" s="90">
        <v>268331.0073529412</v>
      </c>
      <c r="AL6" s="90">
        <v>265897.14901960787</v>
      </c>
      <c r="AM6" s="90">
        <v>263463.29068627453</v>
      </c>
      <c r="AN6" s="90">
        <v>261029.43235294119</v>
      </c>
      <c r="AO6" s="90">
        <v>258595.57401960786</v>
      </c>
      <c r="AP6" s="90">
        <v>256161.71568627455</v>
      </c>
      <c r="AQ6" s="90">
        <v>253727.85735294121</v>
      </c>
      <c r="AR6" s="90">
        <v>251293.99901960787</v>
      </c>
      <c r="AS6" s="90">
        <v>248860.14068627456</v>
      </c>
      <c r="AT6" s="90">
        <v>246426.28235294123</v>
      </c>
      <c r="AU6" s="90">
        <v>243992.42401960789</v>
      </c>
      <c r="AV6" s="90">
        <v>241558.56568627455</v>
      </c>
    </row>
    <row r="7" spans="1:48" ht="15.6" customHeight="1" x14ac:dyDescent="0.3">
      <c r="A7" s="91" t="s">
        <v>25</v>
      </c>
      <c r="B7" s="93">
        <v>94801.4</v>
      </c>
      <c r="C7" s="93">
        <v>96032.5</v>
      </c>
      <c r="D7" s="93">
        <v>97246.7</v>
      </c>
      <c r="E7" s="93">
        <v>98422.6</v>
      </c>
      <c r="F7" s="93">
        <v>99547.9</v>
      </c>
      <c r="G7" s="93">
        <v>100598.6</v>
      </c>
      <c r="H7" s="93">
        <v>101527.8</v>
      </c>
      <c r="I7" s="93">
        <v>102466.3</v>
      </c>
      <c r="J7" s="93">
        <v>103367</v>
      </c>
      <c r="K7" s="93">
        <v>104132.1</v>
      </c>
      <c r="L7" s="93">
        <v>104919.5</v>
      </c>
      <c r="M7" s="93">
        <v>105589.1</v>
      </c>
      <c r="N7" s="93">
        <v>106280.4</v>
      </c>
      <c r="O7" s="93">
        <v>106920.9</v>
      </c>
      <c r="P7" s="93">
        <v>107485.6</v>
      </c>
      <c r="Q7" s="93">
        <v>107952.8</v>
      </c>
      <c r="R7" s="93">
        <v>108394.6</v>
      </c>
      <c r="S7" s="93">
        <v>110329.97279411767</v>
      </c>
      <c r="T7" s="93">
        <v>111179.14754901963</v>
      </c>
      <c r="U7" s="93">
        <v>112028.32230392158</v>
      </c>
      <c r="V7" s="93">
        <v>112877.49705882354</v>
      </c>
      <c r="W7" s="93">
        <v>113726.67181372551</v>
      </c>
      <c r="X7" s="93">
        <v>114575.84656862747</v>
      </c>
      <c r="Y7" s="93">
        <v>115425.02132352942</v>
      </c>
      <c r="Z7" s="93">
        <v>116274.19607843139</v>
      </c>
      <c r="AA7" s="93">
        <v>117123.37083333335</v>
      </c>
      <c r="AB7" s="93">
        <v>117972.54558823531</v>
      </c>
      <c r="AC7" s="93">
        <v>118821.72034313728</v>
      </c>
      <c r="AD7" s="93">
        <v>119670.89509803924</v>
      </c>
      <c r="AE7" s="93">
        <v>120520.06985294119</v>
      </c>
      <c r="AF7" s="93">
        <v>121369.24460784315</v>
      </c>
      <c r="AG7" s="93">
        <v>122218.41936274512</v>
      </c>
      <c r="AH7" s="93">
        <v>123067.59411764708</v>
      </c>
      <c r="AI7" s="93">
        <v>123916.76887254903</v>
      </c>
      <c r="AJ7" s="93">
        <v>124765.94362745099</v>
      </c>
      <c r="AK7" s="93">
        <v>125615.11838235296</v>
      </c>
      <c r="AL7" s="93">
        <v>126464.29313725492</v>
      </c>
      <c r="AM7" s="93">
        <v>127313.46789215688</v>
      </c>
      <c r="AN7" s="93">
        <v>128162.64264705885</v>
      </c>
      <c r="AO7" s="93">
        <v>129011.81740196081</v>
      </c>
      <c r="AP7" s="93">
        <v>129860.99215686276</v>
      </c>
      <c r="AQ7" s="93">
        <v>130710.16691176473</v>
      </c>
      <c r="AR7" s="93">
        <v>131559.34166666667</v>
      </c>
      <c r="AS7" s="93">
        <v>132408.51642156864</v>
      </c>
      <c r="AT7" s="93">
        <v>133257.6911764706</v>
      </c>
      <c r="AU7" s="93">
        <v>134106.86593137257</v>
      </c>
      <c r="AV7" s="93">
        <v>134956.04068627453</v>
      </c>
    </row>
    <row r="8" spans="1:48" x14ac:dyDescent="0.3">
      <c r="A8" s="94" t="s">
        <v>55</v>
      </c>
      <c r="B8" s="96">
        <v>151811.6</v>
      </c>
      <c r="C8" s="96">
        <v>151381.5</v>
      </c>
      <c r="D8" s="96">
        <v>151100.6</v>
      </c>
      <c r="E8" s="96">
        <v>150710.1</v>
      </c>
      <c r="F8" s="96">
        <v>150288.20000000001</v>
      </c>
      <c r="G8" s="96">
        <v>149959.4</v>
      </c>
      <c r="H8" s="96">
        <v>149577.79999999999</v>
      </c>
      <c r="I8" s="96">
        <v>149204</v>
      </c>
      <c r="J8" s="96">
        <v>148901.70000000001</v>
      </c>
      <c r="K8" s="96">
        <v>148643.29999999999</v>
      </c>
      <c r="L8" s="96">
        <v>148325.9</v>
      </c>
      <c r="M8" s="96">
        <v>148044.29999999999</v>
      </c>
      <c r="N8" s="96">
        <v>147728.4</v>
      </c>
      <c r="O8" s="96">
        <v>147452.20000000001</v>
      </c>
      <c r="P8" s="96">
        <v>147223.29999999999</v>
      </c>
      <c r="Q8" s="96">
        <v>146908</v>
      </c>
      <c r="R8" s="96">
        <v>146589.4</v>
      </c>
      <c r="S8" s="96">
        <v>146144.95882352936</v>
      </c>
      <c r="T8" s="96">
        <v>145822.17843137251</v>
      </c>
      <c r="U8" s="96">
        <v>145499.39803921565</v>
      </c>
      <c r="V8" s="96">
        <v>145176.6176470588</v>
      </c>
      <c r="W8" s="96">
        <v>144853.83725490191</v>
      </c>
      <c r="X8" s="96">
        <v>144531.05686274506</v>
      </c>
      <c r="Y8" s="96">
        <v>144208.2764705882</v>
      </c>
      <c r="Z8" s="96">
        <v>143885.49607843134</v>
      </c>
      <c r="AA8" s="96">
        <v>143562.71568627446</v>
      </c>
      <c r="AB8" s="96">
        <v>143239.9352941176</v>
      </c>
      <c r="AC8" s="96">
        <v>142917.15490196075</v>
      </c>
      <c r="AD8" s="96">
        <v>142594.37450980389</v>
      </c>
      <c r="AE8" s="96">
        <v>142271.59411764701</v>
      </c>
      <c r="AF8" s="96">
        <v>141948.81372549015</v>
      </c>
      <c r="AG8" s="96">
        <v>141626.0333333333</v>
      </c>
      <c r="AH8" s="96">
        <v>141303.25294117641</v>
      </c>
      <c r="AI8" s="96">
        <v>140980.47254901956</v>
      </c>
      <c r="AJ8" s="96">
        <v>140657.6921568627</v>
      </c>
      <c r="AK8" s="96">
        <v>140334.91176470584</v>
      </c>
      <c r="AL8" s="96">
        <v>140012.13137254896</v>
      </c>
      <c r="AM8" s="96">
        <v>139689.3509803921</v>
      </c>
      <c r="AN8" s="96">
        <v>139366.57058823525</v>
      </c>
      <c r="AO8" s="96">
        <v>139043.79019607839</v>
      </c>
      <c r="AP8" s="96">
        <v>138721.00980392151</v>
      </c>
      <c r="AQ8" s="96">
        <v>138398.22941176465</v>
      </c>
      <c r="AR8" s="96">
        <v>138075.4490196078</v>
      </c>
      <c r="AS8" s="96">
        <v>137752.66862745094</v>
      </c>
      <c r="AT8" s="96">
        <v>137429.88823529406</v>
      </c>
      <c r="AU8" s="96">
        <v>137107.1078431372</v>
      </c>
      <c r="AV8" s="96">
        <v>136784.32745098035</v>
      </c>
    </row>
    <row r="9" spans="1:48" x14ac:dyDescent="0.3">
      <c r="A9" s="97" t="s">
        <v>27</v>
      </c>
      <c r="B9" s="99">
        <v>4664.8</v>
      </c>
      <c r="C9" s="99">
        <v>4731.3</v>
      </c>
      <c r="D9" s="99">
        <v>4786</v>
      </c>
      <c r="E9" s="99">
        <v>4835.8999999999996</v>
      </c>
      <c r="F9" s="99">
        <v>4886</v>
      </c>
      <c r="G9" s="99">
        <v>4936.2</v>
      </c>
      <c r="H9" s="99">
        <v>4985.6000000000004</v>
      </c>
      <c r="I9" s="99">
        <v>5029.8999999999996</v>
      </c>
      <c r="J9" s="99">
        <v>5077.3999999999996</v>
      </c>
      <c r="K9" s="99">
        <v>5127.6000000000004</v>
      </c>
      <c r="L9" s="99">
        <v>5179.3999999999996</v>
      </c>
      <c r="M9" s="99">
        <v>5234.5</v>
      </c>
      <c r="N9" s="99">
        <v>5296.3</v>
      </c>
      <c r="O9" s="99">
        <v>5359.2</v>
      </c>
      <c r="P9" s="99">
        <v>5422.2</v>
      </c>
      <c r="Q9" s="99">
        <v>5483.5</v>
      </c>
      <c r="R9" s="99">
        <v>5546.5</v>
      </c>
      <c r="S9" s="99">
        <v>5573.3875000000007</v>
      </c>
      <c r="T9" s="99">
        <v>5626.7553921568633</v>
      </c>
      <c r="U9" s="99">
        <v>5680.1232843137259</v>
      </c>
      <c r="V9" s="99">
        <v>5733.4911764705885</v>
      </c>
      <c r="W9" s="99">
        <v>5786.859068627452</v>
      </c>
      <c r="X9" s="99">
        <v>5840.2269607843145</v>
      </c>
      <c r="Y9" s="99">
        <v>5893.5948529411771</v>
      </c>
      <c r="Z9" s="99">
        <v>5946.9627450980397</v>
      </c>
      <c r="AA9" s="99">
        <v>6000.3306372549032</v>
      </c>
      <c r="AB9" s="99">
        <v>6053.6985294117658</v>
      </c>
      <c r="AC9" s="99">
        <v>6107.0664215686284</v>
      </c>
      <c r="AD9" s="99">
        <v>6160.4343137254909</v>
      </c>
      <c r="AE9" s="99">
        <v>6213.8022058823535</v>
      </c>
      <c r="AF9" s="99">
        <v>6267.1700980392161</v>
      </c>
      <c r="AG9" s="99">
        <v>6320.5379901960787</v>
      </c>
      <c r="AH9" s="99">
        <v>6373.9058823529422</v>
      </c>
      <c r="AI9" s="99">
        <v>6427.2737745098048</v>
      </c>
      <c r="AJ9" s="99">
        <v>6480.6416666666673</v>
      </c>
      <c r="AK9" s="99">
        <v>6534.0095588235299</v>
      </c>
      <c r="AL9" s="99">
        <v>6587.3774509803934</v>
      </c>
      <c r="AM9" s="99">
        <v>6640.745343137256</v>
      </c>
      <c r="AN9" s="99">
        <v>6694.1132352941186</v>
      </c>
      <c r="AO9" s="99">
        <v>6747.4811274509811</v>
      </c>
      <c r="AP9" s="99">
        <v>6800.8490196078437</v>
      </c>
      <c r="AQ9" s="99">
        <v>6854.2169117647063</v>
      </c>
      <c r="AR9" s="99">
        <v>6907.5848039215689</v>
      </c>
      <c r="AS9" s="99">
        <v>6960.9526960784315</v>
      </c>
      <c r="AT9" s="99">
        <v>7014.320588235295</v>
      </c>
      <c r="AU9" s="99">
        <v>7067.6884803921575</v>
      </c>
      <c r="AV9" s="99">
        <v>7121.056372549021</v>
      </c>
    </row>
    <row r="14" spans="1:48" ht="28.8" customHeight="1" x14ac:dyDescent="0.3">
      <c r="A14" s="160" t="s">
        <v>178</v>
      </c>
      <c r="B14" s="161" t="s">
        <v>207</v>
      </c>
      <c r="C14" s="161" t="s">
        <v>211</v>
      </c>
    </row>
    <row r="15" spans="1:48" x14ac:dyDescent="0.3">
      <c r="A15" s="163" t="s">
        <v>177</v>
      </c>
      <c r="B15" s="151">
        <v>5.8853681298657561</v>
      </c>
      <c r="C15" s="162">
        <v>7.01151342706651</v>
      </c>
    </row>
    <row r="16" spans="1:48" x14ac:dyDescent="0.3">
      <c r="A16" s="164" t="s">
        <v>176</v>
      </c>
      <c r="B16" s="151">
        <v>8.1187641786804452</v>
      </c>
      <c r="C16" s="162">
        <v>9.2731091883876768</v>
      </c>
    </row>
    <row r="17" spans="1:48" x14ac:dyDescent="0.3">
      <c r="A17" s="165" t="s">
        <v>175</v>
      </c>
      <c r="B17" s="151">
        <v>14.897567060909482</v>
      </c>
      <c r="C17" s="162">
        <v>14.452551924934658</v>
      </c>
    </row>
    <row r="18" spans="1:48" x14ac:dyDescent="0.3">
      <c r="A18" s="166" t="s">
        <v>25</v>
      </c>
      <c r="B18" s="151">
        <v>21.084686670763016</v>
      </c>
      <c r="C18" s="162">
        <v>22.568801266313894</v>
      </c>
    </row>
    <row r="19" spans="1:48" x14ac:dyDescent="0.3">
      <c r="A19" s="167" t="s">
        <v>174</v>
      </c>
      <c r="B19" s="151">
        <v>18.260826749135802</v>
      </c>
      <c r="C19" s="162">
        <v>19.364979249105001</v>
      </c>
    </row>
    <row r="20" spans="1:48" x14ac:dyDescent="0.3">
      <c r="A20" s="168" t="s">
        <v>27</v>
      </c>
      <c r="B20" s="151">
        <v>10.481924594778159</v>
      </c>
      <c r="C20" s="162">
        <v>12.064406885801317</v>
      </c>
    </row>
    <row r="21" spans="1:48" x14ac:dyDescent="0.3">
      <c r="A21" s="169" t="s">
        <v>0</v>
      </c>
      <c r="B21" s="151">
        <v>10.54395792689909</v>
      </c>
      <c r="C21" s="162">
        <v>31.488210351774253</v>
      </c>
    </row>
    <row r="25" spans="1:48" x14ac:dyDescent="0.3">
      <c r="B25" s="73" t="s">
        <v>208</v>
      </c>
    </row>
    <row r="26" spans="1:48" x14ac:dyDescent="0.3">
      <c r="A26" s="73" t="s">
        <v>138</v>
      </c>
      <c r="B26" s="68">
        <v>2014</v>
      </c>
      <c r="C26" s="68">
        <v>2015</v>
      </c>
      <c r="D26" s="68">
        <v>2016</v>
      </c>
      <c r="E26" s="68">
        <v>2017</v>
      </c>
      <c r="F26" s="68">
        <v>2018</v>
      </c>
      <c r="G26" s="68">
        <v>2019</v>
      </c>
      <c r="H26" s="68" t="s">
        <v>91</v>
      </c>
      <c r="I26" s="68" t="s">
        <v>92</v>
      </c>
      <c r="J26" s="68" t="s">
        <v>93</v>
      </c>
      <c r="K26" s="68" t="s">
        <v>94</v>
      </c>
      <c r="L26" s="68" t="s">
        <v>95</v>
      </c>
      <c r="M26" s="68" t="s">
        <v>96</v>
      </c>
      <c r="N26" s="68" t="s">
        <v>97</v>
      </c>
      <c r="O26" s="68" t="s">
        <v>98</v>
      </c>
      <c r="P26" s="68" t="s">
        <v>99</v>
      </c>
      <c r="Q26" s="68" t="s">
        <v>100</v>
      </c>
      <c r="R26" s="68" t="s">
        <v>101</v>
      </c>
      <c r="S26" s="68" t="s">
        <v>102</v>
      </c>
      <c r="T26" s="68" t="s">
        <v>103</v>
      </c>
      <c r="U26" s="68" t="s">
        <v>104</v>
      </c>
      <c r="V26" s="68" t="s">
        <v>105</v>
      </c>
      <c r="W26" s="68" t="s">
        <v>106</v>
      </c>
      <c r="X26" s="68" t="s">
        <v>107</v>
      </c>
      <c r="Y26" s="68" t="s">
        <v>108</v>
      </c>
      <c r="Z26" s="68" t="s">
        <v>109</v>
      </c>
      <c r="AA26" s="68" t="s">
        <v>110</v>
      </c>
      <c r="AB26" s="68" t="s">
        <v>111</v>
      </c>
      <c r="AC26" s="68" t="s">
        <v>112</v>
      </c>
      <c r="AD26" s="68" t="s">
        <v>113</v>
      </c>
      <c r="AE26" s="68" t="s">
        <v>114</v>
      </c>
      <c r="AF26" s="68" t="s">
        <v>115</v>
      </c>
      <c r="AG26" s="68" t="s">
        <v>116</v>
      </c>
      <c r="AH26" s="68" t="s">
        <v>117</v>
      </c>
      <c r="AI26" s="68" t="s">
        <v>118</v>
      </c>
      <c r="AJ26" s="68" t="s">
        <v>119</v>
      </c>
      <c r="AK26" s="68" t="s">
        <v>120</v>
      </c>
      <c r="AL26" s="68" t="s">
        <v>121</v>
      </c>
      <c r="AM26" s="68" t="s">
        <v>122</v>
      </c>
      <c r="AN26" s="68" t="s">
        <v>123</v>
      </c>
      <c r="AO26" s="68" t="s">
        <v>124</v>
      </c>
      <c r="AP26" s="68" t="s">
        <v>125</v>
      </c>
      <c r="AQ26" s="68" t="s">
        <v>126</v>
      </c>
      <c r="AR26" s="68" t="s">
        <v>127</v>
      </c>
      <c r="AS26" s="68" t="s">
        <v>128</v>
      </c>
      <c r="AT26" s="68" t="s">
        <v>129</v>
      </c>
      <c r="AU26" s="68" t="s">
        <v>130</v>
      </c>
      <c r="AV26" s="68" t="s">
        <v>131</v>
      </c>
    </row>
    <row r="27" spans="1:48" x14ac:dyDescent="0.3">
      <c r="A27" s="77" t="s">
        <v>0</v>
      </c>
      <c r="B27" s="79">
        <f>PRODUCT(B3*10.54)</f>
        <v>572261.92200000002</v>
      </c>
      <c r="C27" s="79">
        <f>PRODUCT(C3*10.54)</f>
        <v>604692.44799999997</v>
      </c>
      <c r="D27" s="79">
        <f t="shared" ref="D27:AV27" si="0">PRODUCT(D3*10.54)</f>
        <v>634262.41799999995</v>
      </c>
      <c r="E27" s="79">
        <f t="shared" si="0"/>
        <v>664578.62</v>
      </c>
      <c r="F27" s="79">
        <f t="shared" si="0"/>
        <v>697651.03200000001</v>
      </c>
      <c r="G27" s="79">
        <f t="shared" si="0"/>
        <v>733440.65599999984</v>
      </c>
      <c r="H27" s="79">
        <f t="shared" si="0"/>
        <v>771035.78200000001</v>
      </c>
      <c r="I27" s="79">
        <f t="shared" si="0"/>
        <v>809846.16999999993</v>
      </c>
      <c r="J27" s="79">
        <f t="shared" si="0"/>
        <v>850250.20599999989</v>
      </c>
      <c r="K27" s="79">
        <f t="shared" si="0"/>
        <v>891953.82400000002</v>
      </c>
      <c r="L27" s="79">
        <f t="shared" si="0"/>
        <v>934309.8679999999</v>
      </c>
      <c r="M27" s="79">
        <f t="shared" si="0"/>
        <v>977988.68199999991</v>
      </c>
      <c r="N27" s="79">
        <f t="shared" si="0"/>
        <v>1022230.3319999999</v>
      </c>
      <c r="O27" s="79">
        <f t="shared" si="0"/>
        <v>1068077.2239999999</v>
      </c>
      <c r="P27" s="79">
        <f t="shared" si="0"/>
        <v>1114453.2239999999</v>
      </c>
      <c r="Q27" s="79">
        <f t="shared" si="0"/>
        <v>1161935.9239999999</v>
      </c>
      <c r="R27" s="79">
        <f t="shared" si="0"/>
        <v>1210196.4759999998</v>
      </c>
      <c r="S27" s="79">
        <f t="shared" si="0"/>
        <v>1226350.1885000002</v>
      </c>
      <c r="T27" s="79">
        <f t="shared" si="0"/>
        <v>1266407.6290000002</v>
      </c>
      <c r="U27" s="79">
        <f t="shared" si="0"/>
        <v>1306465.0695</v>
      </c>
      <c r="V27" s="79">
        <f t="shared" si="0"/>
        <v>1346522.5100000002</v>
      </c>
      <c r="W27" s="79">
        <f t="shared" si="0"/>
        <v>1386579.9505</v>
      </c>
      <c r="X27" s="79">
        <f t="shared" si="0"/>
        <v>1426637.3910000003</v>
      </c>
      <c r="Y27" s="79">
        <f t="shared" si="0"/>
        <v>1466694.8314999999</v>
      </c>
      <c r="Z27" s="79">
        <f t="shared" si="0"/>
        <v>1506752.2720000001</v>
      </c>
      <c r="AA27" s="79">
        <f t="shared" si="0"/>
        <v>1546809.7125000001</v>
      </c>
      <c r="AB27" s="79">
        <f t="shared" si="0"/>
        <v>1586867.1530000002</v>
      </c>
      <c r="AC27" s="79">
        <f t="shared" si="0"/>
        <v>1626924.5935000004</v>
      </c>
      <c r="AD27" s="79">
        <f t="shared" si="0"/>
        <v>1666982.034</v>
      </c>
      <c r="AE27" s="79">
        <f t="shared" si="0"/>
        <v>1707039.4745000002</v>
      </c>
      <c r="AF27" s="79">
        <f t="shared" si="0"/>
        <v>1747096.915</v>
      </c>
      <c r="AG27" s="79">
        <f t="shared" si="0"/>
        <v>1787154.3555000003</v>
      </c>
      <c r="AH27" s="79">
        <f t="shared" si="0"/>
        <v>1827211.7960000001</v>
      </c>
      <c r="AI27" s="79">
        <f t="shared" si="0"/>
        <v>1867269.2365000001</v>
      </c>
      <c r="AJ27" s="79">
        <f t="shared" si="0"/>
        <v>1907326.6770000004</v>
      </c>
      <c r="AK27" s="79">
        <f t="shared" si="0"/>
        <v>1947384.1174999999</v>
      </c>
      <c r="AL27" s="79">
        <f t="shared" si="0"/>
        <v>1987441.5580000002</v>
      </c>
      <c r="AM27" s="79">
        <f t="shared" si="0"/>
        <v>2027498.9985</v>
      </c>
      <c r="AN27" s="79">
        <f t="shared" si="0"/>
        <v>2067556.4390000002</v>
      </c>
      <c r="AO27" s="79">
        <f t="shared" si="0"/>
        <v>2107613.8794999998</v>
      </c>
      <c r="AP27" s="79">
        <f t="shared" si="0"/>
        <v>2147671.3200000003</v>
      </c>
      <c r="AQ27" s="79">
        <f t="shared" si="0"/>
        <v>2187728.7605000003</v>
      </c>
      <c r="AR27" s="79">
        <f t="shared" si="0"/>
        <v>2227786.2009999999</v>
      </c>
      <c r="AS27" s="79">
        <f t="shared" si="0"/>
        <v>2267843.6415000004</v>
      </c>
      <c r="AT27" s="79">
        <f t="shared" si="0"/>
        <v>2307901.0819999999</v>
      </c>
      <c r="AU27" s="79">
        <f t="shared" si="0"/>
        <v>2347958.5225000004</v>
      </c>
      <c r="AV27" s="79">
        <f t="shared" si="0"/>
        <v>2388015.963</v>
      </c>
    </row>
    <row r="28" spans="1:48" x14ac:dyDescent="0.3">
      <c r="A28" s="82" t="s">
        <v>59</v>
      </c>
      <c r="B28" s="84">
        <f>PRODUCT(B4*18.26)</f>
        <v>759862.51</v>
      </c>
      <c r="C28" s="84">
        <f t="shared" ref="C28:AV28" si="1">PRODUCT(C4*18.26)</f>
        <v>776942.91400000011</v>
      </c>
      <c r="D28" s="84">
        <f t="shared" si="1"/>
        <v>792494.95600000001</v>
      </c>
      <c r="E28" s="84">
        <f t="shared" si="1"/>
        <v>809001.99600000004</v>
      </c>
      <c r="F28" s="84">
        <f t="shared" si="1"/>
        <v>825852.32400000014</v>
      </c>
      <c r="G28" s="84">
        <f t="shared" si="1"/>
        <v>843498.78800000018</v>
      </c>
      <c r="H28" s="84">
        <f t="shared" si="1"/>
        <v>860882.30800000008</v>
      </c>
      <c r="I28" s="84">
        <f t="shared" si="1"/>
        <v>878782.58600000001</v>
      </c>
      <c r="J28" s="84">
        <f t="shared" si="1"/>
        <v>895791.77600000007</v>
      </c>
      <c r="K28" s="84">
        <f t="shared" si="1"/>
        <v>912625.67</v>
      </c>
      <c r="L28" s="84">
        <f t="shared" si="1"/>
        <v>928228.84000000008</v>
      </c>
      <c r="M28" s="84">
        <f t="shared" si="1"/>
        <v>944071.21600000001</v>
      </c>
      <c r="N28" s="84">
        <f t="shared" si="1"/>
        <v>958290.27800000017</v>
      </c>
      <c r="O28" s="84">
        <f t="shared" si="1"/>
        <v>971890.326</v>
      </c>
      <c r="P28" s="84">
        <f t="shared" si="1"/>
        <v>984436.772</v>
      </c>
      <c r="Q28" s="84">
        <f t="shared" si="1"/>
        <v>996597.93200000003</v>
      </c>
      <c r="R28" s="84">
        <f t="shared" si="1"/>
        <v>1009126.1180000001</v>
      </c>
      <c r="S28" s="84">
        <f t="shared" si="1"/>
        <v>1034414.6605294119</v>
      </c>
      <c r="T28" s="84">
        <f t="shared" si="1"/>
        <v>1050340.6207843137</v>
      </c>
      <c r="U28" s="84">
        <f t="shared" si="1"/>
        <v>1066266.5810392157</v>
      </c>
      <c r="V28" s="84">
        <f t="shared" si="1"/>
        <v>1082192.5412941177</v>
      </c>
      <c r="W28" s="84">
        <f t="shared" si="1"/>
        <v>1098118.5015490197</v>
      </c>
      <c r="X28" s="84">
        <f t="shared" si="1"/>
        <v>1114044.4618039217</v>
      </c>
      <c r="Y28" s="84">
        <f t="shared" si="1"/>
        <v>1129970.4220588235</v>
      </c>
      <c r="Z28" s="84">
        <f t="shared" si="1"/>
        <v>1145896.3823137255</v>
      </c>
      <c r="AA28" s="84">
        <f t="shared" si="1"/>
        <v>1161822.3425686276</v>
      </c>
      <c r="AB28" s="84">
        <f t="shared" si="1"/>
        <v>1177748.3028235296</v>
      </c>
      <c r="AC28" s="84">
        <f t="shared" si="1"/>
        <v>1193674.2630784316</v>
      </c>
      <c r="AD28" s="84">
        <f t="shared" si="1"/>
        <v>1209600.2233333332</v>
      </c>
      <c r="AE28" s="84">
        <f t="shared" si="1"/>
        <v>1225526.1835882356</v>
      </c>
      <c r="AF28" s="84">
        <f t="shared" si="1"/>
        <v>1241452.1438431372</v>
      </c>
      <c r="AG28" s="84">
        <f t="shared" si="1"/>
        <v>1257378.1040980392</v>
      </c>
      <c r="AH28" s="84">
        <f t="shared" si="1"/>
        <v>1273304.0643529412</v>
      </c>
      <c r="AI28" s="84">
        <f t="shared" si="1"/>
        <v>1289230.0246078433</v>
      </c>
      <c r="AJ28" s="84">
        <f t="shared" si="1"/>
        <v>1305155.9848627453</v>
      </c>
      <c r="AK28" s="84">
        <f t="shared" si="1"/>
        <v>1321081.9451176471</v>
      </c>
      <c r="AL28" s="84">
        <f t="shared" si="1"/>
        <v>1337007.9053725493</v>
      </c>
      <c r="AM28" s="84">
        <f t="shared" si="1"/>
        <v>1352933.8656274511</v>
      </c>
      <c r="AN28" s="84">
        <f t="shared" si="1"/>
        <v>1368859.8258823531</v>
      </c>
      <c r="AO28" s="84">
        <f t="shared" si="1"/>
        <v>1384785.7861372551</v>
      </c>
      <c r="AP28" s="84">
        <f t="shared" si="1"/>
        <v>1400711.7463921572</v>
      </c>
      <c r="AQ28" s="84">
        <f t="shared" si="1"/>
        <v>1416637.7066470589</v>
      </c>
      <c r="AR28" s="84">
        <f t="shared" si="1"/>
        <v>1432563.6669019607</v>
      </c>
      <c r="AS28" s="84">
        <f t="shared" si="1"/>
        <v>1448489.627156863</v>
      </c>
      <c r="AT28" s="84">
        <f t="shared" si="1"/>
        <v>1464415.5874117648</v>
      </c>
      <c r="AU28" s="84">
        <f t="shared" si="1"/>
        <v>1480341.5476666668</v>
      </c>
      <c r="AV28" s="84">
        <f t="shared" si="1"/>
        <v>1496267.5079215688</v>
      </c>
    </row>
    <row r="29" spans="1:48" x14ac:dyDescent="0.3">
      <c r="A29" s="85" t="s">
        <v>58</v>
      </c>
      <c r="B29" s="87">
        <f>PRODUCT(B5*5.89)</f>
        <v>1162576.446</v>
      </c>
      <c r="C29" s="87">
        <f t="shared" ref="C29:AV29" si="2">PRODUCT(C5*5.89)</f>
        <v>1179203.916</v>
      </c>
      <c r="D29" s="87">
        <f t="shared" si="2"/>
        <v>1199876.0489999999</v>
      </c>
      <c r="E29" s="87">
        <f t="shared" si="2"/>
        <v>1225112.3430000001</v>
      </c>
      <c r="F29" s="87">
        <f t="shared" si="2"/>
        <v>1251793.4539999999</v>
      </c>
      <c r="G29" s="87">
        <f t="shared" si="2"/>
        <v>1278701.3299999998</v>
      </c>
      <c r="H29" s="87">
        <f t="shared" si="2"/>
        <v>1306479.159</v>
      </c>
      <c r="I29" s="87">
        <f t="shared" si="2"/>
        <v>1332399.2819999999</v>
      </c>
      <c r="J29" s="87">
        <f t="shared" si="2"/>
        <v>1358107.365</v>
      </c>
      <c r="K29" s="87">
        <f t="shared" si="2"/>
        <v>1383114.5379999999</v>
      </c>
      <c r="L29" s="87">
        <f t="shared" si="2"/>
        <v>1407086.2490000001</v>
      </c>
      <c r="M29" s="87">
        <f t="shared" si="2"/>
        <v>1427724.22</v>
      </c>
      <c r="N29" s="87">
        <f t="shared" si="2"/>
        <v>1448493.5379999999</v>
      </c>
      <c r="O29" s="87">
        <f t="shared" si="2"/>
        <v>1466529.3069999998</v>
      </c>
      <c r="P29" s="87">
        <f t="shared" si="2"/>
        <v>1484304.7379999999</v>
      </c>
      <c r="Q29" s="87">
        <f t="shared" si="2"/>
        <v>1498994.987</v>
      </c>
      <c r="R29" s="87">
        <f t="shared" si="2"/>
        <v>1513250.554</v>
      </c>
      <c r="S29" s="87">
        <f t="shared" si="2"/>
        <v>1556765.7137573529</v>
      </c>
      <c r="T29" s="87">
        <f t="shared" si="2"/>
        <v>1579911.2670833336</v>
      </c>
      <c r="U29" s="87">
        <f t="shared" si="2"/>
        <v>1603056.820409314</v>
      </c>
      <c r="V29" s="87">
        <f t="shared" si="2"/>
        <v>1626202.3737352944</v>
      </c>
      <c r="W29" s="87">
        <f t="shared" si="2"/>
        <v>1649347.9270612744</v>
      </c>
      <c r="X29" s="87">
        <f t="shared" si="2"/>
        <v>1672493.4803872551</v>
      </c>
      <c r="Y29" s="87">
        <f t="shared" si="2"/>
        <v>1695639.0337132355</v>
      </c>
      <c r="Z29" s="87">
        <f t="shared" si="2"/>
        <v>1718784.5870392155</v>
      </c>
      <c r="AA29" s="87">
        <f t="shared" si="2"/>
        <v>1741930.1403651964</v>
      </c>
      <c r="AB29" s="87">
        <f t="shared" si="2"/>
        <v>1765075.6936911766</v>
      </c>
      <c r="AC29" s="87">
        <f t="shared" si="2"/>
        <v>1788221.247017157</v>
      </c>
      <c r="AD29" s="87">
        <f t="shared" si="2"/>
        <v>1811366.8003431375</v>
      </c>
      <c r="AE29" s="87">
        <f t="shared" si="2"/>
        <v>1834512.3536691174</v>
      </c>
      <c r="AF29" s="87">
        <f t="shared" si="2"/>
        <v>1857657.9069950983</v>
      </c>
      <c r="AG29" s="87">
        <f t="shared" si="2"/>
        <v>1880803.4603210785</v>
      </c>
      <c r="AH29" s="87">
        <f t="shared" si="2"/>
        <v>1903949.013647059</v>
      </c>
      <c r="AI29" s="87">
        <f t="shared" si="2"/>
        <v>1927094.5669730394</v>
      </c>
      <c r="AJ29" s="87">
        <f t="shared" si="2"/>
        <v>1950240.1202990194</v>
      </c>
      <c r="AK29" s="87">
        <f t="shared" si="2"/>
        <v>1973385.6736250003</v>
      </c>
      <c r="AL29" s="87">
        <f t="shared" si="2"/>
        <v>1996531.2269509805</v>
      </c>
      <c r="AM29" s="87">
        <f t="shared" si="2"/>
        <v>2019676.7802769609</v>
      </c>
      <c r="AN29" s="87">
        <f t="shared" si="2"/>
        <v>2042822.3336029414</v>
      </c>
      <c r="AO29" s="87">
        <f t="shared" si="2"/>
        <v>2065967.8869289216</v>
      </c>
      <c r="AP29" s="87">
        <f t="shared" si="2"/>
        <v>2089113.4402549022</v>
      </c>
      <c r="AQ29" s="87">
        <f t="shared" si="2"/>
        <v>2112258.9935808824</v>
      </c>
      <c r="AR29" s="87">
        <f t="shared" si="2"/>
        <v>2135404.5469068629</v>
      </c>
      <c r="AS29" s="87">
        <f t="shared" si="2"/>
        <v>2158550.1002328433</v>
      </c>
      <c r="AT29" s="87">
        <f t="shared" si="2"/>
        <v>2181695.6535588233</v>
      </c>
      <c r="AU29" s="87">
        <f t="shared" si="2"/>
        <v>2204841.2068848042</v>
      </c>
      <c r="AV29" s="87">
        <f t="shared" si="2"/>
        <v>2227986.7602107842</v>
      </c>
    </row>
    <row r="30" spans="1:48" x14ac:dyDescent="0.3">
      <c r="A30" s="88" t="s">
        <v>139</v>
      </c>
      <c r="B30" s="90">
        <f>PRODUCT(B6*8.12)</f>
        <v>2874488.9319999996</v>
      </c>
      <c r="C30" s="90">
        <f t="shared" ref="C30:AV30" si="3">PRODUCT(C6*8.12)</f>
        <v>2859971.9959999998</v>
      </c>
      <c r="D30" s="90">
        <f t="shared" si="3"/>
        <v>2843470.5319999997</v>
      </c>
      <c r="E30" s="90">
        <f t="shared" si="3"/>
        <v>2821865.648</v>
      </c>
      <c r="F30" s="90">
        <f t="shared" si="3"/>
        <v>2797385.4719999996</v>
      </c>
      <c r="G30" s="90">
        <f t="shared" si="3"/>
        <v>2772591.8640000001</v>
      </c>
      <c r="H30" s="90">
        <f t="shared" si="3"/>
        <v>2746975.6999999997</v>
      </c>
      <c r="I30" s="90">
        <f t="shared" si="3"/>
        <v>2724467.0599999996</v>
      </c>
      <c r="J30" s="90">
        <f t="shared" si="3"/>
        <v>2699722.9839999997</v>
      </c>
      <c r="K30" s="90">
        <f t="shared" si="3"/>
        <v>2675182.7199999997</v>
      </c>
      <c r="L30" s="90">
        <f t="shared" si="3"/>
        <v>2652920.1159999995</v>
      </c>
      <c r="M30" s="90">
        <f t="shared" si="3"/>
        <v>2633695.2039999999</v>
      </c>
      <c r="N30" s="90">
        <f t="shared" si="3"/>
        <v>2619208.3119999995</v>
      </c>
      <c r="O30" s="90">
        <f t="shared" si="3"/>
        <v>2610368.068</v>
      </c>
      <c r="P30" s="90">
        <f t="shared" si="3"/>
        <v>2601320.764</v>
      </c>
      <c r="Q30" s="90">
        <f t="shared" si="3"/>
        <v>2594072.0399999996</v>
      </c>
      <c r="R30" s="90">
        <f t="shared" si="3"/>
        <v>2583889.5599999996</v>
      </c>
      <c r="S30" s="90">
        <f t="shared" si="3"/>
        <v>2534580.5137058818</v>
      </c>
      <c r="T30" s="90">
        <f t="shared" si="3"/>
        <v>2514817.5840392159</v>
      </c>
      <c r="U30" s="90">
        <f t="shared" si="3"/>
        <v>2495054.6543725492</v>
      </c>
      <c r="V30" s="90">
        <f t="shared" si="3"/>
        <v>2475291.7247058824</v>
      </c>
      <c r="W30" s="90">
        <f t="shared" si="3"/>
        <v>2455528.7950392156</v>
      </c>
      <c r="X30" s="90">
        <f t="shared" si="3"/>
        <v>2435765.8653725488</v>
      </c>
      <c r="Y30" s="90">
        <f t="shared" si="3"/>
        <v>2416002.935705882</v>
      </c>
      <c r="Z30" s="90">
        <f t="shared" si="3"/>
        <v>2396240.0060392157</v>
      </c>
      <c r="AA30" s="90">
        <f t="shared" si="3"/>
        <v>2376477.0763725489</v>
      </c>
      <c r="AB30" s="90">
        <f t="shared" si="3"/>
        <v>2356714.1467058822</v>
      </c>
      <c r="AC30" s="90">
        <f t="shared" si="3"/>
        <v>2336951.2170392154</v>
      </c>
      <c r="AD30" s="90">
        <f t="shared" si="3"/>
        <v>2317188.2873725486</v>
      </c>
      <c r="AE30" s="90">
        <f t="shared" si="3"/>
        <v>2297425.3577058828</v>
      </c>
      <c r="AF30" s="90">
        <f t="shared" si="3"/>
        <v>2277662.4280392155</v>
      </c>
      <c r="AG30" s="90">
        <f t="shared" si="3"/>
        <v>2257899.4983725492</v>
      </c>
      <c r="AH30" s="90">
        <f t="shared" si="3"/>
        <v>2238136.5687058824</v>
      </c>
      <c r="AI30" s="90">
        <f t="shared" si="3"/>
        <v>2218373.6390392156</v>
      </c>
      <c r="AJ30" s="90">
        <f t="shared" si="3"/>
        <v>2198610.7093725489</v>
      </c>
      <c r="AK30" s="90">
        <f t="shared" si="3"/>
        <v>2178847.7797058825</v>
      </c>
      <c r="AL30" s="90">
        <f t="shared" si="3"/>
        <v>2159084.8500392158</v>
      </c>
      <c r="AM30" s="90">
        <f t="shared" si="3"/>
        <v>2139321.920372549</v>
      </c>
      <c r="AN30" s="90">
        <f t="shared" si="3"/>
        <v>2119558.9907058822</v>
      </c>
      <c r="AO30" s="90">
        <f t="shared" si="3"/>
        <v>2099796.0610392154</v>
      </c>
      <c r="AP30" s="90">
        <f t="shared" si="3"/>
        <v>2080033.1313725491</v>
      </c>
      <c r="AQ30" s="90">
        <f t="shared" si="3"/>
        <v>2060270.2017058823</v>
      </c>
      <c r="AR30" s="90">
        <f t="shared" si="3"/>
        <v>2040507.2720392158</v>
      </c>
      <c r="AS30" s="90">
        <f t="shared" si="3"/>
        <v>2020744.3423725492</v>
      </c>
      <c r="AT30" s="90">
        <f t="shared" si="3"/>
        <v>2000981.4127058827</v>
      </c>
      <c r="AU30" s="90">
        <f t="shared" si="3"/>
        <v>1981218.4830392159</v>
      </c>
      <c r="AV30" s="90">
        <f t="shared" si="3"/>
        <v>1961455.5533725491</v>
      </c>
    </row>
    <row r="31" spans="1:48" x14ac:dyDescent="0.3">
      <c r="A31" s="91" t="s">
        <v>25</v>
      </c>
      <c r="B31" s="93">
        <f>PRODUCT(B7*21.08)</f>
        <v>1998413.5119999996</v>
      </c>
      <c r="C31" s="93">
        <f t="shared" ref="C31:AV31" si="4">PRODUCT(C7*21.08)</f>
        <v>2024365.0999999999</v>
      </c>
      <c r="D31" s="93">
        <f t="shared" si="4"/>
        <v>2049960.4359999998</v>
      </c>
      <c r="E31" s="93">
        <f t="shared" si="4"/>
        <v>2074748.4080000001</v>
      </c>
      <c r="F31" s="93">
        <f t="shared" si="4"/>
        <v>2098469.7319999998</v>
      </c>
      <c r="G31" s="93">
        <f t="shared" si="4"/>
        <v>2120618.4879999999</v>
      </c>
      <c r="H31" s="93">
        <f t="shared" si="4"/>
        <v>2140206.0239999997</v>
      </c>
      <c r="I31" s="93">
        <f t="shared" si="4"/>
        <v>2159989.6039999998</v>
      </c>
      <c r="J31" s="93">
        <f t="shared" si="4"/>
        <v>2178976.36</v>
      </c>
      <c r="K31" s="93">
        <f t="shared" si="4"/>
        <v>2195104.6680000001</v>
      </c>
      <c r="L31" s="93">
        <f t="shared" si="4"/>
        <v>2211703.0599999996</v>
      </c>
      <c r="M31" s="93">
        <f t="shared" si="4"/>
        <v>2225818.2280000001</v>
      </c>
      <c r="N31" s="93">
        <f t="shared" si="4"/>
        <v>2240390.8319999995</v>
      </c>
      <c r="O31" s="93">
        <f t="shared" si="4"/>
        <v>2253892.5719999997</v>
      </c>
      <c r="P31" s="93">
        <f t="shared" si="4"/>
        <v>2265796.4479999999</v>
      </c>
      <c r="Q31" s="93">
        <f t="shared" si="4"/>
        <v>2275645.0239999997</v>
      </c>
      <c r="R31" s="93">
        <f t="shared" si="4"/>
        <v>2284958.1680000001</v>
      </c>
      <c r="S31" s="93">
        <f t="shared" si="4"/>
        <v>2325755.8265000004</v>
      </c>
      <c r="T31" s="93">
        <f t="shared" si="4"/>
        <v>2343656.4303333336</v>
      </c>
      <c r="U31" s="93">
        <f t="shared" si="4"/>
        <v>2361557.0341666667</v>
      </c>
      <c r="V31" s="93">
        <f t="shared" si="4"/>
        <v>2379457.6380000003</v>
      </c>
      <c r="W31" s="93">
        <f t="shared" si="4"/>
        <v>2397358.2418333334</v>
      </c>
      <c r="X31" s="93">
        <f t="shared" si="4"/>
        <v>2415258.845666667</v>
      </c>
      <c r="Y31" s="93">
        <f t="shared" si="4"/>
        <v>2433159.4495000001</v>
      </c>
      <c r="Z31" s="93">
        <f t="shared" si="4"/>
        <v>2451060.0533333332</v>
      </c>
      <c r="AA31" s="93">
        <f t="shared" si="4"/>
        <v>2468960.6571666668</v>
      </c>
      <c r="AB31" s="93">
        <f t="shared" si="4"/>
        <v>2486861.2610000004</v>
      </c>
      <c r="AC31" s="93">
        <f t="shared" si="4"/>
        <v>2504761.8648333335</v>
      </c>
      <c r="AD31" s="93">
        <f t="shared" si="4"/>
        <v>2522662.4686666671</v>
      </c>
      <c r="AE31" s="93">
        <f t="shared" si="4"/>
        <v>2540563.0725000002</v>
      </c>
      <c r="AF31" s="93">
        <f t="shared" si="4"/>
        <v>2558463.6763333334</v>
      </c>
      <c r="AG31" s="93">
        <f t="shared" si="4"/>
        <v>2576364.280166667</v>
      </c>
      <c r="AH31" s="93">
        <f t="shared" si="4"/>
        <v>2594264.8840000001</v>
      </c>
      <c r="AI31" s="93">
        <f t="shared" si="4"/>
        <v>2612165.4878333332</v>
      </c>
      <c r="AJ31" s="93">
        <f t="shared" si="4"/>
        <v>2630066.0916666668</v>
      </c>
      <c r="AK31" s="93">
        <f t="shared" si="4"/>
        <v>2647966.6954999999</v>
      </c>
      <c r="AL31" s="93">
        <f t="shared" si="4"/>
        <v>2665867.2993333335</v>
      </c>
      <c r="AM31" s="93">
        <f t="shared" si="4"/>
        <v>2683767.9031666671</v>
      </c>
      <c r="AN31" s="93">
        <f t="shared" si="4"/>
        <v>2701668.5070000002</v>
      </c>
      <c r="AO31" s="93">
        <f t="shared" si="4"/>
        <v>2719569.1108333338</v>
      </c>
      <c r="AP31" s="93">
        <f t="shared" si="4"/>
        <v>2737469.7146666669</v>
      </c>
      <c r="AQ31" s="93">
        <f t="shared" si="4"/>
        <v>2755370.3185000001</v>
      </c>
      <c r="AR31" s="93">
        <f t="shared" si="4"/>
        <v>2773270.9223333332</v>
      </c>
      <c r="AS31" s="93">
        <f t="shared" si="4"/>
        <v>2791171.5261666668</v>
      </c>
      <c r="AT31" s="93">
        <f t="shared" si="4"/>
        <v>2809072.13</v>
      </c>
      <c r="AU31" s="93">
        <f t="shared" si="4"/>
        <v>2826972.7338333335</v>
      </c>
      <c r="AV31" s="93">
        <f t="shared" si="4"/>
        <v>2844873.3376666671</v>
      </c>
    </row>
    <row r="32" spans="1:48" x14ac:dyDescent="0.3">
      <c r="A32" s="94" t="s">
        <v>55</v>
      </c>
      <c r="B32" s="96">
        <f>PRODUCT(B8*14.9)</f>
        <v>2261992.8400000003</v>
      </c>
      <c r="C32" s="96">
        <f t="shared" ref="C32:AV32" si="5">PRODUCT(C8*14.9)</f>
        <v>2255584.35</v>
      </c>
      <c r="D32" s="96">
        <f t="shared" si="5"/>
        <v>2251398.94</v>
      </c>
      <c r="E32" s="96">
        <f t="shared" si="5"/>
        <v>2245580.4900000002</v>
      </c>
      <c r="F32" s="96">
        <f t="shared" si="5"/>
        <v>2239294.1800000002</v>
      </c>
      <c r="G32" s="96">
        <f t="shared" si="5"/>
        <v>2234395.06</v>
      </c>
      <c r="H32" s="96">
        <f t="shared" si="5"/>
        <v>2228709.2199999997</v>
      </c>
      <c r="I32" s="96">
        <f t="shared" si="5"/>
        <v>2223139.6</v>
      </c>
      <c r="J32" s="96">
        <f t="shared" si="5"/>
        <v>2218635.33</v>
      </c>
      <c r="K32" s="96">
        <f t="shared" si="5"/>
        <v>2214785.17</v>
      </c>
      <c r="L32" s="96">
        <f t="shared" si="5"/>
        <v>2210055.91</v>
      </c>
      <c r="M32" s="96">
        <f t="shared" si="5"/>
        <v>2205860.0699999998</v>
      </c>
      <c r="N32" s="96">
        <f t="shared" si="5"/>
        <v>2201153.16</v>
      </c>
      <c r="O32" s="96">
        <f t="shared" si="5"/>
        <v>2197037.7800000003</v>
      </c>
      <c r="P32" s="96">
        <f t="shared" si="5"/>
        <v>2193627.17</v>
      </c>
      <c r="Q32" s="96">
        <f t="shared" si="5"/>
        <v>2188929.2000000002</v>
      </c>
      <c r="R32" s="96">
        <f t="shared" si="5"/>
        <v>2184182.06</v>
      </c>
      <c r="S32" s="96">
        <f t="shared" si="5"/>
        <v>2177559.8864705875</v>
      </c>
      <c r="T32" s="96">
        <f t="shared" si="5"/>
        <v>2172750.4586274503</v>
      </c>
      <c r="U32" s="96">
        <f t="shared" si="5"/>
        <v>2167941.0307843131</v>
      </c>
      <c r="V32" s="96">
        <f t="shared" si="5"/>
        <v>2163131.6029411759</v>
      </c>
      <c r="W32" s="96">
        <f t="shared" si="5"/>
        <v>2158322.1750980387</v>
      </c>
      <c r="X32" s="96">
        <f t="shared" si="5"/>
        <v>2153512.7472549016</v>
      </c>
      <c r="Y32" s="96">
        <f t="shared" si="5"/>
        <v>2148703.3194117644</v>
      </c>
      <c r="Z32" s="96">
        <f t="shared" si="5"/>
        <v>2143893.8915686272</v>
      </c>
      <c r="AA32" s="96">
        <f t="shared" si="5"/>
        <v>2139084.4637254896</v>
      </c>
      <c r="AB32" s="96">
        <f t="shared" si="5"/>
        <v>2134275.0358823524</v>
      </c>
      <c r="AC32" s="96">
        <f t="shared" si="5"/>
        <v>2129465.6080392152</v>
      </c>
      <c r="AD32" s="96">
        <f t="shared" si="5"/>
        <v>2124656.180196078</v>
      </c>
      <c r="AE32" s="96">
        <f t="shared" si="5"/>
        <v>2119846.7523529404</v>
      </c>
      <c r="AF32" s="96">
        <f t="shared" si="5"/>
        <v>2115037.3245098032</v>
      </c>
      <c r="AG32" s="96">
        <f t="shared" si="5"/>
        <v>2110227.896666666</v>
      </c>
      <c r="AH32" s="96">
        <f t="shared" si="5"/>
        <v>2105418.4688235284</v>
      </c>
      <c r="AI32" s="96">
        <f t="shared" si="5"/>
        <v>2100609.0409803912</v>
      </c>
      <c r="AJ32" s="96">
        <f t="shared" si="5"/>
        <v>2095799.6131372543</v>
      </c>
      <c r="AK32" s="96">
        <f t="shared" si="5"/>
        <v>2090990.1852941171</v>
      </c>
      <c r="AL32" s="96">
        <f t="shared" si="5"/>
        <v>2086180.7574509797</v>
      </c>
      <c r="AM32" s="96">
        <f t="shared" si="5"/>
        <v>2081371.3296078425</v>
      </c>
      <c r="AN32" s="96">
        <f t="shared" si="5"/>
        <v>2076561.9017647053</v>
      </c>
      <c r="AO32" s="96">
        <f t="shared" si="5"/>
        <v>2071752.4739215681</v>
      </c>
      <c r="AP32" s="96">
        <f t="shared" si="5"/>
        <v>2066943.0460784305</v>
      </c>
      <c r="AQ32" s="96">
        <f t="shared" si="5"/>
        <v>2062133.6182352933</v>
      </c>
      <c r="AR32" s="96">
        <f t="shared" si="5"/>
        <v>2057324.1903921561</v>
      </c>
      <c r="AS32" s="96">
        <f t="shared" si="5"/>
        <v>2052514.7625490192</v>
      </c>
      <c r="AT32" s="96">
        <f t="shared" si="5"/>
        <v>2047705.3347058815</v>
      </c>
      <c r="AU32" s="96">
        <f t="shared" si="5"/>
        <v>2042895.9068627444</v>
      </c>
      <c r="AV32" s="96">
        <f t="shared" si="5"/>
        <v>2038086.4790196072</v>
      </c>
    </row>
    <row r="33" spans="1:48" x14ac:dyDescent="0.3">
      <c r="A33" s="97" t="s">
        <v>27</v>
      </c>
      <c r="B33" s="99">
        <f>PRODUCT(B9*10.48)</f>
        <v>48887.104000000007</v>
      </c>
      <c r="C33" s="99">
        <f t="shared" ref="C33:AV33" si="6">PRODUCT(C9*10.48)</f>
        <v>49584.024000000005</v>
      </c>
      <c r="D33" s="99">
        <f t="shared" si="6"/>
        <v>50157.279999999999</v>
      </c>
      <c r="E33" s="99">
        <f t="shared" si="6"/>
        <v>50680.231999999996</v>
      </c>
      <c r="F33" s="99">
        <f t="shared" si="6"/>
        <v>51205.279999999999</v>
      </c>
      <c r="G33" s="99">
        <f t="shared" si="6"/>
        <v>51731.375999999997</v>
      </c>
      <c r="H33" s="99">
        <f t="shared" si="6"/>
        <v>52249.088000000003</v>
      </c>
      <c r="I33" s="99">
        <f t="shared" si="6"/>
        <v>52713.351999999999</v>
      </c>
      <c r="J33" s="99">
        <f t="shared" si="6"/>
        <v>53211.152000000002</v>
      </c>
      <c r="K33" s="99">
        <f t="shared" si="6"/>
        <v>53737.248000000007</v>
      </c>
      <c r="L33" s="99">
        <f t="shared" si="6"/>
        <v>54280.112000000001</v>
      </c>
      <c r="M33" s="99">
        <f t="shared" si="6"/>
        <v>54857.560000000005</v>
      </c>
      <c r="N33" s="99">
        <f t="shared" si="6"/>
        <v>55505.224000000002</v>
      </c>
      <c r="O33" s="99">
        <f t="shared" si="6"/>
        <v>56164.415999999997</v>
      </c>
      <c r="P33" s="99">
        <f t="shared" si="6"/>
        <v>56824.656000000003</v>
      </c>
      <c r="Q33" s="99">
        <f t="shared" si="6"/>
        <v>57467.08</v>
      </c>
      <c r="R33" s="99">
        <f t="shared" si="6"/>
        <v>58127.32</v>
      </c>
      <c r="S33" s="99">
        <f t="shared" si="6"/>
        <v>58409.10100000001</v>
      </c>
      <c r="T33" s="99">
        <f t="shared" si="6"/>
        <v>58968.396509803933</v>
      </c>
      <c r="U33" s="99">
        <f t="shared" si="6"/>
        <v>59527.69201960785</v>
      </c>
      <c r="V33" s="99">
        <f t="shared" si="6"/>
        <v>60086.987529411766</v>
      </c>
      <c r="W33" s="99">
        <f t="shared" si="6"/>
        <v>60646.283039215697</v>
      </c>
      <c r="X33" s="99">
        <f t="shared" si="6"/>
        <v>61205.578549019621</v>
      </c>
      <c r="Y33" s="99">
        <f t="shared" si="6"/>
        <v>61764.874058823538</v>
      </c>
      <c r="Z33" s="99">
        <f t="shared" si="6"/>
        <v>62324.169568627462</v>
      </c>
      <c r="AA33" s="99">
        <f t="shared" si="6"/>
        <v>62883.465078431385</v>
      </c>
      <c r="AB33" s="99">
        <f t="shared" si="6"/>
        <v>63442.760588235309</v>
      </c>
      <c r="AC33" s="99">
        <f t="shared" si="6"/>
        <v>64002.056098039226</v>
      </c>
      <c r="AD33" s="99">
        <f t="shared" si="6"/>
        <v>64561.351607843149</v>
      </c>
      <c r="AE33" s="99">
        <f t="shared" si="6"/>
        <v>65120.647117647066</v>
      </c>
      <c r="AF33" s="99">
        <f t="shared" si="6"/>
        <v>65679.94262745099</v>
      </c>
      <c r="AG33" s="99">
        <f t="shared" si="6"/>
        <v>66239.238137254913</v>
      </c>
      <c r="AH33" s="99">
        <f t="shared" si="6"/>
        <v>66798.533647058837</v>
      </c>
      <c r="AI33" s="99">
        <f t="shared" si="6"/>
        <v>67357.829156862761</v>
      </c>
      <c r="AJ33" s="99">
        <f t="shared" si="6"/>
        <v>67917.12466666667</v>
      </c>
      <c r="AK33" s="99">
        <f t="shared" si="6"/>
        <v>68476.420176470594</v>
      </c>
      <c r="AL33" s="99">
        <f t="shared" si="6"/>
        <v>69035.715686274532</v>
      </c>
      <c r="AM33" s="99">
        <f t="shared" si="6"/>
        <v>69595.011196078442</v>
      </c>
      <c r="AN33" s="99">
        <f t="shared" si="6"/>
        <v>70154.306705882365</v>
      </c>
      <c r="AO33" s="99">
        <f t="shared" si="6"/>
        <v>70713.602215686289</v>
      </c>
      <c r="AP33" s="99">
        <f t="shared" si="6"/>
        <v>71272.897725490198</v>
      </c>
      <c r="AQ33" s="99">
        <f t="shared" si="6"/>
        <v>71832.193235294122</v>
      </c>
      <c r="AR33" s="99">
        <f t="shared" si="6"/>
        <v>72391.488745098046</v>
      </c>
      <c r="AS33" s="99">
        <f t="shared" si="6"/>
        <v>72950.78425490197</v>
      </c>
      <c r="AT33" s="99">
        <f t="shared" si="6"/>
        <v>73510.079764705893</v>
      </c>
      <c r="AU33" s="99">
        <f t="shared" si="6"/>
        <v>74069.375274509817</v>
      </c>
      <c r="AV33" s="99">
        <f t="shared" si="6"/>
        <v>74628.670784313741</v>
      </c>
    </row>
    <row r="34" spans="1:48" x14ac:dyDescent="0.3">
      <c r="A34" s="171" t="s">
        <v>209</v>
      </c>
      <c r="B34" s="170">
        <f>SUM(B27:B33)</f>
        <v>9678483.2659999989</v>
      </c>
      <c r="C34" s="170">
        <f>SUM(C27:C33)</f>
        <v>9750344.7479999997</v>
      </c>
      <c r="D34" s="170">
        <f t="shared" ref="D34:AV34" si="7">SUM(D27:D33)</f>
        <v>9821620.6109999977</v>
      </c>
      <c r="E34" s="170">
        <f t="shared" si="7"/>
        <v>9891567.7369999997</v>
      </c>
      <c r="F34" s="170">
        <f t="shared" si="7"/>
        <v>9961651.4739999995</v>
      </c>
      <c r="G34" s="170">
        <f t="shared" si="7"/>
        <v>10034977.562000001</v>
      </c>
      <c r="H34" s="170">
        <f t="shared" si="7"/>
        <v>10106537.280999999</v>
      </c>
      <c r="I34" s="170">
        <f t="shared" si="7"/>
        <v>10181337.653999999</v>
      </c>
      <c r="J34" s="170">
        <f t="shared" si="7"/>
        <v>10254695.173</v>
      </c>
      <c r="K34" s="170">
        <f t="shared" si="7"/>
        <v>10326503.838</v>
      </c>
      <c r="L34" s="170">
        <f t="shared" si="7"/>
        <v>10398584.154999999</v>
      </c>
      <c r="M34" s="170">
        <f t="shared" si="7"/>
        <v>10470015.18</v>
      </c>
      <c r="N34" s="170">
        <f t="shared" si="7"/>
        <v>10545271.675999999</v>
      </c>
      <c r="O34" s="170">
        <f t="shared" si="7"/>
        <v>10623959.692999998</v>
      </c>
      <c r="P34" s="170">
        <f t="shared" si="7"/>
        <v>10700763.771999998</v>
      </c>
      <c r="Q34" s="170">
        <f t="shared" si="7"/>
        <v>10773642.187000001</v>
      </c>
      <c r="R34" s="170">
        <f t="shared" si="7"/>
        <v>10843730.256000001</v>
      </c>
      <c r="S34" s="170">
        <f t="shared" si="7"/>
        <v>10913835.890463235</v>
      </c>
      <c r="T34" s="170">
        <f t="shared" si="7"/>
        <v>10986852.38637745</v>
      </c>
      <c r="U34" s="170">
        <f t="shared" si="7"/>
        <v>11059868.882291667</v>
      </c>
      <c r="V34" s="170">
        <f t="shared" si="7"/>
        <v>11132885.378205882</v>
      </c>
      <c r="W34" s="170">
        <f t="shared" si="7"/>
        <v>11205901.874120098</v>
      </c>
      <c r="X34" s="170">
        <f t="shared" si="7"/>
        <v>11278918.370034315</v>
      </c>
      <c r="Y34" s="170">
        <f t="shared" si="7"/>
        <v>11351934.865948528</v>
      </c>
      <c r="Z34" s="170">
        <f t="shared" si="7"/>
        <v>11424951.361862745</v>
      </c>
      <c r="AA34" s="170">
        <f t="shared" si="7"/>
        <v>11497967.857776962</v>
      </c>
      <c r="AB34" s="170">
        <f t="shared" si="7"/>
        <v>11570984.353691176</v>
      </c>
      <c r="AC34" s="170">
        <f t="shared" si="7"/>
        <v>11644000.849605391</v>
      </c>
      <c r="AD34" s="170">
        <f t="shared" si="7"/>
        <v>11717017.345519608</v>
      </c>
      <c r="AE34" s="170">
        <f t="shared" si="7"/>
        <v>11790033.841433823</v>
      </c>
      <c r="AF34" s="170">
        <f t="shared" si="7"/>
        <v>11863050.337348038</v>
      </c>
      <c r="AG34" s="170">
        <f t="shared" si="7"/>
        <v>11936066.833262255</v>
      </c>
      <c r="AH34" s="170">
        <f t="shared" si="7"/>
        <v>12009083.329176469</v>
      </c>
      <c r="AI34" s="170">
        <f t="shared" si="7"/>
        <v>12082099.825090686</v>
      </c>
      <c r="AJ34" s="170">
        <f t="shared" si="7"/>
        <v>12155116.321004901</v>
      </c>
      <c r="AK34" s="170">
        <f t="shared" si="7"/>
        <v>12228132.816919118</v>
      </c>
      <c r="AL34" s="170">
        <f t="shared" si="7"/>
        <v>12301149.312833333</v>
      </c>
      <c r="AM34" s="170">
        <f t="shared" si="7"/>
        <v>12374165.808747549</v>
      </c>
      <c r="AN34" s="170">
        <f t="shared" si="7"/>
        <v>12447182.304661766</v>
      </c>
      <c r="AO34" s="170">
        <f t="shared" si="7"/>
        <v>12520198.800575981</v>
      </c>
      <c r="AP34" s="170">
        <f t="shared" si="7"/>
        <v>12593215.296490196</v>
      </c>
      <c r="AQ34" s="170">
        <f t="shared" si="7"/>
        <v>12666231.792404411</v>
      </c>
      <c r="AR34" s="170">
        <f t="shared" si="7"/>
        <v>12739248.288318628</v>
      </c>
      <c r="AS34" s="170">
        <f t="shared" si="7"/>
        <v>12812264.784232842</v>
      </c>
      <c r="AT34" s="170">
        <f t="shared" si="7"/>
        <v>12885281.280147057</v>
      </c>
      <c r="AU34" s="170">
        <f t="shared" si="7"/>
        <v>12958297.776061276</v>
      </c>
      <c r="AV34" s="170">
        <f t="shared" si="7"/>
        <v>13031314.271975489</v>
      </c>
    </row>
    <row r="36" spans="1:48" x14ac:dyDescent="0.3">
      <c r="B36" s="73" t="s">
        <v>210</v>
      </c>
    </row>
    <row r="37" spans="1:48" x14ac:dyDescent="0.3">
      <c r="A37" s="73" t="s">
        <v>138</v>
      </c>
      <c r="B37" s="68">
        <v>2014</v>
      </c>
      <c r="C37" s="68">
        <v>2015</v>
      </c>
      <c r="D37" s="68">
        <v>2016</v>
      </c>
      <c r="E37" s="68">
        <v>2017</v>
      </c>
      <c r="F37" s="68">
        <v>2018</v>
      </c>
      <c r="G37" s="68">
        <v>2019</v>
      </c>
      <c r="H37" s="68" t="s">
        <v>91</v>
      </c>
      <c r="I37" s="68" t="s">
        <v>92</v>
      </c>
      <c r="J37" s="68" t="s">
        <v>93</v>
      </c>
      <c r="K37" s="68" t="s">
        <v>94</v>
      </c>
      <c r="L37" s="68" t="s">
        <v>95</v>
      </c>
      <c r="M37" s="68" t="s">
        <v>96</v>
      </c>
      <c r="N37" s="68" t="s">
        <v>97</v>
      </c>
      <c r="O37" s="68" t="s">
        <v>98</v>
      </c>
      <c r="P37" s="68" t="s">
        <v>99</v>
      </c>
      <c r="Q37" s="68" t="s">
        <v>100</v>
      </c>
      <c r="R37" s="68" t="s">
        <v>101</v>
      </c>
      <c r="S37" s="68" t="s">
        <v>102</v>
      </c>
      <c r="T37" s="68" t="s">
        <v>103</v>
      </c>
      <c r="U37" s="68" t="s">
        <v>104</v>
      </c>
      <c r="V37" s="68" t="s">
        <v>105</v>
      </c>
      <c r="W37" s="68" t="s">
        <v>106</v>
      </c>
      <c r="X37" s="68" t="s">
        <v>107</v>
      </c>
      <c r="Y37" s="68" t="s">
        <v>108</v>
      </c>
      <c r="Z37" s="68" t="s">
        <v>109</v>
      </c>
      <c r="AA37" s="68" t="s">
        <v>110</v>
      </c>
      <c r="AB37" s="68" t="s">
        <v>111</v>
      </c>
      <c r="AC37" s="68" t="s">
        <v>112</v>
      </c>
      <c r="AD37" s="68" t="s">
        <v>113</v>
      </c>
      <c r="AE37" s="68" t="s">
        <v>114</v>
      </c>
      <c r="AF37" s="68" t="s">
        <v>115</v>
      </c>
      <c r="AG37" s="68" t="s">
        <v>116</v>
      </c>
      <c r="AH37" s="68" t="s">
        <v>117</v>
      </c>
      <c r="AI37" s="68" t="s">
        <v>118</v>
      </c>
      <c r="AJ37" s="68" t="s">
        <v>119</v>
      </c>
      <c r="AK37" s="68" t="s">
        <v>120</v>
      </c>
      <c r="AL37" s="68" t="s">
        <v>121</v>
      </c>
      <c r="AM37" s="68" t="s">
        <v>122</v>
      </c>
      <c r="AN37" s="68" t="s">
        <v>123</v>
      </c>
      <c r="AO37" s="68" t="s">
        <v>124</v>
      </c>
      <c r="AP37" s="68" t="s">
        <v>125</v>
      </c>
      <c r="AQ37" s="68" t="s">
        <v>126</v>
      </c>
      <c r="AR37" s="68" t="s">
        <v>127</v>
      </c>
      <c r="AS37" s="68" t="s">
        <v>128</v>
      </c>
      <c r="AT37" s="68" t="s">
        <v>129</v>
      </c>
      <c r="AU37" s="68" t="s">
        <v>130</v>
      </c>
      <c r="AV37" s="68" t="s">
        <v>131</v>
      </c>
    </row>
    <row r="38" spans="1:48" x14ac:dyDescent="0.3">
      <c r="A38" s="77" t="s">
        <v>0</v>
      </c>
      <c r="B38" s="79">
        <f>PRODUCT(B3*31.49)</f>
        <v>1709727.507</v>
      </c>
      <c r="C38" s="79">
        <f>PRODUCT(C3*31.49)</f>
        <v>1806619.0879999998</v>
      </c>
      <c r="D38" s="79">
        <f t="shared" ref="D38:AV38" si="8">PRODUCT(D3*31.49)</f>
        <v>1894964.2829999998</v>
      </c>
      <c r="E38" s="79">
        <f t="shared" si="8"/>
        <v>1985538.97</v>
      </c>
      <c r="F38" s="79">
        <f t="shared" si="8"/>
        <v>2084348.2919999999</v>
      </c>
      <c r="G38" s="79">
        <f t="shared" si="8"/>
        <v>2191275.7359999996</v>
      </c>
      <c r="H38" s="79">
        <f t="shared" si="8"/>
        <v>2303597.4169999999</v>
      </c>
      <c r="I38" s="79">
        <f t="shared" si="8"/>
        <v>2419549.895</v>
      </c>
      <c r="J38" s="79">
        <f t="shared" si="8"/>
        <v>2540263.6609999998</v>
      </c>
      <c r="K38" s="79">
        <f t="shared" si="8"/>
        <v>2664860.1439999999</v>
      </c>
      <c r="L38" s="79">
        <f t="shared" si="8"/>
        <v>2791405.8579999995</v>
      </c>
      <c r="M38" s="79">
        <f t="shared" si="8"/>
        <v>2921903.5669999998</v>
      </c>
      <c r="N38" s="79">
        <f t="shared" si="8"/>
        <v>3054082.8419999997</v>
      </c>
      <c r="O38" s="79">
        <f t="shared" si="8"/>
        <v>3191058.0440000002</v>
      </c>
      <c r="P38" s="79">
        <f t="shared" si="8"/>
        <v>3329614.0440000002</v>
      </c>
      <c r="Q38" s="79">
        <f t="shared" si="8"/>
        <v>3471476.4939999999</v>
      </c>
      <c r="R38" s="79">
        <f t="shared" si="8"/>
        <v>3615662.9059999995</v>
      </c>
      <c r="S38" s="79">
        <f t="shared" si="8"/>
        <v>3663924.8041617651</v>
      </c>
      <c r="T38" s="79">
        <f t="shared" si="8"/>
        <v>3783603.058558824</v>
      </c>
      <c r="U38" s="79">
        <f t="shared" si="8"/>
        <v>3903281.3129558829</v>
      </c>
      <c r="V38" s="79">
        <f t="shared" si="8"/>
        <v>4022959.5673529417</v>
      </c>
      <c r="W38" s="79">
        <f t="shared" si="8"/>
        <v>4142637.8217500001</v>
      </c>
      <c r="X38" s="79">
        <f t="shared" si="8"/>
        <v>4262316.0761470599</v>
      </c>
      <c r="Y38" s="79">
        <f t="shared" si="8"/>
        <v>4381994.3305441178</v>
      </c>
      <c r="Z38" s="79">
        <f t="shared" si="8"/>
        <v>4501672.5849411776</v>
      </c>
      <c r="AA38" s="79">
        <f t="shared" si="8"/>
        <v>4621350.8393382356</v>
      </c>
      <c r="AB38" s="79">
        <f t="shared" si="8"/>
        <v>4741029.0937352944</v>
      </c>
      <c r="AC38" s="79">
        <f t="shared" si="8"/>
        <v>4860707.3481323542</v>
      </c>
      <c r="AD38" s="79">
        <f t="shared" si="8"/>
        <v>4980385.6025294121</v>
      </c>
      <c r="AE38" s="79">
        <f t="shared" si="8"/>
        <v>5100063.8569264719</v>
      </c>
      <c r="AF38" s="79">
        <f t="shared" si="8"/>
        <v>5219742.1113235289</v>
      </c>
      <c r="AG38" s="79">
        <f t="shared" si="8"/>
        <v>5339420.3657205887</v>
      </c>
      <c r="AH38" s="79">
        <f t="shared" si="8"/>
        <v>5459098.6201176476</v>
      </c>
      <c r="AI38" s="79">
        <f t="shared" si="8"/>
        <v>5578776.8745147064</v>
      </c>
      <c r="AJ38" s="79">
        <f t="shared" si="8"/>
        <v>5698455.1289117662</v>
      </c>
      <c r="AK38" s="79">
        <f t="shared" si="8"/>
        <v>5818133.3833088242</v>
      </c>
      <c r="AL38" s="79">
        <f t="shared" si="8"/>
        <v>5937811.637705883</v>
      </c>
      <c r="AM38" s="79">
        <f t="shared" si="8"/>
        <v>6057489.8921029409</v>
      </c>
      <c r="AN38" s="79">
        <f t="shared" si="8"/>
        <v>6177168.1465000007</v>
      </c>
      <c r="AO38" s="79">
        <f t="shared" si="8"/>
        <v>6296846.4008970587</v>
      </c>
      <c r="AP38" s="79">
        <f t="shared" si="8"/>
        <v>6416524.6552941184</v>
      </c>
      <c r="AQ38" s="79">
        <f t="shared" si="8"/>
        <v>6536202.9096911782</v>
      </c>
      <c r="AR38" s="79">
        <f t="shared" si="8"/>
        <v>6655881.1640882352</v>
      </c>
      <c r="AS38" s="79">
        <f t="shared" si="8"/>
        <v>6775559.418485295</v>
      </c>
      <c r="AT38" s="79">
        <f t="shared" si="8"/>
        <v>6895237.672882353</v>
      </c>
      <c r="AU38" s="79">
        <f t="shared" si="8"/>
        <v>7014915.9272794127</v>
      </c>
      <c r="AV38" s="79">
        <f t="shared" si="8"/>
        <v>7134594.1816764707</v>
      </c>
    </row>
    <row r="39" spans="1:48" x14ac:dyDescent="0.3">
      <c r="A39" s="82" t="s">
        <v>59</v>
      </c>
      <c r="B39" s="84">
        <f>PRODUCT(B4*19.36)</f>
        <v>805637.36</v>
      </c>
      <c r="C39" s="84">
        <f t="shared" ref="C39:AV39" si="9">PRODUCT(C4*19.36)</f>
        <v>823746.70400000003</v>
      </c>
      <c r="D39" s="84">
        <f t="shared" si="9"/>
        <v>840235.61599999992</v>
      </c>
      <c r="E39" s="84">
        <f t="shared" si="9"/>
        <v>857737.05599999998</v>
      </c>
      <c r="F39" s="84">
        <f t="shared" si="9"/>
        <v>875602.46400000004</v>
      </c>
      <c r="G39" s="84">
        <f t="shared" si="9"/>
        <v>894311.96799999999</v>
      </c>
      <c r="H39" s="84">
        <f t="shared" si="9"/>
        <v>912742.68800000008</v>
      </c>
      <c r="I39" s="84">
        <f t="shared" si="9"/>
        <v>931721.29599999997</v>
      </c>
      <c r="J39" s="84">
        <f t="shared" si="9"/>
        <v>949755.13599999994</v>
      </c>
      <c r="K39" s="84">
        <f t="shared" si="9"/>
        <v>967603.12</v>
      </c>
      <c r="L39" s="84">
        <f t="shared" si="9"/>
        <v>984146.24</v>
      </c>
      <c r="M39" s="84">
        <f t="shared" si="9"/>
        <v>1000942.9759999999</v>
      </c>
      <c r="N39" s="84">
        <f t="shared" si="9"/>
        <v>1016018.608</v>
      </c>
      <c r="O39" s="84">
        <f t="shared" si="9"/>
        <v>1030437.936</v>
      </c>
      <c r="P39" s="84">
        <f t="shared" si="9"/>
        <v>1043740.1919999999</v>
      </c>
      <c r="Q39" s="84">
        <f t="shared" si="9"/>
        <v>1056633.9519999998</v>
      </c>
      <c r="R39" s="84">
        <f t="shared" si="9"/>
        <v>1069916.848</v>
      </c>
      <c r="S39" s="84">
        <f t="shared" si="9"/>
        <v>1096728.7967058823</v>
      </c>
      <c r="T39" s="84">
        <f t="shared" si="9"/>
        <v>1113614.1521568627</v>
      </c>
      <c r="U39" s="84">
        <f t="shared" si="9"/>
        <v>1130499.507607843</v>
      </c>
      <c r="V39" s="84">
        <f t="shared" si="9"/>
        <v>1147384.8630588234</v>
      </c>
      <c r="W39" s="84">
        <f t="shared" si="9"/>
        <v>1164270.218509804</v>
      </c>
      <c r="X39" s="84">
        <f t="shared" si="9"/>
        <v>1181155.5739607844</v>
      </c>
      <c r="Y39" s="84">
        <f t="shared" si="9"/>
        <v>1198040.9294117647</v>
      </c>
      <c r="Z39" s="84">
        <f t="shared" si="9"/>
        <v>1214926.2848627451</v>
      </c>
      <c r="AA39" s="84">
        <f t="shared" si="9"/>
        <v>1231811.6403137255</v>
      </c>
      <c r="AB39" s="84">
        <f t="shared" si="9"/>
        <v>1248696.9957647058</v>
      </c>
      <c r="AC39" s="84">
        <f t="shared" si="9"/>
        <v>1265582.3512156862</v>
      </c>
      <c r="AD39" s="84">
        <f t="shared" si="9"/>
        <v>1282467.7066666665</v>
      </c>
      <c r="AE39" s="84">
        <f t="shared" si="9"/>
        <v>1299353.0621176471</v>
      </c>
      <c r="AF39" s="84">
        <f t="shared" si="9"/>
        <v>1316238.4175686273</v>
      </c>
      <c r="AG39" s="84">
        <f t="shared" si="9"/>
        <v>1333123.7730196076</v>
      </c>
      <c r="AH39" s="84">
        <f t="shared" si="9"/>
        <v>1350009.1284705882</v>
      </c>
      <c r="AI39" s="84">
        <f t="shared" si="9"/>
        <v>1366894.4839215686</v>
      </c>
      <c r="AJ39" s="84">
        <f t="shared" si="9"/>
        <v>1383779.839372549</v>
      </c>
      <c r="AK39" s="84">
        <f t="shared" si="9"/>
        <v>1400665.1948235291</v>
      </c>
      <c r="AL39" s="84">
        <f t="shared" si="9"/>
        <v>1417550.5502745099</v>
      </c>
      <c r="AM39" s="84">
        <f t="shared" si="9"/>
        <v>1434435.9057254901</v>
      </c>
      <c r="AN39" s="84">
        <f t="shared" si="9"/>
        <v>1451321.2611764704</v>
      </c>
      <c r="AO39" s="84">
        <f t="shared" si="9"/>
        <v>1468206.616627451</v>
      </c>
      <c r="AP39" s="84">
        <f t="shared" si="9"/>
        <v>1485091.9720784314</v>
      </c>
      <c r="AQ39" s="84">
        <f t="shared" si="9"/>
        <v>1501977.3275294118</v>
      </c>
      <c r="AR39" s="84">
        <f t="shared" si="9"/>
        <v>1518862.6829803919</v>
      </c>
      <c r="AS39" s="84">
        <f t="shared" si="9"/>
        <v>1535748.0384313727</v>
      </c>
      <c r="AT39" s="84">
        <f t="shared" si="9"/>
        <v>1552633.3938823529</v>
      </c>
      <c r="AU39" s="84">
        <f t="shared" si="9"/>
        <v>1569518.7493333332</v>
      </c>
      <c r="AV39" s="84">
        <f t="shared" si="9"/>
        <v>1586404.1047843138</v>
      </c>
    </row>
    <row r="40" spans="1:48" x14ac:dyDescent="0.3">
      <c r="A40" s="85" t="s">
        <v>58</v>
      </c>
      <c r="B40" s="87">
        <f>PRODUCT(B5*7.01)</f>
        <v>1383643.6139999998</v>
      </c>
      <c r="C40" s="87">
        <f t="shared" ref="C40:AV40" si="10">PRODUCT(C5*7.01)</f>
        <v>1403432.8439999998</v>
      </c>
      <c r="D40" s="87">
        <f t="shared" si="10"/>
        <v>1428035.841</v>
      </c>
      <c r="E40" s="87">
        <f t="shared" si="10"/>
        <v>1458070.8870000001</v>
      </c>
      <c r="F40" s="87">
        <f t="shared" si="10"/>
        <v>1489825.486</v>
      </c>
      <c r="G40" s="87">
        <f t="shared" si="10"/>
        <v>1521849.97</v>
      </c>
      <c r="H40" s="87">
        <f t="shared" si="10"/>
        <v>1554909.831</v>
      </c>
      <c r="I40" s="87">
        <f t="shared" si="10"/>
        <v>1585758.7379999999</v>
      </c>
      <c r="J40" s="87">
        <f t="shared" si="10"/>
        <v>1616355.2849999999</v>
      </c>
      <c r="K40" s="87">
        <f t="shared" si="10"/>
        <v>1646117.642</v>
      </c>
      <c r="L40" s="87">
        <f t="shared" si="10"/>
        <v>1674647.6410000001</v>
      </c>
      <c r="M40" s="87">
        <f t="shared" si="10"/>
        <v>1699209.98</v>
      </c>
      <c r="N40" s="87">
        <f t="shared" si="10"/>
        <v>1723928.642</v>
      </c>
      <c r="O40" s="87">
        <f t="shared" si="10"/>
        <v>1745393.9629999998</v>
      </c>
      <c r="P40" s="87">
        <f t="shared" si="10"/>
        <v>1766549.442</v>
      </c>
      <c r="Q40" s="87">
        <f t="shared" si="10"/>
        <v>1784033.0829999999</v>
      </c>
      <c r="R40" s="87">
        <f t="shared" si="10"/>
        <v>1800999.3859999999</v>
      </c>
      <c r="S40" s="87">
        <f t="shared" si="10"/>
        <v>1852789.0752867649</v>
      </c>
      <c r="T40" s="87">
        <f t="shared" si="10"/>
        <v>1880335.8204166668</v>
      </c>
      <c r="U40" s="87">
        <f t="shared" si="10"/>
        <v>1907882.5655465689</v>
      </c>
      <c r="V40" s="87">
        <f t="shared" si="10"/>
        <v>1935429.3106764709</v>
      </c>
      <c r="W40" s="87">
        <f t="shared" si="10"/>
        <v>1962976.0558063725</v>
      </c>
      <c r="X40" s="87">
        <f t="shared" si="10"/>
        <v>1990522.8009362747</v>
      </c>
      <c r="Y40" s="87">
        <f t="shared" si="10"/>
        <v>2018069.5460661766</v>
      </c>
      <c r="Z40" s="87">
        <f t="shared" si="10"/>
        <v>2045616.2911960783</v>
      </c>
      <c r="AA40" s="87">
        <f t="shared" si="10"/>
        <v>2073163.0363259807</v>
      </c>
      <c r="AB40" s="87">
        <f t="shared" si="10"/>
        <v>2100709.7814558824</v>
      </c>
      <c r="AC40" s="87">
        <f t="shared" si="10"/>
        <v>2128256.5265857843</v>
      </c>
      <c r="AD40" s="87">
        <f t="shared" si="10"/>
        <v>2155803.2717156867</v>
      </c>
      <c r="AE40" s="87">
        <f t="shared" si="10"/>
        <v>2183350.0168455881</v>
      </c>
      <c r="AF40" s="87">
        <f t="shared" si="10"/>
        <v>2210896.7619754905</v>
      </c>
      <c r="AG40" s="87">
        <f t="shared" si="10"/>
        <v>2238443.5071053924</v>
      </c>
      <c r="AH40" s="87">
        <f t="shared" si="10"/>
        <v>2265990.2522352943</v>
      </c>
      <c r="AI40" s="87">
        <f t="shared" si="10"/>
        <v>2293536.9973651962</v>
      </c>
      <c r="AJ40" s="87">
        <f t="shared" si="10"/>
        <v>2321083.7424950982</v>
      </c>
      <c r="AK40" s="87">
        <f t="shared" si="10"/>
        <v>2348630.4876250005</v>
      </c>
      <c r="AL40" s="87">
        <f t="shared" si="10"/>
        <v>2376177.232754902</v>
      </c>
      <c r="AM40" s="87">
        <f t="shared" si="10"/>
        <v>2403723.9778848039</v>
      </c>
      <c r="AN40" s="87">
        <f t="shared" si="10"/>
        <v>2431270.7230147063</v>
      </c>
      <c r="AO40" s="87">
        <f t="shared" si="10"/>
        <v>2458817.4681446077</v>
      </c>
      <c r="AP40" s="87">
        <f t="shared" si="10"/>
        <v>2486364.2132745101</v>
      </c>
      <c r="AQ40" s="87">
        <f t="shared" si="10"/>
        <v>2513910.958404412</v>
      </c>
      <c r="AR40" s="87">
        <f t="shared" si="10"/>
        <v>2541457.7035343139</v>
      </c>
      <c r="AS40" s="87">
        <f t="shared" si="10"/>
        <v>2569004.4486642159</v>
      </c>
      <c r="AT40" s="87">
        <f t="shared" si="10"/>
        <v>2596551.1937941178</v>
      </c>
      <c r="AU40" s="87">
        <f t="shared" si="10"/>
        <v>2624097.9389240202</v>
      </c>
      <c r="AV40" s="87">
        <f t="shared" si="10"/>
        <v>2651644.6840539216</v>
      </c>
    </row>
    <row r="41" spans="1:48" x14ac:dyDescent="0.3">
      <c r="A41" s="88" t="s">
        <v>139</v>
      </c>
      <c r="B41" s="90">
        <f>PRODUCT(B6*9.27)</f>
        <v>3281590.1969999997</v>
      </c>
      <c r="C41" s="90">
        <f t="shared" ref="C41:AV41" si="11">PRODUCT(C6*9.27)</f>
        <v>3265017.2909999997</v>
      </c>
      <c r="D41" s="90">
        <f t="shared" si="11"/>
        <v>3246178.7969999998</v>
      </c>
      <c r="E41" s="90">
        <f t="shared" si="11"/>
        <v>3221514.108</v>
      </c>
      <c r="F41" s="90">
        <f t="shared" si="11"/>
        <v>3193566.9119999995</v>
      </c>
      <c r="G41" s="90">
        <f t="shared" si="11"/>
        <v>3165261.8939999999</v>
      </c>
      <c r="H41" s="90">
        <f t="shared" si="11"/>
        <v>3136017.8249999997</v>
      </c>
      <c r="I41" s="90">
        <f t="shared" si="11"/>
        <v>3110321.3849999998</v>
      </c>
      <c r="J41" s="90">
        <f t="shared" si="11"/>
        <v>3082072.9139999999</v>
      </c>
      <c r="K41" s="90">
        <f t="shared" si="11"/>
        <v>3054057.1199999996</v>
      </c>
      <c r="L41" s="90">
        <f t="shared" si="11"/>
        <v>3028641.5609999998</v>
      </c>
      <c r="M41" s="90">
        <f t="shared" si="11"/>
        <v>3006693.909</v>
      </c>
      <c r="N41" s="90">
        <f t="shared" si="11"/>
        <v>2990155.3019999997</v>
      </c>
      <c r="O41" s="90">
        <f t="shared" si="11"/>
        <v>2980063.0530000003</v>
      </c>
      <c r="P41" s="90">
        <f t="shared" si="11"/>
        <v>2969734.4189999998</v>
      </c>
      <c r="Q41" s="90">
        <f t="shared" si="11"/>
        <v>2961459.09</v>
      </c>
      <c r="R41" s="90">
        <f t="shared" si="11"/>
        <v>2949834.51</v>
      </c>
      <c r="S41" s="90">
        <f t="shared" si="11"/>
        <v>2893542.0396617642</v>
      </c>
      <c r="T41" s="90">
        <f t="shared" si="11"/>
        <v>2870980.1729117651</v>
      </c>
      <c r="U41" s="90">
        <f t="shared" si="11"/>
        <v>2848418.306161765</v>
      </c>
      <c r="V41" s="90">
        <f t="shared" si="11"/>
        <v>2825856.439411765</v>
      </c>
      <c r="W41" s="90">
        <f t="shared" si="11"/>
        <v>2803294.5726617649</v>
      </c>
      <c r="X41" s="90">
        <f t="shared" si="11"/>
        <v>2780732.7059117649</v>
      </c>
      <c r="Y41" s="90">
        <f t="shared" si="11"/>
        <v>2758170.8391617648</v>
      </c>
      <c r="Z41" s="90">
        <f t="shared" si="11"/>
        <v>2735608.9724117648</v>
      </c>
      <c r="AA41" s="90">
        <f t="shared" si="11"/>
        <v>2713047.1056617647</v>
      </c>
      <c r="AB41" s="90">
        <f t="shared" si="11"/>
        <v>2690485.2389117647</v>
      </c>
      <c r="AC41" s="90">
        <f t="shared" si="11"/>
        <v>2667923.3721617647</v>
      </c>
      <c r="AD41" s="90">
        <f t="shared" si="11"/>
        <v>2645361.5054117646</v>
      </c>
      <c r="AE41" s="90">
        <f t="shared" si="11"/>
        <v>2622799.638661765</v>
      </c>
      <c r="AF41" s="90">
        <f t="shared" si="11"/>
        <v>2600237.7719117645</v>
      </c>
      <c r="AG41" s="90">
        <f t="shared" si="11"/>
        <v>2577675.9051617649</v>
      </c>
      <c r="AH41" s="90">
        <f t="shared" si="11"/>
        <v>2555114.0384117649</v>
      </c>
      <c r="AI41" s="90">
        <f t="shared" si="11"/>
        <v>2532552.1716617648</v>
      </c>
      <c r="AJ41" s="90">
        <f t="shared" si="11"/>
        <v>2509990.3049117648</v>
      </c>
      <c r="AK41" s="90">
        <f t="shared" si="11"/>
        <v>2487428.4381617648</v>
      </c>
      <c r="AL41" s="90">
        <f t="shared" si="11"/>
        <v>2464866.5714117647</v>
      </c>
      <c r="AM41" s="90">
        <f t="shared" si="11"/>
        <v>2442304.7046617647</v>
      </c>
      <c r="AN41" s="90">
        <f t="shared" si="11"/>
        <v>2419742.8379117646</v>
      </c>
      <c r="AO41" s="90">
        <f t="shared" si="11"/>
        <v>2397180.9711617646</v>
      </c>
      <c r="AP41" s="90">
        <f t="shared" si="11"/>
        <v>2374619.104411765</v>
      </c>
      <c r="AQ41" s="90">
        <f t="shared" si="11"/>
        <v>2352057.237661765</v>
      </c>
      <c r="AR41" s="90">
        <f t="shared" si="11"/>
        <v>2329495.3709117649</v>
      </c>
      <c r="AS41" s="90">
        <f t="shared" si="11"/>
        <v>2306933.5041617653</v>
      </c>
      <c r="AT41" s="90">
        <f t="shared" si="11"/>
        <v>2284371.6374117653</v>
      </c>
      <c r="AU41" s="90">
        <f t="shared" si="11"/>
        <v>2261809.7706617652</v>
      </c>
      <c r="AV41" s="90">
        <f t="shared" si="11"/>
        <v>2239247.9039117652</v>
      </c>
    </row>
    <row r="42" spans="1:48" x14ac:dyDescent="0.3">
      <c r="A42" s="91" t="s">
        <v>25</v>
      </c>
      <c r="B42" s="93">
        <f>PRODUCT(B7*22.57)</f>
        <v>2139667.5979999998</v>
      </c>
      <c r="C42" s="93">
        <f t="shared" ref="C42:AV42" si="12">PRODUCT(C7*22.57)</f>
        <v>2167453.5249999999</v>
      </c>
      <c r="D42" s="93">
        <f t="shared" si="12"/>
        <v>2194858.0189999999</v>
      </c>
      <c r="E42" s="93">
        <f t="shared" si="12"/>
        <v>2221398.0819999999</v>
      </c>
      <c r="F42" s="93">
        <f t="shared" si="12"/>
        <v>2246796.1030000001</v>
      </c>
      <c r="G42" s="93">
        <f t="shared" si="12"/>
        <v>2270510.4020000002</v>
      </c>
      <c r="H42" s="93">
        <f t="shared" si="12"/>
        <v>2291482.446</v>
      </c>
      <c r="I42" s="93">
        <f t="shared" si="12"/>
        <v>2312664.3910000003</v>
      </c>
      <c r="J42" s="93">
        <f t="shared" si="12"/>
        <v>2332993.19</v>
      </c>
      <c r="K42" s="93">
        <f t="shared" si="12"/>
        <v>2350261.497</v>
      </c>
      <c r="L42" s="93">
        <f t="shared" si="12"/>
        <v>2368033.1150000002</v>
      </c>
      <c r="M42" s="93">
        <f t="shared" si="12"/>
        <v>2383145.9870000002</v>
      </c>
      <c r="N42" s="93">
        <f t="shared" si="12"/>
        <v>2398748.628</v>
      </c>
      <c r="O42" s="93">
        <f t="shared" si="12"/>
        <v>2413204.713</v>
      </c>
      <c r="P42" s="93">
        <f t="shared" si="12"/>
        <v>2425949.9920000001</v>
      </c>
      <c r="Q42" s="93">
        <f t="shared" si="12"/>
        <v>2436494.696</v>
      </c>
      <c r="R42" s="93">
        <f t="shared" si="12"/>
        <v>2446466.122</v>
      </c>
      <c r="S42" s="93">
        <f t="shared" si="12"/>
        <v>2490147.4859632356</v>
      </c>
      <c r="T42" s="93">
        <f t="shared" si="12"/>
        <v>2509313.3601813731</v>
      </c>
      <c r="U42" s="93">
        <f t="shared" si="12"/>
        <v>2528479.2343995101</v>
      </c>
      <c r="V42" s="93">
        <f t="shared" si="12"/>
        <v>2547645.1086176476</v>
      </c>
      <c r="W42" s="93">
        <f t="shared" si="12"/>
        <v>2566810.9828357846</v>
      </c>
      <c r="X42" s="93">
        <f t="shared" si="12"/>
        <v>2585976.857053922</v>
      </c>
      <c r="Y42" s="93">
        <f t="shared" si="12"/>
        <v>2605142.731272059</v>
      </c>
      <c r="Z42" s="93">
        <f t="shared" si="12"/>
        <v>2624308.6054901965</v>
      </c>
      <c r="AA42" s="93">
        <f t="shared" si="12"/>
        <v>2643474.4797083335</v>
      </c>
      <c r="AB42" s="93">
        <f t="shared" si="12"/>
        <v>2662640.353926471</v>
      </c>
      <c r="AC42" s="93">
        <f t="shared" si="12"/>
        <v>2681806.2281446084</v>
      </c>
      <c r="AD42" s="93">
        <f t="shared" si="12"/>
        <v>2700972.1023627459</v>
      </c>
      <c r="AE42" s="93">
        <f t="shared" si="12"/>
        <v>2720137.9765808824</v>
      </c>
      <c r="AF42" s="93">
        <f t="shared" si="12"/>
        <v>2739303.8507990199</v>
      </c>
      <c r="AG42" s="93">
        <f t="shared" si="12"/>
        <v>2758469.7250171574</v>
      </c>
      <c r="AH42" s="93">
        <f t="shared" si="12"/>
        <v>2777635.5992352949</v>
      </c>
      <c r="AI42" s="93">
        <f t="shared" si="12"/>
        <v>2796801.4734534319</v>
      </c>
      <c r="AJ42" s="93">
        <f t="shared" si="12"/>
        <v>2815967.3476715689</v>
      </c>
      <c r="AK42" s="93">
        <f t="shared" si="12"/>
        <v>2835133.2218897063</v>
      </c>
      <c r="AL42" s="93">
        <f t="shared" si="12"/>
        <v>2854299.0961078438</v>
      </c>
      <c r="AM42" s="93">
        <f t="shared" si="12"/>
        <v>2873464.9703259808</v>
      </c>
      <c r="AN42" s="93">
        <f t="shared" si="12"/>
        <v>2892630.8445441183</v>
      </c>
      <c r="AO42" s="93">
        <f t="shared" si="12"/>
        <v>2911796.7187622557</v>
      </c>
      <c r="AP42" s="93">
        <f t="shared" si="12"/>
        <v>2930962.5929803927</v>
      </c>
      <c r="AQ42" s="93">
        <f t="shared" si="12"/>
        <v>2950128.4671985297</v>
      </c>
      <c r="AR42" s="93">
        <f t="shared" si="12"/>
        <v>2969294.3414166667</v>
      </c>
      <c r="AS42" s="93">
        <f t="shared" si="12"/>
        <v>2988460.2156348042</v>
      </c>
      <c r="AT42" s="93">
        <f t="shared" si="12"/>
        <v>3007626.0898529417</v>
      </c>
      <c r="AU42" s="93">
        <f t="shared" si="12"/>
        <v>3026791.9640710787</v>
      </c>
      <c r="AV42" s="93">
        <f t="shared" si="12"/>
        <v>3045957.8382892162</v>
      </c>
    </row>
    <row r="43" spans="1:48" x14ac:dyDescent="0.3">
      <c r="A43" s="94" t="s">
        <v>55</v>
      </c>
      <c r="B43" s="96">
        <f>PRODUCT(B8*14.45)</f>
        <v>2193677.62</v>
      </c>
      <c r="C43" s="96">
        <f t="shared" ref="C43:AV43" si="13">PRODUCT(C8*14.45)</f>
        <v>2187462.6749999998</v>
      </c>
      <c r="D43" s="96">
        <f t="shared" si="13"/>
        <v>2183403.67</v>
      </c>
      <c r="E43" s="96">
        <f t="shared" si="13"/>
        <v>2177760.9449999998</v>
      </c>
      <c r="F43" s="96">
        <f t="shared" si="13"/>
        <v>2171664.4900000002</v>
      </c>
      <c r="G43" s="96">
        <f t="shared" si="13"/>
        <v>2166913.3299999996</v>
      </c>
      <c r="H43" s="96">
        <f t="shared" si="13"/>
        <v>2161399.2099999995</v>
      </c>
      <c r="I43" s="96">
        <f t="shared" si="13"/>
        <v>2155997.7999999998</v>
      </c>
      <c r="J43" s="96">
        <f t="shared" si="13"/>
        <v>2151629.5649999999</v>
      </c>
      <c r="K43" s="96">
        <f t="shared" si="13"/>
        <v>2147895.6849999996</v>
      </c>
      <c r="L43" s="96">
        <f t="shared" si="13"/>
        <v>2143309.2549999999</v>
      </c>
      <c r="M43" s="96">
        <f t="shared" si="13"/>
        <v>2139240.1349999998</v>
      </c>
      <c r="N43" s="96">
        <f t="shared" si="13"/>
        <v>2134675.38</v>
      </c>
      <c r="O43" s="96">
        <f t="shared" si="13"/>
        <v>2130684.29</v>
      </c>
      <c r="P43" s="96">
        <f t="shared" si="13"/>
        <v>2127376.6849999996</v>
      </c>
      <c r="Q43" s="96">
        <f t="shared" si="13"/>
        <v>2122820.6</v>
      </c>
      <c r="R43" s="96">
        <f t="shared" si="13"/>
        <v>2118216.8299999996</v>
      </c>
      <c r="S43" s="96">
        <f t="shared" si="13"/>
        <v>2111794.6549999993</v>
      </c>
      <c r="T43" s="96">
        <f t="shared" si="13"/>
        <v>2107130.4783333326</v>
      </c>
      <c r="U43" s="96">
        <f t="shared" si="13"/>
        <v>2102466.3016666663</v>
      </c>
      <c r="V43" s="96">
        <f t="shared" si="13"/>
        <v>2097802.1249999995</v>
      </c>
      <c r="W43" s="96">
        <f t="shared" si="13"/>
        <v>2093137.9483333325</v>
      </c>
      <c r="X43" s="96">
        <f t="shared" si="13"/>
        <v>2088473.771666666</v>
      </c>
      <c r="Y43" s="96">
        <f t="shared" si="13"/>
        <v>2083809.5949999993</v>
      </c>
      <c r="Z43" s="96">
        <f t="shared" si="13"/>
        <v>2079145.4183333328</v>
      </c>
      <c r="AA43" s="96">
        <f t="shared" si="13"/>
        <v>2074481.2416666658</v>
      </c>
      <c r="AB43" s="96">
        <f t="shared" si="13"/>
        <v>2069817.0649999992</v>
      </c>
      <c r="AC43" s="96">
        <f t="shared" si="13"/>
        <v>2065152.8883333327</v>
      </c>
      <c r="AD43" s="96">
        <f t="shared" si="13"/>
        <v>2060488.7116666662</v>
      </c>
      <c r="AE43" s="96">
        <f t="shared" si="13"/>
        <v>2055824.5349999992</v>
      </c>
      <c r="AF43" s="96">
        <f t="shared" si="13"/>
        <v>2051160.3583333327</v>
      </c>
      <c r="AG43" s="96">
        <f t="shared" si="13"/>
        <v>2046496.1816666659</v>
      </c>
      <c r="AH43" s="96">
        <f t="shared" si="13"/>
        <v>2041832.004999999</v>
      </c>
      <c r="AI43" s="96">
        <f t="shared" si="13"/>
        <v>2037167.8283333324</v>
      </c>
      <c r="AJ43" s="96">
        <f t="shared" si="13"/>
        <v>2032503.6516666659</v>
      </c>
      <c r="AK43" s="96">
        <f t="shared" si="13"/>
        <v>2027839.4749999994</v>
      </c>
      <c r="AL43" s="96">
        <f t="shared" si="13"/>
        <v>2023175.2983333324</v>
      </c>
      <c r="AM43" s="96">
        <f t="shared" si="13"/>
        <v>2018511.1216666659</v>
      </c>
      <c r="AN43" s="96">
        <f t="shared" si="13"/>
        <v>2013846.9449999991</v>
      </c>
      <c r="AO43" s="96">
        <f t="shared" si="13"/>
        <v>2009182.7683333326</v>
      </c>
      <c r="AP43" s="96">
        <f t="shared" si="13"/>
        <v>2004518.5916666656</v>
      </c>
      <c r="AQ43" s="96">
        <f t="shared" si="13"/>
        <v>1999854.4149999991</v>
      </c>
      <c r="AR43" s="96">
        <f t="shared" si="13"/>
        <v>1995190.2383333326</v>
      </c>
      <c r="AS43" s="96">
        <f t="shared" si="13"/>
        <v>1990526.0616666661</v>
      </c>
      <c r="AT43" s="96">
        <f t="shared" si="13"/>
        <v>1985861.8849999991</v>
      </c>
      <c r="AU43" s="96">
        <f t="shared" si="13"/>
        <v>1981197.7083333326</v>
      </c>
      <c r="AV43" s="96">
        <f t="shared" si="13"/>
        <v>1976533.5316666658</v>
      </c>
    </row>
    <row r="44" spans="1:48" x14ac:dyDescent="0.3">
      <c r="A44" s="97" t="s">
        <v>27</v>
      </c>
      <c r="B44" s="99">
        <f>PRODUCT(B9*12.06)</f>
        <v>56257.488000000005</v>
      </c>
      <c r="C44" s="99">
        <f t="shared" ref="C44:AV44" si="14">PRODUCT(C9*12.06)</f>
        <v>57059.478000000003</v>
      </c>
      <c r="D44" s="99">
        <f t="shared" si="14"/>
        <v>57719.16</v>
      </c>
      <c r="E44" s="99">
        <f t="shared" si="14"/>
        <v>58320.953999999998</v>
      </c>
      <c r="F44" s="99">
        <f t="shared" si="14"/>
        <v>58925.16</v>
      </c>
      <c r="G44" s="99">
        <f t="shared" si="14"/>
        <v>59530.572</v>
      </c>
      <c r="H44" s="99">
        <f t="shared" si="14"/>
        <v>60126.33600000001</v>
      </c>
      <c r="I44" s="99">
        <f t="shared" si="14"/>
        <v>60660.593999999997</v>
      </c>
      <c r="J44" s="99">
        <f t="shared" si="14"/>
        <v>61233.443999999996</v>
      </c>
      <c r="K44" s="99">
        <f t="shared" si="14"/>
        <v>61838.856000000007</v>
      </c>
      <c r="L44" s="99">
        <f t="shared" si="14"/>
        <v>62463.563999999998</v>
      </c>
      <c r="M44" s="99">
        <f t="shared" si="14"/>
        <v>63128.07</v>
      </c>
      <c r="N44" s="99">
        <f t="shared" si="14"/>
        <v>63873.378000000004</v>
      </c>
      <c r="O44" s="99">
        <f t="shared" si="14"/>
        <v>64631.951999999997</v>
      </c>
      <c r="P44" s="99">
        <f t="shared" si="14"/>
        <v>65391.732000000004</v>
      </c>
      <c r="Q44" s="99">
        <f t="shared" si="14"/>
        <v>66131.010000000009</v>
      </c>
      <c r="R44" s="99">
        <f t="shared" si="14"/>
        <v>66890.790000000008</v>
      </c>
      <c r="S44" s="99">
        <f t="shared" si="14"/>
        <v>67215.053250000012</v>
      </c>
      <c r="T44" s="99">
        <f t="shared" si="14"/>
        <v>67858.670029411776</v>
      </c>
      <c r="U44" s="99">
        <f t="shared" si="14"/>
        <v>68502.286808823541</v>
      </c>
      <c r="V44" s="99">
        <f t="shared" si="14"/>
        <v>69145.903588235306</v>
      </c>
      <c r="W44" s="99">
        <f t="shared" si="14"/>
        <v>69789.52036764707</v>
      </c>
      <c r="X44" s="99">
        <f t="shared" si="14"/>
        <v>70433.137147058835</v>
      </c>
      <c r="Y44" s="99">
        <f t="shared" si="14"/>
        <v>71076.753926470599</v>
      </c>
      <c r="Z44" s="99">
        <f t="shared" si="14"/>
        <v>71720.370705882364</v>
      </c>
      <c r="AA44" s="99">
        <f t="shared" si="14"/>
        <v>72363.987485294128</v>
      </c>
      <c r="AB44" s="99">
        <f t="shared" si="14"/>
        <v>73007.604264705893</v>
      </c>
      <c r="AC44" s="99">
        <f t="shared" si="14"/>
        <v>73651.221044117658</v>
      </c>
      <c r="AD44" s="99">
        <f t="shared" si="14"/>
        <v>74294.837823529422</v>
      </c>
      <c r="AE44" s="99">
        <f t="shared" si="14"/>
        <v>74938.454602941187</v>
      </c>
      <c r="AF44" s="99">
        <f t="shared" si="14"/>
        <v>75582.071382352951</v>
      </c>
      <c r="AG44" s="99">
        <f t="shared" si="14"/>
        <v>76225.688161764716</v>
      </c>
      <c r="AH44" s="99">
        <f t="shared" si="14"/>
        <v>76869.30494117648</v>
      </c>
      <c r="AI44" s="99">
        <f t="shared" si="14"/>
        <v>77512.921720588245</v>
      </c>
      <c r="AJ44" s="99">
        <f t="shared" si="14"/>
        <v>78156.53850000001</v>
      </c>
      <c r="AK44" s="99">
        <f t="shared" si="14"/>
        <v>78800.155279411774</v>
      </c>
      <c r="AL44" s="99">
        <f t="shared" si="14"/>
        <v>79443.772058823553</v>
      </c>
      <c r="AM44" s="99">
        <f t="shared" si="14"/>
        <v>80087.388838235303</v>
      </c>
      <c r="AN44" s="99">
        <f t="shared" si="14"/>
        <v>80731.005617647068</v>
      </c>
      <c r="AO44" s="99">
        <f t="shared" si="14"/>
        <v>81374.622397058833</v>
      </c>
      <c r="AP44" s="99">
        <f t="shared" si="14"/>
        <v>82018.239176470597</v>
      </c>
      <c r="AQ44" s="99">
        <f t="shared" si="14"/>
        <v>82661.855955882362</v>
      </c>
      <c r="AR44" s="99">
        <f t="shared" si="14"/>
        <v>83305.472735294126</v>
      </c>
      <c r="AS44" s="99">
        <f t="shared" si="14"/>
        <v>83949.089514705891</v>
      </c>
      <c r="AT44" s="99">
        <f t="shared" si="14"/>
        <v>84592.706294117655</v>
      </c>
      <c r="AU44" s="99">
        <f t="shared" si="14"/>
        <v>85236.32307352942</v>
      </c>
      <c r="AV44" s="99">
        <f t="shared" si="14"/>
        <v>85879.939852941199</v>
      </c>
    </row>
    <row r="45" spans="1:48" x14ac:dyDescent="0.3">
      <c r="A45" s="171" t="s">
        <v>209</v>
      </c>
      <c r="B45" s="170">
        <f>SUM(B38:B44)</f>
        <v>11570201.383999998</v>
      </c>
      <c r="C45" s="170">
        <f t="shared" ref="C45:AV45" si="15">SUM(C38:C44)</f>
        <v>11710791.605</v>
      </c>
      <c r="D45" s="170">
        <f t="shared" si="15"/>
        <v>11845395.386</v>
      </c>
      <c r="E45" s="170">
        <f t="shared" si="15"/>
        <v>11980341.002</v>
      </c>
      <c r="F45" s="170">
        <f t="shared" si="15"/>
        <v>12120728.907</v>
      </c>
      <c r="G45" s="170">
        <f t="shared" si="15"/>
        <v>12269653.872000001</v>
      </c>
      <c r="H45" s="170">
        <f t="shared" si="15"/>
        <v>12420275.752999999</v>
      </c>
      <c r="I45" s="170">
        <f t="shared" si="15"/>
        <v>12576674.098999999</v>
      </c>
      <c r="J45" s="170">
        <f t="shared" si="15"/>
        <v>12734303.194999998</v>
      </c>
      <c r="K45" s="170">
        <f t="shared" si="15"/>
        <v>12892634.063999997</v>
      </c>
      <c r="L45" s="170">
        <f t="shared" si="15"/>
        <v>13052647.233999997</v>
      </c>
      <c r="M45" s="170">
        <f t="shared" si="15"/>
        <v>13214264.624</v>
      </c>
      <c r="N45" s="170">
        <f t="shared" si="15"/>
        <v>13381482.779999999</v>
      </c>
      <c r="O45" s="170">
        <f t="shared" si="15"/>
        <v>13555473.950999998</v>
      </c>
      <c r="P45" s="170">
        <f t="shared" si="15"/>
        <v>13728356.506000001</v>
      </c>
      <c r="Q45" s="170">
        <f t="shared" si="15"/>
        <v>13899048.924999999</v>
      </c>
      <c r="R45" s="170">
        <f t="shared" si="15"/>
        <v>14067987.391999997</v>
      </c>
      <c r="S45" s="170">
        <f t="shared" si="15"/>
        <v>14176141.910029413</v>
      </c>
      <c r="T45" s="170">
        <f t="shared" si="15"/>
        <v>14332835.712588234</v>
      </c>
      <c r="U45" s="170">
        <f t="shared" si="15"/>
        <v>14489529.51514706</v>
      </c>
      <c r="V45" s="170">
        <f t="shared" si="15"/>
        <v>14646223.317705885</v>
      </c>
      <c r="W45" s="170">
        <f t="shared" si="15"/>
        <v>14802917.120264705</v>
      </c>
      <c r="X45" s="170">
        <f t="shared" si="15"/>
        <v>14959610.922823532</v>
      </c>
      <c r="Y45" s="170">
        <f t="shared" si="15"/>
        <v>15116304.725382352</v>
      </c>
      <c r="Z45" s="170">
        <f t="shared" si="15"/>
        <v>15272998.527941177</v>
      </c>
      <c r="AA45" s="170">
        <f t="shared" si="15"/>
        <v>15429692.330499997</v>
      </c>
      <c r="AB45" s="170">
        <f t="shared" si="15"/>
        <v>15586386.133058824</v>
      </c>
      <c r="AC45" s="170">
        <f t="shared" si="15"/>
        <v>15743079.935617646</v>
      </c>
      <c r="AD45" s="170">
        <f t="shared" si="15"/>
        <v>15899773.738176472</v>
      </c>
      <c r="AE45" s="170">
        <f t="shared" si="15"/>
        <v>16056467.540735297</v>
      </c>
      <c r="AF45" s="170">
        <f t="shared" si="15"/>
        <v>16213161.343294116</v>
      </c>
      <c r="AG45" s="170">
        <f t="shared" si="15"/>
        <v>16369855.14585294</v>
      </c>
      <c r="AH45" s="170">
        <f t="shared" si="15"/>
        <v>16526548.948411766</v>
      </c>
      <c r="AI45" s="170">
        <f t="shared" si="15"/>
        <v>16683242.750970589</v>
      </c>
      <c r="AJ45" s="170">
        <f t="shared" si="15"/>
        <v>16839936.553529412</v>
      </c>
      <c r="AK45" s="170">
        <f t="shared" si="15"/>
        <v>16996630.356088236</v>
      </c>
      <c r="AL45" s="170">
        <f t="shared" si="15"/>
        <v>17153324.15864706</v>
      </c>
      <c r="AM45" s="170">
        <f t="shared" si="15"/>
        <v>17310017.961205881</v>
      </c>
      <c r="AN45" s="170">
        <f t="shared" si="15"/>
        <v>17466711.763764709</v>
      </c>
      <c r="AO45" s="170">
        <f t="shared" si="15"/>
        <v>17623405.566323526</v>
      </c>
      <c r="AP45" s="170">
        <f t="shared" si="15"/>
        <v>17780099.368882354</v>
      </c>
      <c r="AQ45" s="170">
        <f t="shared" si="15"/>
        <v>17936793.171441182</v>
      </c>
      <c r="AR45" s="170">
        <f t="shared" si="15"/>
        <v>18093486.973999996</v>
      </c>
      <c r="AS45" s="170">
        <f t="shared" si="15"/>
        <v>18250180.776558828</v>
      </c>
      <c r="AT45" s="170">
        <f t="shared" si="15"/>
        <v>18406874.579117648</v>
      </c>
      <c r="AU45" s="170">
        <f t="shared" si="15"/>
        <v>18563568.381676473</v>
      </c>
      <c r="AV45" s="170">
        <f t="shared" si="15"/>
        <v>18720262.184235297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1"/>
  <sheetViews>
    <sheetView topLeftCell="A10" workbookViewId="0">
      <selection activeCell="B110" sqref="B110"/>
    </sheetView>
  </sheetViews>
  <sheetFormatPr defaultRowHeight="14.4" x14ac:dyDescent="0.3"/>
  <cols>
    <col min="1" max="1" width="38.33203125" customWidth="1"/>
    <col min="2" max="2" width="31.77734375" customWidth="1"/>
    <col min="3" max="3" width="21.109375" customWidth="1"/>
    <col min="4" max="48" width="15.77734375" customWidth="1"/>
  </cols>
  <sheetData>
    <row r="1" spans="1:48" ht="36" customHeight="1" x14ac:dyDescent="0.3">
      <c r="B1" s="231" t="s">
        <v>255</v>
      </c>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row>
    <row r="2" spans="1:48" x14ac:dyDescent="0.3">
      <c r="A2" s="73" t="s">
        <v>138</v>
      </c>
      <c r="B2" s="68">
        <v>2014</v>
      </c>
      <c r="C2" s="68">
        <v>2015</v>
      </c>
      <c r="D2" s="68">
        <v>2016</v>
      </c>
      <c r="E2" s="68">
        <v>2017</v>
      </c>
      <c r="F2" s="68">
        <v>2018</v>
      </c>
      <c r="G2" s="68">
        <v>2019</v>
      </c>
      <c r="H2" s="68" t="s">
        <v>91</v>
      </c>
      <c r="I2" s="68" t="s">
        <v>92</v>
      </c>
      <c r="J2" s="68" t="s">
        <v>93</v>
      </c>
      <c r="K2" s="68" t="s">
        <v>94</v>
      </c>
      <c r="L2" s="68" t="s">
        <v>95</v>
      </c>
      <c r="M2" s="68" t="s">
        <v>96</v>
      </c>
      <c r="N2" s="68" t="s">
        <v>97</v>
      </c>
      <c r="O2" s="68" t="s">
        <v>98</v>
      </c>
      <c r="P2" s="68" t="s">
        <v>99</v>
      </c>
      <c r="Q2" s="68" t="s">
        <v>100</v>
      </c>
      <c r="R2" s="68" t="s">
        <v>101</v>
      </c>
      <c r="S2" s="68" t="s">
        <v>102</v>
      </c>
      <c r="T2" s="68" t="s">
        <v>103</v>
      </c>
      <c r="U2" s="68" t="s">
        <v>104</v>
      </c>
      <c r="V2" s="68" t="s">
        <v>105</v>
      </c>
      <c r="W2" s="68" t="s">
        <v>106</v>
      </c>
      <c r="X2" s="68" t="s">
        <v>107</v>
      </c>
      <c r="Y2" s="68" t="s">
        <v>108</v>
      </c>
      <c r="Z2" s="68" t="s">
        <v>109</v>
      </c>
      <c r="AA2" s="68" t="s">
        <v>110</v>
      </c>
      <c r="AB2" s="68" t="s">
        <v>111</v>
      </c>
      <c r="AC2" s="68" t="s">
        <v>112</v>
      </c>
      <c r="AD2" s="68" t="s">
        <v>113</v>
      </c>
      <c r="AE2" s="68" t="s">
        <v>114</v>
      </c>
      <c r="AF2" s="68" t="s">
        <v>115</v>
      </c>
      <c r="AG2" s="68" t="s">
        <v>116</v>
      </c>
      <c r="AH2" s="68" t="s">
        <v>117</v>
      </c>
      <c r="AI2" s="68" t="s">
        <v>118</v>
      </c>
      <c r="AJ2" s="68" t="s">
        <v>119</v>
      </c>
      <c r="AK2" s="68" t="s">
        <v>120</v>
      </c>
      <c r="AL2" s="68" t="s">
        <v>121</v>
      </c>
      <c r="AM2" s="68" t="s">
        <v>122</v>
      </c>
      <c r="AN2" s="68" t="s">
        <v>123</v>
      </c>
      <c r="AO2" s="68" t="s">
        <v>124</v>
      </c>
      <c r="AP2" s="68" t="s">
        <v>125</v>
      </c>
      <c r="AQ2" s="68" t="s">
        <v>126</v>
      </c>
      <c r="AR2" s="68" t="s">
        <v>127</v>
      </c>
      <c r="AS2" s="68" t="s">
        <v>128</v>
      </c>
      <c r="AT2" s="68" t="s">
        <v>129</v>
      </c>
      <c r="AU2" s="68" t="s">
        <v>130</v>
      </c>
      <c r="AV2" s="68" t="s">
        <v>131</v>
      </c>
    </row>
    <row r="3" spans="1:48" x14ac:dyDescent="0.3">
      <c r="A3" t="s">
        <v>0</v>
      </c>
      <c r="B3" s="172">
        <v>220208.71299999999</v>
      </c>
      <c r="C3" s="172">
        <v>226798.93899999998</v>
      </c>
      <c r="D3" s="172">
        <v>233511.655</v>
      </c>
      <c r="E3" s="172">
        <v>240507.77499999999</v>
      </c>
      <c r="F3" s="172">
        <v>247766.12799999997</v>
      </c>
      <c r="G3" s="172">
        <v>255257.74400000004</v>
      </c>
      <c r="H3" s="172">
        <v>262960.245</v>
      </c>
      <c r="I3" s="172">
        <v>270763.80100000004</v>
      </c>
      <c r="J3" s="172">
        <v>278756.88800000004</v>
      </c>
      <c r="K3" s="172">
        <v>286950.48100000003</v>
      </c>
      <c r="L3" s="172">
        <v>295357.95499999996</v>
      </c>
      <c r="M3" s="172">
        <v>303973.22699999996</v>
      </c>
      <c r="N3" s="172">
        <v>312592.58999999997</v>
      </c>
      <c r="O3" s="172">
        <v>321442.44099999999</v>
      </c>
      <c r="P3" s="172">
        <v>330473.94900000002</v>
      </c>
      <c r="Q3" s="172">
        <v>339618.21100000001</v>
      </c>
      <c r="R3" s="172">
        <v>348831.85699999996</v>
      </c>
      <c r="S3" s="172">
        <v>357979.929</v>
      </c>
      <c r="T3" s="172">
        <v>367224.14600000007</v>
      </c>
      <c r="U3" s="172">
        <v>376564.70399999997</v>
      </c>
      <c r="V3" s="172">
        <v>386018.16500000004</v>
      </c>
      <c r="W3" s="172">
        <v>395591.49</v>
      </c>
      <c r="X3" s="172">
        <v>405164.02100000007</v>
      </c>
      <c r="Y3" s="172">
        <v>414865.68</v>
      </c>
      <c r="Z3" s="172">
        <v>424689.33600000007</v>
      </c>
      <c r="AA3" s="172">
        <v>434626.82599999994</v>
      </c>
      <c r="AB3" s="172">
        <v>444666.83799999999</v>
      </c>
      <c r="AC3" s="172">
        <v>454729.136</v>
      </c>
      <c r="AD3" s="172">
        <v>464900.94500000001</v>
      </c>
      <c r="AE3" s="172">
        <v>475160.63300000003</v>
      </c>
      <c r="AF3" s="172">
        <v>485480.91800000006</v>
      </c>
      <c r="AG3" s="172">
        <v>495836.07500000007</v>
      </c>
      <c r="AH3" s="172">
        <v>506159.10399999999</v>
      </c>
      <c r="AI3" s="172">
        <v>516527.43200000003</v>
      </c>
      <c r="AJ3" s="172">
        <v>526912.98300000001</v>
      </c>
      <c r="AK3" s="172">
        <v>537281.21700000006</v>
      </c>
      <c r="AL3" s="172">
        <v>547603.17300000007</v>
      </c>
      <c r="AM3" s="172">
        <v>557873.15399999998</v>
      </c>
      <c r="AN3" s="172">
        <v>568098.12300000002</v>
      </c>
      <c r="AO3" s="172">
        <v>578257.72200000007</v>
      </c>
      <c r="AP3" s="172">
        <v>588330.53099999996</v>
      </c>
      <c r="AQ3" s="172">
        <v>598295.09600000002</v>
      </c>
      <c r="AR3" s="172">
        <v>608159.97000000009</v>
      </c>
      <c r="AS3" s="172">
        <v>617936.11899999995</v>
      </c>
      <c r="AT3" s="172">
        <v>627605.88599999994</v>
      </c>
      <c r="AU3" s="172">
        <v>637149.07799999986</v>
      </c>
      <c r="AV3" s="172">
        <v>646550.23</v>
      </c>
    </row>
    <row r="4" spans="1:48" x14ac:dyDescent="0.3">
      <c r="A4" t="s">
        <v>59</v>
      </c>
      <c r="B4" s="172">
        <v>121385.815</v>
      </c>
      <c r="C4" s="172">
        <v>123347.011</v>
      </c>
      <c r="D4" s="172">
        <v>125052.41100000001</v>
      </c>
      <c r="E4" s="172">
        <v>126767.894</v>
      </c>
      <c r="F4" s="172">
        <v>128480.89600000001</v>
      </c>
      <c r="G4" s="172">
        <v>130178.147</v>
      </c>
      <c r="H4" s="172">
        <v>131869.30100000001</v>
      </c>
      <c r="I4" s="172">
        <v>133747.09700000001</v>
      </c>
      <c r="J4" s="172">
        <v>135575.98300000001</v>
      </c>
      <c r="K4" s="172">
        <v>137384.54200000002</v>
      </c>
      <c r="L4" s="172">
        <v>139220.14699999997</v>
      </c>
      <c r="M4" s="172">
        <v>141099.367</v>
      </c>
      <c r="N4" s="172">
        <v>142999.505</v>
      </c>
      <c r="O4" s="172">
        <v>144932.495</v>
      </c>
      <c r="P4" s="172">
        <v>146875.22399999999</v>
      </c>
      <c r="Q4" s="172">
        <v>148771.39000000001</v>
      </c>
      <c r="R4" s="172">
        <v>150584.92000000001</v>
      </c>
      <c r="S4" s="172">
        <v>152378.51999999999</v>
      </c>
      <c r="T4" s="172">
        <v>154099.44</v>
      </c>
      <c r="U4" s="172">
        <v>155740.522</v>
      </c>
      <c r="V4" s="172">
        <v>157302.50399999999</v>
      </c>
      <c r="W4" s="172">
        <v>158784.986</v>
      </c>
      <c r="X4" s="172">
        <v>160217.42799999999</v>
      </c>
      <c r="Y4" s="172">
        <v>161577.31400000001</v>
      </c>
      <c r="Z4" s="172">
        <v>162865.70199999999</v>
      </c>
      <c r="AA4" s="172">
        <v>164092.65900000001</v>
      </c>
      <c r="AB4" s="172">
        <v>165269.86900000001</v>
      </c>
      <c r="AC4" s="172">
        <v>166471.79399999999</v>
      </c>
      <c r="AD4" s="172">
        <v>167640.23200000002</v>
      </c>
      <c r="AE4" s="172">
        <v>168783.351</v>
      </c>
      <c r="AF4" s="172">
        <v>169916.85800000001</v>
      </c>
      <c r="AG4" s="172">
        <v>171053.11199999999</v>
      </c>
      <c r="AH4" s="172">
        <v>172293.03199999995</v>
      </c>
      <c r="AI4" s="172">
        <v>173539.24600000001</v>
      </c>
      <c r="AJ4" s="172">
        <v>174792.15399999998</v>
      </c>
      <c r="AK4" s="172">
        <v>176051.67199999999</v>
      </c>
      <c r="AL4" s="172">
        <v>177313.54399999999</v>
      </c>
      <c r="AM4" s="172">
        <v>178685.52499999999</v>
      </c>
      <c r="AN4" s="172">
        <v>180058.54199999999</v>
      </c>
      <c r="AO4" s="172">
        <v>181407.64199999999</v>
      </c>
      <c r="AP4" s="172">
        <v>182698.21299999999</v>
      </c>
      <c r="AQ4" s="172">
        <v>183903.97000000003</v>
      </c>
      <c r="AR4" s="172">
        <v>185152.163</v>
      </c>
      <c r="AS4" s="172">
        <v>186320.01100000003</v>
      </c>
      <c r="AT4" s="172">
        <v>187378.91500000001</v>
      </c>
      <c r="AU4" s="172">
        <v>188290.76799999998</v>
      </c>
      <c r="AV4" s="172">
        <v>189031.41800000003</v>
      </c>
    </row>
    <row r="5" spans="1:48" x14ac:dyDescent="0.3">
      <c r="A5" t="s">
        <v>58</v>
      </c>
      <c r="B5" s="172">
        <v>484948.71699999995</v>
      </c>
      <c r="C5" s="172">
        <v>491924.924</v>
      </c>
      <c r="D5" s="172">
        <v>499065.10599999991</v>
      </c>
      <c r="E5" s="172">
        <v>505791.8220000001</v>
      </c>
      <c r="F5" s="172">
        <v>512238.17300000001</v>
      </c>
      <c r="G5" s="172">
        <v>518613.22399999999</v>
      </c>
      <c r="H5" s="172">
        <v>524989.19699999993</v>
      </c>
      <c r="I5" s="172">
        <v>530989.70400000003</v>
      </c>
      <c r="J5" s="172">
        <v>537106.59600000002</v>
      </c>
      <c r="K5" s="172">
        <v>543133.15899999999</v>
      </c>
      <c r="L5" s="172">
        <v>548754.77899999998</v>
      </c>
      <c r="M5" s="172">
        <v>553810.56900000002</v>
      </c>
      <c r="N5" s="172">
        <v>558649.66600000008</v>
      </c>
      <c r="O5" s="172">
        <v>562937.53899999999</v>
      </c>
      <c r="P5" s="172">
        <v>566728.96700000006</v>
      </c>
      <c r="Q5" s="172">
        <v>570156.98199999996</v>
      </c>
      <c r="R5" s="172">
        <v>573285.80300000007</v>
      </c>
      <c r="S5" s="172">
        <v>576215.04099999997</v>
      </c>
      <c r="T5" s="172">
        <v>578842.98</v>
      </c>
      <c r="U5" s="172">
        <v>581160.44700000004</v>
      </c>
      <c r="V5" s="172">
        <v>583132.25300000003</v>
      </c>
      <c r="W5" s="172">
        <v>584745.75399999996</v>
      </c>
      <c r="X5" s="172">
        <v>586232.71200000006</v>
      </c>
      <c r="Y5" s="172">
        <v>587420.38199999998</v>
      </c>
      <c r="Z5" s="172">
        <v>588336.81900000002</v>
      </c>
      <c r="AA5" s="172">
        <v>589031.13</v>
      </c>
      <c r="AB5" s="172">
        <v>589536.62800000003</v>
      </c>
      <c r="AC5" s="172">
        <v>590128.66299999994</v>
      </c>
      <c r="AD5" s="172">
        <v>590555.84499999997</v>
      </c>
      <c r="AE5" s="172">
        <v>590808.49599999993</v>
      </c>
      <c r="AF5" s="172">
        <v>590867.21699999995</v>
      </c>
      <c r="AG5" s="172">
        <v>590715.78899999999</v>
      </c>
      <c r="AH5" s="172">
        <v>590614.50599999994</v>
      </c>
      <c r="AI5" s="172">
        <v>590342.42200000002</v>
      </c>
      <c r="AJ5" s="172">
        <v>589879.96299999999</v>
      </c>
      <c r="AK5" s="172">
        <v>589199.66</v>
      </c>
      <c r="AL5" s="172">
        <v>588281.92200000002</v>
      </c>
      <c r="AM5" s="172">
        <v>587431.61100000003</v>
      </c>
      <c r="AN5" s="172">
        <v>586387.94700000004</v>
      </c>
      <c r="AO5" s="172">
        <v>585123.48</v>
      </c>
      <c r="AP5" s="172">
        <v>583605.10700000008</v>
      </c>
      <c r="AQ5" s="172">
        <v>581816.84499999997</v>
      </c>
      <c r="AR5" s="172">
        <v>580073.92000000004</v>
      </c>
      <c r="AS5" s="172">
        <v>578098.86399999994</v>
      </c>
      <c r="AT5" s="172">
        <v>575949.071</v>
      </c>
      <c r="AU5" s="172">
        <v>573716.05799999996</v>
      </c>
      <c r="AV5" s="172">
        <v>571454.473</v>
      </c>
    </row>
    <row r="6" spans="1:48" x14ac:dyDescent="0.3">
      <c r="A6" t="s">
        <v>139</v>
      </c>
      <c r="B6" s="172">
        <v>595678.53</v>
      </c>
      <c r="C6" s="172">
        <v>592862.79799999995</v>
      </c>
      <c r="D6" s="172">
        <v>589152.29700000002</v>
      </c>
      <c r="E6" s="172">
        <v>584760.83800000011</v>
      </c>
      <c r="F6" s="172">
        <v>579826.679</v>
      </c>
      <c r="G6" s="172">
        <v>574579.91500000004</v>
      </c>
      <c r="H6" s="172">
        <v>569231.45499999996</v>
      </c>
      <c r="I6" s="172">
        <v>564449.64400000009</v>
      </c>
      <c r="J6" s="172">
        <v>559524.52499999991</v>
      </c>
      <c r="K6" s="172">
        <v>554763.48499999999</v>
      </c>
      <c r="L6" s="172">
        <v>550569.09400000004</v>
      </c>
      <c r="M6" s="172">
        <v>547145.17799999996</v>
      </c>
      <c r="N6" s="172">
        <v>544881.37</v>
      </c>
      <c r="O6" s="172">
        <v>543358.05499999993</v>
      </c>
      <c r="P6" s="172">
        <v>542288.49399999995</v>
      </c>
      <c r="Q6" s="172">
        <v>541182.58600000013</v>
      </c>
      <c r="R6" s="172">
        <v>539688.79200000002</v>
      </c>
      <c r="S6" s="172">
        <v>538312.00100000005</v>
      </c>
      <c r="T6" s="172">
        <v>536706.88299999991</v>
      </c>
      <c r="U6" s="172">
        <v>534584.375</v>
      </c>
      <c r="V6" s="172">
        <v>531566.41099999996</v>
      </c>
      <c r="W6" s="172">
        <v>527455.02</v>
      </c>
      <c r="X6" s="172">
        <v>522822.31000000006</v>
      </c>
      <c r="Y6" s="172">
        <v>517081.56799999997</v>
      </c>
      <c r="Z6" s="172">
        <v>510737.38</v>
      </c>
      <c r="AA6" s="172">
        <v>504604.10100000002</v>
      </c>
      <c r="AB6" s="172">
        <v>499201.57899999997</v>
      </c>
      <c r="AC6" s="172">
        <v>495037.37099999998</v>
      </c>
      <c r="AD6" s="172">
        <v>491619.826</v>
      </c>
      <c r="AE6" s="172">
        <v>488748.245</v>
      </c>
      <c r="AF6" s="172">
        <v>486036.71500000003</v>
      </c>
      <c r="AG6" s="172">
        <v>483226.28200000001</v>
      </c>
      <c r="AH6" s="172">
        <v>480865.78500000003</v>
      </c>
      <c r="AI6" s="172">
        <v>478561.95</v>
      </c>
      <c r="AJ6" s="172">
        <v>476302.44400000002</v>
      </c>
      <c r="AK6" s="172">
        <v>474083.174</v>
      </c>
      <c r="AL6" s="172">
        <v>471873.06599999999</v>
      </c>
      <c r="AM6" s="172">
        <v>470180.74000000005</v>
      </c>
      <c r="AN6" s="172">
        <v>468504.7</v>
      </c>
      <c r="AO6" s="172">
        <v>466770.61299999995</v>
      </c>
      <c r="AP6" s="172">
        <v>464915.80199999997</v>
      </c>
      <c r="AQ6" s="172">
        <v>462900.00399999996</v>
      </c>
      <c r="AR6" s="172">
        <v>461191.005</v>
      </c>
      <c r="AS6" s="172">
        <v>459372.06</v>
      </c>
      <c r="AT6" s="172">
        <v>457389.44799999997</v>
      </c>
      <c r="AU6" s="172">
        <v>455160.65899999999</v>
      </c>
      <c r="AV6" s="172">
        <v>452618.93099999998</v>
      </c>
    </row>
    <row r="7" spans="1:48" x14ac:dyDescent="0.3">
      <c r="A7" t="s">
        <v>25</v>
      </c>
      <c r="B7" s="172">
        <v>166202.288</v>
      </c>
      <c r="C7" s="172">
        <v>167542.58799999999</v>
      </c>
      <c r="D7" s="172">
        <v>168859.01699999999</v>
      </c>
      <c r="E7" s="172">
        <v>170104.21799999999</v>
      </c>
      <c r="F7" s="172">
        <v>171259.60100000002</v>
      </c>
      <c r="G7" s="172">
        <v>172303.61500000002</v>
      </c>
      <c r="H7" s="172">
        <v>173227.88800000001</v>
      </c>
      <c r="I7" s="172">
        <v>174163.39200000002</v>
      </c>
      <c r="J7" s="172">
        <v>175010.10500000001</v>
      </c>
      <c r="K7" s="172">
        <v>175765.95600000001</v>
      </c>
      <c r="L7" s="172">
        <v>176430.97000000003</v>
      </c>
      <c r="M7" s="172">
        <v>177001.296</v>
      </c>
      <c r="N7" s="172">
        <v>177583.16099999999</v>
      </c>
      <c r="O7" s="172">
        <v>178073.70299999998</v>
      </c>
      <c r="P7" s="172">
        <v>178467.92300000001</v>
      </c>
      <c r="Q7" s="172">
        <v>178756.88200000001</v>
      </c>
      <c r="R7" s="172">
        <v>178933.397</v>
      </c>
      <c r="S7" s="172">
        <v>179094.34999999998</v>
      </c>
      <c r="T7" s="172">
        <v>179151.93399999998</v>
      </c>
      <c r="U7" s="172">
        <v>179111.48499999999</v>
      </c>
      <c r="V7" s="172">
        <v>178980.989</v>
      </c>
      <c r="W7" s="172">
        <v>178763.35599999997</v>
      </c>
      <c r="X7" s="172">
        <v>178586.17</v>
      </c>
      <c r="Y7" s="172">
        <v>178338.75899999999</v>
      </c>
      <c r="Z7" s="172">
        <v>178008.82799999998</v>
      </c>
      <c r="AA7" s="172">
        <v>177579.913</v>
      </c>
      <c r="AB7" s="172">
        <v>177042.12299999999</v>
      </c>
      <c r="AC7" s="172">
        <v>176552.13600000003</v>
      </c>
      <c r="AD7" s="172">
        <v>175972.43400000001</v>
      </c>
      <c r="AE7" s="172">
        <v>175307.22</v>
      </c>
      <c r="AF7" s="172">
        <v>174563.41700000002</v>
      </c>
      <c r="AG7" s="172">
        <v>173744.03899999999</v>
      </c>
      <c r="AH7" s="172">
        <v>173006.625</v>
      </c>
      <c r="AI7" s="172">
        <v>172215.111</v>
      </c>
      <c r="AJ7" s="172">
        <v>171372.46</v>
      </c>
      <c r="AK7" s="172">
        <v>170481.016</v>
      </c>
      <c r="AL7" s="172">
        <v>169539.1</v>
      </c>
      <c r="AM7" s="172">
        <v>168716.10700000002</v>
      </c>
      <c r="AN7" s="172">
        <v>167870.17699999997</v>
      </c>
      <c r="AO7" s="172">
        <v>166994.55600000001</v>
      </c>
      <c r="AP7" s="172">
        <v>166083.04699999999</v>
      </c>
      <c r="AQ7" s="172">
        <v>165129.30600000001</v>
      </c>
      <c r="AR7" s="172">
        <v>164319.391</v>
      </c>
      <c r="AS7" s="172">
        <v>163493.79399999999</v>
      </c>
      <c r="AT7" s="172">
        <v>162637.72100000002</v>
      </c>
      <c r="AU7" s="172">
        <v>161728.56299999999</v>
      </c>
      <c r="AV7" s="172">
        <v>160745.57799999998</v>
      </c>
    </row>
    <row r="8" spans="1:48" x14ac:dyDescent="0.3">
      <c r="A8" t="s">
        <v>55</v>
      </c>
      <c r="B8" s="172">
        <v>254473.47499999998</v>
      </c>
      <c r="C8" s="172">
        <v>253030.28899999999</v>
      </c>
      <c r="D8" s="172">
        <v>251892.391</v>
      </c>
      <c r="E8" s="172">
        <v>250829.12400000001</v>
      </c>
      <c r="F8" s="172">
        <v>249851.83199999999</v>
      </c>
      <c r="G8" s="172">
        <v>248950.90000000002</v>
      </c>
      <c r="H8" s="172">
        <v>248089.97699999996</v>
      </c>
      <c r="I8" s="172">
        <v>247273.74899999998</v>
      </c>
      <c r="J8" s="172">
        <v>246536.31899999999</v>
      </c>
      <c r="K8" s="172">
        <v>245848.361</v>
      </c>
      <c r="L8" s="172">
        <v>245160.68200000003</v>
      </c>
      <c r="M8" s="172">
        <v>244432.696</v>
      </c>
      <c r="N8" s="172">
        <v>243792.46100000004</v>
      </c>
      <c r="O8" s="172">
        <v>243160.3</v>
      </c>
      <c r="P8" s="172">
        <v>242488.33600000001</v>
      </c>
      <c r="Q8" s="172">
        <v>241732.247</v>
      </c>
      <c r="R8" s="172">
        <v>240860.486</v>
      </c>
      <c r="S8" s="172">
        <v>240044.08799999999</v>
      </c>
      <c r="T8" s="172">
        <v>239161.72900000002</v>
      </c>
      <c r="U8" s="172">
        <v>238193.80100000001</v>
      </c>
      <c r="V8" s="172">
        <v>237115.26300000004</v>
      </c>
      <c r="W8" s="172">
        <v>235901.24800000002</v>
      </c>
      <c r="X8" s="172">
        <v>234768.52799999999</v>
      </c>
      <c r="Y8" s="172">
        <v>233556.51200000002</v>
      </c>
      <c r="Z8" s="172">
        <v>232288.42099999997</v>
      </c>
      <c r="AA8" s="172">
        <v>231021.21800000002</v>
      </c>
      <c r="AB8" s="172">
        <v>229792.96699999998</v>
      </c>
      <c r="AC8" s="172">
        <v>228796.58</v>
      </c>
      <c r="AD8" s="172">
        <v>227899.84399999998</v>
      </c>
      <c r="AE8" s="172">
        <v>227100.47</v>
      </c>
      <c r="AF8" s="172">
        <v>226383.18299999996</v>
      </c>
      <c r="AG8" s="172">
        <v>225717.00000000003</v>
      </c>
      <c r="AH8" s="172">
        <v>225297.66500000004</v>
      </c>
      <c r="AI8" s="172">
        <v>225007.05499999999</v>
      </c>
      <c r="AJ8" s="172">
        <v>224785.71699999998</v>
      </c>
      <c r="AK8" s="172">
        <v>224564.41699999999</v>
      </c>
      <c r="AL8" s="172">
        <v>224286.299</v>
      </c>
      <c r="AM8" s="172">
        <v>224174.74900000001</v>
      </c>
      <c r="AN8" s="172">
        <v>224082.092</v>
      </c>
      <c r="AO8" s="172">
        <v>223954.67199999999</v>
      </c>
      <c r="AP8" s="172">
        <v>223727.15299999999</v>
      </c>
      <c r="AQ8" s="172">
        <v>223344.02299999999</v>
      </c>
      <c r="AR8" s="172">
        <v>223041.48</v>
      </c>
      <c r="AS8" s="172">
        <v>222659.09200000003</v>
      </c>
      <c r="AT8" s="172">
        <v>222196.58799999999</v>
      </c>
      <c r="AU8" s="172">
        <v>221667.86800000002</v>
      </c>
      <c r="AV8" s="172">
        <v>221066.25699999998</v>
      </c>
    </row>
    <row r="9" spans="1:48" x14ac:dyDescent="0.3">
      <c r="A9" t="s">
        <v>27</v>
      </c>
      <c r="B9" s="172">
        <v>9549.0159999999996</v>
      </c>
      <c r="C9" s="172">
        <v>9659.4449999999997</v>
      </c>
      <c r="D9" s="172">
        <v>9754.8639999999996</v>
      </c>
      <c r="E9" s="172">
        <v>9845.594000000001</v>
      </c>
      <c r="F9" s="172">
        <v>9934.2960000000003</v>
      </c>
      <c r="G9" s="172">
        <v>10024.5</v>
      </c>
      <c r="H9" s="172">
        <v>10117.324000000001</v>
      </c>
      <c r="I9" s="172">
        <v>10203.719999999999</v>
      </c>
      <c r="J9" s="172">
        <v>10294.339</v>
      </c>
      <c r="K9" s="172">
        <v>10389.073</v>
      </c>
      <c r="L9" s="172">
        <v>10487.257</v>
      </c>
      <c r="M9" s="172">
        <v>10588.467999999999</v>
      </c>
      <c r="N9" s="172">
        <v>10699.258999999998</v>
      </c>
      <c r="O9" s="172">
        <v>10813.931</v>
      </c>
      <c r="P9" s="172">
        <v>10929.793000000001</v>
      </c>
      <c r="Q9" s="172">
        <v>11042.97</v>
      </c>
      <c r="R9" s="172">
        <v>11150.273999999999</v>
      </c>
      <c r="S9" s="172">
        <v>11255.109999999999</v>
      </c>
      <c r="T9" s="172">
        <v>11355.492999999999</v>
      </c>
      <c r="U9" s="172">
        <v>11451.421999999999</v>
      </c>
      <c r="V9" s="172">
        <v>11543.224</v>
      </c>
      <c r="W9" s="172">
        <v>11631.052</v>
      </c>
      <c r="X9" s="172">
        <v>11720.003000000001</v>
      </c>
      <c r="Y9" s="172">
        <v>11806.3</v>
      </c>
      <c r="Z9" s="172">
        <v>11890.163</v>
      </c>
      <c r="AA9" s="172">
        <v>11972.09</v>
      </c>
      <c r="AB9" s="172">
        <v>12052.116</v>
      </c>
      <c r="AC9" s="172">
        <v>12136.187</v>
      </c>
      <c r="AD9" s="172">
        <v>12220.483</v>
      </c>
      <c r="AE9" s="172">
        <v>12304.944</v>
      </c>
      <c r="AF9" s="172">
        <v>12389.020999999999</v>
      </c>
      <c r="AG9" s="172">
        <v>12471.629000000001</v>
      </c>
      <c r="AH9" s="172">
        <v>12559.013999999999</v>
      </c>
      <c r="AI9" s="172">
        <v>12647.609</v>
      </c>
      <c r="AJ9" s="172">
        <v>12736.211000000001</v>
      </c>
      <c r="AK9" s="172">
        <v>12823.653999999999</v>
      </c>
      <c r="AL9" s="172">
        <v>12908.882</v>
      </c>
      <c r="AM9" s="172">
        <v>12999.838</v>
      </c>
      <c r="AN9" s="172">
        <v>13091.373</v>
      </c>
      <c r="AO9" s="172">
        <v>13181.228999999999</v>
      </c>
      <c r="AP9" s="172">
        <v>13266.075000000001</v>
      </c>
      <c r="AQ9" s="172">
        <v>13343.161</v>
      </c>
      <c r="AR9" s="172">
        <v>13421.183000000001</v>
      </c>
      <c r="AS9" s="172">
        <v>13494.206000000002</v>
      </c>
      <c r="AT9" s="172">
        <v>13562.597000000002</v>
      </c>
      <c r="AU9" s="172">
        <v>13627.460999999999</v>
      </c>
      <c r="AV9" s="172">
        <v>13688.71</v>
      </c>
    </row>
    <row r="10" spans="1:48" x14ac:dyDescent="0.3">
      <c r="A10" t="s">
        <v>229</v>
      </c>
      <c r="B10" s="172">
        <v>1852446.554</v>
      </c>
      <c r="C10" s="172">
        <v>1865165.9939999999</v>
      </c>
      <c r="D10" s="172">
        <v>1877287.7409999999</v>
      </c>
      <c r="E10" s="172">
        <v>1888607.2650000001</v>
      </c>
      <c r="F10" s="172">
        <v>1899357.6049999997</v>
      </c>
      <c r="G10" s="172">
        <v>1909908.0449999999</v>
      </c>
      <c r="H10" s="172">
        <v>1920485.3869999996</v>
      </c>
      <c r="I10" s="172">
        <v>1931591.1070000001</v>
      </c>
      <c r="J10" s="172">
        <v>1942804.7549999999</v>
      </c>
      <c r="K10" s="172">
        <v>1954235.057</v>
      </c>
      <c r="L10" s="172">
        <v>1965980.8839999998</v>
      </c>
      <c r="M10" s="172">
        <v>1978050.801</v>
      </c>
      <c r="N10" s="172">
        <v>1991198.0120000001</v>
      </c>
      <c r="O10" s="172">
        <v>2004718.4639999999</v>
      </c>
      <c r="P10" s="172">
        <v>2018252.686</v>
      </c>
      <c r="Q10" s="172">
        <v>2031261.2680000002</v>
      </c>
      <c r="R10" s="172">
        <v>2043335.5290000003</v>
      </c>
      <c r="S10" s="172">
        <v>2055279.0390000001</v>
      </c>
      <c r="T10" s="172">
        <v>2066542.6050000002</v>
      </c>
      <c r="U10" s="172">
        <v>2076806.7560000001</v>
      </c>
      <c r="V10" s="172">
        <v>2085658.8089999999</v>
      </c>
      <c r="W10" s="172">
        <v>2092872.906</v>
      </c>
      <c r="X10" s="172">
        <v>2099511.1720000003</v>
      </c>
      <c r="Y10" s="172">
        <v>2104646.5150000001</v>
      </c>
      <c r="Z10" s="172">
        <v>2108816.6489999997</v>
      </c>
      <c r="AA10" s="172">
        <v>2112927.9369999999</v>
      </c>
      <c r="AB10" s="172">
        <v>2117562.12</v>
      </c>
      <c r="AC10" s="172">
        <v>2123851.8670000001</v>
      </c>
      <c r="AD10" s="172">
        <v>2130809.6090000002</v>
      </c>
      <c r="AE10" s="172">
        <v>2138213.3590000002</v>
      </c>
      <c r="AF10" s="172">
        <v>2145637.3289999999</v>
      </c>
      <c r="AG10" s="172">
        <v>2152763.926</v>
      </c>
      <c r="AH10" s="172">
        <v>2160795.7310000001</v>
      </c>
      <c r="AI10" s="172">
        <v>2168840.8250000002</v>
      </c>
      <c r="AJ10" s="172">
        <v>2176781.932</v>
      </c>
      <c r="AK10" s="172">
        <v>2184484.8099999996</v>
      </c>
      <c r="AL10" s="172">
        <v>2191805.986</v>
      </c>
      <c r="AM10" s="172">
        <v>2200061.7239999999</v>
      </c>
      <c r="AN10" s="172">
        <v>2208092.9539999999</v>
      </c>
      <c r="AO10" s="172">
        <v>2215689.9139999999</v>
      </c>
      <c r="AP10" s="172">
        <v>2222625.9279999998</v>
      </c>
      <c r="AQ10" s="172">
        <v>2228732.4050000003</v>
      </c>
      <c r="AR10" s="172">
        <v>2235359.1119999997</v>
      </c>
      <c r="AS10" s="172">
        <v>2241374.1459999997</v>
      </c>
      <c r="AT10" s="172">
        <v>2246720.2259999998</v>
      </c>
      <c r="AU10" s="172">
        <v>2251340.4550000001</v>
      </c>
      <c r="AV10" s="172">
        <v>2255155.5970000001</v>
      </c>
    </row>
    <row r="12" spans="1:48" x14ac:dyDescent="0.3">
      <c r="B12" s="73" t="s">
        <v>266</v>
      </c>
    </row>
    <row r="13" spans="1:48" x14ac:dyDescent="0.3">
      <c r="A13" s="73" t="s">
        <v>138</v>
      </c>
      <c r="B13" s="68">
        <v>2014</v>
      </c>
      <c r="C13" s="68">
        <v>2015</v>
      </c>
      <c r="D13" s="68">
        <v>2016</v>
      </c>
      <c r="E13" s="68">
        <v>2017</v>
      </c>
      <c r="F13" s="68">
        <v>2018</v>
      </c>
      <c r="G13" s="68">
        <v>2019</v>
      </c>
      <c r="H13" s="68" t="s">
        <v>91</v>
      </c>
      <c r="I13" s="68" t="s">
        <v>92</v>
      </c>
      <c r="J13" s="68" t="s">
        <v>93</v>
      </c>
      <c r="K13" s="68" t="s">
        <v>94</v>
      </c>
      <c r="L13" s="68" t="s">
        <v>95</v>
      </c>
      <c r="M13" s="68" t="s">
        <v>96</v>
      </c>
      <c r="N13" s="68" t="s">
        <v>97</v>
      </c>
      <c r="O13" s="68" t="s">
        <v>98</v>
      </c>
      <c r="P13" s="68" t="s">
        <v>99</v>
      </c>
      <c r="Q13" s="68" t="s">
        <v>100</v>
      </c>
      <c r="R13" s="68" t="s">
        <v>101</v>
      </c>
      <c r="S13" s="68" t="s">
        <v>102</v>
      </c>
      <c r="T13" s="68" t="s">
        <v>103</v>
      </c>
      <c r="U13" s="68" t="s">
        <v>104</v>
      </c>
      <c r="V13" s="68" t="s">
        <v>105</v>
      </c>
      <c r="W13" s="68" t="s">
        <v>106</v>
      </c>
      <c r="X13" s="68" t="s">
        <v>107</v>
      </c>
      <c r="Y13" s="68" t="s">
        <v>108</v>
      </c>
      <c r="Z13" s="68" t="s">
        <v>109</v>
      </c>
      <c r="AA13" s="68" t="s">
        <v>110</v>
      </c>
      <c r="AB13" s="68" t="s">
        <v>111</v>
      </c>
      <c r="AC13" s="68" t="s">
        <v>112</v>
      </c>
      <c r="AD13" s="68" t="s">
        <v>113</v>
      </c>
      <c r="AE13" s="68" t="s">
        <v>114</v>
      </c>
      <c r="AF13" s="68" t="s">
        <v>115</v>
      </c>
      <c r="AG13" s="68" t="s">
        <v>116</v>
      </c>
      <c r="AH13" s="68" t="s">
        <v>117</v>
      </c>
      <c r="AI13" s="68" t="s">
        <v>118</v>
      </c>
      <c r="AJ13" s="68" t="s">
        <v>119</v>
      </c>
      <c r="AK13" s="68" t="s">
        <v>120</v>
      </c>
      <c r="AL13" s="68" t="s">
        <v>121</v>
      </c>
      <c r="AM13" s="68" t="s">
        <v>122</v>
      </c>
      <c r="AN13" s="68" t="s">
        <v>123</v>
      </c>
      <c r="AO13" s="68" t="s">
        <v>124</v>
      </c>
      <c r="AP13" s="68" t="s">
        <v>125</v>
      </c>
      <c r="AQ13" s="68" t="s">
        <v>126</v>
      </c>
      <c r="AR13" s="68" t="s">
        <v>127</v>
      </c>
      <c r="AS13" s="68" t="s">
        <v>128</v>
      </c>
      <c r="AT13" s="68" t="s">
        <v>129</v>
      </c>
      <c r="AU13" s="68" t="s">
        <v>130</v>
      </c>
      <c r="AV13" s="68" t="s">
        <v>131</v>
      </c>
    </row>
    <row r="14" spans="1:48" ht="18" customHeight="1" x14ac:dyDescent="0.3">
      <c r="A14" s="77" t="s">
        <v>0</v>
      </c>
      <c r="B14" s="80">
        <v>24.7</v>
      </c>
      <c r="C14" s="80">
        <v>25.3</v>
      </c>
      <c r="D14" s="80">
        <v>25.8</v>
      </c>
      <c r="E14" s="80">
        <v>26.2</v>
      </c>
      <c r="F14" s="80">
        <v>26.7</v>
      </c>
      <c r="G14" s="80">
        <v>27.3</v>
      </c>
      <c r="H14" s="80">
        <v>27.8</v>
      </c>
      <c r="I14" s="80">
        <v>28.4</v>
      </c>
      <c r="J14" s="80">
        <v>28.9</v>
      </c>
      <c r="K14" s="80">
        <v>29.5</v>
      </c>
      <c r="L14" s="80">
        <v>30</v>
      </c>
      <c r="M14" s="80">
        <v>30.5</v>
      </c>
      <c r="N14" s="80">
        <v>31</v>
      </c>
      <c r="O14" s="80">
        <v>31.5</v>
      </c>
      <c r="P14" s="80">
        <v>32</v>
      </c>
      <c r="Q14" s="80">
        <v>32.5</v>
      </c>
      <c r="R14" s="80">
        <v>32.9</v>
      </c>
      <c r="S14" s="80">
        <v>33.558823529411768</v>
      </c>
      <c r="T14" s="80">
        <v>34.078431372549019</v>
      </c>
      <c r="U14" s="80">
        <v>34.598039215686278</v>
      </c>
      <c r="V14" s="80">
        <v>35.117647058823529</v>
      </c>
      <c r="W14" s="80">
        <v>35.637254901960787</v>
      </c>
      <c r="X14" s="80">
        <v>36.156862745098039</v>
      </c>
      <c r="Y14" s="80">
        <v>36.676470588235297</v>
      </c>
      <c r="Z14" s="80">
        <v>37.196078431372555</v>
      </c>
      <c r="AA14" s="80">
        <v>37.715686274509807</v>
      </c>
      <c r="AB14" s="80">
        <v>38.235294117647058</v>
      </c>
      <c r="AC14" s="80">
        <v>38.754901960784316</v>
      </c>
      <c r="AD14" s="80">
        <v>39.274509803921575</v>
      </c>
      <c r="AE14" s="80">
        <v>39.794117647058826</v>
      </c>
      <c r="AF14" s="80">
        <v>40.313725490196077</v>
      </c>
      <c r="AG14" s="80">
        <v>40.833333333333336</v>
      </c>
      <c r="AH14" s="80">
        <v>41.352941176470594</v>
      </c>
      <c r="AI14" s="80">
        <v>41.872549019607845</v>
      </c>
      <c r="AJ14" s="80">
        <v>42.392156862745097</v>
      </c>
      <c r="AK14" s="80">
        <v>42.911764705882355</v>
      </c>
      <c r="AL14" s="80">
        <v>43.431372549019613</v>
      </c>
      <c r="AM14" s="80">
        <v>43.950980392156865</v>
      </c>
      <c r="AN14" s="80">
        <v>44.470588235294116</v>
      </c>
      <c r="AO14" s="80">
        <v>44.990196078431374</v>
      </c>
      <c r="AP14" s="80">
        <v>45.509803921568633</v>
      </c>
      <c r="AQ14" s="80">
        <v>46.029411764705884</v>
      </c>
      <c r="AR14" s="80">
        <v>46.549019607843135</v>
      </c>
      <c r="AS14" s="80">
        <v>47.068627450980394</v>
      </c>
      <c r="AT14" s="80">
        <v>47.588235294117652</v>
      </c>
      <c r="AU14" s="80">
        <v>48.107843137254903</v>
      </c>
      <c r="AV14" s="80">
        <v>48.627450980392155</v>
      </c>
    </row>
    <row r="15" spans="1:48" x14ac:dyDescent="0.3">
      <c r="A15" s="82" t="s">
        <v>59</v>
      </c>
      <c r="B15" s="83">
        <v>34.4</v>
      </c>
      <c r="C15" s="83">
        <v>34.6</v>
      </c>
      <c r="D15" s="83">
        <v>34.799999999999997</v>
      </c>
      <c r="E15" s="83">
        <v>35.1</v>
      </c>
      <c r="F15" s="83">
        <v>35.299999999999997</v>
      </c>
      <c r="G15" s="83">
        <v>35.6</v>
      </c>
      <c r="H15" s="83">
        <v>35.9</v>
      </c>
      <c r="I15" s="83">
        <v>36.1</v>
      </c>
      <c r="J15" s="83">
        <v>36.299999999999997</v>
      </c>
      <c r="K15" s="83">
        <v>36.5</v>
      </c>
      <c r="L15" s="83">
        <v>36.6</v>
      </c>
      <c r="M15" s="83">
        <v>36.799999999999997</v>
      </c>
      <c r="N15" s="83">
        <v>36.799999999999997</v>
      </c>
      <c r="O15" s="83">
        <v>36.799999999999997</v>
      </c>
      <c r="P15" s="83">
        <v>36.799999999999997</v>
      </c>
      <c r="Q15" s="83">
        <v>36.799999999999997</v>
      </c>
      <c r="R15" s="83">
        <v>36.799999999999997</v>
      </c>
      <c r="S15" s="83">
        <v>37.466911764705877</v>
      </c>
      <c r="T15" s="83">
        <v>37.629901960784309</v>
      </c>
      <c r="U15" s="83">
        <v>37.792892156862742</v>
      </c>
      <c r="V15" s="83">
        <v>37.955882352941174</v>
      </c>
      <c r="W15" s="83">
        <v>38.118872549019606</v>
      </c>
      <c r="X15" s="83">
        <v>38.281862745098039</v>
      </c>
      <c r="Y15" s="83">
        <v>38.444852941176464</v>
      </c>
      <c r="Z15" s="83">
        <v>38.607843137254896</v>
      </c>
      <c r="AA15" s="83">
        <v>38.770833333333329</v>
      </c>
      <c r="AB15" s="83">
        <v>38.933823529411761</v>
      </c>
      <c r="AC15" s="83">
        <v>39.096813725490193</v>
      </c>
      <c r="AD15" s="83">
        <v>39.259803921568619</v>
      </c>
      <c r="AE15" s="83">
        <v>39.422794117647051</v>
      </c>
      <c r="AF15" s="83">
        <v>39.585784313725483</v>
      </c>
      <c r="AG15" s="83">
        <v>39.748774509803916</v>
      </c>
      <c r="AH15" s="83">
        <v>39.911764705882348</v>
      </c>
      <c r="AI15" s="83">
        <v>40.07475490196078</v>
      </c>
      <c r="AJ15" s="83">
        <v>40.237745098039213</v>
      </c>
      <c r="AK15" s="83">
        <v>40.400735294117638</v>
      </c>
      <c r="AL15" s="83">
        <v>40.56372549019607</v>
      </c>
      <c r="AM15" s="83">
        <v>40.726715686274503</v>
      </c>
      <c r="AN15" s="83">
        <v>40.889705882352935</v>
      </c>
      <c r="AO15" s="83">
        <v>41.052696078431367</v>
      </c>
      <c r="AP15" s="83">
        <v>41.2156862745098</v>
      </c>
      <c r="AQ15" s="83">
        <v>41.378676470588225</v>
      </c>
      <c r="AR15" s="83">
        <v>41.541666666666657</v>
      </c>
      <c r="AS15" s="83">
        <v>41.70465686274509</v>
      </c>
      <c r="AT15" s="83">
        <v>41.867647058823522</v>
      </c>
      <c r="AU15" s="83">
        <v>42.030637254901954</v>
      </c>
      <c r="AV15" s="83">
        <v>42.193627450980387</v>
      </c>
    </row>
    <row r="16" spans="1:48" x14ac:dyDescent="0.3">
      <c r="A16" s="85" t="s">
        <v>58</v>
      </c>
      <c r="B16" s="86">
        <v>40.700000000000003</v>
      </c>
      <c r="C16" s="86">
        <v>40.700000000000003</v>
      </c>
      <c r="D16" s="86">
        <v>40.799999999999997</v>
      </c>
      <c r="E16" s="86">
        <v>41.1</v>
      </c>
      <c r="F16" s="86">
        <v>41.5</v>
      </c>
      <c r="G16" s="86">
        <v>41.9</v>
      </c>
      <c r="H16" s="86">
        <v>42.3</v>
      </c>
      <c r="I16" s="86">
        <v>42.6</v>
      </c>
      <c r="J16" s="86">
        <v>42.9</v>
      </c>
      <c r="K16" s="86">
        <v>43.2</v>
      </c>
      <c r="L16" s="86">
        <v>43.5</v>
      </c>
      <c r="M16" s="86">
        <v>43.8</v>
      </c>
      <c r="N16" s="86">
        <v>44</v>
      </c>
      <c r="O16" s="86">
        <v>44.2</v>
      </c>
      <c r="P16" s="86">
        <v>44.5</v>
      </c>
      <c r="Q16" s="86">
        <v>44.6</v>
      </c>
      <c r="R16" s="86">
        <v>44.8</v>
      </c>
      <c r="S16" s="86">
        <v>45.340441176470591</v>
      </c>
      <c r="T16" s="86">
        <v>45.625980392156869</v>
      </c>
      <c r="U16" s="86">
        <v>45.91151960784314</v>
      </c>
      <c r="V16" s="86">
        <v>46.197058823529417</v>
      </c>
      <c r="W16" s="86">
        <v>46.482598039215688</v>
      </c>
      <c r="X16" s="86">
        <v>46.768137254901966</v>
      </c>
      <c r="Y16" s="86">
        <v>47.053676470588236</v>
      </c>
      <c r="Z16" s="86">
        <v>47.339215686274514</v>
      </c>
      <c r="AA16" s="86">
        <v>47.624754901960785</v>
      </c>
      <c r="AB16" s="86">
        <v>47.910294117647062</v>
      </c>
      <c r="AC16" s="86">
        <v>48.19583333333334</v>
      </c>
      <c r="AD16" s="86">
        <v>48.481372549019611</v>
      </c>
      <c r="AE16" s="86">
        <v>48.766911764705888</v>
      </c>
      <c r="AF16" s="86">
        <v>49.052450980392159</v>
      </c>
      <c r="AG16" s="86">
        <v>49.337990196078437</v>
      </c>
      <c r="AH16" s="86">
        <v>49.623529411764707</v>
      </c>
      <c r="AI16" s="86">
        <v>49.909068627450985</v>
      </c>
      <c r="AJ16" s="86">
        <v>50.194607843137256</v>
      </c>
      <c r="AK16" s="86">
        <v>50.480147058823533</v>
      </c>
      <c r="AL16" s="86">
        <v>50.765686274509804</v>
      </c>
      <c r="AM16" s="86">
        <v>51.051225490196082</v>
      </c>
      <c r="AN16" s="86">
        <v>51.336764705882359</v>
      </c>
      <c r="AO16" s="86">
        <v>51.62230392156863</v>
      </c>
      <c r="AP16" s="86">
        <v>51.907843137254901</v>
      </c>
      <c r="AQ16" s="86">
        <v>52.193382352941178</v>
      </c>
      <c r="AR16" s="86">
        <v>52.478921568627456</v>
      </c>
      <c r="AS16" s="86">
        <v>52.764460784313727</v>
      </c>
      <c r="AT16" s="86">
        <v>53.050000000000004</v>
      </c>
      <c r="AU16" s="86">
        <v>53.335539215686275</v>
      </c>
      <c r="AV16" s="86">
        <v>53.621078431372553</v>
      </c>
    </row>
    <row r="17" spans="1:48" x14ac:dyDescent="0.3">
      <c r="A17" s="88" t="s">
        <v>139</v>
      </c>
      <c r="B17" s="89">
        <v>60.1</v>
      </c>
      <c r="C17" s="89">
        <v>60.1</v>
      </c>
      <c r="D17" s="89">
        <v>60.1</v>
      </c>
      <c r="E17" s="89">
        <v>60.1</v>
      </c>
      <c r="F17" s="89">
        <v>60.1</v>
      </c>
      <c r="G17" s="89">
        <v>60.1</v>
      </c>
      <c r="H17" s="89">
        <v>60.1</v>
      </c>
      <c r="I17" s="89">
        <v>60.1</v>
      </c>
      <c r="J17" s="89">
        <v>60.1</v>
      </c>
      <c r="K17" s="89">
        <v>60</v>
      </c>
      <c r="L17" s="89">
        <v>60</v>
      </c>
      <c r="M17" s="89">
        <v>59.9</v>
      </c>
      <c r="N17" s="89">
        <v>59.8</v>
      </c>
      <c r="O17" s="89">
        <v>59.8</v>
      </c>
      <c r="P17" s="89">
        <v>59.7</v>
      </c>
      <c r="Q17" s="89">
        <v>59.6</v>
      </c>
      <c r="R17" s="89">
        <v>59.5</v>
      </c>
      <c r="S17" s="89">
        <v>59.637499999999996</v>
      </c>
      <c r="T17" s="89">
        <v>59.602450980392156</v>
      </c>
      <c r="U17" s="89">
        <v>59.567401960784309</v>
      </c>
      <c r="V17" s="89">
        <v>59.53235294117647</v>
      </c>
      <c r="W17" s="89">
        <v>59.497303921568623</v>
      </c>
      <c r="X17" s="89">
        <v>59.462254901960783</v>
      </c>
      <c r="Y17" s="89">
        <v>59.427205882352936</v>
      </c>
      <c r="Z17" s="89">
        <v>59.392156862745097</v>
      </c>
      <c r="AA17" s="89">
        <v>59.35710784313725</v>
      </c>
      <c r="AB17" s="89">
        <v>59.32205882352941</v>
      </c>
      <c r="AC17" s="89">
        <v>59.287009803921563</v>
      </c>
      <c r="AD17" s="89">
        <v>59.251960784313724</v>
      </c>
      <c r="AE17" s="89">
        <v>59.216911764705877</v>
      </c>
      <c r="AF17" s="89">
        <v>59.181862745098037</v>
      </c>
      <c r="AG17" s="89">
        <v>59.14681372549019</v>
      </c>
      <c r="AH17" s="89">
        <v>59.111764705882351</v>
      </c>
      <c r="AI17" s="89">
        <v>59.076715686274504</v>
      </c>
      <c r="AJ17" s="89">
        <v>59.041666666666664</v>
      </c>
      <c r="AK17" s="89">
        <v>59.006617647058818</v>
      </c>
      <c r="AL17" s="89">
        <v>58.971568627450978</v>
      </c>
      <c r="AM17" s="89">
        <v>58.936519607843131</v>
      </c>
      <c r="AN17" s="89">
        <v>58.901470588235291</v>
      </c>
      <c r="AO17" s="89">
        <v>58.866421568627445</v>
      </c>
      <c r="AP17" s="89">
        <v>58.831372549019605</v>
      </c>
      <c r="AQ17" s="89">
        <v>58.796323529411758</v>
      </c>
      <c r="AR17" s="89">
        <v>58.761274509803918</v>
      </c>
      <c r="AS17" s="89">
        <v>58.726225490196072</v>
      </c>
      <c r="AT17" s="89">
        <v>58.691176470588232</v>
      </c>
      <c r="AU17" s="89">
        <v>58.656127450980385</v>
      </c>
      <c r="AV17" s="89">
        <v>58.621078431372545</v>
      </c>
    </row>
    <row r="18" spans="1:48" x14ac:dyDescent="0.3">
      <c r="A18" s="91" t="s">
        <v>25</v>
      </c>
      <c r="B18" s="92">
        <v>57.1</v>
      </c>
      <c r="C18" s="92">
        <v>57.4</v>
      </c>
      <c r="D18" s="92">
        <v>57.7</v>
      </c>
      <c r="E18" s="92">
        <v>57.9</v>
      </c>
      <c r="F18" s="92">
        <v>58.2</v>
      </c>
      <c r="G18" s="92">
        <v>58.5</v>
      </c>
      <c r="H18" s="92">
        <v>58.7</v>
      </c>
      <c r="I18" s="92">
        <v>58.9</v>
      </c>
      <c r="J18" s="92">
        <v>59.1</v>
      </c>
      <c r="K18" s="92">
        <v>59.3</v>
      </c>
      <c r="L18" s="92">
        <v>59.5</v>
      </c>
      <c r="M18" s="92">
        <v>59.7</v>
      </c>
      <c r="N18" s="92">
        <v>59.9</v>
      </c>
      <c r="O18" s="92">
        <v>60.1</v>
      </c>
      <c r="P18" s="92">
        <v>60.3</v>
      </c>
      <c r="Q18" s="92">
        <v>60.5</v>
      </c>
      <c r="R18" s="92">
        <v>60.7</v>
      </c>
      <c r="S18" s="92">
        <v>61.003676470588232</v>
      </c>
      <c r="T18" s="92">
        <v>61.223039215686271</v>
      </c>
      <c r="U18" s="92">
        <v>61.442401960784309</v>
      </c>
      <c r="V18" s="92">
        <v>61.661764705882348</v>
      </c>
      <c r="W18" s="92">
        <v>61.881127450980387</v>
      </c>
      <c r="X18" s="92">
        <v>62.100490196078432</v>
      </c>
      <c r="Y18" s="92">
        <v>62.319852941176471</v>
      </c>
      <c r="Z18" s="92">
        <v>62.53921568627451</v>
      </c>
      <c r="AA18" s="92">
        <v>62.758578431372548</v>
      </c>
      <c r="AB18" s="92">
        <v>62.977941176470587</v>
      </c>
      <c r="AC18" s="92">
        <v>63.197303921568626</v>
      </c>
      <c r="AD18" s="92">
        <v>63.416666666666664</v>
      </c>
      <c r="AE18" s="92">
        <v>63.636029411764703</v>
      </c>
      <c r="AF18" s="92">
        <v>63.855392156862742</v>
      </c>
      <c r="AG18" s="92">
        <v>64.074754901960787</v>
      </c>
      <c r="AH18" s="92">
        <v>64.294117647058826</v>
      </c>
      <c r="AI18" s="92">
        <v>64.513480392156865</v>
      </c>
      <c r="AJ18" s="92">
        <v>64.732843137254903</v>
      </c>
      <c r="AK18" s="92">
        <v>64.952205882352942</v>
      </c>
      <c r="AL18" s="92">
        <v>65.171568627450981</v>
      </c>
      <c r="AM18" s="92">
        <v>65.390931372549019</v>
      </c>
      <c r="AN18" s="92">
        <v>65.610294117647058</v>
      </c>
      <c r="AO18" s="92">
        <v>65.829656862745097</v>
      </c>
      <c r="AP18" s="92">
        <v>66.049019607843135</v>
      </c>
      <c r="AQ18" s="92">
        <v>66.268382352941174</v>
      </c>
      <c r="AR18" s="92">
        <v>66.487745098039213</v>
      </c>
      <c r="AS18" s="92">
        <v>66.707107843137251</v>
      </c>
      <c r="AT18" s="92">
        <v>66.92647058823529</v>
      </c>
      <c r="AU18" s="92">
        <v>67.145833333333329</v>
      </c>
      <c r="AV18" s="92">
        <v>67.365196078431367</v>
      </c>
    </row>
    <row r="19" spans="1:48" x14ac:dyDescent="0.3">
      <c r="A19" s="94" t="s">
        <v>55</v>
      </c>
      <c r="B19" s="95">
        <v>59.7</v>
      </c>
      <c r="C19" s="95">
        <v>59.9</v>
      </c>
      <c r="D19" s="95">
        <v>60.1</v>
      </c>
      <c r="E19" s="95">
        <v>60.2</v>
      </c>
      <c r="F19" s="95">
        <v>60.2</v>
      </c>
      <c r="G19" s="95">
        <v>60.3</v>
      </c>
      <c r="H19" s="95">
        <v>60.4</v>
      </c>
      <c r="I19" s="95">
        <v>60.4</v>
      </c>
      <c r="J19" s="95">
        <v>60.5</v>
      </c>
      <c r="K19" s="95">
        <v>60.6</v>
      </c>
      <c r="L19" s="95">
        <v>60.6</v>
      </c>
      <c r="M19" s="95">
        <v>60.7</v>
      </c>
      <c r="N19" s="95">
        <v>60.7</v>
      </c>
      <c r="O19" s="95">
        <v>60.7</v>
      </c>
      <c r="P19" s="95">
        <v>60.8</v>
      </c>
      <c r="Q19" s="95">
        <v>60.9</v>
      </c>
      <c r="R19" s="95">
        <v>61</v>
      </c>
      <c r="S19" s="95">
        <v>61.068382352941178</v>
      </c>
      <c r="T19" s="95">
        <v>61.136764705882349</v>
      </c>
      <c r="U19" s="95">
        <v>61.205147058823528</v>
      </c>
      <c r="V19" s="95">
        <v>61.273529411764706</v>
      </c>
      <c r="W19" s="95">
        <v>61.341911764705884</v>
      </c>
      <c r="X19" s="95">
        <v>61.410294117647055</v>
      </c>
      <c r="Y19" s="95">
        <v>61.478676470588233</v>
      </c>
      <c r="Z19" s="95">
        <v>61.547058823529412</v>
      </c>
      <c r="AA19" s="95">
        <v>61.61544117647059</v>
      </c>
      <c r="AB19" s="95">
        <v>61.683823529411761</v>
      </c>
      <c r="AC19" s="95">
        <v>61.752205882352939</v>
      </c>
      <c r="AD19" s="95">
        <v>61.820588235294117</v>
      </c>
      <c r="AE19" s="95">
        <v>61.888970588235296</v>
      </c>
      <c r="AF19" s="95">
        <v>61.957352941176467</v>
      </c>
      <c r="AG19" s="95">
        <v>62.025735294117645</v>
      </c>
      <c r="AH19" s="95">
        <v>62.094117647058823</v>
      </c>
      <c r="AI19" s="95">
        <v>62.162500000000001</v>
      </c>
      <c r="AJ19" s="95">
        <v>62.230882352941173</v>
      </c>
      <c r="AK19" s="95">
        <v>62.299264705882351</v>
      </c>
      <c r="AL19" s="95">
        <v>62.367647058823529</v>
      </c>
      <c r="AM19" s="95">
        <v>62.436029411764707</v>
      </c>
      <c r="AN19" s="95">
        <v>62.504411764705878</v>
      </c>
      <c r="AO19" s="95">
        <v>62.572794117647057</v>
      </c>
      <c r="AP19" s="95">
        <v>62.641176470588235</v>
      </c>
      <c r="AQ19" s="95">
        <v>62.709558823529406</v>
      </c>
      <c r="AR19" s="95">
        <v>62.777941176470584</v>
      </c>
      <c r="AS19" s="95">
        <v>62.846323529411762</v>
      </c>
      <c r="AT19" s="95">
        <v>62.914705882352941</v>
      </c>
      <c r="AU19" s="95">
        <v>62.983088235294119</v>
      </c>
      <c r="AV19" s="95">
        <v>63.05147058823529</v>
      </c>
    </row>
    <row r="20" spans="1:48" x14ac:dyDescent="0.3">
      <c r="A20" s="97" t="s">
        <v>27</v>
      </c>
      <c r="B20" s="98">
        <v>49.9</v>
      </c>
      <c r="C20" s="98">
        <v>50</v>
      </c>
      <c r="D20" s="98">
        <v>50.1</v>
      </c>
      <c r="E20" s="98">
        <v>50.2</v>
      </c>
      <c r="F20" s="98">
        <v>50.2</v>
      </c>
      <c r="G20" s="98">
        <v>50.3</v>
      </c>
      <c r="H20" s="98">
        <v>50.3</v>
      </c>
      <c r="I20" s="98">
        <v>50.3</v>
      </c>
      <c r="J20" s="98">
        <v>50.3</v>
      </c>
      <c r="K20" s="98">
        <v>50.3</v>
      </c>
      <c r="L20" s="98">
        <v>50.4</v>
      </c>
      <c r="M20" s="98">
        <v>50.4</v>
      </c>
      <c r="N20" s="98">
        <v>50.5</v>
      </c>
      <c r="O20" s="98">
        <v>50.5</v>
      </c>
      <c r="P20" s="98">
        <v>50.6</v>
      </c>
      <c r="Q20" s="98">
        <v>50.6</v>
      </c>
      <c r="R20" s="98">
        <v>50.7</v>
      </c>
      <c r="S20" s="98">
        <v>50.70000000000001</v>
      </c>
      <c r="T20" s="98">
        <v>50.741176470588243</v>
      </c>
      <c r="U20" s="98">
        <v>50.782352941176477</v>
      </c>
      <c r="V20" s="98">
        <v>50.823529411764717</v>
      </c>
      <c r="W20" s="98">
        <v>50.864705882352951</v>
      </c>
      <c r="X20" s="98">
        <v>50.905882352941184</v>
      </c>
      <c r="Y20" s="98">
        <v>50.947058823529417</v>
      </c>
      <c r="Z20" s="98">
        <v>50.988235294117658</v>
      </c>
      <c r="AA20" s="98">
        <v>51.029411764705891</v>
      </c>
      <c r="AB20" s="98">
        <v>51.070588235294125</v>
      </c>
      <c r="AC20" s="98">
        <v>51.111764705882365</v>
      </c>
      <c r="AD20" s="98">
        <v>51.152941176470598</v>
      </c>
      <c r="AE20" s="98">
        <v>51.194117647058832</v>
      </c>
      <c r="AF20" s="98">
        <v>51.235294117647065</v>
      </c>
      <c r="AG20" s="98">
        <v>51.276470588235306</v>
      </c>
      <c r="AH20" s="98">
        <v>51.317647058823539</v>
      </c>
      <c r="AI20" s="98">
        <v>51.358823529411772</v>
      </c>
      <c r="AJ20" s="98">
        <v>51.400000000000006</v>
      </c>
      <c r="AK20" s="98">
        <v>51.441176470588246</v>
      </c>
      <c r="AL20" s="98">
        <v>51.48235294117648</v>
      </c>
      <c r="AM20" s="98">
        <v>51.523529411764713</v>
      </c>
      <c r="AN20" s="98">
        <v>51.564705882352953</v>
      </c>
      <c r="AO20" s="98">
        <v>51.605882352941187</v>
      </c>
      <c r="AP20" s="98">
        <v>51.64705882352942</v>
      </c>
      <c r="AQ20" s="98">
        <v>51.688235294117653</v>
      </c>
      <c r="AR20" s="98">
        <v>51.729411764705894</v>
      </c>
      <c r="AS20" s="98">
        <v>51.770588235294127</v>
      </c>
      <c r="AT20" s="98">
        <v>51.811764705882361</v>
      </c>
      <c r="AU20" s="98">
        <v>51.852941176470601</v>
      </c>
      <c r="AV20" s="98">
        <v>51.894117647058835</v>
      </c>
    </row>
    <row r="21" spans="1:48" x14ac:dyDescent="0.3">
      <c r="A21" t="s">
        <v>17</v>
      </c>
      <c r="B21">
        <v>48.7</v>
      </c>
      <c r="C21">
        <v>48.7</v>
      </c>
      <c r="D21">
        <v>48.7</v>
      </c>
      <c r="E21">
        <v>48.7</v>
      </c>
      <c r="F21">
        <v>48.8</v>
      </c>
      <c r="G21">
        <v>48.9</v>
      </c>
      <c r="H21" s="76">
        <v>49</v>
      </c>
      <c r="I21" s="76">
        <v>49</v>
      </c>
      <c r="J21" s="76">
        <v>49.1</v>
      </c>
      <c r="K21">
        <v>49.1</v>
      </c>
      <c r="L21">
        <v>49.2</v>
      </c>
      <c r="M21">
        <v>49.2</v>
      </c>
      <c r="N21">
        <v>49.3</v>
      </c>
      <c r="O21">
        <v>49.3</v>
      </c>
      <c r="P21">
        <v>49.3</v>
      </c>
      <c r="Q21">
        <v>49.4</v>
      </c>
      <c r="R21" s="74">
        <v>49.4</v>
      </c>
      <c r="S21" s="74">
        <v>49.499264705882354</v>
      </c>
      <c r="T21" s="74">
        <v>49.549509803921566</v>
      </c>
      <c r="U21" s="74">
        <v>49.599754901960779</v>
      </c>
      <c r="V21" s="74">
        <v>49.65</v>
      </c>
      <c r="W21" s="74">
        <v>49.700245098039211</v>
      </c>
      <c r="X21" s="74">
        <v>49.750490196078431</v>
      </c>
      <c r="Y21" s="74">
        <v>49.800735294117644</v>
      </c>
      <c r="Z21" s="74">
        <v>49.850980392156856</v>
      </c>
      <c r="AA21" s="74">
        <v>49.901225490196076</v>
      </c>
      <c r="AB21" s="74">
        <v>49.951470588235289</v>
      </c>
      <c r="AC21" s="74">
        <v>50.001715686274508</v>
      </c>
      <c r="AD21" s="74">
        <v>50.051960784313721</v>
      </c>
      <c r="AE21" s="74">
        <v>50.102205882352933</v>
      </c>
      <c r="AF21" s="74">
        <v>50.152450980392153</v>
      </c>
      <c r="AG21" s="74">
        <v>50.202696078431366</v>
      </c>
      <c r="AH21" s="74">
        <v>50.252941176470586</v>
      </c>
      <c r="AI21" s="74">
        <v>50.303186274509798</v>
      </c>
      <c r="AJ21" s="74">
        <v>50.353431372549011</v>
      </c>
      <c r="AK21" s="74">
        <v>50.403676470588231</v>
      </c>
      <c r="AL21" s="74">
        <v>50.453921568627443</v>
      </c>
      <c r="AM21" s="74">
        <v>50.504166666666663</v>
      </c>
      <c r="AN21" s="74">
        <v>50.554411764705875</v>
      </c>
      <c r="AO21" s="74">
        <v>50.604656862745088</v>
      </c>
      <c r="AP21" s="74">
        <v>50.654901960784308</v>
      </c>
      <c r="AQ21" s="74">
        <v>50.70514705882352</v>
      </c>
      <c r="AR21" s="74">
        <v>50.75539215686274</v>
      </c>
      <c r="AS21" s="74">
        <v>50.805637254901953</v>
      </c>
      <c r="AT21" s="74">
        <v>50.855882352941165</v>
      </c>
      <c r="AU21" s="74">
        <v>50.906127450980385</v>
      </c>
      <c r="AV21" s="74">
        <v>50.956372549019598</v>
      </c>
    </row>
    <row r="24" spans="1:48" x14ac:dyDescent="0.3">
      <c r="B24" s="73" t="s">
        <v>258</v>
      </c>
    </row>
    <row r="25" spans="1:48" x14ac:dyDescent="0.3">
      <c r="A25" s="73" t="s">
        <v>138</v>
      </c>
      <c r="B25" s="68">
        <v>2014</v>
      </c>
      <c r="C25" s="68">
        <v>2015</v>
      </c>
      <c r="D25" s="68">
        <v>2016</v>
      </c>
      <c r="E25" s="68">
        <v>2017</v>
      </c>
      <c r="F25" s="68">
        <v>2018</v>
      </c>
      <c r="G25" s="68">
        <v>2019</v>
      </c>
      <c r="H25" s="68" t="s">
        <v>91</v>
      </c>
      <c r="I25" s="68" t="s">
        <v>92</v>
      </c>
      <c r="J25" s="68" t="s">
        <v>93</v>
      </c>
      <c r="K25" s="68" t="s">
        <v>94</v>
      </c>
      <c r="L25" s="68" t="s">
        <v>95</v>
      </c>
      <c r="M25" s="68" t="s">
        <v>96</v>
      </c>
      <c r="N25" s="68" t="s">
        <v>97</v>
      </c>
      <c r="O25" s="68" t="s">
        <v>98</v>
      </c>
      <c r="P25" s="68" t="s">
        <v>99</v>
      </c>
      <c r="Q25" s="68" t="s">
        <v>100</v>
      </c>
      <c r="R25" s="68" t="s">
        <v>101</v>
      </c>
      <c r="S25" s="68" t="s">
        <v>102</v>
      </c>
      <c r="T25" s="68" t="s">
        <v>103</v>
      </c>
      <c r="U25" s="68" t="s">
        <v>104</v>
      </c>
      <c r="V25" s="68" t="s">
        <v>105</v>
      </c>
      <c r="W25" s="68" t="s">
        <v>106</v>
      </c>
      <c r="X25" s="68" t="s">
        <v>107</v>
      </c>
      <c r="Y25" s="68" t="s">
        <v>108</v>
      </c>
      <c r="Z25" s="68" t="s">
        <v>109</v>
      </c>
      <c r="AA25" s="68" t="s">
        <v>110</v>
      </c>
      <c r="AB25" s="68" t="s">
        <v>111</v>
      </c>
      <c r="AC25" s="68" t="s">
        <v>112</v>
      </c>
      <c r="AD25" s="68" t="s">
        <v>113</v>
      </c>
      <c r="AE25" s="68" t="s">
        <v>114</v>
      </c>
      <c r="AF25" s="68" t="s">
        <v>115</v>
      </c>
      <c r="AG25" s="68" t="s">
        <v>116</v>
      </c>
      <c r="AH25" s="68" t="s">
        <v>117</v>
      </c>
      <c r="AI25" s="68" t="s">
        <v>118</v>
      </c>
      <c r="AJ25" s="68" t="s">
        <v>119</v>
      </c>
      <c r="AK25" s="68" t="s">
        <v>120</v>
      </c>
      <c r="AL25" s="68" t="s">
        <v>121</v>
      </c>
      <c r="AM25" s="68" t="s">
        <v>122</v>
      </c>
      <c r="AN25" s="68" t="s">
        <v>123</v>
      </c>
      <c r="AO25" s="68" t="s">
        <v>124</v>
      </c>
      <c r="AP25" s="68" t="s">
        <v>125</v>
      </c>
      <c r="AQ25" s="68" t="s">
        <v>126</v>
      </c>
      <c r="AR25" s="68" t="s">
        <v>127</v>
      </c>
      <c r="AS25" s="68" t="s">
        <v>128</v>
      </c>
      <c r="AT25" s="68" t="s">
        <v>129</v>
      </c>
      <c r="AU25" s="68" t="s">
        <v>130</v>
      </c>
      <c r="AV25" s="68" t="s">
        <v>131</v>
      </c>
    </row>
    <row r="26" spans="1:48" x14ac:dyDescent="0.3">
      <c r="A26" t="s">
        <v>0</v>
      </c>
      <c r="B26" s="75">
        <f t="shared" ref="B26:AV26" si="0">(B3*B14)/100</f>
        <v>54391.552110999997</v>
      </c>
      <c r="C26" s="75">
        <f t="shared" si="0"/>
        <v>57380.131567000004</v>
      </c>
      <c r="D26" s="75">
        <f t="shared" si="0"/>
        <v>60246.006990000002</v>
      </c>
      <c r="E26" s="75">
        <f t="shared" si="0"/>
        <v>63013.037049999999</v>
      </c>
      <c r="F26" s="75">
        <f t="shared" si="0"/>
        <v>66153.556175999984</v>
      </c>
      <c r="G26" s="75">
        <f t="shared" si="0"/>
        <v>69685.36411200001</v>
      </c>
      <c r="H26" s="75">
        <f t="shared" si="0"/>
        <v>73102.948109999998</v>
      </c>
      <c r="I26" s="75">
        <f t="shared" si="0"/>
        <v>76896.919484000013</v>
      </c>
      <c r="J26" s="75">
        <f t="shared" si="0"/>
        <v>80560.740632000001</v>
      </c>
      <c r="K26" s="75">
        <f t="shared" si="0"/>
        <v>84650.391895000008</v>
      </c>
      <c r="L26" s="75">
        <f t="shared" si="0"/>
        <v>88607.386499999979</v>
      </c>
      <c r="M26" s="75">
        <f t="shared" si="0"/>
        <v>92711.834234999973</v>
      </c>
      <c r="N26" s="75">
        <f t="shared" si="0"/>
        <v>96903.702899999989</v>
      </c>
      <c r="O26" s="75">
        <f t="shared" si="0"/>
        <v>101254.368915</v>
      </c>
      <c r="P26" s="75">
        <f t="shared" si="0"/>
        <v>105751.66368000001</v>
      </c>
      <c r="Q26" s="75">
        <f t="shared" si="0"/>
        <v>110375.918575</v>
      </c>
      <c r="R26" s="75">
        <f t="shared" si="0"/>
        <v>114765.68095299999</v>
      </c>
      <c r="S26" s="75">
        <f t="shared" si="0"/>
        <v>120133.85264382354</v>
      </c>
      <c r="T26" s="75">
        <f t="shared" si="0"/>
        <v>125144.22857803924</v>
      </c>
      <c r="U26" s="75">
        <f t="shared" si="0"/>
        <v>130284.00396235294</v>
      </c>
      <c r="V26" s="75">
        <f t="shared" si="0"/>
        <v>135560.49676764707</v>
      </c>
      <c r="W26" s="75">
        <f t="shared" si="0"/>
        <v>140977.94766176472</v>
      </c>
      <c r="X26" s="75">
        <f t="shared" si="0"/>
        <v>146494.59896549021</v>
      </c>
      <c r="Y26" s="75">
        <f t="shared" si="0"/>
        <v>152158.08910588236</v>
      </c>
      <c r="Z26" s="75">
        <f t="shared" si="0"/>
        <v>157967.77850823535</v>
      </c>
      <c r="AA26" s="75">
        <f t="shared" si="0"/>
        <v>163922.4901590196</v>
      </c>
      <c r="AB26" s="75">
        <f t="shared" si="0"/>
        <v>170019.67335294117</v>
      </c>
      <c r="AC26" s="75">
        <f t="shared" si="0"/>
        <v>176229.83084392158</v>
      </c>
      <c r="AD26" s="75">
        <f t="shared" si="0"/>
        <v>182587.56722254906</v>
      </c>
      <c r="AE26" s="75">
        <f t="shared" si="0"/>
        <v>189085.98130852944</v>
      </c>
      <c r="AF26" s="75">
        <f t="shared" si="0"/>
        <v>195715.44458980393</v>
      </c>
      <c r="AG26" s="75">
        <f t="shared" si="0"/>
        <v>202466.39729166671</v>
      </c>
      <c r="AH26" s="75">
        <f t="shared" si="0"/>
        <v>209311.67653647062</v>
      </c>
      <c r="AI26" s="75">
        <f t="shared" si="0"/>
        <v>216283.20216392158</v>
      </c>
      <c r="AJ26" s="75">
        <f t="shared" si="0"/>
        <v>223369.77828352939</v>
      </c>
      <c r="AK26" s="75">
        <f t="shared" si="0"/>
        <v>230556.85164794122</v>
      </c>
      <c r="AL26" s="75">
        <f t="shared" si="0"/>
        <v>237831.57415588241</v>
      </c>
      <c r="AM26" s="75">
        <f t="shared" si="0"/>
        <v>245190.72052764706</v>
      </c>
      <c r="AN26" s="75">
        <f t="shared" si="0"/>
        <v>252636.5770517647</v>
      </c>
      <c r="AO26" s="75">
        <f t="shared" si="0"/>
        <v>260159.28296647064</v>
      </c>
      <c r="AP26" s="75">
        <f t="shared" si="0"/>
        <v>267748.07106882351</v>
      </c>
      <c r="AQ26" s="75">
        <f t="shared" si="0"/>
        <v>275391.71330588235</v>
      </c>
      <c r="AR26" s="75">
        <f t="shared" si="0"/>
        <v>283092.50368235295</v>
      </c>
      <c r="AS26" s="75">
        <f t="shared" si="0"/>
        <v>290854.04973715683</v>
      </c>
      <c r="AT26" s="75">
        <f t="shared" si="0"/>
        <v>298666.56574941176</v>
      </c>
      <c r="AU26" s="75">
        <f t="shared" si="0"/>
        <v>306518.67899470584</v>
      </c>
      <c r="AV26" s="75">
        <f t="shared" si="0"/>
        <v>314400.89615686273</v>
      </c>
    </row>
    <row r="27" spans="1:48" x14ac:dyDescent="0.3">
      <c r="A27" t="s">
        <v>59</v>
      </c>
      <c r="B27" s="75">
        <f t="shared" ref="B27:AV27" si="1">(B4*B15)/100</f>
        <v>41756.720359999999</v>
      </c>
      <c r="C27" s="75">
        <f t="shared" si="1"/>
        <v>42678.065805999999</v>
      </c>
      <c r="D27" s="75">
        <f t="shared" si="1"/>
        <v>43518.239028000004</v>
      </c>
      <c r="E27" s="75">
        <f t="shared" si="1"/>
        <v>44495.530793999998</v>
      </c>
      <c r="F27" s="75">
        <f t="shared" si="1"/>
        <v>45353.756288000004</v>
      </c>
      <c r="G27" s="75">
        <f t="shared" si="1"/>
        <v>46343.420332000002</v>
      </c>
      <c r="H27" s="75">
        <f t="shared" si="1"/>
        <v>47341.079058999996</v>
      </c>
      <c r="I27" s="75">
        <f t="shared" si="1"/>
        <v>48282.702017000003</v>
      </c>
      <c r="J27" s="75">
        <f t="shared" si="1"/>
        <v>49214.081828999995</v>
      </c>
      <c r="K27" s="75">
        <f t="shared" si="1"/>
        <v>50145.357830000008</v>
      </c>
      <c r="L27" s="75">
        <f t="shared" si="1"/>
        <v>50954.573801999984</v>
      </c>
      <c r="M27" s="75">
        <f t="shared" si="1"/>
        <v>51924.567056</v>
      </c>
      <c r="N27" s="75">
        <f t="shared" si="1"/>
        <v>52623.817840000003</v>
      </c>
      <c r="O27" s="75">
        <f t="shared" si="1"/>
        <v>53335.158159999999</v>
      </c>
      <c r="P27" s="75">
        <f t="shared" si="1"/>
        <v>54050.082431999996</v>
      </c>
      <c r="Q27" s="75">
        <f t="shared" si="1"/>
        <v>54747.871520000001</v>
      </c>
      <c r="R27" s="75">
        <f t="shared" si="1"/>
        <v>55415.25056</v>
      </c>
      <c r="S27" s="75">
        <f t="shared" si="1"/>
        <v>57091.525636764687</v>
      </c>
      <c r="T27" s="75">
        <f t="shared" si="1"/>
        <v>57987.468194117639</v>
      </c>
      <c r="U27" s="75">
        <f t="shared" si="1"/>
        <v>58858.847523995086</v>
      </c>
      <c r="V27" s="75">
        <f t="shared" si="1"/>
        <v>59705.553356470577</v>
      </c>
      <c r="W27" s="75">
        <f t="shared" si="1"/>
        <v>60527.046440318627</v>
      </c>
      <c r="X27" s="75">
        <f t="shared" si="1"/>
        <v>61334.215880686272</v>
      </c>
      <c r="Y27" s="75">
        <f t="shared" si="1"/>
        <v>62118.160753602933</v>
      </c>
      <c r="Z27" s="75">
        <f t="shared" si="1"/>
        <v>62878.934752549008</v>
      </c>
      <c r="AA27" s="75">
        <f t="shared" si="1"/>
        <v>63620.091333124998</v>
      </c>
      <c r="AB27" s="75">
        <f t="shared" si="1"/>
        <v>64345.879143749997</v>
      </c>
      <c r="AC27" s="75">
        <f t="shared" si="1"/>
        <v>65085.167205661761</v>
      </c>
      <c r="AD27" s="75">
        <f t="shared" si="1"/>
        <v>65815.226376862745</v>
      </c>
      <c r="AE27" s="75">
        <f t="shared" si="1"/>
        <v>66539.112969595575</v>
      </c>
      <c r="AF27" s="75">
        <f t="shared" si="1"/>
        <v>67262.920920539211</v>
      </c>
      <c r="AG27" s="75">
        <f t="shared" si="1"/>
        <v>67991.515780882342</v>
      </c>
      <c r="AH27" s="75">
        <f t="shared" si="1"/>
        <v>68765.189536470556</v>
      </c>
      <c r="AI27" s="75">
        <f t="shared" si="1"/>
        <v>69545.42749321078</v>
      </c>
      <c r="AJ27" s="75">
        <f t="shared" si="1"/>
        <v>70332.42137789214</v>
      </c>
      <c r="AK27" s="75">
        <f t="shared" si="1"/>
        <v>71126.169985588218</v>
      </c>
      <c r="AL27" s="75">
        <f t="shared" si="1"/>
        <v>71924.979245098017</v>
      </c>
      <c r="AM27" s="75">
        <f t="shared" si="1"/>
        <v>72772.745739276943</v>
      </c>
      <c r="AN27" s="75">
        <f t="shared" si="1"/>
        <v>73625.408239852928</v>
      </c>
      <c r="AO27" s="75">
        <f t="shared" si="1"/>
        <v>74472.727933308808</v>
      </c>
      <c r="AP27" s="75">
        <f t="shared" si="1"/>
        <v>75300.322299215666</v>
      </c>
      <c r="AQ27" s="75">
        <f t="shared" si="1"/>
        <v>76097.028762867631</v>
      </c>
      <c r="AR27" s="75">
        <f t="shared" si="1"/>
        <v>76915.294379583313</v>
      </c>
      <c r="AS27" s="75">
        <f t="shared" si="1"/>
        <v>77704.121254178914</v>
      </c>
      <c r="AT27" s="75">
        <f t="shared" si="1"/>
        <v>78451.142794852931</v>
      </c>
      <c r="AU27" s="75">
        <f t="shared" si="1"/>
        <v>79139.809682548992</v>
      </c>
      <c r="AV27" s="75">
        <f t="shared" si="1"/>
        <v>79759.212276225488</v>
      </c>
    </row>
    <row r="28" spans="1:48" x14ac:dyDescent="0.3">
      <c r="A28" t="s">
        <v>58</v>
      </c>
      <c r="B28" s="75">
        <f t="shared" ref="B28:AV28" si="2">(B5*B16)/100</f>
        <v>197374.12781899999</v>
      </c>
      <c r="C28" s="75">
        <f t="shared" si="2"/>
        <v>200213.44406800001</v>
      </c>
      <c r="D28" s="75">
        <f t="shared" si="2"/>
        <v>203618.56324799996</v>
      </c>
      <c r="E28" s="75">
        <f t="shared" si="2"/>
        <v>207880.43884200006</v>
      </c>
      <c r="F28" s="75">
        <f t="shared" si="2"/>
        <v>212578.84179499999</v>
      </c>
      <c r="G28" s="75">
        <f t="shared" si="2"/>
        <v>217298.940856</v>
      </c>
      <c r="H28" s="75">
        <f t="shared" si="2"/>
        <v>222070.43033099995</v>
      </c>
      <c r="I28" s="75">
        <f t="shared" si="2"/>
        <v>226201.61390400003</v>
      </c>
      <c r="J28" s="75">
        <f t="shared" si="2"/>
        <v>230418.72968400002</v>
      </c>
      <c r="K28" s="75">
        <f t="shared" si="2"/>
        <v>234633.524688</v>
      </c>
      <c r="L28" s="75">
        <f t="shared" si="2"/>
        <v>238708.32886500002</v>
      </c>
      <c r="M28" s="75">
        <f t="shared" si="2"/>
        <v>242569.02922199998</v>
      </c>
      <c r="N28" s="75">
        <f t="shared" si="2"/>
        <v>245805.85304000005</v>
      </c>
      <c r="O28" s="75">
        <f t="shared" si="2"/>
        <v>248818.392238</v>
      </c>
      <c r="P28" s="75">
        <f t="shared" si="2"/>
        <v>252194.39031500006</v>
      </c>
      <c r="Q28" s="75">
        <f t="shared" si="2"/>
        <v>254290.01397199999</v>
      </c>
      <c r="R28" s="75">
        <f t="shared" si="2"/>
        <v>256832.03974400004</v>
      </c>
      <c r="S28" s="75">
        <f t="shared" si="2"/>
        <v>261258.44171458087</v>
      </c>
      <c r="T28" s="75">
        <f t="shared" si="2"/>
        <v>264102.78455617651</v>
      </c>
      <c r="U28" s="75">
        <f t="shared" si="2"/>
        <v>266819.59257743385</v>
      </c>
      <c r="V28" s="75">
        <f t="shared" si="2"/>
        <v>269389.94993738242</v>
      </c>
      <c r="W28" s="75">
        <f t="shared" si="2"/>
        <v>271805.01838320098</v>
      </c>
      <c r="X28" s="75">
        <f t="shared" si="2"/>
        <v>274170.11938129418</v>
      </c>
      <c r="Y28" s="75">
        <f t="shared" si="2"/>
        <v>276402.88606857351</v>
      </c>
      <c r="Z28" s="75">
        <f t="shared" si="2"/>
        <v>278514.0357081765</v>
      </c>
      <c r="AA28" s="75">
        <f t="shared" si="2"/>
        <v>280524.63195875002</v>
      </c>
      <c r="AB28" s="75">
        <f t="shared" si="2"/>
        <v>282448.73240605887</v>
      </c>
      <c r="AC28" s="75">
        <f t="shared" si="2"/>
        <v>284417.42687170836</v>
      </c>
      <c r="AD28" s="75">
        <f t="shared" si="2"/>
        <v>286309.57932446076</v>
      </c>
      <c r="AE28" s="75">
        <f t="shared" si="2"/>
        <v>288119.05794270593</v>
      </c>
      <c r="AF28" s="75">
        <f t="shared" si="2"/>
        <v>289834.85197813233</v>
      </c>
      <c r="AG28" s="75">
        <f t="shared" si="2"/>
        <v>291447.29806350736</v>
      </c>
      <c r="AH28" s="75">
        <f t="shared" si="2"/>
        <v>293083.76309505879</v>
      </c>
      <c r="AI28" s="75">
        <f t="shared" si="2"/>
        <v>294634.40453293634</v>
      </c>
      <c r="AJ28" s="75">
        <f t="shared" si="2"/>
        <v>296087.93417309312</v>
      </c>
      <c r="AK28" s="75">
        <f t="shared" si="2"/>
        <v>297428.85483808827</v>
      </c>
      <c r="AL28" s="75">
        <f t="shared" si="2"/>
        <v>298645.35493217647</v>
      </c>
      <c r="AM28" s="75">
        <f t="shared" si="2"/>
        <v>299891.0363323015</v>
      </c>
      <c r="AN28" s="75">
        <f t="shared" si="2"/>
        <v>301032.60061504418</v>
      </c>
      <c r="AO28" s="75">
        <f t="shared" si="2"/>
        <v>302054.22116205882</v>
      </c>
      <c r="AP28" s="75">
        <f t="shared" si="2"/>
        <v>302936.82348256867</v>
      </c>
      <c r="AQ28" s="75">
        <f t="shared" si="2"/>
        <v>303669.89050466911</v>
      </c>
      <c r="AR28" s="75">
        <f t="shared" si="2"/>
        <v>304416.53751686279</v>
      </c>
      <c r="AS28" s="75">
        <f t="shared" si="2"/>
        <v>305030.74838984309</v>
      </c>
      <c r="AT28" s="75">
        <f t="shared" si="2"/>
        <v>305540.98216550006</v>
      </c>
      <c r="AU28" s="75">
        <f t="shared" si="2"/>
        <v>305994.55310127942</v>
      </c>
      <c r="AV28" s="75">
        <f t="shared" si="2"/>
        <v>306420.05116691667</v>
      </c>
    </row>
    <row r="29" spans="1:48" x14ac:dyDescent="0.3">
      <c r="A29" t="s">
        <v>139</v>
      </c>
      <c r="B29" s="75">
        <f t="shared" ref="B29:AV29" si="3">(B6*B17)/100</f>
        <v>358002.79653000005</v>
      </c>
      <c r="C29" s="75">
        <f t="shared" si="3"/>
        <v>356310.54159799998</v>
      </c>
      <c r="D29" s="75">
        <f t="shared" si="3"/>
        <v>354080.53049699997</v>
      </c>
      <c r="E29" s="75">
        <f t="shared" si="3"/>
        <v>351441.26363800006</v>
      </c>
      <c r="F29" s="75">
        <f t="shared" si="3"/>
        <v>348475.83407899999</v>
      </c>
      <c r="G29" s="75">
        <f t="shared" si="3"/>
        <v>345322.52891500003</v>
      </c>
      <c r="H29" s="75">
        <f t="shared" si="3"/>
        <v>342108.10445500002</v>
      </c>
      <c r="I29" s="75">
        <f t="shared" si="3"/>
        <v>339234.23604400008</v>
      </c>
      <c r="J29" s="75">
        <f t="shared" si="3"/>
        <v>336274.23952499992</v>
      </c>
      <c r="K29" s="75">
        <f t="shared" si="3"/>
        <v>332858.09099999996</v>
      </c>
      <c r="L29" s="75">
        <f t="shared" si="3"/>
        <v>330341.45640000002</v>
      </c>
      <c r="M29" s="75">
        <f t="shared" si="3"/>
        <v>327739.96162199997</v>
      </c>
      <c r="N29" s="75">
        <f t="shared" si="3"/>
        <v>325839.05926000001</v>
      </c>
      <c r="O29" s="75">
        <f t="shared" si="3"/>
        <v>324928.11688999995</v>
      </c>
      <c r="P29" s="75">
        <f t="shared" si="3"/>
        <v>323746.23091799999</v>
      </c>
      <c r="Q29" s="75">
        <f t="shared" si="3"/>
        <v>322544.82125600008</v>
      </c>
      <c r="R29" s="75">
        <f t="shared" si="3"/>
        <v>321114.83124000003</v>
      </c>
      <c r="S29" s="75">
        <f t="shared" si="3"/>
        <v>321035.81959637499</v>
      </c>
      <c r="T29" s="75">
        <f t="shared" si="3"/>
        <v>319890.4568484656</v>
      </c>
      <c r="U29" s="75">
        <f t="shared" si="3"/>
        <v>318438.02347579657</v>
      </c>
      <c r="V29" s="75">
        <f t="shared" si="3"/>
        <v>316453.99191326468</v>
      </c>
      <c r="W29" s="75">
        <f t="shared" si="3"/>
        <v>313821.51629897056</v>
      </c>
      <c r="X29" s="75">
        <f t="shared" si="3"/>
        <v>310881.93465651962</v>
      </c>
      <c r="Y29" s="75">
        <f t="shared" si="3"/>
        <v>307287.12799505878</v>
      </c>
      <c r="Z29" s="75">
        <f t="shared" si="3"/>
        <v>303337.94588627451</v>
      </c>
      <c r="AA29" s="75">
        <f t="shared" si="3"/>
        <v>299518.40041146323</v>
      </c>
      <c r="AB29" s="75">
        <f t="shared" si="3"/>
        <v>296136.6543423676</v>
      </c>
      <c r="AC29" s="75">
        <f t="shared" si="3"/>
        <v>293492.85467784555</v>
      </c>
      <c r="AD29" s="75">
        <f t="shared" si="3"/>
        <v>291294.38650943135</v>
      </c>
      <c r="AE29" s="75">
        <f t="shared" si="3"/>
        <v>289421.61699319852</v>
      </c>
      <c r="AF29" s="75">
        <f t="shared" si="3"/>
        <v>287645.58156208333</v>
      </c>
      <c r="AG29" s="75">
        <f t="shared" si="3"/>
        <v>285812.9488871519</v>
      </c>
      <c r="AH29" s="75">
        <f t="shared" si="3"/>
        <v>284248.2513802941</v>
      </c>
      <c r="AI29" s="75">
        <f t="shared" si="3"/>
        <v>282718.68258419115</v>
      </c>
      <c r="AJ29" s="75">
        <f t="shared" si="3"/>
        <v>281216.90131166665</v>
      </c>
      <c r="AK29" s="75">
        <f t="shared" si="3"/>
        <v>279740.44581122056</v>
      </c>
      <c r="AL29" s="75">
        <f t="shared" si="3"/>
        <v>278270.94895064703</v>
      </c>
      <c r="AM29" s="75">
        <f t="shared" si="3"/>
        <v>277108.16402240196</v>
      </c>
      <c r="AN29" s="75">
        <f t="shared" si="3"/>
        <v>275956.15807499998</v>
      </c>
      <c r="AO29" s="75">
        <f t="shared" si="3"/>
        <v>274771.1568070465</v>
      </c>
      <c r="AP29" s="75">
        <f t="shared" si="3"/>
        <v>273516.34751388233</v>
      </c>
      <c r="AQ29" s="75">
        <f t="shared" si="3"/>
        <v>272168.18396949995</v>
      </c>
      <c r="AR29" s="75">
        <f t="shared" si="3"/>
        <v>271001.71246257355</v>
      </c>
      <c r="AS29" s="75">
        <f t="shared" si="3"/>
        <v>269771.87179455883</v>
      </c>
      <c r="AT29" s="75">
        <f t="shared" si="3"/>
        <v>268447.24808352941</v>
      </c>
      <c r="AU29" s="75">
        <f t="shared" si="3"/>
        <v>266979.61624976224</v>
      </c>
      <c r="AV29" s="75">
        <f t="shared" si="3"/>
        <v>265330.09853674995</v>
      </c>
    </row>
    <row r="30" spans="1:48" x14ac:dyDescent="0.3">
      <c r="A30" t="s">
        <v>25</v>
      </c>
      <c r="B30" s="75">
        <f t="shared" ref="B30:AV30" si="4">(B7*B18)/100</f>
        <v>94901.506448</v>
      </c>
      <c r="C30" s="75">
        <f t="shared" si="4"/>
        <v>96169.445511999991</v>
      </c>
      <c r="D30" s="75">
        <f t="shared" si="4"/>
        <v>97431.652808999992</v>
      </c>
      <c r="E30" s="75">
        <f t="shared" si="4"/>
        <v>98490.342221999992</v>
      </c>
      <c r="F30" s="75">
        <f t="shared" si="4"/>
        <v>99673.087782000017</v>
      </c>
      <c r="G30" s="75">
        <f t="shared" si="4"/>
        <v>100797.61477500001</v>
      </c>
      <c r="H30" s="75">
        <f t="shared" si="4"/>
        <v>101684.77025600002</v>
      </c>
      <c r="I30" s="75">
        <f t="shared" si="4"/>
        <v>102582.23788800002</v>
      </c>
      <c r="J30" s="75">
        <f t="shared" si="4"/>
        <v>103430.97205500001</v>
      </c>
      <c r="K30" s="75">
        <f t="shared" si="4"/>
        <v>104229.211908</v>
      </c>
      <c r="L30" s="75">
        <f t="shared" si="4"/>
        <v>104976.42715000002</v>
      </c>
      <c r="M30" s="75">
        <f t="shared" si="4"/>
        <v>105669.77371200001</v>
      </c>
      <c r="N30" s="75">
        <f t="shared" si="4"/>
        <v>106372.31343899999</v>
      </c>
      <c r="O30" s="75">
        <f t="shared" si="4"/>
        <v>107022.29550299999</v>
      </c>
      <c r="P30" s="75">
        <f t="shared" si="4"/>
        <v>107616.15756899999</v>
      </c>
      <c r="Q30" s="75">
        <f t="shared" si="4"/>
        <v>108147.91361000002</v>
      </c>
      <c r="R30" s="75">
        <f t="shared" si="4"/>
        <v>108612.57197900001</v>
      </c>
      <c r="S30" s="75">
        <f t="shared" si="4"/>
        <v>109254.13785110293</v>
      </c>
      <c r="T30" s="75">
        <f t="shared" si="4"/>
        <v>109682.25880848037</v>
      </c>
      <c r="U30" s="75">
        <f t="shared" si="4"/>
        <v>110050.39857162988</v>
      </c>
      <c r="V30" s="75">
        <f t="shared" si="4"/>
        <v>110362.83630544116</v>
      </c>
      <c r="W30" s="75">
        <f t="shared" si="4"/>
        <v>110620.78016200979</v>
      </c>
      <c r="X30" s="75">
        <f t="shared" si="4"/>
        <v>110902.88699240197</v>
      </c>
      <c r="Y30" s="75">
        <f t="shared" si="4"/>
        <v>111140.45234591911</v>
      </c>
      <c r="Z30" s="75">
        <f t="shared" si="4"/>
        <v>111325.32488352939</v>
      </c>
      <c r="AA30" s="75">
        <f t="shared" si="4"/>
        <v>111446.62897846814</v>
      </c>
      <c r="AB30" s="75">
        <f t="shared" si="4"/>
        <v>111497.4840805147</v>
      </c>
      <c r="AC30" s="75">
        <f t="shared" si="4"/>
        <v>111576.1899679412</v>
      </c>
      <c r="AD30" s="75">
        <f t="shared" si="4"/>
        <v>111595.851895</v>
      </c>
      <c r="AE30" s="75">
        <f t="shared" si="4"/>
        <v>111558.55408014705</v>
      </c>
      <c r="AF30" s="75">
        <f t="shared" si="4"/>
        <v>111468.1544877696</v>
      </c>
      <c r="AG30" s="75">
        <f t="shared" si="4"/>
        <v>111326.06714601716</v>
      </c>
      <c r="AH30" s="75">
        <f t="shared" si="4"/>
        <v>111233.08301470589</v>
      </c>
      <c r="AI30" s="75">
        <f t="shared" si="4"/>
        <v>111101.96186731617</v>
      </c>
      <c r="AJ30" s="75">
        <f t="shared" si="4"/>
        <v>110934.2657122549</v>
      </c>
      <c r="AK30" s="75">
        <f t="shared" si="4"/>
        <v>110731.18050264707</v>
      </c>
      <c r="AL30" s="75">
        <f t="shared" si="4"/>
        <v>110491.29090686275</v>
      </c>
      <c r="AM30" s="75">
        <f t="shared" si="4"/>
        <v>110325.03374280639</v>
      </c>
      <c r="AN30" s="75">
        <f t="shared" si="4"/>
        <v>110140.11686551469</v>
      </c>
      <c r="AO30" s="75">
        <f t="shared" si="4"/>
        <v>109931.94319426472</v>
      </c>
      <c r="AP30" s="75">
        <f t="shared" si="4"/>
        <v>109696.22427833332</v>
      </c>
      <c r="AQ30" s="75">
        <f t="shared" si="4"/>
        <v>109428.51987683824</v>
      </c>
      <c r="AR30" s="75">
        <f t="shared" si="4"/>
        <v>109252.25783473039</v>
      </c>
      <c r="AS30" s="75">
        <f t="shared" si="4"/>
        <v>109061.98148041665</v>
      </c>
      <c r="AT30" s="75">
        <f t="shared" si="4"/>
        <v>108847.68651044118</v>
      </c>
      <c r="AU30" s="75">
        <f t="shared" si="4"/>
        <v>108593.99136437498</v>
      </c>
      <c r="AV30" s="75">
        <f t="shared" si="4"/>
        <v>108286.57380710782</v>
      </c>
    </row>
    <row r="31" spans="1:48" x14ac:dyDescent="0.3">
      <c r="A31" t="s">
        <v>55</v>
      </c>
      <c r="B31" s="75">
        <f t="shared" ref="B31:AV31" si="5">(B8*B19)/100</f>
        <v>151920.664575</v>
      </c>
      <c r="C31" s="75">
        <f t="shared" si="5"/>
        <v>151565.14311099998</v>
      </c>
      <c r="D31" s="75">
        <f t="shared" si="5"/>
        <v>151387.32699100001</v>
      </c>
      <c r="E31" s="75">
        <f t="shared" si="5"/>
        <v>150999.132648</v>
      </c>
      <c r="F31" s="75">
        <f t="shared" si="5"/>
        <v>150410.802864</v>
      </c>
      <c r="G31" s="75">
        <f t="shared" si="5"/>
        <v>150117.39270000003</v>
      </c>
      <c r="H31" s="75">
        <f t="shared" si="5"/>
        <v>149846.34610799997</v>
      </c>
      <c r="I31" s="75">
        <f t="shared" si="5"/>
        <v>149353.34439599997</v>
      </c>
      <c r="J31" s="75">
        <f t="shared" si="5"/>
        <v>149154.47299499999</v>
      </c>
      <c r="K31" s="75">
        <f t="shared" si="5"/>
        <v>148984.10676600001</v>
      </c>
      <c r="L31" s="75">
        <f t="shared" si="5"/>
        <v>148567.373292</v>
      </c>
      <c r="M31" s="75">
        <f t="shared" si="5"/>
        <v>148370.64647199999</v>
      </c>
      <c r="N31" s="75">
        <f t="shared" si="5"/>
        <v>147982.02382700003</v>
      </c>
      <c r="O31" s="75">
        <f t="shared" si="5"/>
        <v>147598.3021</v>
      </c>
      <c r="P31" s="75">
        <f t="shared" si="5"/>
        <v>147432.90828800001</v>
      </c>
      <c r="Q31" s="75">
        <f t="shared" si="5"/>
        <v>147214.93842299999</v>
      </c>
      <c r="R31" s="75">
        <f t="shared" si="5"/>
        <v>146924.89645999999</v>
      </c>
      <c r="S31" s="75">
        <f t="shared" si="5"/>
        <v>146591.04147547059</v>
      </c>
      <c r="T31" s="75">
        <f t="shared" si="5"/>
        <v>146215.74352525</v>
      </c>
      <c r="U31" s="75">
        <f t="shared" si="5"/>
        <v>145786.86618705149</v>
      </c>
      <c r="V31" s="75">
        <f t="shared" si="5"/>
        <v>145288.89041408827</v>
      </c>
      <c r="W31" s="75">
        <f t="shared" si="5"/>
        <v>144706.33540000001</v>
      </c>
      <c r="X31" s="75">
        <f t="shared" si="5"/>
        <v>144172.04354047059</v>
      </c>
      <c r="Y31" s="75">
        <f t="shared" si="5"/>
        <v>143587.45238847061</v>
      </c>
      <c r="Z31" s="75">
        <f t="shared" si="5"/>
        <v>142966.69111311765</v>
      </c>
      <c r="AA31" s="75">
        <f t="shared" si="5"/>
        <v>142344.74268195589</v>
      </c>
      <c r="AB31" s="75">
        <f t="shared" si="5"/>
        <v>141745.0882472794</v>
      </c>
      <c r="AC31" s="75">
        <f t="shared" si="5"/>
        <v>141286.93513338233</v>
      </c>
      <c r="AD31" s="75">
        <f t="shared" si="5"/>
        <v>140889.02414811763</v>
      </c>
      <c r="AE31" s="75">
        <f t="shared" si="5"/>
        <v>140550.14308404413</v>
      </c>
      <c r="AF31" s="75">
        <f t="shared" si="5"/>
        <v>140261.02769077939</v>
      </c>
      <c r="AG31" s="75">
        <f t="shared" si="5"/>
        <v>140002.62893382355</v>
      </c>
      <c r="AH31" s="75">
        <f t="shared" si="5"/>
        <v>139896.5971611765</v>
      </c>
      <c r="AI31" s="75">
        <f t="shared" si="5"/>
        <v>139870.010564375</v>
      </c>
      <c r="AJ31" s="75">
        <f t="shared" si="5"/>
        <v>139886.13509248526</v>
      </c>
      <c r="AK31" s="75">
        <f t="shared" si="5"/>
        <v>139901.98058205147</v>
      </c>
      <c r="AL31" s="75">
        <f t="shared" si="5"/>
        <v>139882.08736161765</v>
      </c>
      <c r="AM31" s="75">
        <f t="shared" si="5"/>
        <v>139965.81221938971</v>
      </c>
      <c r="AN31" s="75">
        <f t="shared" si="5"/>
        <v>140061.19347464704</v>
      </c>
      <c r="AO31" s="75">
        <f t="shared" si="5"/>
        <v>140134.69582741175</v>
      </c>
      <c r="AP31" s="75">
        <f t="shared" si="5"/>
        <v>140145.32072335292</v>
      </c>
      <c r="AQ31" s="75">
        <f t="shared" si="5"/>
        <v>140058.05148202204</v>
      </c>
      <c r="AR31" s="75">
        <f t="shared" si="5"/>
        <v>140020.84911352943</v>
      </c>
      <c r="AS31" s="75">
        <f t="shared" si="5"/>
        <v>139933.0533259706</v>
      </c>
      <c r="AT31" s="75">
        <f t="shared" si="5"/>
        <v>139794.32982082351</v>
      </c>
      <c r="AU31" s="75">
        <f t="shared" si="5"/>
        <v>139613.26889173529</v>
      </c>
      <c r="AV31" s="75">
        <f t="shared" si="5"/>
        <v>139385.52601286763</v>
      </c>
    </row>
    <row r="32" spans="1:48" x14ac:dyDescent="0.3">
      <c r="A32" t="s">
        <v>27</v>
      </c>
      <c r="B32" s="75">
        <f t="shared" ref="B32:AV32" si="6">(B9*B20)/100</f>
        <v>4764.9589839999999</v>
      </c>
      <c r="C32" s="75">
        <f t="shared" si="6"/>
        <v>4829.7224999999999</v>
      </c>
      <c r="D32" s="75">
        <f t="shared" si="6"/>
        <v>4887.1868640000002</v>
      </c>
      <c r="E32" s="75">
        <f t="shared" si="6"/>
        <v>4942.4881880000003</v>
      </c>
      <c r="F32" s="75">
        <f t="shared" si="6"/>
        <v>4987.0165920000009</v>
      </c>
      <c r="G32" s="75">
        <f t="shared" si="6"/>
        <v>5042.3234999999995</v>
      </c>
      <c r="H32" s="75">
        <f t="shared" si="6"/>
        <v>5089.0139719999997</v>
      </c>
      <c r="I32" s="75">
        <f t="shared" si="6"/>
        <v>5132.4711599999991</v>
      </c>
      <c r="J32" s="75">
        <f t="shared" si="6"/>
        <v>5178.0525170000001</v>
      </c>
      <c r="K32" s="75">
        <f t="shared" si="6"/>
        <v>5225.7037190000001</v>
      </c>
      <c r="L32" s="75">
        <f t="shared" si="6"/>
        <v>5285.5775279999998</v>
      </c>
      <c r="M32" s="75">
        <f t="shared" si="6"/>
        <v>5336.5878719999992</v>
      </c>
      <c r="N32" s="75">
        <f t="shared" si="6"/>
        <v>5403.125794999999</v>
      </c>
      <c r="O32" s="75">
        <f t="shared" si="6"/>
        <v>5461.0351549999996</v>
      </c>
      <c r="P32" s="75">
        <f t="shared" si="6"/>
        <v>5530.4752580000004</v>
      </c>
      <c r="Q32" s="75">
        <f t="shared" si="6"/>
        <v>5587.7428200000004</v>
      </c>
      <c r="R32" s="75">
        <f t="shared" si="6"/>
        <v>5653.1889179999998</v>
      </c>
      <c r="S32" s="75">
        <f t="shared" si="6"/>
        <v>5706.3407700000007</v>
      </c>
      <c r="T32" s="75">
        <f t="shared" si="6"/>
        <v>5761.9107422352945</v>
      </c>
      <c r="U32" s="75">
        <f t="shared" si="6"/>
        <v>5815.3015368235301</v>
      </c>
      <c r="V32" s="75">
        <f t="shared" si="6"/>
        <v>5866.6738447058842</v>
      </c>
      <c r="W32" s="75">
        <f t="shared" si="6"/>
        <v>5916.1003908235298</v>
      </c>
      <c r="X32" s="75">
        <f t="shared" si="6"/>
        <v>5966.1709389411772</v>
      </c>
      <c r="Y32" s="75">
        <f t="shared" si="6"/>
        <v>6014.9626058823533</v>
      </c>
      <c r="Z32" s="75">
        <f t="shared" si="6"/>
        <v>6062.5842872941193</v>
      </c>
      <c r="AA32" s="75">
        <f t="shared" si="6"/>
        <v>6109.2871029411781</v>
      </c>
      <c r="AB32" s="75">
        <f t="shared" si="6"/>
        <v>6155.0865360000007</v>
      </c>
      <c r="AC32" s="75">
        <f t="shared" si="6"/>
        <v>6203.0193437058842</v>
      </c>
      <c r="AD32" s="75">
        <f t="shared" si="6"/>
        <v>6251.13648047059</v>
      </c>
      <c r="AE32" s="75">
        <f t="shared" si="6"/>
        <v>6299.4075077647067</v>
      </c>
      <c r="AF32" s="75">
        <f t="shared" si="6"/>
        <v>6347.5513476470587</v>
      </c>
      <c r="AG32" s="75">
        <f t="shared" si="6"/>
        <v>6395.0111760588261</v>
      </c>
      <c r="AH32" s="75">
        <f t="shared" si="6"/>
        <v>6444.9904785882354</v>
      </c>
      <c r="AI32" s="75">
        <f t="shared" si="6"/>
        <v>6495.663187000001</v>
      </c>
      <c r="AJ32" s="75">
        <f t="shared" si="6"/>
        <v>6546.4124540000012</v>
      </c>
      <c r="AK32" s="75">
        <f t="shared" si="6"/>
        <v>6596.6384841176468</v>
      </c>
      <c r="AL32" s="75">
        <f t="shared" si="6"/>
        <v>6645.7961920000007</v>
      </c>
      <c r="AM32" s="75">
        <f t="shared" si="6"/>
        <v>6697.975355411766</v>
      </c>
      <c r="AN32" s="75">
        <f t="shared" si="6"/>
        <v>6750.5279834117655</v>
      </c>
      <c r="AO32" s="75">
        <f t="shared" si="6"/>
        <v>6802.2895304117656</v>
      </c>
      <c r="AP32" s="75">
        <f t="shared" si="6"/>
        <v>6851.5375588235302</v>
      </c>
      <c r="AQ32" s="75">
        <f t="shared" si="6"/>
        <v>6896.8444533529428</v>
      </c>
      <c r="AR32" s="75">
        <f t="shared" si="6"/>
        <v>6942.6990177647085</v>
      </c>
      <c r="AS32" s="75">
        <f t="shared" si="6"/>
        <v>6986.0298238823552</v>
      </c>
      <c r="AT32" s="75">
        <f t="shared" si="6"/>
        <v>7027.0208456470609</v>
      </c>
      <c r="AU32" s="75">
        <f t="shared" si="6"/>
        <v>7066.2393361764716</v>
      </c>
      <c r="AV32" s="75">
        <f t="shared" si="6"/>
        <v>7103.6352717647069</v>
      </c>
    </row>
    <row r="33" spans="1:48" x14ac:dyDescent="0.3">
      <c r="A33" t="s">
        <v>17</v>
      </c>
      <c r="B33" s="75">
        <f t="shared" ref="B33:AV33" si="7">(B10*B21)/100</f>
        <v>902141.47179800004</v>
      </c>
      <c r="C33" s="75">
        <f t="shared" si="7"/>
        <v>908335.83907800005</v>
      </c>
      <c r="D33" s="75">
        <f t="shared" si="7"/>
        <v>914239.12986700004</v>
      </c>
      <c r="E33" s="75">
        <f t="shared" si="7"/>
        <v>919751.7380550002</v>
      </c>
      <c r="F33" s="75">
        <f t="shared" si="7"/>
        <v>926886.51123999979</v>
      </c>
      <c r="G33" s="75">
        <f t="shared" si="7"/>
        <v>933945.03400500002</v>
      </c>
      <c r="H33" s="75">
        <f t="shared" si="7"/>
        <v>941037.83962999983</v>
      </c>
      <c r="I33" s="75">
        <f t="shared" si="7"/>
        <v>946479.64243000001</v>
      </c>
      <c r="J33" s="75">
        <f t="shared" si="7"/>
        <v>953917.13470499997</v>
      </c>
      <c r="K33" s="75">
        <f t="shared" si="7"/>
        <v>959529.41298700008</v>
      </c>
      <c r="L33" s="75">
        <f t="shared" si="7"/>
        <v>967262.59492800001</v>
      </c>
      <c r="M33" s="75">
        <f t="shared" si="7"/>
        <v>973200.99409199995</v>
      </c>
      <c r="N33" s="75">
        <f t="shared" si="7"/>
        <v>981660.61991600005</v>
      </c>
      <c r="O33" s="75">
        <f t="shared" si="7"/>
        <v>988326.20275199995</v>
      </c>
      <c r="P33" s="75">
        <f t="shared" si="7"/>
        <v>994998.57419800002</v>
      </c>
      <c r="Q33" s="75">
        <f t="shared" si="7"/>
        <v>1003443.0663920001</v>
      </c>
      <c r="R33" s="75">
        <f t="shared" si="7"/>
        <v>1009407.7513260001</v>
      </c>
      <c r="S33" s="75">
        <f t="shared" si="7"/>
        <v>1017348.0119591251</v>
      </c>
      <c r="T33" s="75">
        <f t="shared" si="7"/>
        <v>1023961.7306666912</v>
      </c>
      <c r="U33" s="75">
        <f t="shared" si="7"/>
        <v>1030091.0607633627</v>
      </c>
      <c r="V33" s="75">
        <f t="shared" si="7"/>
        <v>1035529.5986684998</v>
      </c>
      <c r="W33" s="75">
        <f t="shared" si="7"/>
        <v>1040162.9638724558</v>
      </c>
      <c r="X33" s="75">
        <f t="shared" si="7"/>
        <v>1044517.0997914315</v>
      </c>
      <c r="Y33" s="75">
        <f t="shared" si="7"/>
        <v>1048129.439812022</v>
      </c>
      <c r="Z33" s="75">
        <f t="shared" si="7"/>
        <v>1051265.7741995291</v>
      </c>
      <c r="AA33" s="75">
        <f t="shared" si="7"/>
        <v>1054376.934287718</v>
      </c>
      <c r="AB33" s="75">
        <f t="shared" si="7"/>
        <v>1057753.4195594117</v>
      </c>
      <c r="AC33" s="75">
        <f t="shared" si="7"/>
        <v>1061962.3721349731</v>
      </c>
      <c r="AD33" s="75">
        <f t="shared" si="7"/>
        <v>1066511.9898850687</v>
      </c>
      <c r="AE33" s="75">
        <f t="shared" si="7"/>
        <v>1071292.0593301544</v>
      </c>
      <c r="AF33" s="75">
        <f t="shared" si="7"/>
        <v>1076089.7096437206</v>
      </c>
      <c r="AG33" s="75">
        <f t="shared" si="7"/>
        <v>1080745.531055887</v>
      </c>
      <c r="AH33" s="75">
        <f t="shared" si="7"/>
        <v>1085863.4076431177</v>
      </c>
      <c r="AI33" s="75">
        <f t="shared" si="7"/>
        <v>1090996.0401973652</v>
      </c>
      <c r="AJ33" s="75">
        <f t="shared" si="7"/>
        <v>1096084.3962596664</v>
      </c>
      <c r="AK33" s="75">
        <f t="shared" si="7"/>
        <v>1101060.6561815438</v>
      </c>
      <c r="AL33" s="75">
        <f t="shared" si="7"/>
        <v>1105852.0731129213</v>
      </c>
      <c r="AM33" s="75">
        <f t="shared" si="7"/>
        <v>1111122.8398584998</v>
      </c>
      <c r="AN33" s="75">
        <f t="shared" si="7"/>
        <v>1116288.4041126175</v>
      </c>
      <c r="AO33" s="75">
        <f t="shared" si="7"/>
        <v>1121242.2781221517</v>
      </c>
      <c r="AP33" s="75">
        <f t="shared" si="7"/>
        <v>1125868.9847833724</v>
      </c>
      <c r="AQ33" s="75">
        <f t="shared" si="7"/>
        <v>1130082.0435029042</v>
      </c>
      <c r="AR33" s="75">
        <f t="shared" si="7"/>
        <v>1134565.2834097645</v>
      </c>
      <c r="AS33" s="75">
        <f t="shared" si="7"/>
        <v>1138744.4181419164</v>
      </c>
      <c r="AT33" s="75">
        <f t="shared" si="7"/>
        <v>1142589.3949342938</v>
      </c>
      <c r="AU33" s="75">
        <f t="shared" si="7"/>
        <v>1146070.2413777818</v>
      </c>
      <c r="AV33" s="75">
        <f t="shared" si="7"/>
        <v>1149145.4875673871</v>
      </c>
    </row>
    <row r="35" spans="1:48" x14ac:dyDescent="0.3">
      <c r="A35" s="205" t="s">
        <v>259</v>
      </c>
      <c r="B35" s="205" t="s">
        <v>206</v>
      </c>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row>
    <row r="36" spans="1:48" x14ac:dyDescent="0.3">
      <c r="A36" s="205" t="s">
        <v>138</v>
      </c>
      <c r="B36" s="207">
        <v>2014</v>
      </c>
      <c r="C36" s="207">
        <v>2015</v>
      </c>
      <c r="D36" s="207">
        <v>2016</v>
      </c>
      <c r="E36" s="207">
        <v>2017</v>
      </c>
      <c r="F36" s="207">
        <v>2018</v>
      </c>
      <c r="G36" s="207">
        <v>2019</v>
      </c>
      <c r="H36" s="207" t="s">
        <v>91</v>
      </c>
      <c r="I36" s="207" t="s">
        <v>92</v>
      </c>
      <c r="J36" s="207" t="s">
        <v>93</v>
      </c>
      <c r="K36" s="207" t="s">
        <v>94</v>
      </c>
      <c r="L36" s="207" t="s">
        <v>95</v>
      </c>
      <c r="M36" s="207" t="s">
        <v>96</v>
      </c>
      <c r="N36" s="207" t="s">
        <v>97</v>
      </c>
      <c r="O36" s="207" t="s">
        <v>98</v>
      </c>
      <c r="P36" s="207" t="s">
        <v>99</v>
      </c>
      <c r="Q36" s="207" t="s">
        <v>100</v>
      </c>
      <c r="R36" s="207" t="s">
        <v>101</v>
      </c>
      <c r="S36" s="207" t="s">
        <v>102</v>
      </c>
      <c r="T36" s="207" t="s">
        <v>103</v>
      </c>
      <c r="U36" s="207" t="s">
        <v>104</v>
      </c>
      <c r="V36" s="207" t="s">
        <v>105</v>
      </c>
      <c r="W36" s="207" t="s">
        <v>106</v>
      </c>
      <c r="X36" s="207" t="s">
        <v>107</v>
      </c>
      <c r="Y36" s="207" t="s">
        <v>108</v>
      </c>
      <c r="Z36" s="207" t="s">
        <v>109</v>
      </c>
      <c r="AA36" s="207" t="s">
        <v>110</v>
      </c>
      <c r="AB36" s="207" t="s">
        <v>111</v>
      </c>
      <c r="AC36" s="207" t="s">
        <v>112</v>
      </c>
      <c r="AD36" s="207" t="s">
        <v>113</v>
      </c>
      <c r="AE36" s="207" t="s">
        <v>114</v>
      </c>
      <c r="AF36" s="207" t="s">
        <v>115</v>
      </c>
      <c r="AG36" s="207" t="s">
        <v>116</v>
      </c>
      <c r="AH36" s="207" t="s">
        <v>117</v>
      </c>
      <c r="AI36" s="207" t="s">
        <v>118</v>
      </c>
      <c r="AJ36" s="207" t="s">
        <v>119</v>
      </c>
      <c r="AK36" s="207" t="s">
        <v>120</v>
      </c>
      <c r="AL36" s="207" t="s">
        <v>121</v>
      </c>
      <c r="AM36" s="207" t="s">
        <v>122</v>
      </c>
      <c r="AN36" s="207" t="s">
        <v>123</v>
      </c>
      <c r="AO36" s="207" t="s">
        <v>124</v>
      </c>
      <c r="AP36" s="207" t="s">
        <v>125</v>
      </c>
      <c r="AQ36" s="207" t="s">
        <v>126</v>
      </c>
      <c r="AR36" s="207" t="s">
        <v>127</v>
      </c>
      <c r="AS36" s="207" t="s">
        <v>128</v>
      </c>
      <c r="AT36" s="207" t="s">
        <v>129</v>
      </c>
      <c r="AU36" s="207" t="s">
        <v>130</v>
      </c>
      <c r="AV36" s="207" t="s">
        <v>131</v>
      </c>
    </row>
    <row r="37" spans="1:48" x14ac:dyDescent="0.3">
      <c r="A37" s="208" t="s">
        <v>0</v>
      </c>
      <c r="B37" s="209">
        <v>54294.3</v>
      </c>
      <c r="C37" s="209">
        <v>57371.199999999997</v>
      </c>
      <c r="D37" s="209">
        <v>60176.7</v>
      </c>
      <c r="E37" s="209">
        <v>63053</v>
      </c>
      <c r="F37" s="209">
        <v>66190.8</v>
      </c>
      <c r="G37" s="209">
        <v>69586.399999999994</v>
      </c>
      <c r="H37" s="209">
        <v>73153.3</v>
      </c>
      <c r="I37" s="209">
        <v>76835.5</v>
      </c>
      <c r="J37" s="209">
        <v>80668.899999999994</v>
      </c>
      <c r="K37" s="209">
        <v>84625.600000000006</v>
      </c>
      <c r="L37" s="209">
        <v>88644.2</v>
      </c>
      <c r="M37" s="209">
        <v>92788.3</v>
      </c>
      <c r="N37" s="209">
        <v>96985.8</v>
      </c>
      <c r="O37" s="209">
        <v>101335.6</v>
      </c>
      <c r="P37" s="209">
        <v>105735.6</v>
      </c>
      <c r="Q37" s="209">
        <v>110240.6</v>
      </c>
      <c r="R37" s="209">
        <v>114819.4</v>
      </c>
      <c r="S37" s="209">
        <v>116352.01029411767</v>
      </c>
      <c r="T37" s="209">
        <v>120152.52647058826</v>
      </c>
      <c r="U37" s="209">
        <v>123953.04264705884</v>
      </c>
      <c r="V37" s="209">
        <v>127753.55882352944</v>
      </c>
      <c r="W37" s="209">
        <v>131554.07500000001</v>
      </c>
      <c r="X37" s="209">
        <v>135354.59117647063</v>
      </c>
      <c r="Y37" s="209">
        <v>139155.10735294118</v>
      </c>
      <c r="Z37" s="209">
        <v>142955.62352941179</v>
      </c>
      <c r="AA37" s="209">
        <v>146756.13970588238</v>
      </c>
      <c r="AB37" s="209">
        <v>150556.65588235296</v>
      </c>
      <c r="AC37" s="209">
        <v>154357.17205882358</v>
      </c>
      <c r="AD37" s="209">
        <v>158157.68823529413</v>
      </c>
      <c r="AE37" s="209">
        <v>161958.20441176475</v>
      </c>
      <c r="AF37" s="209">
        <v>165758.7205882353</v>
      </c>
      <c r="AG37" s="209">
        <v>169559.23676470591</v>
      </c>
      <c r="AH37" s="209">
        <v>173359.7529411765</v>
      </c>
      <c r="AI37" s="209">
        <v>177160.26911764708</v>
      </c>
      <c r="AJ37" s="209">
        <v>180960.7852941177</v>
      </c>
      <c r="AK37" s="209">
        <v>184761.30147058825</v>
      </c>
      <c r="AL37" s="209">
        <v>188561.81764705887</v>
      </c>
      <c r="AM37" s="209">
        <v>192362.33382352942</v>
      </c>
      <c r="AN37" s="209">
        <v>196162.85000000003</v>
      </c>
      <c r="AO37" s="209">
        <v>199963.36617647059</v>
      </c>
      <c r="AP37" s="209">
        <v>203763.8823529412</v>
      </c>
      <c r="AQ37" s="209">
        <v>207564.39852941182</v>
      </c>
      <c r="AR37" s="209">
        <v>211364.91470588237</v>
      </c>
      <c r="AS37" s="209">
        <v>215165.43088235299</v>
      </c>
      <c r="AT37" s="209">
        <v>218965.94705882354</v>
      </c>
      <c r="AU37" s="209">
        <v>222766.46323529416</v>
      </c>
      <c r="AV37" s="209">
        <v>226566.97941176471</v>
      </c>
    </row>
    <row r="38" spans="1:48" x14ac:dyDescent="0.3">
      <c r="A38" s="210" t="s">
        <v>59</v>
      </c>
      <c r="B38" s="211">
        <v>41613.5</v>
      </c>
      <c r="C38" s="211">
        <v>42548.9</v>
      </c>
      <c r="D38" s="211">
        <v>43400.6</v>
      </c>
      <c r="E38" s="211">
        <v>44304.6</v>
      </c>
      <c r="F38" s="211">
        <v>45227.4</v>
      </c>
      <c r="G38" s="211">
        <v>46193.8</v>
      </c>
      <c r="H38" s="211">
        <v>47145.8</v>
      </c>
      <c r="I38" s="211">
        <v>48126.1</v>
      </c>
      <c r="J38" s="211">
        <v>49057.599999999999</v>
      </c>
      <c r="K38" s="211">
        <v>49979.5</v>
      </c>
      <c r="L38" s="211">
        <v>50834</v>
      </c>
      <c r="M38" s="211">
        <v>51701.599999999999</v>
      </c>
      <c r="N38" s="211">
        <v>52480.3</v>
      </c>
      <c r="O38" s="211">
        <v>53225.1</v>
      </c>
      <c r="P38" s="211">
        <v>53912.2</v>
      </c>
      <c r="Q38" s="211">
        <v>54578.2</v>
      </c>
      <c r="R38" s="211">
        <v>55264.3</v>
      </c>
      <c r="S38" s="211">
        <v>56649.214705882354</v>
      </c>
      <c r="T38" s="211">
        <v>57521.392156862741</v>
      </c>
      <c r="U38" s="211">
        <v>58393.569607843136</v>
      </c>
      <c r="V38" s="211">
        <v>59265.74705882353</v>
      </c>
      <c r="W38" s="211">
        <v>60137.924509803925</v>
      </c>
      <c r="X38" s="211">
        <v>61010.101960784312</v>
      </c>
      <c r="Y38" s="211">
        <v>61882.279411764706</v>
      </c>
      <c r="Z38" s="211">
        <v>62754.456862745094</v>
      </c>
      <c r="AA38" s="211">
        <v>63626.634313725488</v>
      </c>
      <c r="AB38" s="211">
        <v>64498.811764705883</v>
      </c>
      <c r="AC38" s="211">
        <v>65370.989215686277</v>
      </c>
      <c r="AD38" s="211">
        <v>66243.166666666657</v>
      </c>
      <c r="AE38" s="211">
        <v>67115.344117647066</v>
      </c>
      <c r="AF38" s="211">
        <v>67987.521568627446</v>
      </c>
      <c r="AG38" s="211">
        <v>68859.69901960784</v>
      </c>
      <c r="AH38" s="211">
        <v>69731.876470588235</v>
      </c>
      <c r="AI38" s="211">
        <v>70604.053921568629</v>
      </c>
      <c r="AJ38" s="211">
        <v>71476.231372549024</v>
      </c>
      <c r="AK38" s="211">
        <v>72348.408823529404</v>
      </c>
      <c r="AL38" s="211">
        <v>73220.586274509813</v>
      </c>
      <c r="AM38" s="211">
        <v>74092.763725490193</v>
      </c>
      <c r="AN38" s="211">
        <v>74964.941176470587</v>
      </c>
      <c r="AO38" s="211">
        <v>75837.118627450982</v>
      </c>
      <c r="AP38" s="211">
        <v>76709.296078431376</v>
      </c>
      <c r="AQ38" s="211">
        <v>77581.473529411771</v>
      </c>
      <c r="AR38" s="211">
        <v>78453.650980392151</v>
      </c>
      <c r="AS38" s="211">
        <v>79325.82843137256</v>
      </c>
      <c r="AT38" s="211">
        <v>80198.00588235294</v>
      </c>
      <c r="AU38" s="211">
        <v>81070.183333333334</v>
      </c>
      <c r="AV38" s="211">
        <v>81942.360784313729</v>
      </c>
    </row>
    <row r="39" spans="1:48" x14ac:dyDescent="0.3">
      <c r="A39" s="212" t="s">
        <v>58</v>
      </c>
      <c r="B39" s="213">
        <v>197381.4</v>
      </c>
      <c r="C39" s="213">
        <v>200204.4</v>
      </c>
      <c r="D39" s="213">
        <v>203714.1</v>
      </c>
      <c r="E39" s="213">
        <v>207998.7</v>
      </c>
      <c r="F39" s="213">
        <v>212528.6</v>
      </c>
      <c r="G39" s="213">
        <v>217097</v>
      </c>
      <c r="H39" s="213">
        <v>221813.1</v>
      </c>
      <c r="I39" s="213">
        <v>226213.8</v>
      </c>
      <c r="J39" s="213">
        <v>230578.5</v>
      </c>
      <c r="K39" s="213">
        <v>234824.2</v>
      </c>
      <c r="L39" s="213">
        <v>238894.1</v>
      </c>
      <c r="M39" s="213">
        <v>242398</v>
      </c>
      <c r="N39" s="213">
        <v>245924.2</v>
      </c>
      <c r="O39" s="213">
        <v>248986.3</v>
      </c>
      <c r="P39" s="213">
        <v>252004.2</v>
      </c>
      <c r="Q39" s="213">
        <v>254498.3</v>
      </c>
      <c r="R39" s="213">
        <v>256918.6</v>
      </c>
      <c r="S39" s="213">
        <v>264306.57279411767</v>
      </c>
      <c r="T39" s="213">
        <v>268236.20833333337</v>
      </c>
      <c r="U39" s="213">
        <v>272165.84387254907</v>
      </c>
      <c r="V39" s="213">
        <v>276095.47941176477</v>
      </c>
      <c r="W39" s="213">
        <v>280025.11495098041</v>
      </c>
      <c r="X39" s="213">
        <v>283954.75049019611</v>
      </c>
      <c r="Y39" s="213">
        <v>287884.38602941181</v>
      </c>
      <c r="Z39" s="213">
        <v>291814.02156862745</v>
      </c>
      <c r="AA39" s="213">
        <v>295743.6571078432</v>
      </c>
      <c r="AB39" s="213">
        <v>299673.29264705884</v>
      </c>
      <c r="AC39" s="213">
        <v>303602.92818627454</v>
      </c>
      <c r="AD39" s="213">
        <v>307532.56372549024</v>
      </c>
      <c r="AE39" s="213">
        <v>311462.19926470588</v>
      </c>
      <c r="AF39" s="213">
        <v>315391.83480392164</v>
      </c>
      <c r="AG39" s="213">
        <v>319321.47034313728</v>
      </c>
      <c r="AH39" s="213">
        <v>323251.10588235297</v>
      </c>
      <c r="AI39" s="213">
        <v>327180.74142156867</v>
      </c>
      <c r="AJ39" s="213">
        <v>331110.37696078431</v>
      </c>
      <c r="AK39" s="213">
        <v>335040.01250000007</v>
      </c>
      <c r="AL39" s="213">
        <v>338969.64803921571</v>
      </c>
      <c r="AM39" s="213">
        <v>342899.28357843141</v>
      </c>
      <c r="AN39" s="213">
        <v>346828.91911764711</v>
      </c>
      <c r="AO39" s="213">
        <v>350758.55465686275</v>
      </c>
      <c r="AP39" s="213">
        <v>354688.1901960785</v>
      </c>
      <c r="AQ39" s="213">
        <v>358617.82573529414</v>
      </c>
      <c r="AR39" s="213">
        <v>362547.46127450984</v>
      </c>
      <c r="AS39" s="213">
        <v>366477.09681372554</v>
      </c>
      <c r="AT39" s="213">
        <v>370406.73235294118</v>
      </c>
      <c r="AU39" s="213">
        <v>374336.36789215694</v>
      </c>
      <c r="AV39" s="213">
        <v>378266.00343137258</v>
      </c>
    </row>
    <row r="40" spans="1:48" x14ac:dyDescent="0.3">
      <c r="A40" s="214" t="s">
        <v>139</v>
      </c>
      <c r="B40" s="215">
        <v>354001.1</v>
      </c>
      <c r="C40" s="215">
        <v>352213.3</v>
      </c>
      <c r="D40" s="215">
        <v>350181.1</v>
      </c>
      <c r="E40" s="215">
        <v>347520.4</v>
      </c>
      <c r="F40" s="215">
        <v>344505.59999999998</v>
      </c>
      <c r="G40" s="215">
        <v>341452.2</v>
      </c>
      <c r="H40" s="215">
        <v>338297.5</v>
      </c>
      <c r="I40" s="215">
        <v>335525.5</v>
      </c>
      <c r="J40" s="215">
        <v>332478.2</v>
      </c>
      <c r="K40" s="215">
        <v>329456</v>
      </c>
      <c r="L40" s="215">
        <v>326714.3</v>
      </c>
      <c r="M40" s="215">
        <v>324346.7</v>
      </c>
      <c r="N40" s="215">
        <v>322562.59999999998</v>
      </c>
      <c r="O40" s="215">
        <v>321473.90000000002</v>
      </c>
      <c r="P40" s="215">
        <v>320359.7</v>
      </c>
      <c r="Q40" s="215">
        <v>319467</v>
      </c>
      <c r="R40" s="215">
        <v>318213</v>
      </c>
      <c r="S40" s="215">
        <v>312140.45735294116</v>
      </c>
      <c r="T40" s="215">
        <v>309706.59901960788</v>
      </c>
      <c r="U40" s="215">
        <v>307272.74068627454</v>
      </c>
      <c r="V40" s="215">
        <v>304838.8823529412</v>
      </c>
      <c r="W40" s="215">
        <v>302405.02401960787</v>
      </c>
      <c r="X40" s="215">
        <v>299971.16568627453</v>
      </c>
      <c r="Y40" s="215">
        <v>297537.30735294119</v>
      </c>
      <c r="Z40" s="215">
        <v>295103.44901960786</v>
      </c>
      <c r="AA40" s="215">
        <v>292669.59068627452</v>
      </c>
      <c r="AB40" s="215">
        <v>290235.73235294118</v>
      </c>
      <c r="AC40" s="215">
        <v>287801.87401960784</v>
      </c>
      <c r="AD40" s="215">
        <v>285368.01568627451</v>
      </c>
      <c r="AE40" s="215">
        <v>282934.15735294123</v>
      </c>
      <c r="AF40" s="215">
        <v>280500.29901960783</v>
      </c>
      <c r="AG40" s="215">
        <v>278066.44068627455</v>
      </c>
      <c r="AH40" s="215">
        <v>275632.58235294122</v>
      </c>
      <c r="AI40" s="215">
        <v>273198.72401960788</v>
      </c>
      <c r="AJ40" s="215">
        <v>270764.86568627454</v>
      </c>
      <c r="AK40" s="215">
        <v>268331.0073529412</v>
      </c>
      <c r="AL40" s="215">
        <v>265897.14901960787</v>
      </c>
      <c r="AM40" s="215">
        <v>263463.29068627453</v>
      </c>
      <c r="AN40" s="215">
        <v>261029.43235294119</v>
      </c>
      <c r="AO40" s="215">
        <v>258595.57401960786</v>
      </c>
      <c r="AP40" s="215">
        <v>256161.71568627455</v>
      </c>
      <c r="AQ40" s="215">
        <v>253727.85735294121</v>
      </c>
      <c r="AR40" s="215">
        <v>251293.99901960787</v>
      </c>
      <c r="AS40" s="215">
        <v>248860.14068627456</v>
      </c>
      <c r="AT40" s="215">
        <v>246426.28235294123</v>
      </c>
      <c r="AU40" s="215">
        <v>243992.42401960789</v>
      </c>
      <c r="AV40" s="215">
        <v>241558.56568627455</v>
      </c>
    </row>
    <row r="41" spans="1:48" x14ac:dyDescent="0.3">
      <c r="A41" s="216" t="s">
        <v>25</v>
      </c>
      <c r="B41" s="217">
        <v>94801.4</v>
      </c>
      <c r="C41" s="217">
        <v>96032.5</v>
      </c>
      <c r="D41" s="217">
        <v>97246.7</v>
      </c>
      <c r="E41" s="217">
        <v>98422.6</v>
      </c>
      <c r="F41" s="217">
        <v>99547.9</v>
      </c>
      <c r="G41" s="217">
        <v>100598.6</v>
      </c>
      <c r="H41" s="217">
        <v>101527.8</v>
      </c>
      <c r="I41" s="217">
        <v>102466.3</v>
      </c>
      <c r="J41" s="217">
        <v>103367</v>
      </c>
      <c r="K41" s="217">
        <v>104132.1</v>
      </c>
      <c r="L41" s="217">
        <v>104919.5</v>
      </c>
      <c r="M41" s="217">
        <v>105589.1</v>
      </c>
      <c r="N41" s="217">
        <v>106280.4</v>
      </c>
      <c r="O41" s="217">
        <v>106920.9</v>
      </c>
      <c r="P41" s="217">
        <v>107485.6</v>
      </c>
      <c r="Q41" s="217">
        <v>107952.8</v>
      </c>
      <c r="R41" s="217">
        <v>108394.6</v>
      </c>
      <c r="S41" s="217">
        <v>110329.97279411767</v>
      </c>
      <c r="T41" s="217">
        <v>111179.14754901963</v>
      </c>
      <c r="U41" s="217">
        <v>112028.32230392158</v>
      </c>
      <c r="V41" s="217">
        <v>112877.49705882354</v>
      </c>
      <c r="W41" s="217">
        <v>113726.67181372551</v>
      </c>
      <c r="X41" s="217">
        <v>114575.84656862747</v>
      </c>
      <c r="Y41" s="217">
        <v>115425.02132352942</v>
      </c>
      <c r="Z41" s="217">
        <v>116274.19607843139</v>
      </c>
      <c r="AA41" s="217">
        <v>117123.37083333335</v>
      </c>
      <c r="AB41" s="217">
        <v>117972.54558823531</v>
      </c>
      <c r="AC41" s="217">
        <v>118821.72034313728</v>
      </c>
      <c r="AD41" s="217">
        <v>119670.89509803924</v>
      </c>
      <c r="AE41" s="217">
        <v>120520.06985294119</v>
      </c>
      <c r="AF41" s="217">
        <v>121369.24460784315</v>
      </c>
      <c r="AG41" s="217">
        <v>122218.41936274512</v>
      </c>
      <c r="AH41" s="217">
        <v>123067.59411764708</v>
      </c>
      <c r="AI41" s="217">
        <v>123916.76887254903</v>
      </c>
      <c r="AJ41" s="217">
        <v>124765.94362745099</v>
      </c>
      <c r="AK41" s="217">
        <v>125615.11838235296</v>
      </c>
      <c r="AL41" s="217">
        <v>126464.29313725492</v>
      </c>
      <c r="AM41" s="217">
        <v>127313.46789215688</v>
      </c>
      <c r="AN41" s="217">
        <v>128162.64264705885</v>
      </c>
      <c r="AO41" s="217">
        <v>129011.81740196081</v>
      </c>
      <c r="AP41" s="217">
        <v>129860.99215686276</v>
      </c>
      <c r="AQ41" s="217">
        <v>130710.16691176473</v>
      </c>
      <c r="AR41" s="217">
        <v>131559.34166666667</v>
      </c>
      <c r="AS41" s="217">
        <v>132408.51642156864</v>
      </c>
      <c r="AT41" s="217">
        <v>133257.6911764706</v>
      </c>
      <c r="AU41" s="217">
        <v>134106.86593137257</v>
      </c>
      <c r="AV41" s="217">
        <v>134956.04068627453</v>
      </c>
    </row>
    <row r="42" spans="1:48" x14ac:dyDescent="0.3">
      <c r="A42" s="218" t="s">
        <v>55</v>
      </c>
      <c r="B42" s="219">
        <v>151811.6</v>
      </c>
      <c r="C42" s="219">
        <v>151381.5</v>
      </c>
      <c r="D42" s="219">
        <v>151100.6</v>
      </c>
      <c r="E42" s="219">
        <v>150710.1</v>
      </c>
      <c r="F42" s="219">
        <v>150288.20000000001</v>
      </c>
      <c r="G42" s="219">
        <v>149959.4</v>
      </c>
      <c r="H42" s="219">
        <v>149577.79999999999</v>
      </c>
      <c r="I42" s="219">
        <v>149204</v>
      </c>
      <c r="J42" s="219">
        <v>148901.70000000001</v>
      </c>
      <c r="K42" s="219">
        <v>148643.29999999999</v>
      </c>
      <c r="L42" s="219">
        <v>148325.9</v>
      </c>
      <c r="M42" s="219">
        <v>148044.29999999999</v>
      </c>
      <c r="N42" s="219">
        <v>147728.4</v>
      </c>
      <c r="O42" s="219">
        <v>147452.20000000001</v>
      </c>
      <c r="P42" s="219">
        <v>147223.29999999999</v>
      </c>
      <c r="Q42" s="219">
        <v>146908</v>
      </c>
      <c r="R42" s="219">
        <v>146589.4</v>
      </c>
      <c r="S42" s="219">
        <v>146144.95882352936</v>
      </c>
      <c r="T42" s="219">
        <v>145822.17843137251</v>
      </c>
      <c r="U42" s="219">
        <v>145499.39803921565</v>
      </c>
      <c r="V42" s="219">
        <v>145176.6176470588</v>
      </c>
      <c r="W42" s="219">
        <v>144853.83725490191</v>
      </c>
      <c r="X42" s="219">
        <v>144531.05686274506</v>
      </c>
      <c r="Y42" s="219">
        <v>144208.2764705882</v>
      </c>
      <c r="Z42" s="219">
        <v>143885.49607843134</v>
      </c>
      <c r="AA42" s="219">
        <v>143562.71568627446</v>
      </c>
      <c r="AB42" s="219">
        <v>143239.9352941176</v>
      </c>
      <c r="AC42" s="219">
        <v>142917.15490196075</v>
      </c>
      <c r="AD42" s="219">
        <v>142594.37450980389</v>
      </c>
      <c r="AE42" s="219">
        <v>142271.59411764701</v>
      </c>
      <c r="AF42" s="219">
        <v>141948.81372549015</v>
      </c>
      <c r="AG42" s="219">
        <v>141626.0333333333</v>
      </c>
      <c r="AH42" s="219">
        <v>141303.25294117641</v>
      </c>
      <c r="AI42" s="219">
        <v>140980.47254901956</v>
      </c>
      <c r="AJ42" s="219">
        <v>140657.6921568627</v>
      </c>
      <c r="AK42" s="219">
        <v>140334.91176470584</v>
      </c>
      <c r="AL42" s="219">
        <v>140012.13137254896</v>
      </c>
      <c r="AM42" s="219">
        <v>139689.3509803921</v>
      </c>
      <c r="AN42" s="219">
        <v>139366.57058823525</v>
      </c>
      <c r="AO42" s="219">
        <v>139043.79019607839</v>
      </c>
      <c r="AP42" s="219">
        <v>138721.00980392151</v>
      </c>
      <c r="AQ42" s="219">
        <v>138398.22941176465</v>
      </c>
      <c r="AR42" s="219">
        <v>138075.4490196078</v>
      </c>
      <c r="AS42" s="219">
        <v>137752.66862745094</v>
      </c>
      <c r="AT42" s="219">
        <v>137429.88823529406</v>
      </c>
      <c r="AU42" s="219">
        <v>137107.1078431372</v>
      </c>
      <c r="AV42" s="219">
        <v>136784.32745098035</v>
      </c>
    </row>
    <row r="43" spans="1:48" x14ac:dyDescent="0.3">
      <c r="A43" s="220" t="s">
        <v>27</v>
      </c>
      <c r="B43" s="221">
        <v>4664.8</v>
      </c>
      <c r="C43" s="221">
        <v>4731.3</v>
      </c>
      <c r="D43" s="221">
        <v>4786</v>
      </c>
      <c r="E43" s="221">
        <v>4835.8999999999996</v>
      </c>
      <c r="F43" s="221">
        <v>4886</v>
      </c>
      <c r="G43" s="221">
        <v>4936.2</v>
      </c>
      <c r="H43" s="221">
        <v>4985.6000000000004</v>
      </c>
      <c r="I43" s="221">
        <v>5029.8999999999996</v>
      </c>
      <c r="J43" s="221">
        <v>5077.3999999999996</v>
      </c>
      <c r="K43" s="221">
        <v>5127.6000000000004</v>
      </c>
      <c r="L43" s="221">
        <v>5179.3999999999996</v>
      </c>
      <c r="M43" s="221">
        <v>5234.5</v>
      </c>
      <c r="N43" s="221">
        <v>5296.3</v>
      </c>
      <c r="O43" s="221">
        <v>5359.2</v>
      </c>
      <c r="P43" s="221">
        <v>5422.2</v>
      </c>
      <c r="Q43" s="221">
        <v>5483.5</v>
      </c>
      <c r="R43" s="221">
        <v>5546.5</v>
      </c>
      <c r="S43" s="221">
        <v>5573.3875000000007</v>
      </c>
      <c r="T43" s="221">
        <v>5626.7553921568633</v>
      </c>
      <c r="U43" s="221">
        <v>5680.1232843137259</v>
      </c>
      <c r="V43" s="221">
        <v>5733.4911764705885</v>
      </c>
      <c r="W43" s="221">
        <v>5786.859068627452</v>
      </c>
      <c r="X43" s="221">
        <v>5840.2269607843145</v>
      </c>
      <c r="Y43" s="221">
        <v>5893.5948529411771</v>
      </c>
      <c r="Z43" s="221">
        <v>5946.9627450980397</v>
      </c>
      <c r="AA43" s="221">
        <v>6000.3306372549032</v>
      </c>
      <c r="AB43" s="221">
        <v>6053.6985294117658</v>
      </c>
      <c r="AC43" s="221">
        <v>6107.0664215686284</v>
      </c>
      <c r="AD43" s="221">
        <v>6160.4343137254909</v>
      </c>
      <c r="AE43" s="221">
        <v>6213.8022058823535</v>
      </c>
      <c r="AF43" s="221">
        <v>6267.1700980392161</v>
      </c>
      <c r="AG43" s="221">
        <v>6320.5379901960787</v>
      </c>
      <c r="AH43" s="221">
        <v>6373.9058823529422</v>
      </c>
      <c r="AI43" s="221">
        <v>6427.2737745098048</v>
      </c>
      <c r="AJ43" s="221">
        <v>6480.6416666666673</v>
      </c>
      <c r="AK43" s="221">
        <v>6534.0095588235299</v>
      </c>
      <c r="AL43" s="221">
        <v>6587.3774509803934</v>
      </c>
      <c r="AM43" s="221">
        <v>6640.745343137256</v>
      </c>
      <c r="AN43" s="221">
        <v>6694.1132352941186</v>
      </c>
      <c r="AO43" s="221">
        <v>6747.4811274509811</v>
      </c>
      <c r="AP43" s="221">
        <v>6800.8490196078437</v>
      </c>
      <c r="AQ43" s="221">
        <v>6854.2169117647063</v>
      </c>
      <c r="AR43" s="221">
        <v>6907.5848039215689</v>
      </c>
      <c r="AS43" s="221">
        <v>6960.9526960784315</v>
      </c>
      <c r="AT43" s="221">
        <v>7014.320588235295</v>
      </c>
      <c r="AU43" s="221">
        <v>7067.6884803921575</v>
      </c>
      <c r="AV43" s="221">
        <v>7121.056372549021</v>
      </c>
    </row>
    <row r="45" spans="1:48" ht="11.4" customHeight="1" x14ac:dyDescent="0.3"/>
    <row r="46" spans="1:48" ht="26.4" customHeight="1" x14ac:dyDescent="0.3">
      <c r="A46" s="160" t="s">
        <v>178</v>
      </c>
      <c r="B46" s="161" t="s">
        <v>207</v>
      </c>
      <c r="C46" s="161" t="s">
        <v>211</v>
      </c>
    </row>
    <row r="47" spans="1:48" x14ac:dyDescent="0.3">
      <c r="A47" s="163" t="s">
        <v>177</v>
      </c>
      <c r="B47" s="151">
        <v>5.8853681298657561</v>
      </c>
      <c r="C47" s="162">
        <v>7.01151342706651</v>
      </c>
    </row>
    <row r="48" spans="1:48" x14ac:dyDescent="0.3">
      <c r="A48" s="164" t="s">
        <v>176</v>
      </c>
      <c r="B48" s="151">
        <v>8.1187641786804452</v>
      </c>
      <c r="C48" s="162">
        <v>9.2731091883876768</v>
      </c>
    </row>
    <row r="49" spans="1:48" x14ac:dyDescent="0.3">
      <c r="A49" s="165" t="s">
        <v>175</v>
      </c>
      <c r="B49" s="151">
        <v>14.897567060909482</v>
      </c>
      <c r="C49" s="162">
        <v>14.452551924934658</v>
      </c>
    </row>
    <row r="50" spans="1:48" x14ac:dyDescent="0.3">
      <c r="A50" s="166" t="s">
        <v>25</v>
      </c>
      <c r="B50" s="151">
        <v>21.084686670763016</v>
      </c>
      <c r="C50" s="162">
        <v>22.568801266313894</v>
      </c>
    </row>
    <row r="51" spans="1:48" x14ac:dyDescent="0.3">
      <c r="A51" s="167" t="s">
        <v>174</v>
      </c>
      <c r="B51" s="151">
        <v>18.260826749135802</v>
      </c>
      <c r="C51" s="162">
        <v>19.364979249105001</v>
      </c>
    </row>
    <row r="52" spans="1:48" x14ac:dyDescent="0.3">
      <c r="A52" s="168" t="s">
        <v>27</v>
      </c>
      <c r="B52" s="151">
        <v>10.481924594778159</v>
      </c>
      <c r="C52" s="162">
        <v>12.064406885801317</v>
      </c>
    </row>
    <row r="53" spans="1:48" x14ac:dyDescent="0.3">
      <c r="A53" s="169" t="s">
        <v>0</v>
      </c>
      <c r="B53" s="151">
        <v>10.54395792689909</v>
      </c>
      <c r="C53" s="162">
        <v>31.488210351774253</v>
      </c>
    </row>
    <row r="57" spans="1:48" x14ac:dyDescent="0.3">
      <c r="B57" s="73" t="s">
        <v>260</v>
      </c>
    </row>
    <row r="58" spans="1:48" x14ac:dyDescent="0.3">
      <c r="A58" s="73" t="s">
        <v>138</v>
      </c>
      <c r="B58" s="68">
        <v>2014</v>
      </c>
      <c r="C58" s="68">
        <v>2015</v>
      </c>
      <c r="D58" s="68">
        <v>2016</v>
      </c>
      <c r="E58" s="68">
        <v>2017</v>
      </c>
      <c r="F58" s="68">
        <v>2018</v>
      </c>
      <c r="G58" s="68">
        <v>2019</v>
      </c>
      <c r="H58" s="68" t="s">
        <v>91</v>
      </c>
      <c r="I58" s="68" t="s">
        <v>92</v>
      </c>
      <c r="J58" s="68" t="s">
        <v>93</v>
      </c>
      <c r="K58" s="68" t="s">
        <v>94</v>
      </c>
      <c r="L58" s="68" t="s">
        <v>95</v>
      </c>
      <c r="M58" s="68" t="s">
        <v>96</v>
      </c>
      <c r="N58" s="68" t="s">
        <v>97</v>
      </c>
      <c r="O58" s="68" t="s">
        <v>98</v>
      </c>
      <c r="P58" s="68" t="s">
        <v>99</v>
      </c>
      <c r="Q58" s="68" t="s">
        <v>100</v>
      </c>
      <c r="R58" s="68" t="s">
        <v>101</v>
      </c>
      <c r="S58" s="68" t="s">
        <v>102</v>
      </c>
      <c r="T58" s="68" t="s">
        <v>103</v>
      </c>
      <c r="U58" s="68" t="s">
        <v>104</v>
      </c>
      <c r="V58" s="68" t="s">
        <v>105</v>
      </c>
      <c r="W58" s="68" t="s">
        <v>106</v>
      </c>
      <c r="X58" s="68" t="s">
        <v>107</v>
      </c>
      <c r="Y58" s="68" t="s">
        <v>108</v>
      </c>
      <c r="Z58" s="68" t="s">
        <v>109</v>
      </c>
      <c r="AA58" s="68" t="s">
        <v>110</v>
      </c>
      <c r="AB58" s="68" t="s">
        <v>111</v>
      </c>
      <c r="AC58" s="68" t="s">
        <v>112</v>
      </c>
      <c r="AD58" s="68" t="s">
        <v>113</v>
      </c>
      <c r="AE58" s="68" t="s">
        <v>114</v>
      </c>
      <c r="AF58" s="68" t="s">
        <v>115</v>
      </c>
      <c r="AG58" s="68" t="s">
        <v>116</v>
      </c>
      <c r="AH58" s="68" t="s">
        <v>117</v>
      </c>
      <c r="AI58" s="68" t="s">
        <v>118</v>
      </c>
      <c r="AJ58" s="68" t="s">
        <v>119</v>
      </c>
      <c r="AK58" s="68" t="s">
        <v>120</v>
      </c>
      <c r="AL58" s="68" t="s">
        <v>121</v>
      </c>
      <c r="AM58" s="68" t="s">
        <v>122</v>
      </c>
      <c r="AN58" s="68" t="s">
        <v>123</v>
      </c>
      <c r="AO58" s="68" t="s">
        <v>124</v>
      </c>
      <c r="AP58" s="68" t="s">
        <v>125</v>
      </c>
      <c r="AQ58" s="68" t="s">
        <v>126</v>
      </c>
      <c r="AR58" s="68" t="s">
        <v>127</v>
      </c>
      <c r="AS58" s="68" t="s">
        <v>128</v>
      </c>
      <c r="AT58" s="68" t="s">
        <v>129</v>
      </c>
      <c r="AU58" s="68" t="s">
        <v>130</v>
      </c>
      <c r="AV58" s="68" t="s">
        <v>131</v>
      </c>
    </row>
    <row r="59" spans="1:48" x14ac:dyDescent="0.3">
      <c r="A59" t="s">
        <v>0</v>
      </c>
      <c r="B59" s="222">
        <f t="shared" ref="B59:AV59" si="8">PRODUCT(B26*10.54)</f>
        <v>573286.95924993989</v>
      </c>
      <c r="C59" s="222">
        <f t="shared" si="8"/>
        <v>604786.58671617997</v>
      </c>
      <c r="D59" s="222">
        <f t="shared" si="8"/>
        <v>634992.91367459996</v>
      </c>
      <c r="E59" s="222">
        <f t="shared" si="8"/>
        <v>664157.41050699994</v>
      </c>
      <c r="F59" s="222">
        <f t="shared" si="8"/>
        <v>697258.4820950398</v>
      </c>
      <c r="G59" s="222">
        <f t="shared" si="8"/>
        <v>734483.73774047999</v>
      </c>
      <c r="H59" s="222">
        <f t="shared" si="8"/>
        <v>770505.07307939988</v>
      </c>
      <c r="I59" s="222">
        <f t="shared" si="8"/>
        <v>810493.5313613601</v>
      </c>
      <c r="J59" s="222">
        <f t="shared" si="8"/>
        <v>849110.20626127999</v>
      </c>
      <c r="K59" s="222">
        <f t="shared" si="8"/>
        <v>892215.13057330006</v>
      </c>
      <c r="L59" s="222">
        <f t="shared" si="8"/>
        <v>933921.8537099997</v>
      </c>
      <c r="M59" s="222">
        <f t="shared" si="8"/>
        <v>977182.73283689958</v>
      </c>
      <c r="N59" s="222">
        <f t="shared" si="8"/>
        <v>1021365.0285659998</v>
      </c>
      <c r="O59" s="222">
        <f t="shared" si="8"/>
        <v>1067221.0483640998</v>
      </c>
      <c r="P59" s="222">
        <f t="shared" si="8"/>
        <v>1114622.5351871999</v>
      </c>
      <c r="Q59" s="222">
        <f t="shared" si="8"/>
        <v>1163362.1817804999</v>
      </c>
      <c r="R59" s="222">
        <f t="shared" si="8"/>
        <v>1209630.2772446198</v>
      </c>
      <c r="S59" s="222">
        <f t="shared" si="8"/>
        <v>1266210.8068659001</v>
      </c>
      <c r="T59" s="222">
        <f t="shared" si="8"/>
        <v>1319020.1692125334</v>
      </c>
      <c r="U59" s="222">
        <f t="shared" si="8"/>
        <v>1373193.4017631998</v>
      </c>
      <c r="V59" s="222">
        <f t="shared" si="8"/>
        <v>1428807.6359310001</v>
      </c>
      <c r="W59" s="222">
        <f t="shared" si="8"/>
        <v>1485907.5683549999</v>
      </c>
      <c r="X59" s="222">
        <f t="shared" si="8"/>
        <v>1544053.0730962667</v>
      </c>
      <c r="Y59" s="222">
        <f t="shared" si="8"/>
        <v>1603746.259176</v>
      </c>
      <c r="Z59" s="222">
        <f t="shared" si="8"/>
        <v>1664980.3854768004</v>
      </c>
      <c r="AA59" s="222">
        <f t="shared" si="8"/>
        <v>1727743.0462760665</v>
      </c>
      <c r="AB59" s="222">
        <f t="shared" si="8"/>
        <v>1792007.3571399997</v>
      </c>
      <c r="AC59" s="222">
        <f t="shared" si="8"/>
        <v>1857462.4170949333</v>
      </c>
      <c r="AD59" s="222">
        <f t="shared" si="8"/>
        <v>1924472.958525667</v>
      </c>
      <c r="AE59" s="222">
        <f t="shared" si="8"/>
        <v>1992966.2429919001</v>
      </c>
      <c r="AF59" s="222">
        <f t="shared" si="8"/>
        <v>2062840.7859765333</v>
      </c>
      <c r="AG59" s="222">
        <f t="shared" si="8"/>
        <v>2133995.827454167</v>
      </c>
      <c r="AH59" s="222">
        <f t="shared" si="8"/>
        <v>2206145.0706944</v>
      </c>
      <c r="AI59" s="222">
        <f t="shared" si="8"/>
        <v>2279624.9508077335</v>
      </c>
      <c r="AJ59" s="222">
        <f t="shared" si="8"/>
        <v>2354317.4631083994</v>
      </c>
      <c r="AK59" s="222">
        <f t="shared" si="8"/>
        <v>2430069.2163693001</v>
      </c>
      <c r="AL59" s="222">
        <f t="shared" si="8"/>
        <v>2506744.7916030004</v>
      </c>
      <c r="AM59" s="222">
        <f t="shared" si="8"/>
        <v>2584310.1943613999</v>
      </c>
      <c r="AN59" s="222">
        <f t="shared" si="8"/>
        <v>2662789.5221255999</v>
      </c>
      <c r="AO59" s="222">
        <f t="shared" si="8"/>
        <v>2742078.8424666002</v>
      </c>
      <c r="AP59" s="222">
        <f t="shared" si="8"/>
        <v>2822064.6690653996</v>
      </c>
      <c r="AQ59" s="222">
        <f t="shared" si="8"/>
        <v>2902628.6582439998</v>
      </c>
      <c r="AR59" s="222">
        <f t="shared" si="8"/>
        <v>2983794.988812</v>
      </c>
      <c r="AS59" s="222">
        <f t="shared" si="8"/>
        <v>3065601.6842296328</v>
      </c>
      <c r="AT59" s="222">
        <f t="shared" si="8"/>
        <v>3147945.6029987996</v>
      </c>
      <c r="AU59" s="222">
        <f t="shared" si="8"/>
        <v>3230706.8766041994</v>
      </c>
      <c r="AV59" s="222">
        <f t="shared" si="8"/>
        <v>3313785.445493333</v>
      </c>
    </row>
    <row r="60" spans="1:48" x14ac:dyDescent="0.3">
      <c r="A60" t="s">
        <v>59</v>
      </c>
      <c r="B60" s="222">
        <f t="shared" ref="B60:AV60" si="9">PRODUCT(B27*18.26)</f>
        <v>762477.71377360006</v>
      </c>
      <c r="C60" s="222">
        <f t="shared" si="9"/>
        <v>779301.48161756003</v>
      </c>
      <c r="D60" s="222">
        <f t="shared" si="9"/>
        <v>794643.04465128016</v>
      </c>
      <c r="E60" s="222">
        <f t="shared" si="9"/>
        <v>812488.39229843998</v>
      </c>
      <c r="F60" s="222">
        <f t="shared" si="9"/>
        <v>828159.58981888019</v>
      </c>
      <c r="G60" s="222">
        <f t="shared" si="9"/>
        <v>846230.85526232014</v>
      </c>
      <c r="H60" s="222">
        <f t="shared" si="9"/>
        <v>864448.10361733998</v>
      </c>
      <c r="I60" s="222">
        <f t="shared" si="9"/>
        <v>881642.1388304201</v>
      </c>
      <c r="J60" s="222">
        <f t="shared" si="9"/>
        <v>898649.13419754</v>
      </c>
      <c r="K60" s="222">
        <f t="shared" si="9"/>
        <v>915654.23397580022</v>
      </c>
      <c r="L60" s="222">
        <f t="shared" si="9"/>
        <v>930430.51762451977</v>
      </c>
      <c r="M60" s="222">
        <f t="shared" si="9"/>
        <v>948142.5944425601</v>
      </c>
      <c r="N60" s="222">
        <f t="shared" si="9"/>
        <v>960910.91375840013</v>
      </c>
      <c r="O60" s="222">
        <f t="shared" si="9"/>
        <v>973899.98800160002</v>
      </c>
      <c r="P60" s="222">
        <f t="shared" si="9"/>
        <v>986954.50520831998</v>
      </c>
      <c r="Q60" s="222">
        <f t="shared" si="9"/>
        <v>999696.13395520009</v>
      </c>
      <c r="R60" s="222">
        <f t="shared" si="9"/>
        <v>1011882.4752256001</v>
      </c>
      <c r="S60" s="222">
        <f t="shared" si="9"/>
        <v>1042491.2581273232</v>
      </c>
      <c r="T60" s="222">
        <f t="shared" si="9"/>
        <v>1058851.1692245882</v>
      </c>
      <c r="U60" s="222">
        <f t="shared" si="9"/>
        <v>1074762.5557881503</v>
      </c>
      <c r="V60" s="222">
        <f t="shared" si="9"/>
        <v>1090223.4042891527</v>
      </c>
      <c r="W60" s="222">
        <f t="shared" si="9"/>
        <v>1105223.8680002182</v>
      </c>
      <c r="X60" s="222">
        <f t="shared" si="9"/>
        <v>1119962.7819813315</v>
      </c>
      <c r="Y60" s="222">
        <f t="shared" si="9"/>
        <v>1134277.6153607897</v>
      </c>
      <c r="Z60" s="222">
        <f t="shared" si="9"/>
        <v>1148169.3485815451</v>
      </c>
      <c r="AA60" s="222">
        <f t="shared" si="9"/>
        <v>1161702.8677428626</v>
      </c>
      <c r="AB60" s="222">
        <f t="shared" si="9"/>
        <v>1174955.7531648751</v>
      </c>
      <c r="AC60" s="222">
        <f t="shared" si="9"/>
        <v>1188455.1531753838</v>
      </c>
      <c r="AD60" s="222">
        <f t="shared" si="9"/>
        <v>1201786.0336415139</v>
      </c>
      <c r="AE60" s="222">
        <f t="shared" si="9"/>
        <v>1215004.2028248154</v>
      </c>
      <c r="AF60" s="222">
        <f t="shared" si="9"/>
        <v>1228220.9360090462</v>
      </c>
      <c r="AG60" s="222">
        <f t="shared" si="9"/>
        <v>1241525.0781589118</v>
      </c>
      <c r="AH60" s="222">
        <f t="shared" si="9"/>
        <v>1255652.3609359525</v>
      </c>
      <c r="AI60" s="222">
        <f t="shared" si="9"/>
        <v>1269899.5060260289</v>
      </c>
      <c r="AJ60" s="222">
        <f t="shared" si="9"/>
        <v>1284270.0143603105</v>
      </c>
      <c r="AK60" s="222">
        <f t="shared" si="9"/>
        <v>1298763.863936841</v>
      </c>
      <c r="AL60" s="222">
        <f t="shared" si="9"/>
        <v>1313350.1210154898</v>
      </c>
      <c r="AM60" s="222">
        <f t="shared" si="9"/>
        <v>1328830.3371991972</v>
      </c>
      <c r="AN60" s="222">
        <f t="shared" si="9"/>
        <v>1344399.9544597145</v>
      </c>
      <c r="AO60" s="222">
        <f t="shared" si="9"/>
        <v>1359872.012062219</v>
      </c>
      <c r="AP60" s="222">
        <f t="shared" si="9"/>
        <v>1374983.8851836782</v>
      </c>
      <c r="AQ60" s="222">
        <f t="shared" si="9"/>
        <v>1389531.7452099631</v>
      </c>
      <c r="AR60" s="222">
        <f t="shared" si="9"/>
        <v>1404473.2753711913</v>
      </c>
      <c r="AS60" s="222">
        <f t="shared" si="9"/>
        <v>1418877.2541013071</v>
      </c>
      <c r="AT60" s="222">
        <f t="shared" si="9"/>
        <v>1432517.8674340146</v>
      </c>
      <c r="AU60" s="222">
        <f t="shared" si="9"/>
        <v>1445092.9248033448</v>
      </c>
      <c r="AV60" s="222">
        <f t="shared" si="9"/>
        <v>1456403.2161638776</v>
      </c>
    </row>
    <row r="61" spans="1:48" x14ac:dyDescent="0.3">
      <c r="A61" t="s">
        <v>58</v>
      </c>
      <c r="B61" s="222">
        <f t="shared" ref="B61:AV61" si="10">PRODUCT(B28*5.89)</f>
        <v>1162533.6128539098</v>
      </c>
      <c r="C61" s="222">
        <f t="shared" si="10"/>
        <v>1179257.18556052</v>
      </c>
      <c r="D61" s="222">
        <f t="shared" si="10"/>
        <v>1199313.3375307198</v>
      </c>
      <c r="E61" s="222">
        <f t="shared" si="10"/>
        <v>1224415.7847793803</v>
      </c>
      <c r="F61" s="222">
        <f t="shared" si="10"/>
        <v>1252089.3781725499</v>
      </c>
      <c r="G61" s="222">
        <f t="shared" si="10"/>
        <v>1279890.76164184</v>
      </c>
      <c r="H61" s="222">
        <f t="shared" si="10"/>
        <v>1307994.8346495896</v>
      </c>
      <c r="I61" s="222">
        <f t="shared" si="10"/>
        <v>1332327.5058945601</v>
      </c>
      <c r="J61" s="222">
        <f t="shared" si="10"/>
        <v>1357166.3178387601</v>
      </c>
      <c r="K61" s="222">
        <f t="shared" si="10"/>
        <v>1381991.46041232</v>
      </c>
      <c r="L61" s="222">
        <f t="shared" si="10"/>
        <v>1405992.05701485</v>
      </c>
      <c r="M61" s="222">
        <f t="shared" si="10"/>
        <v>1428731.5821175799</v>
      </c>
      <c r="N61" s="222">
        <f t="shared" si="10"/>
        <v>1447796.4744056002</v>
      </c>
      <c r="O61" s="222">
        <f t="shared" si="10"/>
        <v>1465540.3302818199</v>
      </c>
      <c r="P61" s="222">
        <f t="shared" si="10"/>
        <v>1485424.9589553503</v>
      </c>
      <c r="Q61" s="222">
        <f t="shared" si="10"/>
        <v>1497768.1822950798</v>
      </c>
      <c r="R61" s="222">
        <f t="shared" si="10"/>
        <v>1512740.7140921601</v>
      </c>
      <c r="S61" s="222">
        <f t="shared" si="10"/>
        <v>1538812.2216988811</v>
      </c>
      <c r="T61" s="222">
        <f t="shared" si="10"/>
        <v>1555565.4010358795</v>
      </c>
      <c r="U61" s="222">
        <f t="shared" si="10"/>
        <v>1571567.4002810854</v>
      </c>
      <c r="V61" s="222">
        <f t="shared" si="10"/>
        <v>1586706.8051311823</v>
      </c>
      <c r="W61" s="222">
        <f t="shared" si="10"/>
        <v>1600931.5582770538</v>
      </c>
      <c r="X61" s="222">
        <f t="shared" si="10"/>
        <v>1614862.0031558226</v>
      </c>
      <c r="Y61" s="222">
        <f t="shared" si="10"/>
        <v>1628012.9989438979</v>
      </c>
      <c r="Z61" s="222">
        <f t="shared" si="10"/>
        <v>1640447.6703211595</v>
      </c>
      <c r="AA61" s="222">
        <f t="shared" si="10"/>
        <v>1652290.0822370376</v>
      </c>
      <c r="AB61" s="222">
        <f t="shared" si="10"/>
        <v>1663623.0338716868</v>
      </c>
      <c r="AC61" s="222">
        <f t="shared" si="10"/>
        <v>1675218.6442743621</v>
      </c>
      <c r="AD61" s="222">
        <f t="shared" si="10"/>
        <v>1686363.4222210739</v>
      </c>
      <c r="AE61" s="222">
        <f t="shared" si="10"/>
        <v>1697021.2512825378</v>
      </c>
      <c r="AF61" s="222">
        <f t="shared" si="10"/>
        <v>1707127.2781511992</v>
      </c>
      <c r="AG61" s="222">
        <f t="shared" si="10"/>
        <v>1716624.5855940583</v>
      </c>
      <c r="AH61" s="222">
        <f t="shared" si="10"/>
        <v>1726263.3646298961</v>
      </c>
      <c r="AI61" s="222">
        <f t="shared" si="10"/>
        <v>1735396.6426989951</v>
      </c>
      <c r="AJ61" s="222">
        <f t="shared" si="10"/>
        <v>1743957.9322795183</v>
      </c>
      <c r="AK61" s="222">
        <f t="shared" si="10"/>
        <v>1751855.9549963397</v>
      </c>
      <c r="AL61" s="222">
        <f t="shared" si="10"/>
        <v>1759021.1405505193</v>
      </c>
      <c r="AM61" s="222">
        <f t="shared" si="10"/>
        <v>1766358.2039972558</v>
      </c>
      <c r="AN61" s="222">
        <f t="shared" si="10"/>
        <v>1773082.0176226101</v>
      </c>
      <c r="AO61" s="222">
        <f t="shared" si="10"/>
        <v>1779099.3626445264</v>
      </c>
      <c r="AP61" s="222">
        <f t="shared" si="10"/>
        <v>1784297.8903123294</v>
      </c>
      <c r="AQ61" s="222">
        <f t="shared" si="10"/>
        <v>1788615.6550725009</v>
      </c>
      <c r="AR61" s="222">
        <f t="shared" si="10"/>
        <v>1793013.4059743218</v>
      </c>
      <c r="AS61" s="222">
        <f t="shared" si="10"/>
        <v>1796631.1080161757</v>
      </c>
      <c r="AT61" s="222">
        <f t="shared" si="10"/>
        <v>1799636.3849547952</v>
      </c>
      <c r="AU61" s="222">
        <f t="shared" si="10"/>
        <v>1802307.9177665357</v>
      </c>
      <c r="AV61" s="222">
        <f t="shared" si="10"/>
        <v>1804814.1013731391</v>
      </c>
    </row>
    <row r="62" spans="1:48" x14ac:dyDescent="0.3">
      <c r="A62" t="s">
        <v>139</v>
      </c>
      <c r="B62" s="222">
        <f t="shared" ref="B62:AV62" si="11">PRODUCT(B29*8.12)</f>
        <v>2906982.7078236002</v>
      </c>
      <c r="C62" s="222">
        <f t="shared" si="11"/>
        <v>2893241.5977757596</v>
      </c>
      <c r="D62" s="222">
        <f t="shared" si="11"/>
        <v>2875133.9076356394</v>
      </c>
      <c r="E62" s="222">
        <f t="shared" si="11"/>
        <v>2853703.0607405603</v>
      </c>
      <c r="F62" s="222">
        <f t="shared" si="11"/>
        <v>2829623.7727214796</v>
      </c>
      <c r="G62" s="222">
        <f t="shared" si="11"/>
        <v>2804018.9347898001</v>
      </c>
      <c r="H62" s="222">
        <f t="shared" si="11"/>
        <v>2777917.8081745999</v>
      </c>
      <c r="I62" s="222">
        <f t="shared" si="11"/>
        <v>2754581.9966772804</v>
      </c>
      <c r="J62" s="222">
        <f t="shared" si="11"/>
        <v>2730546.8249429991</v>
      </c>
      <c r="K62" s="222">
        <f t="shared" si="11"/>
        <v>2702807.6989199994</v>
      </c>
      <c r="L62" s="222">
        <f t="shared" si="11"/>
        <v>2682372.6259679999</v>
      </c>
      <c r="M62" s="222">
        <f t="shared" si="11"/>
        <v>2661248.4883706397</v>
      </c>
      <c r="N62" s="222">
        <f t="shared" si="11"/>
        <v>2645813.1611911999</v>
      </c>
      <c r="O62" s="222">
        <f t="shared" si="11"/>
        <v>2638416.3091467991</v>
      </c>
      <c r="P62" s="222">
        <f t="shared" si="11"/>
        <v>2628819.3950541597</v>
      </c>
      <c r="Q62" s="222">
        <f t="shared" si="11"/>
        <v>2619063.9485987206</v>
      </c>
      <c r="R62" s="222">
        <f t="shared" si="11"/>
        <v>2607452.4296688</v>
      </c>
      <c r="S62" s="222">
        <f t="shared" si="11"/>
        <v>2606810.8551225648</v>
      </c>
      <c r="T62" s="222">
        <f t="shared" si="11"/>
        <v>2597510.5096095405</v>
      </c>
      <c r="U62" s="222">
        <f t="shared" si="11"/>
        <v>2585716.7506234678</v>
      </c>
      <c r="V62" s="222">
        <f t="shared" si="11"/>
        <v>2569606.4143357091</v>
      </c>
      <c r="W62" s="222">
        <f t="shared" si="11"/>
        <v>2548230.7123476407</v>
      </c>
      <c r="X62" s="222">
        <f t="shared" si="11"/>
        <v>2524361.309410939</v>
      </c>
      <c r="Y62" s="222">
        <f t="shared" si="11"/>
        <v>2495171.479319877</v>
      </c>
      <c r="Z62" s="222">
        <f t="shared" si="11"/>
        <v>2463104.1205965485</v>
      </c>
      <c r="AA62" s="222">
        <f t="shared" si="11"/>
        <v>2432089.4113410814</v>
      </c>
      <c r="AB62" s="222">
        <f t="shared" si="11"/>
        <v>2404629.6332600247</v>
      </c>
      <c r="AC62" s="222">
        <f t="shared" si="11"/>
        <v>2383161.9799841056</v>
      </c>
      <c r="AD62" s="222">
        <f t="shared" si="11"/>
        <v>2365310.4184565824</v>
      </c>
      <c r="AE62" s="222">
        <f t="shared" si="11"/>
        <v>2350103.5299847717</v>
      </c>
      <c r="AF62" s="222">
        <f t="shared" si="11"/>
        <v>2335682.1222841162</v>
      </c>
      <c r="AG62" s="222">
        <f t="shared" si="11"/>
        <v>2320801.1449636733</v>
      </c>
      <c r="AH62" s="222">
        <f t="shared" si="11"/>
        <v>2308095.8012079881</v>
      </c>
      <c r="AI62" s="222">
        <f t="shared" si="11"/>
        <v>2295675.702583632</v>
      </c>
      <c r="AJ62" s="222">
        <f t="shared" si="11"/>
        <v>2283481.2386507331</v>
      </c>
      <c r="AK62" s="222">
        <f t="shared" si="11"/>
        <v>2271492.4199871109</v>
      </c>
      <c r="AL62" s="222">
        <f t="shared" si="11"/>
        <v>2259560.1054792535</v>
      </c>
      <c r="AM62" s="222">
        <f t="shared" si="11"/>
        <v>2250118.2918619039</v>
      </c>
      <c r="AN62" s="222">
        <f t="shared" si="11"/>
        <v>2240764.0035689995</v>
      </c>
      <c r="AO62" s="222">
        <f t="shared" si="11"/>
        <v>2231141.7932732175</v>
      </c>
      <c r="AP62" s="222">
        <f t="shared" si="11"/>
        <v>2220952.7418127242</v>
      </c>
      <c r="AQ62" s="222">
        <f t="shared" si="11"/>
        <v>2210005.6538323392</v>
      </c>
      <c r="AR62" s="222">
        <f t="shared" si="11"/>
        <v>2200533.9051960967</v>
      </c>
      <c r="AS62" s="222">
        <f t="shared" si="11"/>
        <v>2190547.5989718176</v>
      </c>
      <c r="AT62" s="222">
        <f t="shared" si="11"/>
        <v>2179791.6544382586</v>
      </c>
      <c r="AU62" s="222">
        <f t="shared" si="11"/>
        <v>2167874.4839480692</v>
      </c>
      <c r="AV62" s="222">
        <f t="shared" si="11"/>
        <v>2154480.4001184092</v>
      </c>
    </row>
    <row r="63" spans="1:48" x14ac:dyDescent="0.3">
      <c r="A63" t="s">
        <v>25</v>
      </c>
      <c r="B63" s="222">
        <f t="shared" ref="B63:AV63" si="12">PRODUCT(B30*21.08)</f>
        <v>2000523.7559238398</v>
      </c>
      <c r="C63" s="222">
        <f t="shared" si="12"/>
        <v>2027251.9113929595</v>
      </c>
      <c r="D63" s="222">
        <f t="shared" si="12"/>
        <v>2053859.2412137196</v>
      </c>
      <c r="E63" s="222">
        <f t="shared" si="12"/>
        <v>2076176.4140397597</v>
      </c>
      <c r="F63" s="222">
        <f t="shared" si="12"/>
        <v>2101108.6904445603</v>
      </c>
      <c r="G63" s="222">
        <f t="shared" si="12"/>
        <v>2124813.719457</v>
      </c>
      <c r="H63" s="222">
        <f t="shared" si="12"/>
        <v>2143514.95699648</v>
      </c>
      <c r="I63" s="222">
        <f t="shared" si="12"/>
        <v>2162433.5746790404</v>
      </c>
      <c r="J63" s="222">
        <f t="shared" si="12"/>
        <v>2180324.8909193999</v>
      </c>
      <c r="K63" s="222">
        <f t="shared" si="12"/>
        <v>2197151.78702064</v>
      </c>
      <c r="L63" s="222">
        <f t="shared" si="12"/>
        <v>2212903.0843220004</v>
      </c>
      <c r="M63" s="222">
        <f t="shared" si="12"/>
        <v>2227518.82984896</v>
      </c>
      <c r="N63" s="222">
        <f t="shared" si="12"/>
        <v>2242328.3672941197</v>
      </c>
      <c r="O63" s="222">
        <f t="shared" si="12"/>
        <v>2256029.9892032393</v>
      </c>
      <c r="P63" s="222">
        <f t="shared" si="12"/>
        <v>2268548.6015545195</v>
      </c>
      <c r="Q63" s="222">
        <f t="shared" si="12"/>
        <v>2279758.0188988</v>
      </c>
      <c r="R63" s="222">
        <f t="shared" si="12"/>
        <v>2289553.0173173202</v>
      </c>
      <c r="S63" s="222">
        <f t="shared" si="12"/>
        <v>2303077.2259012498</v>
      </c>
      <c r="T63" s="222">
        <f t="shared" si="12"/>
        <v>2312102.0156827662</v>
      </c>
      <c r="U63" s="222">
        <f t="shared" si="12"/>
        <v>2319862.4018899575</v>
      </c>
      <c r="V63" s="222">
        <f t="shared" si="12"/>
        <v>2326448.5893186997</v>
      </c>
      <c r="W63" s="222">
        <f t="shared" si="12"/>
        <v>2331886.0458151661</v>
      </c>
      <c r="X63" s="222">
        <f t="shared" si="12"/>
        <v>2337832.8577998332</v>
      </c>
      <c r="Y63" s="222">
        <f t="shared" si="12"/>
        <v>2342840.7354519749</v>
      </c>
      <c r="Z63" s="222">
        <f t="shared" si="12"/>
        <v>2346737.8485447993</v>
      </c>
      <c r="AA63" s="222">
        <f t="shared" si="12"/>
        <v>2349294.9388661082</v>
      </c>
      <c r="AB63" s="222">
        <f t="shared" si="12"/>
        <v>2350366.9644172494</v>
      </c>
      <c r="AC63" s="222">
        <f t="shared" si="12"/>
        <v>2352026.0845242003</v>
      </c>
      <c r="AD63" s="222">
        <f t="shared" si="12"/>
        <v>2352440.5579466</v>
      </c>
      <c r="AE63" s="222">
        <f t="shared" si="12"/>
        <v>2351654.3200094998</v>
      </c>
      <c r="AF63" s="222">
        <f t="shared" si="12"/>
        <v>2349748.6966021829</v>
      </c>
      <c r="AG63" s="222">
        <f t="shared" si="12"/>
        <v>2346753.4954380416</v>
      </c>
      <c r="AH63" s="222">
        <f t="shared" si="12"/>
        <v>2344793.3899499997</v>
      </c>
      <c r="AI63" s="222">
        <f t="shared" si="12"/>
        <v>2342029.3561630249</v>
      </c>
      <c r="AJ63" s="222">
        <f t="shared" si="12"/>
        <v>2338494.3212143332</v>
      </c>
      <c r="AK63" s="222">
        <f t="shared" si="12"/>
        <v>2334213.2849957999</v>
      </c>
      <c r="AL63" s="222">
        <f t="shared" si="12"/>
        <v>2329156.4123166665</v>
      </c>
      <c r="AM63" s="222">
        <f t="shared" si="12"/>
        <v>2325651.7112983586</v>
      </c>
      <c r="AN63" s="222">
        <f t="shared" si="12"/>
        <v>2321753.6635250496</v>
      </c>
      <c r="AO63" s="222">
        <f t="shared" si="12"/>
        <v>2317365.3625351</v>
      </c>
      <c r="AP63" s="222">
        <f t="shared" si="12"/>
        <v>2312396.4077872662</v>
      </c>
      <c r="AQ63" s="222">
        <f t="shared" si="12"/>
        <v>2306753.19900375</v>
      </c>
      <c r="AR63" s="222">
        <f t="shared" si="12"/>
        <v>2303037.5951561164</v>
      </c>
      <c r="AS63" s="222">
        <f t="shared" si="12"/>
        <v>2299026.5696071829</v>
      </c>
      <c r="AT63" s="222">
        <f t="shared" si="12"/>
        <v>2294509.2316401</v>
      </c>
      <c r="AU63" s="222">
        <f t="shared" si="12"/>
        <v>2289161.3379610241</v>
      </c>
      <c r="AV63" s="222">
        <f t="shared" si="12"/>
        <v>2282680.9758538329</v>
      </c>
    </row>
    <row r="64" spans="1:48" x14ac:dyDescent="0.3">
      <c r="A64" t="s">
        <v>55</v>
      </c>
      <c r="B64" s="222">
        <f t="shared" ref="B64:AV64" si="13">PRODUCT(B31*14.9)</f>
        <v>2263617.9021675</v>
      </c>
      <c r="C64" s="222">
        <f t="shared" si="13"/>
        <v>2258320.6323539</v>
      </c>
      <c r="D64" s="222">
        <f t="shared" si="13"/>
        <v>2255671.1721659</v>
      </c>
      <c r="E64" s="222">
        <f t="shared" si="13"/>
        <v>2249887.0764552001</v>
      </c>
      <c r="F64" s="222">
        <f t="shared" si="13"/>
        <v>2241120.9626735998</v>
      </c>
      <c r="G64" s="222">
        <f t="shared" si="13"/>
        <v>2236749.1512300004</v>
      </c>
      <c r="H64" s="222">
        <f t="shared" si="13"/>
        <v>2232710.5570091996</v>
      </c>
      <c r="I64" s="222">
        <f t="shared" si="13"/>
        <v>2225364.8315003999</v>
      </c>
      <c r="J64" s="222">
        <f t="shared" si="13"/>
        <v>2222401.6476254999</v>
      </c>
      <c r="K64" s="222">
        <f t="shared" si="13"/>
        <v>2219863.1908134003</v>
      </c>
      <c r="L64" s="222">
        <f t="shared" si="13"/>
        <v>2213653.8620508001</v>
      </c>
      <c r="M64" s="222">
        <f t="shared" si="13"/>
        <v>2210722.6324327998</v>
      </c>
      <c r="N64" s="222">
        <f t="shared" si="13"/>
        <v>2204932.1550223003</v>
      </c>
      <c r="O64" s="222">
        <f t="shared" si="13"/>
        <v>2199214.7012900002</v>
      </c>
      <c r="P64" s="222">
        <f t="shared" si="13"/>
        <v>2196750.3334912001</v>
      </c>
      <c r="Q64" s="222">
        <f t="shared" si="13"/>
        <v>2193502.5825026999</v>
      </c>
      <c r="R64" s="222">
        <f t="shared" si="13"/>
        <v>2189180.957254</v>
      </c>
      <c r="S64" s="222">
        <f t="shared" si="13"/>
        <v>2184206.5179845118</v>
      </c>
      <c r="T64" s="222">
        <f t="shared" si="13"/>
        <v>2178614.5785262249</v>
      </c>
      <c r="U64" s="222">
        <f t="shared" si="13"/>
        <v>2172224.3061870672</v>
      </c>
      <c r="V64" s="222">
        <f t="shared" si="13"/>
        <v>2164804.4671699153</v>
      </c>
      <c r="W64" s="222">
        <f t="shared" si="13"/>
        <v>2156124.3974600001</v>
      </c>
      <c r="X64" s="222">
        <f t="shared" si="13"/>
        <v>2148163.4487530119</v>
      </c>
      <c r="Y64" s="222">
        <f t="shared" si="13"/>
        <v>2139453.0405882122</v>
      </c>
      <c r="Z64" s="222">
        <f t="shared" si="13"/>
        <v>2130203.6975854528</v>
      </c>
      <c r="AA64" s="222">
        <f t="shared" si="13"/>
        <v>2120936.6659611426</v>
      </c>
      <c r="AB64" s="222">
        <f t="shared" si="13"/>
        <v>2112001.8148844633</v>
      </c>
      <c r="AC64" s="222">
        <f t="shared" si="13"/>
        <v>2105175.3334873966</v>
      </c>
      <c r="AD64" s="222">
        <f t="shared" si="13"/>
        <v>2099246.4598069526</v>
      </c>
      <c r="AE64" s="222">
        <f t="shared" si="13"/>
        <v>2094197.1319522576</v>
      </c>
      <c r="AF64" s="222">
        <f t="shared" si="13"/>
        <v>2089889.312592613</v>
      </c>
      <c r="AG64" s="222">
        <f t="shared" si="13"/>
        <v>2086039.1711139709</v>
      </c>
      <c r="AH64" s="222">
        <f t="shared" si="13"/>
        <v>2084459.2977015299</v>
      </c>
      <c r="AI64" s="222">
        <f t="shared" si="13"/>
        <v>2084063.1574091876</v>
      </c>
      <c r="AJ64" s="222">
        <f t="shared" si="13"/>
        <v>2084303.4128780304</v>
      </c>
      <c r="AK64" s="222">
        <f t="shared" si="13"/>
        <v>2084539.5106725669</v>
      </c>
      <c r="AL64" s="222">
        <f t="shared" si="13"/>
        <v>2084243.1016881031</v>
      </c>
      <c r="AM64" s="222">
        <f t="shared" si="13"/>
        <v>2085490.6020689069</v>
      </c>
      <c r="AN64" s="222">
        <f t="shared" si="13"/>
        <v>2086911.7827722409</v>
      </c>
      <c r="AO64" s="222">
        <f t="shared" si="13"/>
        <v>2088006.9678284351</v>
      </c>
      <c r="AP64" s="222">
        <f t="shared" si="13"/>
        <v>2088165.2787779586</v>
      </c>
      <c r="AQ64" s="222">
        <f t="shared" si="13"/>
        <v>2086864.9670821284</v>
      </c>
      <c r="AR64" s="222">
        <f t="shared" si="13"/>
        <v>2086310.6517915886</v>
      </c>
      <c r="AS64" s="222">
        <f t="shared" si="13"/>
        <v>2085002.494556962</v>
      </c>
      <c r="AT64" s="222">
        <f t="shared" si="13"/>
        <v>2082935.5143302702</v>
      </c>
      <c r="AU64" s="222">
        <f t="shared" si="13"/>
        <v>2080237.7064868559</v>
      </c>
      <c r="AV64" s="222">
        <f t="shared" si="13"/>
        <v>2076844.3375917277</v>
      </c>
    </row>
    <row r="65" spans="1:48" x14ac:dyDescent="0.3">
      <c r="A65" t="s">
        <v>27</v>
      </c>
      <c r="B65" s="222">
        <f t="shared" ref="B65:AV65" si="14">PRODUCT(B32*10.48)</f>
        <v>49936.770152320001</v>
      </c>
      <c r="C65" s="222">
        <f t="shared" si="14"/>
        <v>50615.491800000003</v>
      </c>
      <c r="D65" s="222">
        <f t="shared" si="14"/>
        <v>51217.718334720004</v>
      </c>
      <c r="E65" s="222">
        <f t="shared" si="14"/>
        <v>51797.276210240008</v>
      </c>
      <c r="F65" s="222">
        <f t="shared" si="14"/>
        <v>52263.933884160011</v>
      </c>
      <c r="G65" s="222">
        <f t="shared" si="14"/>
        <v>52843.550279999996</v>
      </c>
      <c r="H65" s="222">
        <f t="shared" si="14"/>
        <v>53332.866426560002</v>
      </c>
      <c r="I65" s="222">
        <f t="shared" si="14"/>
        <v>53788.297756799991</v>
      </c>
      <c r="J65" s="222">
        <f t="shared" si="14"/>
        <v>54265.990378160001</v>
      </c>
      <c r="K65" s="222">
        <f t="shared" si="14"/>
        <v>54765.374975120001</v>
      </c>
      <c r="L65" s="222">
        <f t="shared" si="14"/>
        <v>55392.852493439997</v>
      </c>
      <c r="M65" s="222">
        <f t="shared" si="14"/>
        <v>55927.440898559995</v>
      </c>
      <c r="N65" s="222">
        <f t="shared" si="14"/>
        <v>56624.758331599995</v>
      </c>
      <c r="O65" s="222">
        <f t="shared" si="14"/>
        <v>57231.648424399995</v>
      </c>
      <c r="P65" s="222">
        <f t="shared" si="14"/>
        <v>57959.380703840005</v>
      </c>
      <c r="Q65" s="222">
        <f t="shared" si="14"/>
        <v>58559.544753600007</v>
      </c>
      <c r="R65" s="222">
        <f t="shared" si="14"/>
        <v>59245.419860640002</v>
      </c>
      <c r="S65" s="222">
        <f t="shared" si="14"/>
        <v>59802.451269600009</v>
      </c>
      <c r="T65" s="222">
        <f t="shared" si="14"/>
        <v>60384.824578625892</v>
      </c>
      <c r="U65" s="222">
        <f t="shared" si="14"/>
        <v>60944.3601059106</v>
      </c>
      <c r="V65" s="222">
        <f t="shared" si="14"/>
        <v>61482.741892517668</v>
      </c>
      <c r="W65" s="222">
        <f t="shared" si="14"/>
        <v>62000.732095830594</v>
      </c>
      <c r="X65" s="222">
        <f t="shared" si="14"/>
        <v>62525.471440103538</v>
      </c>
      <c r="Y65" s="222">
        <f t="shared" si="14"/>
        <v>63036.808109647063</v>
      </c>
      <c r="Z65" s="222">
        <f t="shared" si="14"/>
        <v>63535.883330842371</v>
      </c>
      <c r="AA65" s="222">
        <f t="shared" si="14"/>
        <v>64025.328838823552</v>
      </c>
      <c r="AB65" s="222">
        <f t="shared" si="14"/>
        <v>64505.30689728001</v>
      </c>
      <c r="AC65" s="222">
        <f t="shared" si="14"/>
        <v>65007.642722037672</v>
      </c>
      <c r="AD65" s="222">
        <f t="shared" si="14"/>
        <v>65511.910315331785</v>
      </c>
      <c r="AE65" s="222">
        <f t="shared" si="14"/>
        <v>66017.790681374128</v>
      </c>
      <c r="AF65" s="222">
        <f t="shared" si="14"/>
        <v>66522.338123341178</v>
      </c>
      <c r="AG65" s="222">
        <f t="shared" si="14"/>
        <v>67019.717125096504</v>
      </c>
      <c r="AH65" s="222">
        <f t="shared" si="14"/>
        <v>67543.500215604712</v>
      </c>
      <c r="AI65" s="222">
        <f t="shared" si="14"/>
        <v>68074.550199760008</v>
      </c>
      <c r="AJ65" s="222">
        <f t="shared" si="14"/>
        <v>68606.402517920011</v>
      </c>
      <c r="AK65" s="222">
        <f t="shared" si="14"/>
        <v>69132.771313552948</v>
      </c>
      <c r="AL65" s="222">
        <f t="shared" si="14"/>
        <v>69647.944092160003</v>
      </c>
      <c r="AM65" s="222">
        <f t="shared" si="14"/>
        <v>70194.781724715314</v>
      </c>
      <c r="AN65" s="222">
        <f t="shared" si="14"/>
        <v>70745.533266155311</v>
      </c>
      <c r="AO65" s="222">
        <f t="shared" si="14"/>
        <v>71287.994278715312</v>
      </c>
      <c r="AP65" s="222">
        <f t="shared" si="14"/>
        <v>71804.113616470597</v>
      </c>
      <c r="AQ65" s="222">
        <f t="shared" si="14"/>
        <v>72278.92987113884</v>
      </c>
      <c r="AR65" s="222">
        <f t="shared" si="14"/>
        <v>72759.48570617415</v>
      </c>
      <c r="AS65" s="222">
        <f t="shared" si="14"/>
        <v>73213.592554287083</v>
      </c>
      <c r="AT65" s="222">
        <f t="shared" si="14"/>
        <v>73643.178462381198</v>
      </c>
      <c r="AU65" s="222">
        <f t="shared" si="14"/>
        <v>74054.188243129422</v>
      </c>
      <c r="AV65" s="222">
        <f t="shared" si="14"/>
        <v>74446.097648094132</v>
      </c>
    </row>
    <row r="66" spans="1:48" x14ac:dyDescent="0.3">
      <c r="A66" s="73" t="s">
        <v>263</v>
      </c>
      <c r="B66" s="222">
        <f>SUM(B59:B65)</f>
        <v>9719359.4219447076</v>
      </c>
      <c r="C66" s="222">
        <f>SUM(C59:C65)</f>
        <v>9792774.8872168791</v>
      </c>
      <c r="D66" s="222">
        <f t="shared" ref="D66:AV66" si="15">SUM(D59:D65)</f>
        <v>9864831.3352065776</v>
      </c>
      <c r="E66" s="222">
        <f t="shared" si="15"/>
        <v>9932625.41503058</v>
      </c>
      <c r="F66" s="222">
        <f t="shared" si="15"/>
        <v>10001624.809810271</v>
      </c>
      <c r="G66" s="222">
        <f t="shared" si="15"/>
        <v>10079030.71040144</v>
      </c>
      <c r="H66" s="222">
        <f t="shared" si="15"/>
        <v>10150424.199953169</v>
      </c>
      <c r="I66" s="222">
        <f t="shared" si="15"/>
        <v>10220631.876699861</v>
      </c>
      <c r="J66" s="222">
        <f t="shared" si="15"/>
        <v>10292465.012163639</v>
      </c>
      <c r="K66" s="222">
        <f t="shared" si="15"/>
        <v>10364448.87669058</v>
      </c>
      <c r="L66" s="222">
        <f t="shared" si="15"/>
        <v>10434666.85318361</v>
      </c>
      <c r="M66" s="222">
        <f t="shared" si="15"/>
        <v>10509474.300948</v>
      </c>
      <c r="N66" s="222">
        <f t="shared" si="15"/>
        <v>10579770.858569222</v>
      </c>
      <c r="O66" s="222">
        <f t="shared" si="15"/>
        <v>10657554.014711959</v>
      </c>
      <c r="P66" s="222">
        <f t="shared" si="15"/>
        <v>10739079.710154591</v>
      </c>
      <c r="Q66" s="222">
        <f t="shared" si="15"/>
        <v>10811710.5927846</v>
      </c>
      <c r="R66" s="222">
        <f t="shared" si="15"/>
        <v>10879685.29066314</v>
      </c>
      <c r="S66" s="222">
        <f t="shared" si="15"/>
        <v>11001411.336970031</v>
      </c>
      <c r="T66" s="222">
        <f t="shared" si="15"/>
        <v>11082048.667870158</v>
      </c>
      <c r="U66" s="222">
        <f t="shared" si="15"/>
        <v>11158271.17663884</v>
      </c>
      <c r="V66" s="222">
        <f t="shared" si="15"/>
        <v>11228080.058068177</v>
      </c>
      <c r="W66" s="222">
        <f t="shared" si="15"/>
        <v>11290304.882350909</v>
      </c>
      <c r="X66" s="222">
        <f t="shared" si="15"/>
        <v>11351760.945637308</v>
      </c>
      <c r="Y66" s="222">
        <f t="shared" si="15"/>
        <v>11406538.936950399</v>
      </c>
      <c r="Z66" s="222">
        <f t="shared" si="15"/>
        <v>11457178.954437148</v>
      </c>
      <c r="AA66" s="222">
        <f t="shared" si="15"/>
        <v>11508082.341263123</v>
      </c>
      <c r="AB66" s="222">
        <f t="shared" si="15"/>
        <v>11562089.863635579</v>
      </c>
      <c r="AC66" s="222">
        <f t="shared" si="15"/>
        <v>11626507.25526242</v>
      </c>
      <c r="AD66" s="222">
        <f t="shared" si="15"/>
        <v>11695131.76091372</v>
      </c>
      <c r="AE66" s="222">
        <f t="shared" si="15"/>
        <v>11766964.469727157</v>
      </c>
      <c r="AF66" s="222">
        <f t="shared" si="15"/>
        <v>11840031.469739033</v>
      </c>
      <c r="AG66" s="222">
        <f t="shared" si="15"/>
        <v>11912759.01984792</v>
      </c>
      <c r="AH66" s="222">
        <f t="shared" si="15"/>
        <v>11992952.785335371</v>
      </c>
      <c r="AI66" s="222">
        <f t="shared" si="15"/>
        <v>12074763.865888361</v>
      </c>
      <c r="AJ66" s="222">
        <f t="shared" si="15"/>
        <v>12157430.785009246</v>
      </c>
      <c r="AK66" s="222">
        <f t="shared" si="15"/>
        <v>12240067.022271512</v>
      </c>
      <c r="AL66" s="222">
        <f t="shared" si="15"/>
        <v>12321723.616745193</v>
      </c>
      <c r="AM66" s="222">
        <f t="shared" si="15"/>
        <v>12410954.122511737</v>
      </c>
      <c r="AN66" s="222">
        <f t="shared" si="15"/>
        <v>12500446.47734037</v>
      </c>
      <c r="AO66" s="222">
        <f t="shared" si="15"/>
        <v>12588852.335088816</v>
      </c>
      <c r="AP66" s="222">
        <f t="shared" si="15"/>
        <v>12674664.986555828</v>
      </c>
      <c r="AQ66" s="222">
        <f t="shared" si="15"/>
        <v>12756678.808315819</v>
      </c>
      <c r="AR66" s="222">
        <f t="shared" si="15"/>
        <v>12843923.30800749</v>
      </c>
      <c r="AS66" s="222">
        <f t="shared" si="15"/>
        <v>12928900.302037366</v>
      </c>
      <c r="AT66" s="222">
        <f t="shared" si="15"/>
        <v>13010979.434258619</v>
      </c>
      <c r="AU66" s="222">
        <f t="shared" si="15"/>
        <v>13089435.435813159</v>
      </c>
      <c r="AV66" s="222">
        <f t="shared" si="15"/>
        <v>13163454.574242413</v>
      </c>
    </row>
    <row r="67" spans="1:48" x14ac:dyDescent="0.3">
      <c r="B67" s="222"/>
      <c r="C67" s="222"/>
      <c r="D67" s="222"/>
      <c r="E67" s="222"/>
      <c r="F67" s="222"/>
      <c r="G67" s="222"/>
      <c r="H67" s="222"/>
      <c r="I67" s="222"/>
      <c r="J67" s="222"/>
      <c r="K67" s="222"/>
      <c r="L67" s="222"/>
      <c r="M67" s="222"/>
      <c r="N67" s="222"/>
      <c r="O67" s="222"/>
      <c r="P67" s="222"/>
      <c r="Q67" s="222"/>
      <c r="R67" s="222"/>
      <c r="S67" s="222"/>
      <c r="T67" s="222"/>
      <c r="U67" s="222"/>
      <c r="V67" s="222"/>
      <c r="W67" s="222"/>
      <c r="X67" s="222"/>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row>
    <row r="68" spans="1:48" x14ac:dyDescent="0.3">
      <c r="B68" s="222"/>
      <c r="C68" s="222"/>
      <c r="D68" s="222"/>
      <c r="E68" s="222"/>
      <c r="F68" s="222"/>
      <c r="G68" s="222"/>
      <c r="H68" s="222"/>
      <c r="I68" s="222"/>
      <c r="J68" s="222"/>
      <c r="K68" s="222"/>
      <c r="L68" s="222"/>
      <c r="M68" s="222"/>
      <c r="N68" s="222"/>
      <c r="O68" s="222"/>
      <c r="P68" s="222"/>
      <c r="Q68" s="222"/>
      <c r="R68" s="222"/>
      <c r="S68" s="222"/>
      <c r="T68" s="222"/>
      <c r="U68" s="222"/>
      <c r="V68" s="222"/>
      <c r="W68" s="222"/>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row>
    <row r="69" spans="1:48" x14ac:dyDescent="0.3">
      <c r="A69" s="206"/>
      <c r="B69" s="205" t="s">
        <v>261</v>
      </c>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row>
    <row r="70" spans="1:48" x14ac:dyDescent="0.3">
      <c r="A70" s="205" t="s">
        <v>138</v>
      </c>
      <c r="B70" s="207">
        <v>2014</v>
      </c>
      <c r="C70" s="207">
        <v>2015</v>
      </c>
      <c r="D70" s="207">
        <v>2016</v>
      </c>
      <c r="E70" s="207">
        <v>2017</v>
      </c>
      <c r="F70" s="207">
        <v>2018</v>
      </c>
      <c r="G70" s="207">
        <v>2019</v>
      </c>
      <c r="H70" s="207" t="s">
        <v>91</v>
      </c>
      <c r="I70" s="207" t="s">
        <v>92</v>
      </c>
      <c r="J70" s="207" t="s">
        <v>93</v>
      </c>
      <c r="K70" s="207" t="s">
        <v>94</v>
      </c>
      <c r="L70" s="207" t="s">
        <v>95</v>
      </c>
      <c r="M70" s="207" t="s">
        <v>96</v>
      </c>
      <c r="N70" s="207" t="s">
        <v>97</v>
      </c>
      <c r="O70" s="207" t="s">
        <v>98</v>
      </c>
      <c r="P70" s="207" t="s">
        <v>99</v>
      </c>
      <c r="Q70" s="207" t="s">
        <v>100</v>
      </c>
      <c r="R70" s="207" t="s">
        <v>101</v>
      </c>
      <c r="S70" s="207" t="s">
        <v>102</v>
      </c>
      <c r="T70" s="207" t="s">
        <v>103</v>
      </c>
      <c r="U70" s="207" t="s">
        <v>104</v>
      </c>
      <c r="V70" s="207" t="s">
        <v>105</v>
      </c>
      <c r="W70" s="207" t="s">
        <v>106</v>
      </c>
      <c r="X70" s="207" t="s">
        <v>107</v>
      </c>
      <c r="Y70" s="207" t="s">
        <v>108</v>
      </c>
      <c r="Z70" s="207" t="s">
        <v>109</v>
      </c>
      <c r="AA70" s="207" t="s">
        <v>110</v>
      </c>
      <c r="AB70" s="207" t="s">
        <v>111</v>
      </c>
      <c r="AC70" s="207" t="s">
        <v>112</v>
      </c>
      <c r="AD70" s="207" t="s">
        <v>113</v>
      </c>
      <c r="AE70" s="207" t="s">
        <v>114</v>
      </c>
      <c r="AF70" s="207" t="s">
        <v>115</v>
      </c>
      <c r="AG70" s="207" t="s">
        <v>116</v>
      </c>
      <c r="AH70" s="207" t="s">
        <v>117</v>
      </c>
      <c r="AI70" s="207" t="s">
        <v>118</v>
      </c>
      <c r="AJ70" s="207" t="s">
        <v>119</v>
      </c>
      <c r="AK70" s="207" t="s">
        <v>120</v>
      </c>
      <c r="AL70" s="207" t="s">
        <v>121</v>
      </c>
      <c r="AM70" s="207" t="s">
        <v>122</v>
      </c>
      <c r="AN70" s="207" t="s">
        <v>123</v>
      </c>
      <c r="AO70" s="207" t="s">
        <v>124</v>
      </c>
      <c r="AP70" s="207" t="s">
        <v>125</v>
      </c>
      <c r="AQ70" s="207" t="s">
        <v>126</v>
      </c>
      <c r="AR70" s="207" t="s">
        <v>127</v>
      </c>
      <c r="AS70" s="207" t="s">
        <v>128</v>
      </c>
      <c r="AT70" s="207" t="s">
        <v>129</v>
      </c>
      <c r="AU70" s="207" t="s">
        <v>130</v>
      </c>
      <c r="AV70" s="207" t="s">
        <v>131</v>
      </c>
    </row>
    <row r="71" spans="1:48" x14ac:dyDescent="0.3">
      <c r="A71" s="208" t="s">
        <v>0</v>
      </c>
      <c r="B71" s="223">
        <v>572261.92200000002</v>
      </c>
      <c r="C71" s="223">
        <v>604692.44799999997</v>
      </c>
      <c r="D71" s="223">
        <v>634262.41799999995</v>
      </c>
      <c r="E71" s="223">
        <v>664578.62</v>
      </c>
      <c r="F71" s="223">
        <v>697651.03200000001</v>
      </c>
      <c r="G71" s="223">
        <v>733440.65599999984</v>
      </c>
      <c r="H71" s="223">
        <v>771035.78200000001</v>
      </c>
      <c r="I71" s="223">
        <v>809846.16999999993</v>
      </c>
      <c r="J71" s="223">
        <v>850250.20599999989</v>
      </c>
      <c r="K71" s="223">
        <v>891953.82400000002</v>
      </c>
      <c r="L71" s="223">
        <v>934309.8679999999</v>
      </c>
      <c r="M71" s="223">
        <v>977988.68199999991</v>
      </c>
      <c r="N71" s="223">
        <v>1022230.3319999999</v>
      </c>
      <c r="O71" s="223">
        <v>1068077.2239999999</v>
      </c>
      <c r="P71" s="223">
        <v>1114453.2239999999</v>
      </c>
      <c r="Q71" s="223">
        <v>1161935.9239999999</v>
      </c>
      <c r="R71" s="223">
        <v>1210196.4759999998</v>
      </c>
      <c r="S71" s="223">
        <v>1226350.1885000002</v>
      </c>
      <c r="T71" s="223">
        <v>1266407.6290000002</v>
      </c>
      <c r="U71" s="223">
        <v>1306465.0695</v>
      </c>
      <c r="V71" s="223">
        <v>1346522.5100000002</v>
      </c>
      <c r="W71" s="223">
        <v>1386579.9505</v>
      </c>
      <c r="X71" s="223">
        <v>1426637.3910000003</v>
      </c>
      <c r="Y71" s="223">
        <v>1466694.8314999999</v>
      </c>
      <c r="Z71" s="223">
        <v>1506752.2720000001</v>
      </c>
      <c r="AA71" s="223">
        <v>1546809.7125000001</v>
      </c>
      <c r="AB71" s="223">
        <v>1586867.1530000002</v>
      </c>
      <c r="AC71" s="223">
        <v>1626924.5935000004</v>
      </c>
      <c r="AD71" s="223">
        <v>1666982.034</v>
      </c>
      <c r="AE71" s="223">
        <v>1707039.4745000002</v>
      </c>
      <c r="AF71" s="223">
        <v>1747096.915</v>
      </c>
      <c r="AG71" s="223">
        <v>1787154.3555000003</v>
      </c>
      <c r="AH71" s="223">
        <v>1827211.7960000001</v>
      </c>
      <c r="AI71" s="223">
        <v>1867269.2365000001</v>
      </c>
      <c r="AJ71" s="223">
        <v>1907326.6770000004</v>
      </c>
      <c r="AK71" s="223">
        <v>1947384.1174999999</v>
      </c>
      <c r="AL71" s="223">
        <v>1987441.5580000002</v>
      </c>
      <c r="AM71" s="223">
        <v>2027498.9985</v>
      </c>
      <c r="AN71" s="223">
        <v>2067556.4390000002</v>
      </c>
      <c r="AO71" s="223">
        <v>2107613.8794999998</v>
      </c>
      <c r="AP71" s="223">
        <v>2147671.3200000003</v>
      </c>
      <c r="AQ71" s="223">
        <v>2187728.7605000003</v>
      </c>
      <c r="AR71" s="223">
        <v>2227786.2009999999</v>
      </c>
      <c r="AS71" s="223">
        <v>2267843.6415000004</v>
      </c>
      <c r="AT71" s="223">
        <v>2307901.0819999999</v>
      </c>
      <c r="AU71" s="223">
        <v>2347958.5225000004</v>
      </c>
      <c r="AV71" s="223">
        <v>2388015.963</v>
      </c>
    </row>
    <row r="72" spans="1:48" x14ac:dyDescent="0.3">
      <c r="A72" s="210" t="s">
        <v>59</v>
      </c>
      <c r="B72" s="224">
        <v>759862.51</v>
      </c>
      <c r="C72" s="224">
        <v>776942.91400000011</v>
      </c>
      <c r="D72" s="224">
        <v>792494.95600000001</v>
      </c>
      <c r="E72" s="224">
        <v>809001.99600000004</v>
      </c>
      <c r="F72" s="224">
        <v>825852.32400000014</v>
      </c>
      <c r="G72" s="224">
        <v>843498.78800000018</v>
      </c>
      <c r="H72" s="224">
        <v>860882.30800000008</v>
      </c>
      <c r="I72" s="224">
        <v>878782.58600000001</v>
      </c>
      <c r="J72" s="224">
        <v>895791.77600000007</v>
      </c>
      <c r="K72" s="224">
        <v>912625.67</v>
      </c>
      <c r="L72" s="224">
        <v>928228.84000000008</v>
      </c>
      <c r="M72" s="224">
        <v>944071.21600000001</v>
      </c>
      <c r="N72" s="224">
        <v>958290.27800000017</v>
      </c>
      <c r="O72" s="224">
        <v>971890.326</v>
      </c>
      <c r="P72" s="224">
        <v>984436.772</v>
      </c>
      <c r="Q72" s="224">
        <v>996597.93200000003</v>
      </c>
      <c r="R72" s="224">
        <v>1009126.1180000001</v>
      </c>
      <c r="S72" s="224">
        <v>1034414.6605294119</v>
      </c>
      <c r="T72" s="224">
        <v>1050340.6207843137</v>
      </c>
      <c r="U72" s="224">
        <v>1066266.5810392157</v>
      </c>
      <c r="V72" s="224">
        <v>1082192.5412941177</v>
      </c>
      <c r="W72" s="224">
        <v>1098118.5015490197</v>
      </c>
      <c r="X72" s="224">
        <v>1114044.4618039217</v>
      </c>
      <c r="Y72" s="224">
        <v>1129970.4220588235</v>
      </c>
      <c r="Z72" s="224">
        <v>1145896.3823137255</v>
      </c>
      <c r="AA72" s="224">
        <v>1161822.3425686276</v>
      </c>
      <c r="AB72" s="224">
        <v>1177748.3028235296</v>
      </c>
      <c r="AC72" s="224">
        <v>1193674.2630784316</v>
      </c>
      <c r="AD72" s="224">
        <v>1209600.2233333332</v>
      </c>
      <c r="AE72" s="224">
        <v>1225526.1835882356</v>
      </c>
      <c r="AF72" s="224">
        <v>1241452.1438431372</v>
      </c>
      <c r="AG72" s="224">
        <v>1257378.1040980392</v>
      </c>
      <c r="AH72" s="224">
        <v>1273304.0643529412</v>
      </c>
      <c r="AI72" s="224">
        <v>1289230.0246078433</v>
      </c>
      <c r="AJ72" s="224">
        <v>1305155.9848627453</v>
      </c>
      <c r="AK72" s="224">
        <v>1321081.9451176471</v>
      </c>
      <c r="AL72" s="224">
        <v>1337007.9053725493</v>
      </c>
      <c r="AM72" s="224">
        <v>1352933.8656274511</v>
      </c>
      <c r="AN72" s="224">
        <v>1368859.8258823531</v>
      </c>
      <c r="AO72" s="224">
        <v>1384785.7861372551</v>
      </c>
      <c r="AP72" s="224">
        <v>1400711.7463921572</v>
      </c>
      <c r="AQ72" s="224">
        <v>1416637.7066470589</v>
      </c>
      <c r="AR72" s="224">
        <v>1432563.6669019607</v>
      </c>
      <c r="AS72" s="224">
        <v>1448489.627156863</v>
      </c>
      <c r="AT72" s="224">
        <v>1464415.5874117648</v>
      </c>
      <c r="AU72" s="224">
        <v>1480341.5476666668</v>
      </c>
      <c r="AV72" s="224">
        <v>1496267.5079215688</v>
      </c>
    </row>
    <row r="73" spans="1:48" x14ac:dyDescent="0.3">
      <c r="A73" s="212" t="s">
        <v>58</v>
      </c>
      <c r="B73" s="225">
        <v>1162576.446</v>
      </c>
      <c r="C73" s="225">
        <v>1179203.916</v>
      </c>
      <c r="D73" s="225">
        <v>1199876.0489999999</v>
      </c>
      <c r="E73" s="225">
        <v>1225112.3430000001</v>
      </c>
      <c r="F73" s="225">
        <v>1251793.4539999999</v>
      </c>
      <c r="G73" s="225">
        <v>1278701.3299999998</v>
      </c>
      <c r="H73" s="225">
        <v>1306479.159</v>
      </c>
      <c r="I73" s="225">
        <v>1332399.2819999999</v>
      </c>
      <c r="J73" s="225">
        <v>1358107.365</v>
      </c>
      <c r="K73" s="225">
        <v>1383114.5379999999</v>
      </c>
      <c r="L73" s="225">
        <v>1407086.2490000001</v>
      </c>
      <c r="M73" s="225">
        <v>1427724.22</v>
      </c>
      <c r="N73" s="225">
        <v>1448493.5379999999</v>
      </c>
      <c r="O73" s="225">
        <v>1466529.3069999998</v>
      </c>
      <c r="P73" s="225">
        <v>1484304.7379999999</v>
      </c>
      <c r="Q73" s="225">
        <v>1498994.987</v>
      </c>
      <c r="R73" s="225">
        <v>1513250.554</v>
      </c>
      <c r="S73" s="225">
        <v>1556765.7137573529</v>
      </c>
      <c r="T73" s="225">
        <v>1579911.2670833336</v>
      </c>
      <c r="U73" s="225">
        <v>1603056.820409314</v>
      </c>
      <c r="V73" s="225">
        <v>1626202.3737352944</v>
      </c>
      <c r="W73" s="225">
        <v>1649347.9270612744</v>
      </c>
      <c r="X73" s="225">
        <v>1672493.4803872551</v>
      </c>
      <c r="Y73" s="225">
        <v>1695639.0337132355</v>
      </c>
      <c r="Z73" s="225">
        <v>1718784.5870392155</v>
      </c>
      <c r="AA73" s="225">
        <v>1741930.1403651964</v>
      </c>
      <c r="AB73" s="225">
        <v>1765075.6936911766</v>
      </c>
      <c r="AC73" s="225">
        <v>1788221.247017157</v>
      </c>
      <c r="AD73" s="225">
        <v>1811366.8003431375</v>
      </c>
      <c r="AE73" s="225">
        <v>1834512.3536691174</v>
      </c>
      <c r="AF73" s="225">
        <v>1857657.9069950983</v>
      </c>
      <c r="AG73" s="225">
        <v>1880803.4603210785</v>
      </c>
      <c r="AH73" s="225">
        <v>1903949.013647059</v>
      </c>
      <c r="AI73" s="225">
        <v>1927094.5669730394</v>
      </c>
      <c r="AJ73" s="225">
        <v>1950240.1202990194</v>
      </c>
      <c r="AK73" s="225">
        <v>1973385.6736250003</v>
      </c>
      <c r="AL73" s="225">
        <v>1996531.2269509805</v>
      </c>
      <c r="AM73" s="225">
        <v>2019676.7802769609</v>
      </c>
      <c r="AN73" s="225">
        <v>2042822.3336029414</v>
      </c>
      <c r="AO73" s="225">
        <v>2065967.8869289216</v>
      </c>
      <c r="AP73" s="225">
        <v>2089113.4402549022</v>
      </c>
      <c r="AQ73" s="225">
        <v>2112258.9935808824</v>
      </c>
      <c r="AR73" s="225">
        <v>2135404.5469068629</v>
      </c>
      <c r="AS73" s="225">
        <v>2158550.1002328433</v>
      </c>
      <c r="AT73" s="225">
        <v>2181695.6535588233</v>
      </c>
      <c r="AU73" s="225">
        <v>2204841.2068848042</v>
      </c>
      <c r="AV73" s="225">
        <v>2227986.7602107842</v>
      </c>
    </row>
    <row r="74" spans="1:48" x14ac:dyDescent="0.3">
      <c r="A74" s="214" t="s">
        <v>139</v>
      </c>
      <c r="B74" s="226">
        <v>2874488.9319999996</v>
      </c>
      <c r="C74" s="226">
        <v>2859971.9959999998</v>
      </c>
      <c r="D74" s="226">
        <v>2843470.5319999997</v>
      </c>
      <c r="E74" s="226">
        <v>2821865.648</v>
      </c>
      <c r="F74" s="226">
        <v>2797385.4719999996</v>
      </c>
      <c r="G74" s="226">
        <v>2772591.8640000001</v>
      </c>
      <c r="H74" s="226">
        <v>2746975.6999999997</v>
      </c>
      <c r="I74" s="226">
        <v>2724467.0599999996</v>
      </c>
      <c r="J74" s="226">
        <v>2699722.9839999997</v>
      </c>
      <c r="K74" s="226">
        <v>2675182.7199999997</v>
      </c>
      <c r="L74" s="226">
        <v>2652920.1159999995</v>
      </c>
      <c r="M74" s="226">
        <v>2633695.2039999999</v>
      </c>
      <c r="N74" s="226">
        <v>2619208.3119999995</v>
      </c>
      <c r="O74" s="226">
        <v>2610368.068</v>
      </c>
      <c r="P74" s="226">
        <v>2601320.764</v>
      </c>
      <c r="Q74" s="226">
        <v>2594072.0399999996</v>
      </c>
      <c r="R74" s="226">
        <v>2583889.5599999996</v>
      </c>
      <c r="S74" s="226">
        <v>2534580.5137058818</v>
      </c>
      <c r="T74" s="226">
        <v>2514817.5840392159</v>
      </c>
      <c r="U74" s="226">
        <v>2495054.6543725492</v>
      </c>
      <c r="V74" s="226">
        <v>2475291.7247058824</v>
      </c>
      <c r="W74" s="226">
        <v>2455528.7950392156</v>
      </c>
      <c r="X74" s="226">
        <v>2435765.8653725488</v>
      </c>
      <c r="Y74" s="226">
        <v>2416002.935705882</v>
      </c>
      <c r="Z74" s="226">
        <v>2396240.0060392157</v>
      </c>
      <c r="AA74" s="226">
        <v>2376477.0763725489</v>
      </c>
      <c r="AB74" s="226">
        <v>2356714.1467058822</v>
      </c>
      <c r="AC74" s="226">
        <v>2336951.2170392154</v>
      </c>
      <c r="AD74" s="226">
        <v>2317188.2873725486</v>
      </c>
      <c r="AE74" s="226">
        <v>2297425.3577058828</v>
      </c>
      <c r="AF74" s="226">
        <v>2277662.4280392155</v>
      </c>
      <c r="AG74" s="226">
        <v>2257899.4983725492</v>
      </c>
      <c r="AH74" s="226">
        <v>2238136.5687058824</v>
      </c>
      <c r="AI74" s="226">
        <v>2218373.6390392156</v>
      </c>
      <c r="AJ74" s="226">
        <v>2198610.7093725489</v>
      </c>
      <c r="AK74" s="226">
        <v>2178847.7797058825</v>
      </c>
      <c r="AL74" s="226">
        <v>2159084.8500392158</v>
      </c>
      <c r="AM74" s="226">
        <v>2139321.920372549</v>
      </c>
      <c r="AN74" s="226">
        <v>2119558.9907058822</v>
      </c>
      <c r="AO74" s="226">
        <v>2099796.0610392154</v>
      </c>
      <c r="AP74" s="226">
        <v>2080033.1313725491</v>
      </c>
      <c r="AQ74" s="226">
        <v>2060270.2017058823</v>
      </c>
      <c r="AR74" s="226">
        <v>2040507.2720392158</v>
      </c>
      <c r="AS74" s="226">
        <v>2020744.3423725492</v>
      </c>
      <c r="AT74" s="226">
        <v>2000981.4127058827</v>
      </c>
      <c r="AU74" s="226">
        <v>1981218.4830392159</v>
      </c>
      <c r="AV74" s="226">
        <v>1961455.5533725491</v>
      </c>
    </row>
    <row r="75" spans="1:48" x14ac:dyDescent="0.3">
      <c r="A75" s="216" t="s">
        <v>25</v>
      </c>
      <c r="B75" s="227">
        <v>1998413.5119999996</v>
      </c>
      <c r="C75" s="227">
        <v>2024365.0999999999</v>
      </c>
      <c r="D75" s="227">
        <v>2049960.4359999998</v>
      </c>
      <c r="E75" s="227">
        <v>2074748.4080000001</v>
      </c>
      <c r="F75" s="227">
        <v>2098469.7319999998</v>
      </c>
      <c r="G75" s="227">
        <v>2120618.4879999999</v>
      </c>
      <c r="H75" s="227">
        <v>2140206.0239999997</v>
      </c>
      <c r="I75" s="227">
        <v>2159989.6039999998</v>
      </c>
      <c r="J75" s="227">
        <v>2178976.36</v>
      </c>
      <c r="K75" s="227">
        <v>2195104.6680000001</v>
      </c>
      <c r="L75" s="227">
        <v>2211703.0599999996</v>
      </c>
      <c r="M75" s="227">
        <v>2225818.2280000001</v>
      </c>
      <c r="N75" s="227">
        <v>2240390.8319999995</v>
      </c>
      <c r="O75" s="227">
        <v>2253892.5719999997</v>
      </c>
      <c r="P75" s="227">
        <v>2265796.4479999999</v>
      </c>
      <c r="Q75" s="227">
        <v>2275645.0239999997</v>
      </c>
      <c r="R75" s="227">
        <v>2284958.1680000001</v>
      </c>
      <c r="S75" s="227">
        <v>2325755.8265000004</v>
      </c>
      <c r="T75" s="227">
        <v>2343656.4303333336</v>
      </c>
      <c r="U75" s="227">
        <v>2361557.0341666667</v>
      </c>
      <c r="V75" s="227">
        <v>2379457.6380000003</v>
      </c>
      <c r="W75" s="227">
        <v>2397358.2418333334</v>
      </c>
      <c r="X75" s="227">
        <v>2415258.845666667</v>
      </c>
      <c r="Y75" s="227">
        <v>2433159.4495000001</v>
      </c>
      <c r="Z75" s="227">
        <v>2451060.0533333332</v>
      </c>
      <c r="AA75" s="227">
        <v>2468960.6571666668</v>
      </c>
      <c r="AB75" s="227">
        <v>2486861.2610000004</v>
      </c>
      <c r="AC75" s="227">
        <v>2504761.8648333335</v>
      </c>
      <c r="AD75" s="227">
        <v>2522662.4686666671</v>
      </c>
      <c r="AE75" s="227">
        <v>2540563.0725000002</v>
      </c>
      <c r="AF75" s="227">
        <v>2558463.6763333334</v>
      </c>
      <c r="AG75" s="227">
        <v>2576364.280166667</v>
      </c>
      <c r="AH75" s="227">
        <v>2594264.8840000001</v>
      </c>
      <c r="AI75" s="227">
        <v>2612165.4878333332</v>
      </c>
      <c r="AJ75" s="227">
        <v>2630066.0916666668</v>
      </c>
      <c r="AK75" s="227">
        <v>2647966.6954999999</v>
      </c>
      <c r="AL75" s="227">
        <v>2665867.2993333335</v>
      </c>
      <c r="AM75" s="227">
        <v>2683767.9031666671</v>
      </c>
      <c r="AN75" s="227">
        <v>2701668.5070000002</v>
      </c>
      <c r="AO75" s="227">
        <v>2719569.1108333338</v>
      </c>
      <c r="AP75" s="227">
        <v>2737469.7146666669</v>
      </c>
      <c r="AQ75" s="227">
        <v>2755370.3185000001</v>
      </c>
      <c r="AR75" s="227">
        <v>2773270.9223333332</v>
      </c>
      <c r="AS75" s="227">
        <v>2791171.5261666668</v>
      </c>
      <c r="AT75" s="227">
        <v>2809072.13</v>
      </c>
      <c r="AU75" s="227">
        <v>2826972.7338333335</v>
      </c>
      <c r="AV75" s="227">
        <v>2844873.3376666671</v>
      </c>
    </row>
    <row r="76" spans="1:48" x14ac:dyDescent="0.3">
      <c r="A76" s="218" t="s">
        <v>55</v>
      </c>
      <c r="B76" s="228">
        <v>2261992.8400000003</v>
      </c>
      <c r="C76" s="228">
        <v>2255584.35</v>
      </c>
      <c r="D76" s="228">
        <v>2251398.94</v>
      </c>
      <c r="E76" s="228">
        <v>2245580.4900000002</v>
      </c>
      <c r="F76" s="228">
        <v>2239294.1800000002</v>
      </c>
      <c r="G76" s="228">
        <v>2234395.06</v>
      </c>
      <c r="H76" s="228">
        <v>2228709.2199999997</v>
      </c>
      <c r="I76" s="228">
        <v>2223139.6</v>
      </c>
      <c r="J76" s="228">
        <v>2218635.33</v>
      </c>
      <c r="K76" s="228">
        <v>2214785.17</v>
      </c>
      <c r="L76" s="228">
        <v>2210055.91</v>
      </c>
      <c r="M76" s="228">
        <v>2205860.0699999998</v>
      </c>
      <c r="N76" s="228">
        <v>2201153.16</v>
      </c>
      <c r="O76" s="228">
        <v>2197037.7800000003</v>
      </c>
      <c r="P76" s="228">
        <v>2193627.17</v>
      </c>
      <c r="Q76" s="228">
        <v>2188929.2000000002</v>
      </c>
      <c r="R76" s="228">
        <v>2184182.06</v>
      </c>
      <c r="S76" s="228">
        <v>2177559.8864705875</v>
      </c>
      <c r="T76" s="228">
        <v>2172750.4586274503</v>
      </c>
      <c r="U76" s="228">
        <v>2167941.0307843131</v>
      </c>
      <c r="V76" s="228">
        <v>2163131.6029411759</v>
      </c>
      <c r="W76" s="228">
        <v>2158322.1750980387</v>
      </c>
      <c r="X76" s="228">
        <v>2153512.7472549016</v>
      </c>
      <c r="Y76" s="228">
        <v>2148703.3194117644</v>
      </c>
      <c r="Z76" s="228">
        <v>2143893.8915686272</v>
      </c>
      <c r="AA76" s="228">
        <v>2139084.4637254896</v>
      </c>
      <c r="AB76" s="228">
        <v>2134275.0358823524</v>
      </c>
      <c r="AC76" s="228">
        <v>2129465.6080392152</v>
      </c>
      <c r="AD76" s="228">
        <v>2124656.180196078</v>
      </c>
      <c r="AE76" s="228">
        <v>2119846.7523529404</v>
      </c>
      <c r="AF76" s="228">
        <v>2115037.3245098032</v>
      </c>
      <c r="AG76" s="228">
        <v>2110227.896666666</v>
      </c>
      <c r="AH76" s="228">
        <v>2105418.4688235284</v>
      </c>
      <c r="AI76" s="228">
        <v>2100609.0409803912</v>
      </c>
      <c r="AJ76" s="228">
        <v>2095799.6131372543</v>
      </c>
      <c r="AK76" s="228">
        <v>2090990.1852941171</v>
      </c>
      <c r="AL76" s="228">
        <v>2086180.7574509797</v>
      </c>
      <c r="AM76" s="228">
        <v>2081371.3296078425</v>
      </c>
      <c r="AN76" s="228">
        <v>2076561.9017647053</v>
      </c>
      <c r="AO76" s="228">
        <v>2071752.4739215681</v>
      </c>
      <c r="AP76" s="228">
        <v>2066943.0460784305</v>
      </c>
      <c r="AQ76" s="228">
        <v>2062133.6182352933</v>
      </c>
      <c r="AR76" s="228">
        <v>2057324.1903921561</v>
      </c>
      <c r="AS76" s="228">
        <v>2052514.7625490192</v>
      </c>
      <c r="AT76" s="228">
        <v>2047705.3347058815</v>
      </c>
      <c r="AU76" s="228">
        <v>2042895.9068627444</v>
      </c>
      <c r="AV76" s="228">
        <v>2038086.4790196072</v>
      </c>
    </row>
    <row r="77" spans="1:48" x14ac:dyDescent="0.3">
      <c r="A77" s="220" t="s">
        <v>27</v>
      </c>
      <c r="B77" s="229">
        <v>48887.104000000007</v>
      </c>
      <c r="C77" s="229">
        <v>49584.024000000005</v>
      </c>
      <c r="D77" s="229">
        <v>50157.279999999999</v>
      </c>
      <c r="E77" s="229">
        <v>50680.231999999996</v>
      </c>
      <c r="F77" s="229">
        <v>51205.279999999999</v>
      </c>
      <c r="G77" s="229">
        <v>51731.375999999997</v>
      </c>
      <c r="H77" s="229">
        <v>52249.088000000003</v>
      </c>
      <c r="I77" s="229">
        <v>52713.351999999999</v>
      </c>
      <c r="J77" s="229">
        <v>53211.152000000002</v>
      </c>
      <c r="K77" s="229">
        <v>53737.248000000007</v>
      </c>
      <c r="L77" s="229">
        <v>54280.112000000001</v>
      </c>
      <c r="M77" s="229">
        <v>54857.560000000005</v>
      </c>
      <c r="N77" s="229">
        <v>55505.224000000002</v>
      </c>
      <c r="O77" s="229">
        <v>56164.415999999997</v>
      </c>
      <c r="P77" s="229">
        <v>56824.656000000003</v>
      </c>
      <c r="Q77" s="229">
        <v>57467.08</v>
      </c>
      <c r="R77" s="229">
        <v>58127.32</v>
      </c>
      <c r="S77" s="229">
        <v>58409.10100000001</v>
      </c>
      <c r="T77" s="229">
        <v>58968.396509803933</v>
      </c>
      <c r="U77" s="229">
        <v>59527.69201960785</v>
      </c>
      <c r="V77" s="229">
        <v>60086.987529411766</v>
      </c>
      <c r="W77" s="229">
        <v>60646.283039215697</v>
      </c>
      <c r="X77" s="229">
        <v>61205.578549019621</v>
      </c>
      <c r="Y77" s="229">
        <v>61764.874058823538</v>
      </c>
      <c r="Z77" s="229">
        <v>62324.169568627462</v>
      </c>
      <c r="AA77" s="229">
        <v>62883.465078431385</v>
      </c>
      <c r="AB77" s="229">
        <v>63442.760588235309</v>
      </c>
      <c r="AC77" s="229">
        <v>64002.056098039226</v>
      </c>
      <c r="AD77" s="229">
        <v>64561.351607843149</v>
      </c>
      <c r="AE77" s="229">
        <v>65120.647117647066</v>
      </c>
      <c r="AF77" s="229">
        <v>65679.94262745099</v>
      </c>
      <c r="AG77" s="229">
        <v>66239.238137254913</v>
      </c>
      <c r="AH77" s="229">
        <v>66798.533647058837</v>
      </c>
      <c r="AI77" s="229">
        <v>67357.829156862761</v>
      </c>
      <c r="AJ77" s="229">
        <v>67917.12466666667</v>
      </c>
      <c r="AK77" s="229">
        <v>68476.420176470594</v>
      </c>
      <c r="AL77" s="229">
        <v>69035.715686274532</v>
      </c>
      <c r="AM77" s="229">
        <v>69595.011196078442</v>
      </c>
      <c r="AN77" s="229">
        <v>70154.306705882365</v>
      </c>
      <c r="AO77" s="229">
        <v>70713.602215686289</v>
      </c>
      <c r="AP77" s="229">
        <v>71272.897725490198</v>
      </c>
      <c r="AQ77" s="229">
        <v>71832.193235294122</v>
      </c>
      <c r="AR77" s="229">
        <v>72391.488745098046</v>
      </c>
      <c r="AS77" s="229">
        <v>72950.78425490197</v>
      </c>
      <c r="AT77" s="229">
        <v>73510.079764705893</v>
      </c>
      <c r="AU77" s="229">
        <v>74069.375274509817</v>
      </c>
      <c r="AV77" s="229">
        <v>74628.670784313741</v>
      </c>
    </row>
    <row r="78" spans="1:48" x14ac:dyDescent="0.3">
      <c r="A78" s="205" t="s">
        <v>209</v>
      </c>
      <c r="B78" s="230">
        <v>9678483.2659999989</v>
      </c>
      <c r="C78" s="230">
        <v>9750344.7479999997</v>
      </c>
      <c r="D78" s="230">
        <v>9821620.6109999977</v>
      </c>
      <c r="E78" s="230">
        <v>9891567.7369999997</v>
      </c>
      <c r="F78" s="230">
        <v>9961651.4739999995</v>
      </c>
      <c r="G78" s="230">
        <v>10034977.562000001</v>
      </c>
      <c r="H78" s="230">
        <v>10106537.280999999</v>
      </c>
      <c r="I78" s="230">
        <v>10181337.653999999</v>
      </c>
      <c r="J78" s="230">
        <v>10254695.173</v>
      </c>
      <c r="K78" s="230">
        <v>10326503.838</v>
      </c>
      <c r="L78" s="230">
        <v>10398584.154999999</v>
      </c>
      <c r="M78" s="230">
        <v>10470015.18</v>
      </c>
      <c r="N78" s="230">
        <v>10545271.675999999</v>
      </c>
      <c r="O78" s="230">
        <v>10623959.692999998</v>
      </c>
      <c r="P78" s="230">
        <v>10700763.771999998</v>
      </c>
      <c r="Q78" s="230">
        <v>10773642.187000001</v>
      </c>
      <c r="R78" s="230">
        <v>10843730.256000001</v>
      </c>
      <c r="S78" s="230">
        <v>10913835.890463235</v>
      </c>
      <c r="T78" s="230">
        <v>10986852.38637745</v>
      </c>
      <c r="U78" s="230">
        <v>11059868.882291667</v>
      </c>
      <c r="V78" s="230">
        <v>11132885.378205882</v>
      </c>
      <c r="W78" s="230">
        <v>11205901.874120098</v>
      </c>
      <c r="X78" s="230">
        <v>11278918.370034315</v>
      </c>
      <c r="Y78" s="230">
        <v>11351934.865948528</v>
      </c>
      <c r="Z78" s="230">
        <v>11424951.361862745</v>
      </c>
      <c r="AA78" s="230">
        <v>11497967.857776962</v>
      </c>
      <c r="AB78" s="230">
        <v>11570984.353691176</v>
      </c>
      <c r="AC78" s="230">
        <v>11644000.849605391</v>
      </c>
      <c r="AD78" s="230">
        <v>11717017.345519608</v>
      </c>
      <c r="AE78" s="230">
        <v>11790033.841433823</v>
      </c>
      <c r="AF78" s="230">
        <v>11863050.337348038</v>
      </c>
      <c r="AG78" s="230">
        <v>11936066.833262255</v>
      </c>
      <c r="AH78" s="230">
        <v>12009083.329176469</v>
      </c>
      <c r="AI78" s="230">
        <v>12082099.825090686</v>
      </c>
      <c r="AJ78" s="230">
        <v>12155116.321004901</v>
      </c>
      <c r="AK78" s="230">
        <v>12228132.816919118</v>
      </c>
      <c r="AL78" s="230">
        <v>12301149.312833333</v>
      </c>
      <c r="AM78" s="230">
        <v>12374165.808747549</v>
      </c>
      <c r="AN78" s="230">
        <v>12447182.304661766</v>
      </c>
      <c r="AO78" s="230">
        <v>12520198.800575981</v>
      </c>
      <c r="AP78" s="230">
        <v>12593215.296490196</v>
      </c>
      <c r="AQ78" s="230">
        <v>12666231.792404411</v>
      </c>
      <c r="AR78" s="230">
        <v>12739248.288318628</v>
      </c>
      <c r="AS78" s="230">
        <v>12812264.784232842</v>
      </c>
      <c r="AT78" s="230">
        <v>12885281.280147057</v>
      </c>
      <c r="AU78" s="230">
        <v>12958297.776061276</v>
      </c>
      <c r="AV78" s="230">
        <v>13031314.271975489</v>
      </c>
    </row>
    <row r="79" spans="1:48" x14ac:dyDescent="0.3">
      <c r="A79" s="206"/>
      <c r="B79" s="230"/>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c r="AA79" s="230"/>
      <c r="AB79" s="230"/>
      <c r="AC79" s="230"/>
      <c r="AD79" s="230"/>
      <c r="AE79" s="230"/>
      <c r="AF79" s="230"/>
      <c r="AG79" s="230"/>
      <c r="AH79" s="230"/>
      <c r="AI79" s="230"/>
      <c r="AJ79" s="230"/>
      <c r="AK79" s="230"/>
      <c r="AL79" s="230"/>
      <c r="AM79" s="230"/>
      <c r="AN79" s="230"/>
      <c r="AO79" s="230"/>
      <c r="AP79" s="230"/>
      <c r="AQ79" s="230"/>
      <c r="AR79" s="230"/>
      <c r="AS79" s="230"/>
      <c r="AT79" s="230"/>
      <c r="AU79" s="230"/>
      <c r="AV79" s="230"/>
    </row>
    <row r="80" spans="1:48" x14ac:dyDescent="0.3">
      <c r="B80" s="222"/>
      <c r="C80" s="222"/>
      <c r="D80" s="222"/>
      <c r="E80" s="222"/>
      <c r="F80" s="222"/>
      <c r="G80" s="222"/>
      <c r="H80" s="222"/>
      <c r="I80" s="222"/>
      <c r="J80" s="222"/>
      <c r="K80" s="222"/>
      <c r="L80" s="222"/>
      <c r="M80" s="222"/>
      <c r="N80" s="222"/>
      <c r="O80" s="222"/>
      <c r="P80" s="222"/>
      <c r="Q80" s="222"/>
      <c r="R80" s="222"/>
      <c r="S80" s="222"/>
      <c r="T80" s="222"/>
      <c r="U80" s="222"/>
      <c r="V80" s="222"/>
      <c r="W80" s="222"/>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row>
    <row r="81" spans="1:48" x14ac:dyDescent="0.3">
      <c r="B81" s="73" t="s">
        <v>262</v>
      </c>
    </row>
    <row r="82" spans="1:48" x14ac:dyDescent="0.3">
      <c r="A82" s="73" t="s">
        <v>138</v>
      </c>
      <c r="B82" s="68">
        <v>2014</v>
      </c>
      <c r="C82" s="68">
        <v>2015</v>
      </c>
      <c r="D82" s="68">
        <v>2016</v>
      </c>
      <c r="E82" s="68">
        <v>2017</v>
      </c>
      <c r="F82" s="68">
        <v>2018</v>
      </c>
      <c r="G82" s="68">
        <v>2019</v>
      </c>
      <c r="H82" s="68" t="s">
        <v>91</v>
      </c>
      <c r="I82" s="68" t="s">
        <v>92</v>
      </c>
      <c r="J82" s="68" t="s">
        <v>93</v>
      </c>
      <c r="K82" s="68" t="s">
        <v>94</v>
      </c>
      <c r="L82" s="68" t="s">
        <v>95</v>
      </c>
      <c r="M82" s="68" t="s">
        <v>96</v>
      </c>
      <c r="N82" s="68" t="s">
        <v>97</v>
      </c>
      <c r="O82" s="68" t="s">
        <v>98</v>
      </c>
      <c r="P82" s="68" t="s">
        <v>99</v>
      </c>
      <c r="Q82" s="68" t="s">
        <v>100</v>
      </c>
      <c r="R82" s="68" t="s">
        <v>101</v>
      </c>
      <c r="S82" s="68" t="s">
        <v>102</v>
      </c>
      <c r="T82" s="68" t="s">
        <v>103</v>
      </c>
      <c r="U82" s="68" t="s">
        <v>104</v>
      </c>
      <c r="V82" s="68" t="s">
        <v>105</v>
      </c>
      <c r="W82" s="68" t="s">
        <v>106</v>
      </c>
      <c r="X82" s="68" t="s">
        <v>107</v>
      </c>
      <c r="Y82" s="68" t="s">
        <v>108</v>
      </c>
      <c r="Z82" s="68" t="s">
        <v>109</v>
      </c>
      <c r="AA82" s="68" t="s">
        <v>110</v>
      </c>
      <c r="AB82" s="68" t="s">
        <v>111</v>
      </c>
      <c r="AC82" s="68" t="s">
        <v>112</v>
      </c>
      <c r="AD82" s="68" t="s">
        <v>113</v>
      </c>
      <c r="AE82" s="68" t="s">
        <v>114</v>
      </c>
      <c r="AF82" s="68" t="s">
        <v>115</v>
      </c>
      <c r="AG82" s="68" t="s">
        <v>116</v>
      </c>
      <c r="AH82" s="68" t="s">
        <v>117</v>
      </c>
      <c r="AI82" s="68" t="s">
        <v>118</v>
      </c>
      <c r="AJ82" s="68" t="s">
        <v>119</v>
      </c>
      <c r="AK82" s="68" t="s">
        <v>120</v>
      </c>
      <c r="AL82" s="68" t="s">
        <v>121</v>
      </c>
      <c r="AM82" s="68" t="s">
        <v>122</v>
      </c>
      <c r="AN82" s="68" t="s">
        <v>123</v>
      </c>
      <c r="AO82" s="68" t="s">
        <v>124</v>
      </c>
      <c r="AP82" s="68" t="s">
        <v>125</v>
      </c>
      <c r="AQ82" s="68" t="s">
        <v>126</v>
      </c>
      <c r="AR82" s="68" t="s">
        <v>127</v>
      </c>
      <c r="AS82" s="68" t="s">
        <v>128</v>
      </c>
      <c r="AT82" s="68" t="s">
        <v>129</v>
      </c>
      <c r="AU82" s="68" t="s">
        <v>130</v>
      </c>
      <c r="AV82" s="68" t="s">
        <v>131</v>
      </c>
    </row>
    <row r="83" spans="1:48" x14ac:dyDescent="0.3">
      <c r="A83" t="s">
        <v>0</v>
      </c>
      <c r="B83" s="222">
        <f t="shared" ref="B83:AV83" si="16">PRODUCT(B26*31.49)</f>
        <v>1712789.9759753898</v>
      </c>
      <c r="C83" s="222">
        <f t="shared" si="16"/>
        <v>1806900.34304483</v>
      </c>
      <c r="D83" s="222">
        <f t="shared" si="16"/>
        <v>1897146.7601151001</v>
      </c>
      <c r="E83" s="222">
        <f t="shared" si="16"/>
        <v>1984280.5367045</v>
      </c>
      <c r="F83" s="222">
        <f t="shared" si="16"/>
        <v>2083175.4839822394</v>
      </c>
      <c r="G83" s="222">
        <f t="shared" si="16"/>
        <v>2194392.1158868801</v>
      </c>
      <c r="H83" s="222">
        <f t="shared" si="16"/>
        <v>2302011.8359838999</v>
      </c>
      <c r="I83" s="222">
        <f t="shared" si="16"/>
        <v>2421483.9945511604</v>
      </c>
      <c r="J83" s="222">
        <f t="shared" si="16"/>
        <v>2536857.7225016798</v>
      </c>
      <c r="K83" s="222">
        <f t="shared" si="16"/>
        <v>2665640.8407735503</v>
      </c>
      <c r="L83" s="222">
        <f t="shared" si="16"/>
        <v>2790246.6008849991</v>
      </c>
      <c r="M83" s="222">
        <f t="shared" si="16"/>
        <v>2919495.6600601492</v>
      </c>
      <c r="N83" s="222">
        <f t="shared" si="16"/>
        <v>3051497.6043209997</v>
      </c>
      <c r="O83" s="222">
        <f t="shared" si="16"/>
        <v>3188500.0771333496</v>
      </c>
      <c r="P83" s="222">
        <f t="shared" si="16"/>
        <v>3330119.8892832003</v>
      </c>
      <c r="Q83" s="222">
        <f t="shared" si="16"/>
        <v>3475737.6759267501</v>
      </c>
      <c r="R83" s="222">
        <f t="shared" si="16"/>
        <v>3613971.2932099695</v>
      </c>
      <c r="S83" s="222">
        <f t="shared" si="16"/>
        <v>3783015.0197540033</v>
      </c>
      <c r="T83" s="222">
        <f t="shared" si="16"/>
        <v>3940791.7579224557</v>
      </c>
      <c r="U83" s="222">
        <f t="shared" si="16"/>
        <v>4102643.2847744939</v>
      </c>
      <c r="V83" s="222">
        <f t="shared" si="16"/>
        <v>4268800.0432132063</v>
      </c>
      <c r="W83" s="222">
        <f t="shared" si="16"/>
        <v>4439395.571868971</v>
      </c>
      <c r="X83" s="222">
        <f t="shared" si="16"/>
        <v>4613114.9214232862</v>
      </c>
      <c r="Y83" s="222">
        <f t="shared" si="16"/>
        <v>4791458.225944235</v>
      </c>
      <c r="Z83" s="222">
        <f t="shared" si="16"/>
        <v>4974405.3452243311</v>
      </c>
      <c r="AA83" s="222">
        <f t="shared" si="16"/>
        <v>5161919.2151075266</v>
      </c>
      <c r="AB83" s="222">
        <f t="shared" si="16"/>
        <v>5353919.5138841169</v>
      </c>
      <c r="AC83" s="222">
        <f t="shared" si="16"/>
        <v>5549477.37327509</v>
      </c>
      <c r="AD83" s="222">
        <f t="shared" si="16"/>
        <v>5749682.4918380696</v>
      </c>
      <c r="AE83" s="222">
        <f t="shared" si="16"/>
        <v>5954317.5514055919</v>
      </c>
      <c r="AF83" s="222">
        <f t="shared" si="16"/>
        <v>6163079.3501329254</v>
      </c>
      <c r="AG83" s="222">
        <f t="shared" si="16"/>
        <v>6375666.8507145848</v>
      </c>
      <c r="AH83" s="222">
        <f t="shared" si="16"/>
        <v>6591224.6941334596</v>
      </c>
      <c r="AI83" s="222">
        <f t="shared" si="16"/>
        <v>6810758.0361418901</v>
      </c>
      <c r="AJ83" s="222">
        <f t="shared" si="16"/>
        <v>7033914.3181483401</v>
      </c>
      <c r="AK83" s="222">
        <f t="shared" si="16"/>
        <v>7260235.2583936686</v>
      </c>
      <c r="AL83" s="222">
        <f t="shared" si="16"/>
        <v>7489316.2701687366</v>
      </c>
      <c r="AM83" s="222">
        <f t="shared" si="16"/>
        <v>7721055.7894156054</v>
      </c>
      <c r="AN83" s="222">
        <f t="shared" si="16"/>
        <v>7955525.8113600705</v>
      </c>
      <c r="AO83" s="222">
        <f t="shared" si="16"/>
        <v>8192415.82061416</v>
      </c>
      <c r="AP83" s="222">
        <f t="shared" si="16"/>
        <v>8431386.7579572517</v>
      </c>
      <c r="AQ83" s="222">
        <f t="shared" si="16"/>
        <v>8672085.0520022344</v>
      </c>
      <c r="AR83" s="222">
        <f t="shared" si="16"/>
        <v>8914582.9409572948</v>
      </c>
      <c r="AS83" s="222">
        <f t="shared" si="16"/>
        <v>9158994.0262230691</v>
      </c>
      <c r="AT83" s="222">
        <f t="shared" si="16"/>
        <v>9405010.155448975</v>
      </c>
      <c r="AU83" s="222">
        <f t="shared" si="16"/>
        <v>9652273.2015432864</v>
      </c>
      <c r="AV83" s="222">
        <f t="shared" si="16"/>
        <v>9900484.2199796066</v>
      </c>
    </row>
    <row r="84" spans="1:48" x14ac:dyDescent="0.3">
      <c r="A84" t="s">
        <v>59</v>
      </c>
      <c r="B84" s="222">
        <f t="shared" ref="B84:AV84" si="17">PRODUCT(B27*19.36)</f>
        <v>808410.10616959992</v>
      </c>
      <c r="C84" s="222">
        <f t="shared" si="17"/>
        <v>826247.35400415992</v>
      </c>
      <c r="D84" s="222">
        <f t="shared" si="17"/>
        <v>842513.10758208006</v>
      </c>
      <c r="E84" s="222">
        <f t="shared" si="17"/>
        <v>861433.47617183998</v>
      </c>
      <c r="F84" s="222">
        <f t="shared" si="17"/>
        <v>878048.72173568001</v>
      </c>
      <c r="G84" s="222">
        <f t="shared" si="17"/>
        <v>897208.61762752</v>
      </c>
      <c r="H84" s="222">
        <f t="shared" si="17"/>
        <v>916523.29058223986</v>
      </c>
      <c r="I84" s="222">
        <f t="shared" si="17"/>
        <v>934753.11104912008</v>
      </c>
      <c r="J84" s="222">
        <f t="shared" si="17"/>
        <v>952784.62420943985</v>
      </c>
      <c r="K84" s="222">
        <f t="shared" si="17"/>
        <v>970814.12758880015</v>
      </c>
      <c r="L84" s="222">
        <f t="shared" si="17"/>
        <v>986480.54880671971</v>
      </c>
      <c r="M84" s="222">
        <f t="shared" si="17"/>
        <v>1005259.61820416</v>
      </c>
      <c r="N84" s="222">
        <f t="shared" si="17"/>
        <v>1018797.1133824</v>
      </c>
      <c r="O84" s="222">
        <f t="shared" si="17"/>
        <v>1032568.6619776</v>
      </c>
      <c r="P84" s="222">
        <f t="shared" si="17"/>
        <v>1046409.5958835199</v>
      </c>
      <c r="Q84" s="222">
        <f t="shared" si="17"/>
        <v>1059918.7926272</v>
      </c>
      <c r="R84" s="222">
        <f t="shared" si="17"/>
        <v>1072839.2508415999</v>
      </c>
      <c r="S84" s="222">
        <f t="shared" si="17"/>
        <v>1105291.9363277643</v>
      </c>
      <c r="T84" s="222">
        <f t="shared" si="17"/>
        <v>1122637.3842381174</v>
      </c>
      <c r="U84" s="222">
        <f t="shared" si="17"/>
        <v>1139507.2880645448</v>
      </c>
      <c r="V84" s="222">
        <f t="shared" si="17"/>
        <v>1155899.5129812704</v>
      </c>
      <c r="W84" s="222">
        <f t="shared" si="17"/>
        <v>1171803.6190845687</v>
      </c>
      <c r="X84" s="222">
        <f t="shared" si="17"/>
        <v>1187430.4194500861</v>
      </c>
      <c r="Y84" s="222">
        <f t="shared" si="17"/>
        <v>1202607.5921897527</v>
      </c>
      <c r="Z84" s="222">
        <f t="shared" si="17"/>
        <v>1217336.1768093489</v>
      </c>
      <c r="AA84" s="222">
        <f t="shared" si="17"/>
        <v>1231684.9682093</v>
      </c>
      <c r="AB84" s="222">
        <f t="shared" si="17"/>
        <v>1245736.2202229998</v>
      </c>
      <c r="AC84" s="222">
        <f t="shared" si="17"/>
        <v>1260048.8371016115</v>
      </c>
      <c r="AD84" s="222">
        <f t="shared" si="17"/>
        <v>1274182.7826560626</v>
      </c>
      <c r="AE84" s="222">
        <f t="shared" si="17"/>
        <v>1288197.2270913704</v>
      </c>
      <c r="AF84" s="222">
        <f t="shared" si="17"/>
        <v>1302210.149021639</v>
      </c>
      <c r="AG84" s="222">
        <f t="shared" si="17"/>
        <v>1316315.7455178821</v>
      </c>
      <c r="AH84" s="222">
        <f t="shared" si="17"/>
        <v>1331294.06942607</v>
      </c>
      <c r="AI84" s="222">
        <f t="shared" si="17"/>
        <v>1346399.4762685606</v>
      </c>
      <c r="AJ84" s="222">
        <f t="shared" si="17"/>
        <v>1361635.6778759919</v>
      </c>
      <c r="AK84" s="222">
        <f t="shared" si="17"/>
        <v>1377002.6509209878</v>
      </c>
      <c r="AL84" s="222">
        <f t="shared" si="17"/>
        <v>1392467.5981850976</v>
      </c>
      <c r="AM84" s="222">
        <f t="shared" si="17"/>
        <v>1408880.3575124016</v>
      </c>
      <c r="AN84" s="222">
        <f t="shared" si="17"/>
        <v>1425387.9035235527</v>
      </c>
      <c r="AO84" s="222">
        <f t="shared" si="17"/>
        <v>1441792.0127888585</v>
      </c>
      <c r="AP84" s="222">
        <f t="shared" si="17"/>
        <v>1457814.2397128153</v>
      </c>
      <c r="AQ84" s="222">
        <f t="shared" si="17"/>
        <v>1473238.4768491173</v>
      </c>
      <c r="AR84" s="222">
        <f t="shared" si="17"/>
        <v>1489080.0991887329</v>
      </c>
      <c r="AS84" s="222">
        <f t="shared" si="17"/>
        <v>1504351.7874809038</v>
      </c>
      <c r="AT84" s="222">
        <f t="shared" si="17"/>
        <v>1518814.1245083527</v>
      </c>
      <c r="AU84" s="222">
        <f t="shared" si="17"/>
        <v>1532146.7154541484</v>
      </c>
      <c r="AV84" s="222">
        <f t="shared" si="17"/>
        <v>1544138.3496677254</v>
      </c>
    </row>
    <row r="85" spans="1:48" x14ac:dyDescent="0.3">
      <c r="A85" t="s">
        <v>58</v>
      </c>
      <c r="B85" s="222">
        <f t="shared" ref="B85:AV85" si="18">PRODUCT(B28*7.01)</f>
        <v>1383592.6360111898</v>
      </c>
      <c r="C85" s="222">
        <f t="shared" si="18"/>
        <v>1403496.2429166799</v>
      </c>
      <c r="D85" s="222">
        <f t="shared" si="18"/>
        <v>1427366.1283684797</v>
      </c>
      <c r="E85" s="222">
        <f t="shared" si="18"/>
        <v>1457241.8762824205</v>
      </c>
      <c r="F85" s="222">
        <f t="shared" si="18"/>
        <v>1490177.6809829499</v>
      </c>
      <c r="G85" s="222">
        <f t="shared" si="18"/>
        <v>1523265.5754005599</v>
      </c>
      <c r="H85" s="222">
        <f t="shared" si="18"/>
        <v>1556713.7166203095</v>
      </c>
      <c r="I85" s="222">
        <f t="shared" si="18"/>
        <v>1585673.3134670402</v>
      </c>
      <c r="J85" s="222">
        <f t="shared" si="18"/>
        <v>1615235.2950848402</v>
      </c>
      <c r="K85" s="222">
        <f t="shared" si="18"/>
        <v>1644781.00806288</v>
      </c>
      <c r="L85" s="222">
        <f t="shared" si="18"/>
        <v>1673345.3853436501</v>
      </c>
      <c r="M85" s="222">
        <f t="shared" si="18"/>
        <v>1700408.8948462198</v>
      </c>
      <c r="N85" s="222">
        <f t="shared" si="18"/>
        <v>1723099.0298104002</v>
      </c>
      <c r="O85" s="222">
        <f t="shared" si="18"/>
        <v>1744216.92958838</v>
      </c>
      <c r="P85" s="222">
        <f t="shared" si="18"/>
        <v>1767882.6761081503</v>
      </c>
      <c r="Q85" s="222">
        <f t="shared" si="18"/>
        <v>1782572.9979437198</v>
      </c>
      <c r="R85" s="222">
        <f t="shared" si="18"/>
        <v>1800392.5986054402</v>
      </c>
      <c r="S85" s="222">
        <f t="shared" si="18"/>
        <v>1831421.6764192118</v>
      </c>
      <c r="T85" s="222">
        <f t="shared" si="18"/>
        <v>1851360.5197387973</v>
      </c>
      <c r="U85" s="222">
        <f t="shared" si="18"/>
        <v>1870405.3439678112</v>
      </c>
      <c r="V85" s="222">
        <f t="shared" si="18"/>
        <v>1888423.5490610506</v>
      </c>
      <c r="W85" s="222">
        <f t="shared" si="18"/>
        <v>1905353.1788662388</v>
      </c>
      <c r="X85" s="222">
        <f t="shared" si="18"/>
        <v>1921932.5368628721</v>
      </c>
      <c r="Y85" s="222">
        <f t="shared" si="18"/>
        <v>1937584.2313407003</v>
      </c>
      <c r="Z85" s="222">
        <f t="shared" si="18"/>
        <v>1952383.3903143171</v>
      </c>
      <c r="AA85" s="222">
        <f t="shared" si="18"/>
        <v>1966477.6700308376</v>
      </c>
      <c r="AB85" s="222">
        <f t="shared" si="18"/>
        <v>1979965.6141664726</v>
      </c>
      <c r="AC85" s="222">
        <f t="shared" si="18"/>
        <v>1993766.1623706755</v>
      </c>
      <c r="AD85" s="222">
        <f t="shared" si="18"/>
        <v>2007030.1510644699</v>
      </c>
      <c r="AE85" s="222">
        <f t="shared" si="18"/>
        <v>2019714.5961783684</v>
      </c>
      <c r="AF85" s="222">
        <f t="shared" si="18"/>
        <v>2031742.3123667075</v>
      </c>
      <c r="AG85" s="222">
        <f t="shared" si="18"/>
        <v>2043045.5594251866</v>
      </c>
      <c r="AH85" s="222">
        <f t="shared" si="18"/>
        <v>2054517.179296362</v>
      </c>
      <c r="AI85" s="222">
        <f t="shared" si="18"/>
        <v>2065387.1757758837</v>
      </c>
      <c r="AJ85" s="222">
        <f t="shared" si="18"/>
        <v>2075576.4185533826</v>
      </c>
      <c r="AK85" s="222">
        <f t="shared" si="18"/>
        <v>2084976.2724149986</v>
      </c>
      <c r="AL85" s="222">
        <f t="shared" si="18"/>
        <v>2093503.9380745571</v>
      </c>
      <c r="AM85" s="222">
        <f t="shared" si="18"/>
        <v>2102236.1646894333</v>
      </c>
      <c r="AN85" s="222">
        <f t="shared" si="18"/>
        <v>2110238.5303114597</v>
      </c>
      <c r="AO85" s="222">
        <f t="shared" si="18"/>
        <v>2117400.0903460323</v>
      </c>
      <c r="AP85" s="222">
        <f t="shared" si="18"/>
        <v>2123587.1326128063</v>
      </c>
      <c r="AQ85" s="222">
        <f t="shared" si="18"/>
        <v>2128725.9324377305</v>
      </c>
      <c r="AR85" s="222">
        <f t="shared" si="18"/>
        <v>2133959.9279932082</v>
      </c>
      <c r="AS85" s="222">
        <f t="shared" si="18"/>
        <v>2138265.5462127998</v>
      </c>
      <c r="AT85" s="222">
        <f t="shared" si="18"/>
        <v>2141842.2849801555</v>
      </c>
      <c r="AU85" s="222">
        <f t="shared" si="18"/>
        <v>2145021.8172399686</v>
      </c>
      <c r="AV85" s="222">
        <f t="shared" si="18"/>
        <v>2148004.5586800859</v>
      </c>
    </row>
    <row r="86" spans="1:48" x14ac:dyDescent="0.3">
      <c r="A86" t="s">
        <v>139</v>
      </c>
      <c r="B86" s="222">
        <f t="shared" ref="B86:AV86" si="19">PRODUCT(B29*9.27)</f>
        <v>3318685.9238331001</v>
      </c>
      <c r="C86" s="222">
        <f t="shared" si="19"/>
        <v>3302998.7206134596</v>
      </c>
      <c r="D86" s="222">
        <f t="shared" si="19"/>
        <v>3282326.5177071895</v>
      </c>
      <c r="E86" s="222">
        <f t="shared" si="19"/>
        <v>3257860.5139242606</v>
      </c>
      <c r="F86" s="222">
        <f t="shared" si="19"/>
        <v>3230370.9819123298</v>
      </c>
      <c r="G86" s="222">
        <f t="shared" si="19"/>
        <v>3201139.84304205</v>
      </c>
      <c r="H86" s="222">
        <f t="shared" si="19"/>
        <v>3171342.12829785</v>
      </c>
      <c r="I86" s="222">
        <f t="shared" si="19"/>
        <v>3144701.3681278806</v>
      </c>
      <c r="J86" s="222">
        <f t="shared" si="19"/>
        <v>3117262.2003967492</v>
      </c>
      <c r="K86" s="222">
        <f t="shared" si="19"/>
        <v>3085594.5035699992</v>
      </c>
      <c r="L86" s="222">
        <f t="shared" si="19"/>
        <v>3062265.3008280001</v>
      </c>
      <c r="M86" s="222">
        <f t="shared" si="19"/>
        <v>3038149.4442359395</v>
      </c>
      <c r="N86" s="222">
        <f t="shared" si="19"/>
        <v>3020528.0793401999</v>
      </c>
      <c r="O86" s="222">
        <f t="shared" si="19"/>
        <v>3012083.6435702993</v>
      </c>
      <c r="P86" s="222">
        <f t="shared" si="19"/>
        <v>3001127.5606098599</v>
      </c>
      <c r="Q86" s="222">
        <f t="shared" si="19"/>
        <v>2989990.4930431205</v>
      </c>
      <c r="R86" s="222">
        <f t="shared" si="19"/>
        <v>2976734.4855948002</v>
      </c>
      <c r="S86" s="222">
        <f t="shared" si="19"/>
        <v>2976002.047658396</v>
      </c>
      <c r="T86" s="222">
        <f t="shared" si="19"/>
        <v>2965384.5349852759</v>
      </c>
      <c r="U86" s="222">
        <f t="shared" si="19"/>
        <v>2951920.4776206343</v>
      </c>
      <c r="V86" s="222">
        <f t="shared" si="19"/>
        <v>2933528.5050359634</v>
      </c>
      <c r="W86" s="222">
        <f t="shared" si="19"/>
        <v>2909125.456091457</v>
      </c>
      <c r="X86" s="222">
        <f t="shared" si="19"/>
        <v>2881875.5342659368</v>
      </c>
      <c r="Y86" s="222">
        <f t="shared" si="19"/>
        <v>2848551.6765141948</v>
      </c>
      <c r="Z86" s="222">
        <f t="shared" si="19"/>
        <v>2811942.7583657647</v>
      </c>
      <c r="AA86" s="222">
        <f t="shared" si="19"/>
        <v>2776535.5718142642</v>
      </c>
      <c r="AB86" s="222">
        <f t="shared" si="19"/>
        <v>2745186.7857537474</v>
      </c>
      <c r="AC86" s="222">
        <f t="shared" si="19"/>
        <v>2720678.7628636281</v>
      </c>
      <c r="AD86" s="222">
        <f t="shared" si="19"/>
        <v>2700298.9629424284</v>
      </c>
      <c r="AE86" s="222">
        <f t="shared" si="19"/>
        <v>2682938.3895269502</v>
      </c>
      <c r="AF86" s="222">
        <f t="shared" si="19"/>
        <v>2666474.5410805126</v>
      </c>
      <c r="AG86" s="222">
        <f t="shared" si="19"/>
        <v>2649486.0361838979</v>
      </c>
      <c r="AH86" s="222">
        <f t="shared" si="19"/>
        <v>2634981.2902953262</v>
      </c>
      <c r="AI86" s="222">
        <f t="shared" si="19"/>
        <v>2620802.1875554519</v>
      </c>
      <c r="AJ86" s="222">
        <f t="shared" si="19"/>
        <v>2606880.6751591498</v>
      </c>
      <c r="AK86" s="222">
        <f t="shared" si="19"/>
        <v>2593193.9326700144</v>
      </c>
      <c r="AL86" s="222">
        <f t="shared" si="19"/>
        <v>2579571.6967724976</v>
      </c>
      <c r="AM86" s="222">
        <f t="shared" si="19"/>
        <v>2568792.6804876663</v>
      </c>
      <c r="AN86" s="222">
        <f t="shared" si="19"/>
        <v>2558113.5853552497</v>
      </c>
      <c r="AO86" s="222">
        <f t="shared" si="19"/>
        <v>2547128.6236013211</v>
      </c>
      <c r="AP86" s="222">
        <f t="shared" si="19"/>
        <v>2535496.5414536889</v>
      </c>
      <c r="AQ86" s="222">
        <f t="shared" si="19"/>
        <v>2522999.0653972644</v>
      </c>
      <c r="AR86" s="222">
        <f t="shared" si="19"/>
        <v>2512185.8745280565</v>
      </c>
      <c r="AS86" s="222">
        <f t="shared" si="19"/>
        <v>2500785.25153556</v>
      </c>
      <c r="AT86" s="222">
        <f t="shared" si="19"/>
        <v>2488505.9897343176</v>
      </c>
      <c r="AU86" s="222">
        <f t="shared" si="19"/>
        <v>2474901.042635296</v>
      </c>
      <c r="AV86" s="222">
        <f t="shared" si="19"/>
        <v>2459610.013435672</v>
      </c>
    </row>
    <row r="87" spans="1:48" x14ac:dyDescent="0.3">
      <c r="A87" t="s">
        <v>25</v>
      </c>
      <c r="B87" s="222">
        <f t="shared" ref="B87:AV87" si="20">PRODUCT(B30*22.57)</f>
        <v>2141927.00053136</v>
      </c>
      <c r="C87" s="222">
        <f t="shared" si="20"/>
        <v>2170544.3852058398</v>
      </c>
      <c r="D87" s="222">
        <f t="shared" si="20"/>
        <v>2199032.4038991299</v>
      </c>
      <c r="E87" s="222">
        <f t="shared" si="20"/>
        <v>2222927.02395054</v>
      </c>
      <c r="F87" s="222">
        <f t="shared" si="20"/>
        <v>2249621.5912397406</v>
      </c>
      <c r="G87" s="222">
        <f t="shared" si="20"/>
        <v>2275002.1654717503</v>
      </c>
      <c r="H87" s="222">
        <f t="shared" si="20"/>
        <v>2295025.2646779204</v>
      </c>
      <c r="I87" s="222">
        <f t="shared" si="20"/>
        <v>2315281.1091321604</v>
      </c>
      <c r="J87" s="222">
        <f t="shared" si="20"/>
        <v>2334437.0392813501</v>
      </c>
      <c r="K87" s="222">
        <f t="shared" si="20"/>
        <v>2352453.3127635601</v>
      </c>
      <c r="L87" s="222">
        <f t="shared" si="20"/>
        <v>2369317.9607755006</v>
      </c>
      <c r="M87" s="222">
        <f t="shared" si="20"/>
        <v>2384966.7926798402</v>
      </c>
      <c r="N87" s="222">
        <f t="shared" si="20"/>
        <v>2400823.1143182297</v>
      </c>
      <c r="O87" s="222">
        <f t="shared" si="20"/>
        <v>2415493.2095027096</v>
      </c>
      <c r="P87" s="222">
        <f t="shared" si="20"/>
        <v>2428896.6763323299</v>
      </c>
      <c r="Q87" s="222">
        <f t="shared" si="20"/>
        <v>2440898.4101777002</v>
      </c>
      <c r="R87" s="222">
        <f t="shared" si="20"/>
        <v>2451385.7495660302</v>
      </c>
      <c r="S87" s="222">
        <f t="shared" si="20"/>
        <v>2465865.891299393</v>
      </c>
      <c r="T87" s="222">
        <f t="shared" si="20"/>
        <v>2475528.5813074019</v>
      </c>
      <c r="U87" s="222">
        <f t="shared" si="20"/>
        <v>2483837.4957616865</v>
      </c>
      <c r="V87" s="222">
        <f t="shared" si="20"/>
        <v>2490889.215413807</v>
      </c>
      <c r="W87" s="222">
        <f t="shared" si="20"/>
        <v>2496711.0082565611</v>
      </c>
      <c r="X87" s="222">
        <f t="shared" si="20"/>
        <v>2503078.1594185126</v>
      </c>
      <c r="Y87" s="222">
        <f t="shared" si="20"/>
        <v>2508440.0094473944</v>
      </c>
      <c r="Z87" s="222">
        <f t="shared" si="20"/>
        <v>2512612.5826212582</v>
      </c>
      <c r="AA87" s="222">
        <f t="shared" si="20"/>
        <v>2515350.4160440261</v>
      </c>
      <c r="AB87" s="222">
        <f t="shared" si="20"/>
        <v>2516498.2156972168</v>
      </c>
      <c r="AC87" s="222">
        <f t="shared" si="20"/>
        <v>2518274.6075764331</v>
      </c>
      <c r="AD87" s="222">
        <f t="shared" si="20"/>
        <v>2518718.37727015</v>
      </c>
      <c r="AE87" s="222">
        <f t="shared" si="20"/>
        <v>2517876.565588919</v>
      </c>
      <c r="AF87" s="222">
        <f t="shared" si="20"/>
        <v>2515836.24678896</v>
      </c>
      <c r="AG87" s="222">
        <f t="shared" si="20"/>
        <v>2512629.3354856074</v>
      </c>
      <c r="AH87" s="222">
        <f t="shared" si="20"/>
        <v>2510530.6836419119</v>
      </c>
      <c r="AI87" s="222">
        <f t="shared" si="20"/>
        <v>2507571.2793453261</v>
      </c>
      <c r="AJ87" s="222">
        <f t="shared" si="20"/>
        <v>2503786.3771255929</v>
      </c>
      <c r="AK87" s="222">
        <f t="shared" si="20"/>
        <v>2499202.7439447446</v>
      </c>
      <c r="AL87" s="222">
        <f t="shared" si="20"/>
        <v>2493788.4357678923</v>
      </c>
      <c r="AM87" s="222">
        <f t="shared" si="20"/>
        <v>2490036.0115751405</v>
      </c>
      <c r="AN87" s="222">
        <f t="shared" si="20"/>
        <v>2485862.4376546666</v>
      </c>
      <c r="AO87" s="222">
        <f t="shared" si="20"/>
        <v>2481163.9578945548</v>
      </c>
      <c r="AP87" s="222">
        <f t="shared" si="20"/>
        <v>2475843.7819619831</v>
      </c>
      <c r="AQ87" s="222">
        <f t="shared" si="20"/>
        <v>2469801.6936202389</v>
      </c>
      <c r="AR87" s="222">
        <f t="shared" si="20"/>
        <v>2465823.4593298649</v>
      </c>
      <c r="AS87" s="222">
        <f t="shared" si="20"/>
        <v>2461528.9220130038</v>
      </c>
      <c r="AT87" s="222">
        <f t="shared" si="20"/>
        <v>2456692.2845406574</v>
      </c>
      <c r="AU87" s="222">
        <f t="shared" si="20"/>
        <v>2450966.3850939432</v>
      </c>
      <c r="AV87" s="222">
        <f t="shared" si="20"/>
        <v>2444027.9708264237</v>
      </c>
    </row>
    <row r="88" spans="1:48" x14ac:dyDescent="0.3">
      <c r="A88" t="s">
        <v>55</v>
      </c>
      <c r="B88" s="222">
        <f t="shared" ref="B88:AV88" si="21">PRODUCT(B31*14.45)</f>
        <v>2195253.6031087497</v>
      </c>
      <c r="C88" s="222">
        <f t="shared" si="21"/>
        <v>2190116.3179539498</v>
      </c>
      <c r="D88" s="222">
        <f t="shared" si="21"/>
        <v>2187546.8750199499</v>
      </c>
      <c r="E88" s="222">
        <f t="shared" si="21"/>
        <v>2181937.4667635998</v>
      </c>
      <c r="F88" s="222">
        <f t="shared" si="21"/>
        <v>2173436.1013847999</v>
      </c>
      <c r="G88" s="222">
        <f t="shared" si="21"/>
        <v>2169196.3245150005</v>
      </c>
      <c r="H88" s="222">
        <f t="shared" si="21"/>
        <v>2165279.7012605993</v>
      </c>
      <c r="I88" s="222">
        <f t="shared" si="21"/>
        <v>2158155.8265221994</v>
      </c>
      <c r="J88" s="222">
        <f t="shared" si="21"/>
        <v>2155282.1347777499</v>
      </c>
      <c r="K88" s="222">
        <f t="shared" si="21"/>
        <v>2152820.3427686999</v>
      </c>
      <c r="L88" s="222">
        <f t="shared" si="21"/>
        <v>2146798.5440694001</v>
      </c>
      <c r="M88" s="222">
        <f t="shared" si="21"/>
        <v>2143955.8415203998</v>
      </c>
      <c r="N88" s="222">
        <f t="shared" si="21"/>
        <v>2138340.2443001503</v>
      </c>
      <c r="O88" s="222">
        <f t="shared" si="21"/>
        <v>2132795.4653449999</v>
      </c>
      <c r="P88" s="222">
        <f t="shared" si="21"/>
        <v>2130405.5247616</v>
      </c>
      <c r="Q88" s="222">
        <f t="shared" si="21"/>
        <v>2127255.8602123498</v>
      </c>
      <c r="R88" s="222">
        <f t="shared" si="21"/>
        <v>2123064.7538469997</v>
      </c>
      <c r="S88" s="222">
        <f t="shared" si="21"/>
        <v>2118240.5493205497</v>
      </c>
      <c r="T88" s="222">
        <f t="shared" si="21"/>
        <v>2112817.4939398626</v>
      </c>
      <c r="U88" s="222">
        <f t="shared" si="21"/>
        <v>2106620.2164028939</v>
      </c>
      <c r="V88" s="222">
        <f t="shared" si="21"/>
        <v>2099424.4664835753</v>
      </c>
      <c r="W88" s="222">
        <f t="shared" si="21"/>
        <v>2091006.5465300002</v>
      </c>
      <c r="X88" s="222">
        <f t="shared" si="21"/>
        <v>2083286.0291597999</v>
      </c>
      <c r="Y88" s="222">
        <f t="shared" si="21"/>
        <v>2074838.6870134003</v>
      </c>
      <c r="Z88" s="222">
        <f t="shared" si="21"/>
        <v>2065868.68658455</v>
      </c>
      <c r="AA88" s="222">
        <f t="shared" si="21"/>
        <v>2056881.5317542625</v>
      </c>
      <c r="AB88" s="222">
        <f t="shared" si="21"/>
        <v>2048216.5251731873</v>
      </c>
      <c r="AC88" s="222">
        <f t="shared" si="21"/>
        <v>2041596.2126773745</v>
      </c>
      <c r="AD88" s="222">
        <f t="shared" si="21"/>
        <v>2035846.3989402996</v>
      </c>
      <c r="AE88" s="222">
        <f t="shared" si="21"/>
        <v>2030949.5675644376</v>
      </c>
      <c r="AF88" s="222">
        <f t="shared" si="21"/>
        <v>2026771.850131762</v>
      </c>
      <c r="AG88" s="222">
        <f t="shared" si="21"/>
        <v>2023037.9880937503</v>
      </c>
      <c r="AH88" s="222">
        <f t="shared" si="21"/>
        <v>2021505.8289790002</v>
      </c>
      <c r="AI88" s="222">
        <f t="shared" si="21"/>
        <v>2021121.6526552187</v>
      </c>
      <c r="AJ88" s="222">
        <f t="shared" si="21"/>
        <v>2021354.6520864118</v>
      </c>
      <c r="AK88" s="222">
        <f t="shared" si="21"/>
        <v>2021583.6194106436</v>
      </c>
      <c r="AL88" s="222">
        <f t="shared" si="21"/>
        <v>2021296.1623753749</v>
      </c>
      <c r="AM88" s="222">
        <f t="shared" si="21"/>
        <v>2022505.9865701813</v>
      </c>
      <c r="AN88" s="222">
        <f t="shared" si="21"/>
        <v>2023884.2457086495</v>
      </c>
      <c r="AO88" s="222">
        <f t="shared" si="21"/>
        <v>2024946.3547060997</v>
      </c>
      <c r="AP88" s="222">
        <f t="shared" si="21"/>
        <v>2025099.8844524496</v>
      </c>
      <c r="AQ88" s="222">
        <f t="shared" si="21"/>
        <v>2023838.8439152185</v>
      </c>
      <c r="AR88" s="222">
        <f t="shared" si="21"/>
        <v>2023301.2696905001</v>
      </c>
      <c r="AS88" s="222">
        <f t="shared" si="21"/>
        <v>2022032.6205602752</v>
      </c>
      <c r="AT88" s="222">
        <f t="shared" si="21"/>
        <v>2020028.0659108995</v>
      </c>
      <c r="AU88" s="222">
        <f t="shared" si="21"/>
        <v>2017411.7354855749</v>
      </c>
      <c r="AV88" s="222">
        <f t="shared" si="21"/>
        <v>2014120.8508859372</v>
      </c>
    </row>
    <row r="89" spans="1:48" x14ac:dyDescent="0.3">
      <c r="A89" t="s">
        <v>27</v>
      </c>
      <c r="B89" s="222">
        <f t="shared" ref="B89:AV89" si="22">PRODUCT(B32*12.06)</f>
        <v>57465.405347040003</v>
      </c>
      <c r="C89" s="222">
        <f t="shared" si="22"/>
        <v>58246.453350000003</v>
      </c>
      <c r="D89" s="222">
        <f t="shared" si="22"/>
        <v>58939.473579840007</v>
      </c>
      <c r="E89" s="222">
        <f t="shared" si="22"/>
        <v>59606.407547280003</v>
      </c>
      <c r="F89" s="222">
        <f t="shared" si="22"/>
        <v>60143.420099520015</v>
      </c>
      <c r="G89" s="222">
        <f t="shared" si="22"/>
        <v>60810.421409999995</v>
      </c>
      <c r="H89" s="222">
        <f t="shared" si="22"/>
        <v>61373.508502320001</v>
      </c>
      <c r="I89" s="222">
        <f t="shared" si="22"/>
        <v>61897.602189599995</v>
      </c>
      <c r="J89" s="222">
        <f t="shared" si="22"/>
        <v>62447.31335502</v>
      </c>
      <c r="K89" s="222">
        <f t="shared" si="22"/>
        <v>63021.986851140005</v>
      </c>
      <c r="L89" s="222">
        <f t="shared" si="22"/>
        <v>63744.064987680002</v>
      </c>
      <c r="M89" s="222">
        <f t="shared" si="22"/>
        <v>64359.249736319995</v>
      </c>
      <c r="N89" s="222">
        <f t="shared" si="22"/>
        <v>65161.697087699991</v>
      </c>
      <c r="O89" s="222">
        <f t="shared" si="22"/>
        <v>65860.083969300002</v>
      </c>
      <c r="P89" s="222">
        <f t="shared" si="22"/>
        <v>66697.531611480008</v>
      </c>
      <c r="Q89" s="222">
        <f t="shared" si="22"/>
        <v>67388.178409200002</v>
      </c>
      <c r="R89" s="222">
        <f t="shared" si="22"/>
        <v>68177.45835108</v>
      </c>
      <c r="S89" s="222">
        <f t="shared" si="22"/>
        <v>68818.469686200013</v>
      </c>
      <c r="T89" s="222">
        <f t="shared" si="22"/>
        <v>69488.643551357658</v>
      </c>
      <c r="U89" s="222">
        <f t="shared" si="22"/>
        <v>70132.536534091778</v>
      </c>
      <c r="V89" s="222">
        <f t="shared" si="22"/>
        <v>70752.086567152961</v>
      </c>
      <c r="W89" s="222">
        <f t="shared" si="22"/>
        <v>71348.170713331769</v>
      </c>
      <c r="X89" s="222">
        <f t="shared" si="22"/>
        <v>71952.021523630596</v>
      </c>
      <c r="Y89" s="222">
        <f t="shared" si="22"/>
        <v>72540.449026941176</v>
      </c>
      <c r="Z89" s="222">
        <f t="shared" si="22"/>
        <v>73114.766504767089</v>
      </c>
      <c r="AA89" s="222">
        <f t="shared" si="22"/>
        <v>73678.002461470605</v>
      </c>
      <c r="AB89" s="222">
        <f t="shared" si="22"/>
        <v>74230.343624160014</v>
      </c>
      <c r="AC89" s="222">
        <f t="shared" si="22"/>
        <v>74808.41328509296</v>
      </c>
      <c r="AD89" s="222">
        <f t="shared" si="22"/>
        <v>75388.705954475314</v>
      </c>
      <c r="AE89" s="222">
        <f t="shared" si="22"/>
        <v>75970.854543642359</v>
      </c>
      <c r="AF89" s="222">
        <f t="shared" si="22"/>
        <v>76551.46925262353</v>
      </c>
      <c r="AG89" s="222">
        <f t="shared" si="22"/>
        <v>77123.834783269442</v>
      </c>
      <c r="AH89" s="222">
        <f t="shared" si="22"/>
        <v>77726.585171774117</v>
      </c>
      <c r="AI89" s="222">
        <f t="shared" si="22"/>
        <v>78337.698035220019</v>
      </c>
      <c r="AJ89" s="222">
        <f t="shared" si="22"/>
        <v>78949.734195240017</v>
      </c>
      <c r="AK89" s="222">
        <f t="shared" si="22"/>
        <v>79555.460118458825</v>
      </c>
      <c r="AL89" s="222">
        <f t="shared" si="22"/>
        <v>80148.302075520012</v>
      </c>
      <c r="AM89" s="222">
        <f t="shared" si="22"/>
        <v>80777.582786265906</v>
      </c>
      <c r="AN89" s="222">
        <f t="shared" si="22"/>
        <v>81411.367479945897</v>
      </c>
      <c r="AO89" s="222">
        <f t="shared" si="22"/>
        <v>82035.611736765903</v>
      </c>
      <c r="AP89" s="222">
        <f t="shared" si="22"/>
        <v>82629.542959411774</v>
      </c>
      <c r="AQ89" s="222">
        <f t="shared" si="22"/>
        <v>83175.944107436488</v>
      </c>
      <c r="AR89" s="222">
        <f t="shared" si="22"/>
        <v>83728.950154242382</v>
      </c>
      <c r="AS89" s="222">
        <f t="shared" si="22"/>
        <v>84251.519676021213</v>
      </c>
      <c r="AT89" s="222">
        <f t="shared" si="22"/>
        <v>84745.871398503557</v>
      </c>
      <c r="AU89" s="222">
        <f t="shared" si="22"/>
        <v>85218.846394288252</v>
      </c>
      <c r="AV89" s="222">
        <f t="shared" si="22"/>
        <v>85669.841377482371</v>
      </c>
    </row>
    <row r="90" spans="1:48" x14ac:dyDescent="0.3">
      <c r="A90" s="73" t="s">
        <v>263</v>
      </c>
      <c r="B90" s="222">
        <f>SUM(B83:B89)</f>
        <v>11618124.650976429</v>
      </c>
      <c r="C90" s="222">
        <f t="shared" ref="C90:AV90" si="23">SUM(C83:C89)</f>
        <v>11758549.817088919</v>
      </c>
      <c r="D90" s="222">
        <f t="shared" si="23"/>
        <v>11894871.266271768</v>
      </c>
      <c r="E90" s="222">
        <f t="shared" si="23"/>
        <v>12025287.301344443</v>
      </c>
      <c r="F90" s="222">
        <f t="shared" si="23"/>
        <v>12164973.981337259</v>
      </c>
      <c r="G90" s="222">
        <f t="shared" si="23"/>
        <v>12321015.06335376</v>
      </c>
      <c r="H90" s="222">
        <f t="shared" si="23"/>
        <v>12468269.445925139</v>
      </c>
      <c r="I90" s="222">
        <f t="shared" si="23"/>
        <v>12621946.325039161</v>
      </c>
      <c r="J90" s="222">
        <f t="shared" si="23"/>
        <v>12774306.329606829</v>
      </c>
      <c r="K90" s="222">
        <f t="shared" si="23"/>
        <v>12935126.122378632</v>
      </c>
      <c r="L90" s="222">
        <f t="shared" si="23"/>
        <v>13092198.405695949</v>
      </c>
      <c r="M90" s="222">
        <f t="shared" si="23"/>
        <v>13256595.501283031</v>
      </c>
      <c r="N90" s="222">
        <f t="shared" si="23"/>
        <v>13418246.88256008</v>
      </c>
      <c r="O90" s="222">
        <f t="shared" si="23"/>
        <v>13591518.07108664</v>
      </c>
      <c r="P90" s="222">
        <f t="shared" si="23"/>
        <v>13771539.454590142</v>
      </c>
      <c r="Q90" s="222">
        <f t="shared" si="23"/>
        <v>13943762.408340041</v>
      </c>
      <c r="R90" s="222">
        <f t="shared" si="23"/>
        <v>14106565.590015918</v>
      </c>
      <c r="S90" s="222">
        <f t="shared" si="23"/>
        <v>14348655.590465518</v>
      </c>
      <c r="T90" s="222">
        <f t="shared" si="23"/>
        <v>14538008.91568327</v>
      </c>
      <c r="U90" s="222">
        <f t="shared" si="23"/>
        <v>14725066.643126156</v>
      </c>
      <c r="V90" s="222">
        <f t="shared" si="23"/>
        <v>14907717.378756024</v>
      </c>
      <c r="W90" s="222">
        <f t="shared" si="23"/>
        <v>15084743.55141113</v>
      </c>
      <c r="X90" s="222">
        <f t="shared" si="23"/>
        <v>15262669.622104123</v>
      </c>
      <c r="Y90" s="222">
        <f t="shared" si="23"/>
        <v>15436020.871476619</v>
      </c>
      <c r="Z90" s="222">
        <f t="shared" si="23"/>
        <v>15607663.706424335</v>
      </c>
      <c r="AA90" s="222">
        <f t="shared" si="23"/>
        <v>15782527.375421688</v>
      </c>
      <c r="AB90" s="222">
        <f t="shared" si="23"/>
        <v>15963753.2185219</v>
      </c>
      <c r="AC90" s="222">
        <f t="shared" si="23"/>
        <v>16158650.369149907</v>
      </c>
      <c r="AD90" s="222">
        <f t="shared" si="23"/>
        <v>16361147.870665954</v>
      </c>
      <c r="AE90" s="222">
        <f t="shared" si="23"/>
        <v>16569964.75189928</v>
      </c>
      <c r="AF90" s="222">
        <f t="shared" si="23"/>
        <v>16782665.918775126</v>
      </c>
      <c r="AG90" s="222">
        <f t="shared" si="23"/>
        <v>16997305.350204177</v>
      </c>
      <c r="AH90" s="222">
        <f t="shared" si="23"/>
        <v>17221780.330943901</v>
      </c>
      <c r="AI90" s="222">
        <f t="shared" si="23"/>
        <v>17450377.505777553</v>
      </c>
      <c r="AJ90" s="222">
        <f t="shared" si="23"/>
        <v>17682097.853144109</v>
      </c>
      <c r="AK90" s="222">
        <f t="shared" si="23"/>
        <v>17915749.937873516</v>
      </c>
      <c r="AL90" s="222">
        <f t="shared" si="23"/>
        <v>18150092.403419677</v>
      </c>
      <c r="AM90" s="222">
        <f t="shared" si="23"/>
        <v>18394284.573036693</v>
      </c>
      <c r="AN90" s="222">
        <f t="shared" si="23"/>
        <v>18640423.881393597</v>
      </c>
      <c r="AO90" s="222">
        <f t="shared" si="23"/>
        <v>18886882.471687797</v>
      </c>
      <c r="AP90" s="222">
        <f t="shared" si="23"/>
        <v>19131857.881110407</v>
      </c>
      <c r="AQ90" s="222">
        <f t="shared" si="23"/>
        <v>19373865.008329242</v>
      </c>
      <c r="AR90" s="222">
        <f t="shared" si="23"/>
        <v>19622662.521841895</v>
      </c>
      <c r="AS90" s="222">
        <f t="shared" si="23"/>
        <v>19870209.673701633</v>
      </c>
      <c r="AT90" s="222">
        <f t="shared" si="23"/>
        <v>20115638.776521862</v>
      </c>
      <c r="AU90" s="222">
        <f t="shared" si="23"/>
        <v>20357939.743846506</v>
      </c>
      <c r="AV90" s="222">
        <f t="shared" si="23"/>
        <v>20596055.804852936</v>
      </c>
    </row>
    <row r="93" spans="1:48" x14ac:dyDescent="0.3">
      <c r="A93" s="206"/>
      <c r="B93" s="205" t="s">
        <v>264</v>
      </c>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row>
    <row r="94" spans="1:48" x14ac:dyDescent="0.3">
      <c r="A94" s="205" t="s">
        <v>138</v>
      </c>
      <c r="B94" s="207">
        <v>2014</v>
      </c>
      <c r="C94" s="207">
        <v>2015</v>
      </c>
      <c r="D94" s="207">
        <v>2016</v>
      </c>
      <c r="E94" s="207">
        <v>2017</v>
      </c>
      <c r="F94" s="207">
        <v>2018</v>
      </c>
      <c r="G94" s="207">
        <v>2019</v>
      </c>
      <c r="H94" s="207" t="s">
        <v>91</v>
      </c>
      <c r="I94" s="207" t="s">
        <v>92</v>
      </c>
      <c r="J94" s="207" t="s">
        <v>93</v>
      </c>
      <c r="K94" s="207" t="s">
        <v>94</v>
      </c>
      <c r="L94" s="207" t="s">
        <v>95</v>
      </c>
      <c r="M94" s="207" t="s">
        <v>96</v>
      </c>
      <c r="N94" s="207" t="s">
        <v>97</v>
      </c>
      <c r="O94" s="207" t="s">
        <v>98</v>
      </c>
      <c r="P94" s="207" t="s">
        <v>99</v>
      </c>
      <c r="Q94" s="207" t="s">
        <v>100</v>
      </c>
      <c r="R94" s="207" t="s">
        <v>101</v>
      </c>
      <c r="S94" s="207" t="s">
        <v>102</v>
      </c>
      <c r="T94" s="207" t="s">
        <v>103</v>
      </c>
      <c r="U94" s="207" t="s">
        <v>104</v>
      </c>
      <c r="V94" s="207" t="s">
        <v>105</v>
      </c>
      <c r="W94" s="207" t="s">
        <v>106</v>
      </c>
      <c r="X94" s="207" t="s">
        <v>107</v>
      </c>
      <c r="Y94" s="207" t="s">
        <v>108</v>
      </c>
      <c r="Z94" s="207" t="s">
        <v>109</v>
      </c>
      <c r="AA94" s="207" t="s">
        <v>110</v>
      </c>
      <c r="AB94" s="207" t="s">
        <v>111</v>
      </c>
      <c r="AC94" s="207" t="s">
        <v>112</v>
      </c>
      <c r="AD94" s="207" t="s">
        <v>113</v>
      </c>
      <c r="AE94" s="207" t="s">
        <v>114</v>
      </c>
      <c r="AF94" s="207" t="s">
        <v>115</v>
      </c>
      <c r="AG94" s="207" t="s">
        <v>116</v>
      </c>
      <c r="AH94" s="207" t="s">
        <v>117</v>
      </c>
      <c r="AI94" s="207" t="s">
        <v>118</v>
      </c>
      <c r="AJ94" s="207" t="s">
        <v>119</v>
      </c>
      <c r="AK94" s="207" t="s">
        <v>120</v>
      </c>
      <c r="AL94" s="207" t="s">
        <v>121</v>
      </c>
      <c r="AM94" s="207" t="s">
        <v>122</v>
      </c>
      <c r="AN94" s="207" t="s">
        <v>123</v>
      </c>
      <c r="AO94" s="207" t="s">
        <v>124</v>
      </c>
      <c r="AP94" s="207" t="s">
        <v>125</v>
      </c>
      <c r="AQ94" s="207" t="s">
        <v>126</v>
      </c>
      <c r="AR94" s="207" t="s">
        <v>127</v>
      </c>
      <c r="AS94" s="207" t="s">
        <v>128</v>
      </c>
      <c r="AT94" s="207" t="s">
        <v>129</v>
      </c>
      <c r="AU94" s="207" t="s">
        <v>130</v>
      </c>
      <c r="AV94" s="207" t="s">
        <v>131</v>
      </c>
    </row>
    <row r="95" spans="1:48" x14ac:dyDescent="0.3">
      <c r="A95" s="208" t="s">
        <v>0</v>
      </c>
      <c r="B95" s="223">
        <v>1709727.507</v>
      </c>
      <c r="C95" s="223">
        <v>1806619.0879999998</v>
      </c>
      <c r="D95" s="223">
        <v>1894964.2829999998</v>
      </c>
      <c r="E95" s="223">
        <v>1985538.97</v>
      </c>
      <c r="F95" s="223">
        <v>2084348.2919999999</v>
      </c>
      <c r="G95" s="223">
        <v>2191275.7359999996</v>
      </c>
      <c r="H95" s="223">
        <v>2303597.4169999999</v>
      </c>
      <c r="I95" s="223">
        <v>2419549.895</v>
      </c>
      <c r="J95" s="223">
        <v>2540263.6609999998</v>
      </c>
      <c r="K95" s="223">
        <v>2664860.1439999999</v>
      </c>
      <c r="L95" s="223">
        <v>2791405.8579999995</v>
      </c>
      <c r="M95" s="223">
        <v>2921903.5669999998</v>
      </c>
      <c r="N95" s="223">
        <v>3054082.8419999997</v>
      </c>
      <c r="O95" s="223">
        <v>3191058.0440000002</v>
      </c>
      <c r="P95" s="223">
        <v>3329614.0440000002</v>
      </c>
      <c r="Q95" s="223">
        <v>3471476.4939999999</v>
      </c>
      <c r="R95" s="223">
        <v>3615662.9059999995</v>
      </c>
      <c r="S95" s="223">
        <v>3663924.8041617651</v>
      </c>
      <c r="T95" s="223">
        <v>3783603.058558824</v>
      </c>
      <c r="U95" s="223">
        <v>3903281.3129558829</v>
      </c>
      <c r="V95" s="223">
        <v>4022959.5673529417</v>
      </c>
      <c r="W95" s="223">
        <v>4142637.8217500001</v>
      </c>
      <c r="X95" s="223">
        <v>4262316.0761470599</v>
      </c>
      <c r="Y95" s="223">
        <v>4381994.3305441178</v>
      </c>
      <c r="Z95" s="223">
        <v>4501672.5849411776</v>
      </c>
      <c r="AA95" s="223">
        <v>4621350.8393382356</v>
      </c>
      <c r="AB95" s="223">
        <v>4741029.0937352944</v>
      </c>
      <c r="AC95" s="223">
        <v>4860707.3481323542</v>
      </c>
      <c r="AD95" s="223">
        <v>4980385.6025294121</v>
      </c>
      <c r="AE95" s="223">
        <v>5100063.8569264719</v>
      </c>
      <c r="AF95" s="223">
        <v>5219742.1113235289</v>
      </c>
      <c r="AG95" s="223">
        <v>5339420.3657205887</v>
      </c>
      <c r="AH95" s="223">
        <v>5459098.6201176476</v>
      </c>
      <c r="AI95" s="223">
        <v>5578776.8745147064</v>
      </c>
      <c r="AJ95" s="223">
        <v>5698455.1289117662</v>
      </c>
      <c r="AK95" s="223">
        <v>5818133.3833088242</v>
      </c>
      <c r="AL95" s="223">
        <v>5937811.637705883</v>
      </c>
      <c r="AM95" s="223">
        <v>6057489.8921029409</v>
      </c>
      <c r="AN95" s="223">
        <v>6177168.1465000007</v>
      </c>
      <c r="AO95" s="223">
        <v>6296846.4008970587</v>
      </c>
      <c r="AP95" s="223">
        <v>6416524.6552941184</v>
      </c>
      <c r="AQ95" s="223">
        <v>6536202.9096911782</v>
      </c>
      <c r="AR95" s="223">
        <v>6655881.1640882352</v>
      </c>
      <c r="AS95" s="223">
        <v>6775559.418485295</v>
      </c>
      <c r="AT95" s="223">
        <v>6895237.672882353</v>
      </c>
      <c r="AU95" s="223">
        <v>7014915.9272794127</v>
      </c>
      <c r="AV95" s="223">
        <v>7134594.1816764707</v>
      </c>
    </row>
    <row r="96" spans="1:48" x14ac:dyDescent="0.3">
      <c r="A96" s="210" t="s">
        <v>59</v>
      </c>
      <c r="B96" s="224">
        <v>805637.36</v>
      </c>
      <c r="C96" s="224">
        <v>823746.70400000003</v>
      </c>
      <c r="D96" s="224">
        <v>840235.61599999992</v>
      </c>
      <c r="E96" s="224">
        <v>857737.05599999998</v>
      </c>
      <c r="F96" s="224">
        <v>875602.46400000004</v>
      </c>
      <c r="G96" s="224">
        <v>894311.96799999999</v>
      </c>
      <c r="H96" s="224">
        <v>912742.68800000008</v>
      </c>
      <c r="I96" s="224">
        <v>931721.29599999997</v>
      </c>
      <c r="J96" s="224">
        <v>949755.13599999994</v>
      </c>
      <c r="K96" s="224">
        <v>967603.12</v>
      </c>
      <c r="L96" s="224">
        <v>984146.24</v>
      </c>
      <c r="M96" s="224">
        <v>1000942.9759999999</v>
      </c>
      <c r="N96" s="224">
        <v>1016018.608</v>
      </c>
      <c r="O96" s="224">
        <v>1030437.936</v>
      </c>
      <c r="P96" s="224">
        <v>1043740.1919999999</v>
      </c>
      <c r="Q96" s="224">
        <v>1056633.9519999998</v>
      </c>
      <c r="R96" s="224">
        <v>1069916.848</v>
      </c>
      <c r="S96" s="224">
        <v>1096728.7967058823</v>
      </c>
      <c r="T96" s="224">
        <v>1113614.1521568627</v>
      </c>
      <c r="U96" s="224">
        <v>1130499.507607843</v>
      </c>
      <c r="V96" s="224">
        <v>1147384.8630588234</v>
      </c>
      <c r="W96" s="224">
        <v>1164270.218509804</v>
      </c>
      <c r="X96" s="224">
        <v>1181155.5739607844</v>
      </c>
      <c r="Y96" s="224">
        <v>1198040.9294117647</v>
      </c>
      <c r="Z96" s="224">
        <v>1214926.2848627451</v>
      </c>
      <c r="AA96" s="224">
        <v>1231811.6403137255</v>
      </c>
      <c r="AB96" s="224">
        <v>1248696.9957647058</v>
      </c>
      <c r="AC96" s="224">
        <v>1265582.3512156862</v>
      </c>
      <c r="AD96" s="224">
        <v>1282467.7066666665</v>
      </c>
      <c r="AE96" s="224">
        <v>1299353.0621176471</v>
      </c>
      <c r="AF96" s="224">
        <v>1316238.4175686273</v>
      </c>
      <c r="AG96" s="224">
        <v>1333123.7730196076</v>
      </c>
      <c r="AH96" s="224">
        <v>1350009.1284705882</v>
      </c>
      <c r="AI96" s="224">
        <v>1366894.4839215686</v>
      </c>
      <c r="AJ96" s="224">
        <v>1383779.839372549</v>
      </c>
      <c r="AK96" s="224">
        <v>1400665.1948235291</v>
      </c>
      <c r="AL96" s="224">
        <v>1417550.5502745099</v>
      </c>
      <c r="AM96" s="224">
        <v>1434435.9057254901</v>
      </c>
      <c r="AN96" s="224">
        <v>1451321.2611764704</v>
      </c>
      <c r="AO96" s="224">
        <v>1468206.616627451</v>
      </c>
      <c r="AP96" s="224">
        <v>1485091.9720784314</v>
      </c>
      <c r="AQ96" s="224">
        <v>1501977.3275294118</v>
      </c>
      <c r="AR96" s="224">
        <v>1518862.6829803919</v>
      </c>
      <c r="AS96" s="224">
        <v>1535748.0384313727</v>
      </c>
      <c r="AT96" s="224">
        <v>1552633.3938823529</v>
      </c>
      <c r="AU96" s="224">
        <v>1569518.7493333332</v>
      </c>
      <c r="AV96" s="224">
        <v>1586404.1047843138</v>
      </c>
    </row>
    <row r="97" spans="1:48" x14ac:dyDescent="0.3">
      <c r="A97" s="212" t="s">
        <v>58</v>
      </c>
      <c r="B97" s="225">
        <v>1383643.6139999998</v>
      </c>
      <c r="C97" s="225">
        <v>1403432.8439999998</v>
      </c>
      <c r="D97" s="225">
        <v>1428035.841</v>
      </c>
      <c r="E97" s="225">
        <v>1458070.8870000001</v>
      </c>
      <c r="F97" s="225">
        <v>1489825.486</v>
      </c>
      <c r="G97" s="225">
        <v>1521849.97</v>
      </c>
      <c r="H97" s="225">
        <v>1554909.831</v>
      </c>
      <c r="I97" s="225">
        <v>1585758.7379999999</v>
      </c>
      <c r="J97" s="225">
        <v>1616355.2849999999</v>
      </c>
      <c r="K97" s="225">
        <v>1646117.642</v>
      </c>
      <c r="L97" s="225">
        <v>1674647.6410000001</v>
      </c>
      <c r="M97" s="225">
        <v>1699209.98</v>
      </c>
      <c r="N97" s="225">
        <v>1723928.642</v>
      </c>
      <c r="O97" s="225">
        <v>1745393.9629999998</v>
      </c>
      <c r="P97" s="225">
        <v>1766549.442</v>
      </c>
      <c r="Q97" s="225">
        <v>1784033.0829999999</v>
      </c>
      <c r="R97" s="225">
        <v>1800999.3859999999</v>
      </c>
      <c r="S97" s="225">
        <v>1852789.0752867649</v>
      </c>
      <c r="T97" s="225">
        <v>1880335.8204166668</v>
      </c>
      <c r="U97" s="225">
        <v>1907882.5655465689</v>
      </c>
      <c r="V97" s="225">
        <v>1935429.3106764709</v>
      </c>
      <c r="W97" s="225">
        <v>1962976.0558063725</v>
      </c>
      <c r="X97" s="225">
        <v>1990522.8009362747</v>
      </c>
      <c r="Y97" s="225">
        <v>2018069.5460661766</v>
      </c>
      <c r="Z97" s="225">
        <v>2045616.2911960783</v>
      </c>
      <c r="AA97" s="225">
        <v>2073163.0363259807</v>
      </c>
      <c r="AB97" s="225">
        <v>2100709.7814558824</v>
      </c>
      <c r="AC97" s="225">
        <v>2128256.5265857843</v>
      </c>
      <c r="AD97" s="225">
        <v>2155803.2717156867</v>
      </c>
      <c r="AE97" s="225">
        <v>2183350.0168455881</v>
      </c>
      <c r="AF97" s="225">
        <v>2210896.7619754905</v>
      </c>
      <c r="AG97" s="225">
        <v>2238443.5071053924</v>
      </c>
      <c r="AH97" s="225">
        <v>2265990.2522352943</v>
      </c>
      <c r="AI97" s="225">
        <v>2293536.9973651962</v>
      </c>
      <c r="AJ97" s="225">
        <v>2321083.7424950982</v>
      </c>
      <c r="AK97" s="225">
        <v>2348630.4876250005</v>
      </c>
      <c r="AL97" s="225">
        <v>2376177.232754902</v>
      </c>
      <c r="AM97" s="225">
        <v>2403723.9778848039</v>
      </c>
      <c r="AN97" s="225">
        <v>2431270.7230147063</v>
      </c>
      <c r="AO97" s="225">
        <v>2458817.4681446077</v>
      </c>
      <c r="AP97" s="225">
        <v>2486364.2132745101</v>
      </c>
      <c r="AQ97" s="225">
        <v>2513910.958404412</v>
      </c>
      <c r="AR97" s="225">
        <v>2541457.7035343139</v>
      </c>
      <c r="AS97" s="225">
        <v>2569004.4486642159</v>
      </c>
      <c r="AT97" s="225">
        <v>2596551.1937941178</v>
      </c>
      <c r="AU97" s="225">
        <v>2624097.9389240202</v>
      </c>
      <c r="AV97" s="225">
        <v>2651644.6840539216</v>
      </c>
    </row>
    <row r="98" spans="1:48" x14ac:dyDescent="0.3">
      <c r="A98" s="214" t="s">
        <v>139</v>
      </c>
      <c r="B98" s="226">
        <v>3281590.1969999997</v>
      </c>
      <c r="C98" s="226">
        <v>3265017.2909999997</v>
      </c>
      <c r="D98" s="226">
        <v>3246178.7969999998</v>
      </c>
      <c r="E98" s="226">
        <v>3221514.108</v>
      </c>
      <c r="F98" s="226">
        <v>3193566.9119999995</v>
      </c>
      <c r="G98" s="226">
        <v>3165261.8939999999</v>
      </c>
      <c r="H98" s="226">
        <v>3136017.8249999997</v>
      </c>
      <c r="I98" s="226">
        <v>3110321.3849999998</v>
      </c>
      <c r="J98" s="226">
        <v>3082072.9139999999</v>
      </c>
      <c r="K98" s="226">
        <v>3054057.1199999996</v>
      </c>
      <c r="L98" s="226">
        <v>3028641.5609999998</v>
      </c>
      <c r="M98" s="226">
        <v>3006693.909</v>
      </c>
      <c r="N98" s="226">
        <v>2990155.3019999997</v>
      </c>
      <c r="O98" s="226">
        <v>2980063.0530000003</v>
      </c>
      <c r="P98" s="226">
        <v>2969734.4189999998</v>
      </c>
      <c r="Q98" s="226">
        <v>2961459.09</v>
      </c>
      <c r="R98" s="226">
        <v>2949834.51</v>
      </c>
      <c r="S98" s="226">
        <v>2893542.0396617642</v>
      </c>
      <c r="T98" s="226">
        <v>2870980.1729117651</v>
      </c>
      <c r="U98" s="226">
        <v>2848418.306161765</v>
      </c>
      <c r="V98" s="226">
        <v>2825856.439411765</v>
      </c>
      <c r="W98" s="226">
        <v>2803294.5726617649</v>
      </c>
      <c r="X98" s="226">
        <v>2780732.7059117649</v>
      </c>
      <c r="Y98" s="226">
        <v>2758170.8391617648</v>
      </c>
      <c r="Z98" s="226">
        <v>2735608.9724117648</v>
      </c>
      <c r="AA98" s="226">
        <v>2713047.1056617647</v>
      </c>
      <c r="AB98" s="226">
        <v>2690485.2389117647</v>
      </c>
      <c r="AC98" s="226">
        <v>2667923.3721617647</v>
      </c>
      <c r="AD98" s="226">
        <v>2645361.5054117646</v>
      </c>
      <c r="AE98" s="226">
        <v>2622799.638661765</v>
      </c>
      <c r="AF98" s="226">
        <v>2600237.7719117645</v>
      </c>
      <c r="AG98" s="226">
        <v>2577675.9051617649</v>
      </c>
      <c r="AH98" s="226">
        <v>2555114.0384117649</v>
      </c>
      <c r="AI98" s="226">
        <v>2532552.1716617648</v>
      </c>
      <c r="AJ98" s="226">
        <v>2509990.3049117648</v>
      </c>
      <c r="AK98" s="226">
        <v>2487428.4381617648</v>
      </c>
      <c r="AL98" s="226">
        <v>2464866.5714117647</v>
      </c>
      <c r="AM98" s="226">
        <v>2442304.7046617647</v>
      </c>
      <c r="AN98" s="226">
        <v>2419742.8379117646</v>
      </c>
      <c r="AO98" s="226">
        <v>2397180.9711617646</v>
      </c>
      <c r="AP98" s="226">
        <v>2374619.104411765</v>
      </c>
      <c r="AQ98" s="226">
        <v>2352057.237661765</v>
      </c>
      <c r="AR98" s="226">
        <v>2329495.3709117649</v>
      </c>
      <c r="AS98" s="226">
        <v>2306933.5041617653</v>
      </c>
      <c r="AT98" s="226">
        <v>2284371.6374117653</v>
      </c>
      <c r="AU98" s="226">
        <v>2261809.7706617652</v>
      </c>
      <c r="AV98" s="226">
        <v>2239247.9039117652</v>
      </c>
    </row>
    <row r="99" spans="1:48" x14ac:dyDescent="0.3">
      <c r="A99" s="216" t="s">
        <v>25</v>
      </c>
      <c r="B99" s="227">
        <v>2139667.5979999998</v>
      </c>
      <c r="C99" s="227">
        <v>2167453.5249999999</v>
      </c>
      <c r="D99" s="227">
        <v>2194858.0189999999</v>
      </c>
      <c r="E99" s="227">
        <v>2221398.0819999999</v>
      </c>
      <c r="F99" s="227">
        <v>2246796.1030000001</v>
      </c>
      <c r="G99" s="227">
        <v>2270510.4020000002</v>
      </c>
      <c r="H99" s="227">
        <v>2291482.446</v>
      </c>
      <c r="I99" s="227">
        <v>2312664.3910000003</v>
      </c>
      <c r="J99" s="227">
        <v>2332993.19</v>
      </c>
      <c r="K99" s="227">
        <v>2350261.497</v>
      </c>
      <c r="L99" s="227">
        <v>2368033.1150000002</v>
      </c>
      <c r="M99" s="227">
        <v>2383145.9870000002</v>
      </c>
      <c r="N99" s="227">
        <v>2398748.628</v>
      </c>
      <c r="O99" s="227">
        <v>2413204.713</v>
      </c>
      <c r="P99" s="227">
        <v>2425949.9920000001</v>
      </c>
      <c r="Q99" s="227">
        <v>2436494.696</v>
      </c>
      <c r="R99" s="227">
        <v>2446466.122</v>
      </c>
      <c r="S99" s="227">
        <v>2490147.4859632356</v>
      </c>
      <c r="T99" s="227">
        <v>2509313.3601813731</v>
      </c>
      <c r="U99" s="227">
        <v>2528479.2343995101</v>
      </c>
      <c r="V99" s="227">
        <v>2547645.1086176476</v>
      </c>
      <c r="W99" s="227">
        <v>2566810.9828357846</v>
      </c>
      <c r="X99" s="227">
        <v>2585976.857053922</v>
      </c>
      <c r="Y99" s="227">
        <v>2605142.731272059</v>
      </c>
      <c r="Z99" s="227">
        <v>2624308.6054901965</v>
      </c>
      <c r="AA99" s="227">
        <v>2643474.4797083335</v>
      </c>
      <c r="AB99" s="227">
        <v>2662640.353926471</v>
      </c>
      <c r="AC99" s="227">
        <v>2681806.2281446084</v>
      </c>
      <c r="AD99" s="227">
        <v>2700972.1023627459</v>
      </c>
      <c r="AE99" s="227">
        <v>2720137.9765808824</v>
      </c>
      <c r="AF99" s="227">
        <v>2739303.8507990199</v>
      </c>
      <c r="AG99" s="227">
        <v>2758469.7250171574</v>
      </c>
      <c r="AH99" s="227">
        <v>2777635.5992352949</v>
      </c>
      <c r="AI99" s="227">
        <v>2796801.4734534319</v>
      </c>
      <c r="AJ99" s="227">
        <v>2815967.3476715689</v>
      </c>
      <c r="AK99" s="227">
        <v>2835133.2218897063</v>
      </c>
      <c r="AL99" s="227">
        <v>2854299.0961078438</v>
      </c>
      <c r="AM99" s="227">
        <v>2873464.9703259808</v>
      </c>
      <c r="AN99" s="227">
        <v>2892630.8445441183</v>
      </c>
      <c r="AO99" s="227">
        <v>2911796.7187622557</v>
      </c>
      <c r="AP99" s="227">
        <v>2930962.5929803927</v>
      </c>
      <c r="AQ99" s="227">
        <v>2950128.4671985297</v>
      </c>
      <c r="AR99" s="227">
        <v>2969294.3414166667</v>
      </c>
      <c r="AS99" s="227">
        <v>2988460.2156348042</v>
      </c>
      <c r="AT99" s="227">
        <v>3007626.0898529417</v>
      </c>
      <c r="AU99" s="227">
        <v>3026791.9640710787</v>
      </c>
      <c r="AV99" s="227">
        <v>3045957.8382892162</v>
      </c>
    </row>
    <row r="100" spans="1:48" x14ac:dyDescent="0.3">
      <c r="A100" s="218" t="s">
        <v>55</v>
      </c>
      <c r="B100" s="228">
        <v>2193677.62</v>
      </c>
      <c r="C100" s="228">
        <v>2187462.6749999998</v>
      </c>
      <c r="D100" s="228">
        <v>2183403.67</v>
      </c>
      <c r="E100" s="228">
        <v>2177760.9449999998</v>
      </c>
      <c r="F100" s="228">
        <v>2171664.4900000002</v>
      </c>
      <c r="G100" s="228">
        <v>2166913.3299999996</v>
      </c>
      <c r="H100" s="228">
        <v>2161399.2099999995</v>
      </c>
      <c r="I100" s="228">
        <v>2155997.7999999998</v>
      </c>
      <c r="J100" s="228">
        <v>2151629.5649999999</v>
      </c>
      <c r="K100" s="228">
        <v>2147895.6849999996</v>
      </c>
      <c r="L100" s="228">
        <v>2143309.2549999999</v>
      </c>
      <c r="M100" s="228">
        <v>2139240.1349999998</v>
      </c>
      <c r="N100" s="228">
        <v>2134675.38</v>
      </c>
      <c r="O100" s="228">
        <v>2130684.29</v>
      </c>
      <c r="P100" s="228">
        <v>2127376.6849999996</v>
      </c>
      <c r="Q100" s="228">
        <v>2122820.6</v>
      </c>
      <c r="R100" s="228">
        <v>2118216.8299999996</v>
      </c>
      <c r="S100" s="228">
        <v>2111794.6549999993</v>
      </c>
      <c r="T100" s="228">
        <v>2107130.4783333326</v>
      </c>
      <c r="U100" s="228">
        <v>2102466.3016666663</v>
      </c>
      <c r="V100" s="228">
        <v>2097802.1249999995</v>
      </c>
      <c r="W100" s="228">
        <v>2093137.9483333325</v>
      </c>
      <c r="X100" s="228">
        <v>2088473.771666666</v>
      </c>
      <c r="Y100" s="228">
        <v>2083809.5949999993</v>
      </c>
      <c r="Z100" s="228">
        <v>2079145.4183333328</v>
      </c>
      <c r="AA100" s="228">
        <v>2074481.2416666658</v>
      </c>
      <c r="AB100" s="228">
        <v>2069817.0649999992</v>
      </c>
      <c r="AC100" s="228">
        <v>2065152.8883333327</v>
      </c>
      <c r="AD100" s="228">
        <v>2060488.7116666662</v>
      </c>
      <c r="AE100" s="228">
        <v>2055824.5349999992</v>
      </c>
      <c r="AF100" s="228">
        <v>2051160.3583333327</v>
      </c>
      <c r="AG100" s="228">
        <v>2046496.1816666659</v>
      </c>
      <c r="AH100" s="228">
        <v>2041832.004999999</v>
      </c>
      <c r="AI100" s="228">
        <v>2037167.8283333324</v>
      </c>
      <c r="AJ100" s="228">
        <v>2032503.6516666659</v>
      </c>
      <c r="AK100" s="228">
        <v>2027839.4749999994</v>
      </c>
      <c r="AL100" s="228">
        <v>2023175.2983333324</v>
      </c>
      <c r="AM100" s="228">
        <v>2018511.1216666659</v>
      </c>
      <c r="AN100" s="228">
        <v>2013846.9449999991</v>
      </c>
      <c r="AO100" s="228">
        <v>2009182.7683333326</v>
      </c>
      <c r="AP100" s="228">
        <v>2004518.5916666656</v>
      </c>
      <c r="AQ100" s="228">
        <v>1999854.4149999991</v>
      </c>
      <c r="AR100" s="228">
        <v>1995190.2383333326</v>
      </c>
      <c r="AS100" s="228">
        <v>1990526.0616666661</v>
      </c>
      <c r="AT100" s="228">
        <v>1985861.8849999991</v>
      </c>
      <c r="AU100" s="228">
        <v>1981197.7083333326</v>
      </c>
      <c r="AV100" s="228">
        <v>1976533.5316666658</v>
      </c>
    </row>
    <row r="101" spans="1:48" x14ac:dyDescent="0.3">
      <c r="A101" s="220" t="s">
        <v>27</v>
      </c>
      <c r="B101" s="229">
        <v>56257.488000000005</v>
      </c>
      <c r="C101" s="229">
        <v>57059.478000000003</v>
      </c>
      <c r="D101" s="229">
        <v>57719.16</v>
      </c>
      <c r="E101" s="229">
        <v>58320.953999999998</v>
      </c>
      <c r="F101" s="229">
        <v>58925.16</v>
      </c>
      <c r="G101" s="229">
        <v>59530.572</v>
      </c>
      <c r="H101" s="229">
        <v>60126.33600000001</v>
      </c>
      <c r="I101" s="229">
        <v>60660.593999999997</v>
      </c>
      <c r="J101" s="229">
        <v>61233.443999999996</v>
      </c>
      <c r="K101" s="229">
        <v>61838.856000000007</v>
      </c>
      <c r="L101" s="229">
        <v>62463.563999999998</v>
      </c>
      <c r="M101" s="229">
        <v>63128.07</v>
      </c>
      <c r="N101" s="229">
        <v>63873.378000000004</v>
      </c>
      <c r="O101" s="229">
        <v>64631.951999999997</v>
      </c>
      <c r="P101" s="229">
        <v>65391.732000000004</v>
      </c>
      <c r="Q101" s="229">
        <v>66131.010000000009</v>
      </c>
      <c r="R101" s="229">
        <v>66890.790000000008</v>
      </c>
      <c r="S101" s="229">
        <v>67215.053250000012</v>
      </c>
      <c r="T101" s="229">
        <v>67858.670029411776</v>
      </c>
      <c r="U101" s="229">
        <v>68502.286808823541</v>
      </c>
      <c r="V101" s="229">
        <v>69145.903588235306</v>
      </c>
      <c r="W101" s="229">
        <v>69789.52036764707</v>
      </c>
      <c r="X101" s="229">
        <v>70433.137147058835</v>
      </c>
      <c r="Y101" s="229">
        <v>71076.753926470599</v>
      </c>
      <c r="Z101" s="229">
        <v>71720.370705882364</v>
      </c>
      <c r="AA101" s="229">
        <v>72363.987485294128</v>
      </c>
      <c r="AB101" s="229">
        <v>73007.604264705893</v>
      </c>
      <c r="AC101" s="229">
        <v>73651.221044117658</v>
      </c>
      <c r="AD101" s="229">
        <v>74294.837823529422</v>
      </c>
      <c r="AE101" s="229">
        <v>74938.454602941187</v>
      </c>
      <c r="AF101" s="229">
        <v>75582.071382352951</v>
      </c>
      <c r="AG101" s="229">
        <v>76225.688161764716</v>
      </c>
      <c r="AH101" s="229">
        <v>76869.30494117648</v>
      </c>
      <c r="AI101" s="229">
        <v>77512.921720588245</v>
      </c>
      <c r="AJ101" s="229">
        <v>78156.53850000001</v>
      </c>
      <c r="AK101" s="229">
        <v>78800.155279411774</v>
      </c>
      <c r="AL101" s="229">
        <v>79443.772058823553</v>
      </c>
      <c r="AM101" s="229">
        <v>80087.388838235303</v>
      </c>
      <c r="AN101" s="229">
        <v>80731.005617647068</v>
      </c>
      <c r="AO101" s="229">
        <v>81374.622397058833</v>
      </c>
      <c r="AP101" s="229">
        <v>82018.239176470597</v>
      </c>
      <c r="AQ101" s="229">
        <v>82661.855955882362</v>
      </c>
      <c r="AR101" s="229">
        <v>83305.472735294126</v>
      </c>
      <c r="AS101" s="229">
        <v>83949.089514705891</v>
      </c>
      <c r="AT101" s="229">
        <v>84592.706294117655</v>
      </c>
      <c r="AU101" s="229">
        <v>85236.32307352942</v>
      </c>
      <c r="AV101" s="229">
        <v>85879.939852941199</v>
      </c>
    </row>
    <row r="102" spans="1:48" x14ac:dyDescent="0.3">
      <c r="A102" s="205" t="s">
        <v>209</v>
      </c>
      <c r="B102" s="230">
        <v>11570201.383999998</v>
      </c>
      <c r="C102" s="230">
        <v>11710791.605</v>
      </c>
      <c r="D102" s="230">
        <v>11845395.386</v>
      </c>
      <c r="E102" s="230">
        <v>11980341.002</v>
      </c>
      <c r="F102" s="230">
        <v>12120728.907</v>
      </c>
      <c r="G102" s="230">
        <v>12269653.872000001</v>
      </c>
      <c r="H102" s="230">
        <v>12420275.752999999</v>
      </c>
      <c r="I102" s="230">
        <v>12576674.098999999</v>
      </c>
      <c r="J102" s="230">
        <v>12734303.194999998</v>
      </c>
      <c r="K102" s="230">
        <v>12892634.063999997</v>
      </c>
      <c r="L102" s="230">
        <v>13052647.233999997</v>
      </c>
      <c r="M102" s="230">
        <v>13214264.624</v>
      </c>
      <c r="N102" s="230">
        <v>13381482.779999999</v>
      </c>
      <c r="O102" s="230">
        <v>13555473.950999998</v>
      </c>
      <c r="P102" s="230">
        <v>13728356.506000001</v>
      </c>
      <c r="Q102" s="230">
        <v>13899048.924999999</v>
      </c>
      <c r="R102" s="230">
        <v>14067987.391999997</v>
      </c>
      <c r="S102" s="230">
        <v>14176141.910029413</v>
      </c>
      <c r="T102" s="230">
        <v>14332835.712588234</v>
      </c>
      <c r="U102" s="230">
        <v>14489529.51514706</v>
      </c>
      <c r="V102" s="230">
        <v>14646223.317705885</v>
      </c>
      <c r="W102" s="230">
        <v>14802917.120264705</v>
      </c>
      <c r="X102" s="230">
        <v>14959610.922823532</v>
      </c>
      <c r="Y102" s="230">
        <v>15116304.725382352</v>
      </c>
      <c r="Z102" s="230">
        <v>15272998.527941177</v>
      </c>
      <c r="AA102" s="230">
        <v>15429692.330499997</v>
      </c>
      <c r="AB102" s="230">
        <v>15586386.133058824</v>
      </c>
      <c r="AC102" s="230">
        <v>15743079.935617646</v>
      </c>
      <c r="AD102" s="230">
        <v>15899773.738176472</v>
      </c>
      <c r="AE102" s="230">
        <v>16056467.540735297</v>
      </c>
      <c r="AF102" s="230">
        <v>16213161.343294116</v>
      </c>
      <c r="AG102" s="230">
        <v>16369855.14585294</v>
      </c>
      <c r="AH102" s="230">
        <v>16526548.948411766</v>
      </c>
      <c r="AI102" s="230">
        <v>16683242.750970589</v>
      </c>
      <c r="AJ102" s="230">
        <v>16839936.553529412</v>
      </c>
      <c r="AK102" s="230">
        <v>16996630.356088236</v>
      </c>
      <c r="AL102" s="230">
        <v>17153324.15864706</v>
      </c>
      <c r="AM102" s="230">
        <v>17310017.961205881</v>
      </c>
      <c r="AN102" s="230">
        <v>17466711.763764709</v>
      </c>
      <c r="AO102" s="230">
        <v>17623405.566323526</v>
      </c>
      <c r="AP102" s="230">
        <v>17780099.368882354</v>
      </c>
      <c r="AQ102" s="230">
        <v>17936793.171441182</v>
      </c>
      <c r="AR102" s="230">
        <v>18093486.973999996</v>
      </c>
      <c r="AS102" s="230">
        <v>18250180.776558828</v>
      </c>
      <c r="AT102" s="230">
        <v>18406874.579117648</v>
      </c>
      <c r="AU102" s="230">
        <v>18563568.381676473</v>
      </c>
      <c r="AV102" s="230">
        <v>18720262.184235297</v>
      </c>
    </row>
    <row r="105" spans="1:48" x14ac:dyDescent="0.3">
      <c r="B105" s="73" t="s">
        <v>267</v>
      </c>
    </row>
    <row r="106" spans="1:48" x14ac:dyDescent="0.3">
      <c r="A106" s="73" t="s">
        <v>138</v>
      </c>
      <c r="B106" s="68">
        <v>2014</v>
      </c>
      <c r="C106" s="68">
        <v>2015</v>
      </c>
      <c r="D106" s="68">
        <v>2016</v>
      </c>
      <c r="E106" s="68">
        <v>2017</v>
      </c>
      <c r="F106" s="68">
        <v>2018</v>
      </c>
      <c r="G106" s="68">
        <v>2019</v>
      </c>
      <c r="H106" s="68" t="s">
        <v>91</v>
      </c>
      <c r="I106" s="68" t="s">
        <v>92</v>
      </c>
      <c r="J106" s="68" t="s">
        <v>93</v>
      </c>
      <c r="K106" s="68" t="s">
        <v>94</v>
      </c>
      <c r="L106" s="68" t="s">
        <v>95</v>
      </c>
      <c r="M106" s="68" t="s">
        <v>96</v>
      </c>
      <c r="N106" s="68" t="s">
        <v>97</v>
      </c>
      <c r="O106" s="68" t="s">
        <v>98</v>
      </c>
      <c r="P106" s="68" t="s">
        <v>99</v>
      </c>
      <c r="Q106" s="68" t="s">
        <v>100</v>
      </c>
      <c r="R106" s="68" t="s">
        <v>101</v>
      </c>
      <c r="S106" s="68" t="s">
        <v>102</v>
      </c>
      <c r="T106" s="68" t="s">
        <v>103</v>
      </c>
      <c r="U106" s="68" t="s">
        <v>104</v>
      </c>
      <c r="V106" s="68" t="s">
        <v>105</v>
      </c>
      <c r="W106" s="68" t="s">
        <v>106</v>
      </c>
      <c r="X106" s="68" t="s">
        <v>107</v>
      </c>
      <c r="Y106" s="68" t="s">
        <v>108</v>
      </c>
      <c r="Z106" s="68" t="s">
        <v>109</v>
      </c>
      <c r="AA106" s="68" t="s">
        <v>110</v>
      </c>
      <c r="AB106" s="68" t="s">
        <v>111</v>
      </c>
      <c r="AC106" s="68" t="s">
        <v>112</v>
      </c>
      <c r="AD106" s="68" t="s">
        <v>113</v>
      </c>
      <c r="AE106" s="68" t="s">
        <v>114</v>
      </c>
      <c r="AF106" s="68" t="s">
        <v>115</v>
      </c>
      <c r="AG106" s="68" t="s">
        <v>116</v>
      </c>
      <c r="AH106" s="68" t="s">
        <v>117</v>
      </c>
      <c r="AI106" s="68" t="s">
        <v>118</v>
      </c>
      <c r="AJ106" s="68" t="s">
        <v>119</v>
      </c>
      <c r="AK106" s="68" t="s">
        <v>120</v>
      </c>
      <c r="AL106" s="68" t="s">
        <v>121</v>
      </c>
      <c r="AM106" s="68" t="s">
        <v>122</v>
      </c>
      <c r="AN106" s="68" t="s">
        <v>123</v>
      </c>
      <c r="AO106" s="68" t="s">
        <v>124</v>
      </c>
      <c r="AP106" s="68" t="s">
        <v>125</v>
      </c>
      <c r="AQ106" s="68" t="s">
        <v>126</v>
      </c>
      <c r="AR106" s="68" t="s">
        <v>127</v>
      </c>
      <c r="AS106" s="68" t="s">
        <v>128</v>
      </c>
      <c r="AT106" s="68" t="s">
        <v>129</v>
      </c>
      <c r="AU106" s="68" t="s">
        <v>130</v>
      </c>
      <c r="AV106" s="68" t="s">
        <v>131</v>
      </c>
    </row>
    <row r="107" spans="1:48" x14ac:dyDescent="0.3">
      <c r="A107" t="s">
        <v>0</v>
      </c>
      <c r="B107">
        <v>17.2</v>
      </c>
      <c r="C107">
        <v>17.100000000000001</v>
      </c>
      <c r="D107">
        <v>17.100000000000001</v>
      </c>
      <c r="E107">
        <v>17</v>
      </c>
      <c r="F107">
        <v>16.8</v>
      </c>
      <c r="G107">
        <v>16.7</v>
      </c>
      <c r="H107">
        <v>16.600000000000001</v>
      </c>
      <c r="I107">
        <v>16.5</v>
      </c>
      <c r="J107">
        <v>16.399999999999999</v>
      </c>
      <c r="K107">
        <v>16.3</v>
      </c>
      <c r="L107">
        <v>16.100000000000001</v>
      </c>
      <c r="M107">
        <v>16</v>
      </c>
      <c r="N107">
        <v>15.8</v>
      </c>
      <c r="O107">
        <v>15.7</v>
      </c>
      <c r="P107">
        <v>15.6</v>
      </c>
      <c r="Q107">
        <v>15.4</v>
      </c>
      <c r="R107" s="74">
        <v>15.2</v>
      </c>
      <c r="S107" s="74">
        <v>15.205147058823531</v>
      </c>
      <c r="T107" s="74">
        <v>15.080882352941178</v>
      </c>
      <c r="U107" s="74">
        <v>14.956617647058826</v>
      </c>
      <c r="V107" s="74">
        <v>14.832352941176472</v>
      </c>
      <c r="W107" s="74">
        <v>14.70808823529412</v>
      </c>
      <c r="X107" s="74">
        <v>14.583823529411767</v>
      </c>
      <c r="Y107" s="74">
        <v>14.459558823529413</v>
      </c>
      <c r="Z107" s="74">
        <v>14.335294117647059</v>
      </c>
      <c r="AA107" s="74">
        <v>14.211029411764708</v>
      </c>
      <c r="AB107" s="74">
        <v>14.086764705882354</v>
      </c>
      <c r="AC107" s="74">
        <v>13.962500000000002</v>
      </c>
      <c r="AD107" s="74">
        <v>13.838235294117649</v>
      </c>
      <c r="AE107" s="74">
        <v>13.713970588235295</v>
      </c>
      <c r="AF107" s="74">
        <v>13.589705882352941</v>
      </c>
      <c r="AG107" s="74">
        <v>13.465441176470589</v>
      </c>
      <c r="AH107" s="74">
        <v>13.341176470588236</v>
      </c>
      <c r="AI107" s="74">
        <v>13.216911764705884</v>
      </c>
      <c r="AJ107" s="74">
        <v>13.09264705882353</v>
      </c>
      <c r="AK107" s="74">
        <v>12.968382352941177</v>
      </c>
      <c r="AL107" s="74">
        <v>12.844117647058823</v>
      </c>
      <c r="AM107" s="74">
        <v>12.719852941176471</v>
      </c>
      <c r="AN107" s="74">
        <v>12.59558823529412</v>
      </c>
      <c r="AO107" s="74">
        <v>12.471323529411766</v>
      </c>
      <c r="AP107" s="74">
        <v>12.347058823529412</v>
      </c>
      <c r="AQ107" s="74">
        <v>12.222794117647059</v>
      </c>
      <c r="AR107" s="74">
        <v>12.098529411764707</v>
      </c>
      <c r="AS107" s="74">
        <v>11.974264705882353</v>
      </c>
      <c r="AT107" s="74">
        <v>11.850000000000001</v>
      </c>
      <c r="AU107" s="74">
        <v>11.725735294117648</v>
      </c>
      <c r="AV107" s="74">
        <v>11.601470588235294</v>
      </c>
    </row>
    <row r="108" spans="1:48" x14ac:dyDescent="0.3">
      <c r="A108" s="74" t="s">
        <v>59</v>
      </c>
      <c r="B108" s="74">
        <v>10.1</v>
      </c>
      <c r="C108" s="74">
        <v>10.1</v>
      </c>
      <c r="D108" s="74">
        <v>10.1</v>
      </c>
      <c r="E108" s="74">
        <v>10.199999999999999</v>
      </c>
      <c r="F108" s="74">
        <v>10.199999999999999</v>
      </c>
      <c r="G108" s="74">
        <v>10.1</v>
      </c>
      <c r="H108" s="74">
        <v>10</v>
      </c>
      <c r="I108" s="74">
        <v>10</v>
      </c>
      <c r="J108" s="74">
        <v>9.9</v>
      </c>
      <c r="K108" s="74">
        <v>9.8000000000000007</v>
      </c>
      <c r="L108" s="74">
        <v>9.6999999999999993</v>
      </c>
      <c r="M108" s="74">
        <v>9.6</v>
      </c>
      <c r="N108" s="74">
        <v>9.5</v>
      </c>
      <c r="O108" s="74">
        <v>9.4</v>
      </c>
      <c r="P108" s="74">
        <v>9.3000000000000007</v>
      </c>
      <c r="Q108" s="74">
        <v>9.1999999999999993</v>
      </c>
      <c r="R108" s="74">
        <v>9.1</v>
      </c>
      <c r="S108" s="74">
        <v>9.1602941176470605</v>
      </c>
      <c r="T108" s="74">
        <v>9.0911764705882359</v>
      </c>
      <c r="U108" s="74">
        <v>9.022058823529413</v>
      </c>
      <c r="V108" s="74">
        <v>8.9529411764705884</v>
      </c>
      <c r="W108" s="74">
        <v>8.8838235294117656</v>
      </c>
      <c r="X108" s="74">
        <v>8.8147058823529427</v>
      </c>
      <c r="Y108" s="74">
        <v>8.7455882352941181</v>
      </c>
      <c r="Z108" s="74">
        <v>8.6764705882352953</v>
      </c>
      <c r="AA108" s="74">
        <v>8.6073529411764724</v>
      </c>
      <c r="AB108" s="74">
        <v>8.5382352941176478</v>
      </c>
      <c r="AC108" s="74">
        <v>8.469117647058825</v>
      </c>
      <c r="AD108" s="74">
        <v>8.4000000000000021</v>
      </c>
      <c r="AE108" s="74">
        <v>8.3308823529411775</v>
      </c>
      <c r="AF108" s="74">
        <v>8.2617647058823547</v>
      </c>
      <c r="AG108" s="74">
        <v>8.1926470588235318</v>
      </c>
      <c r="AH108" s="74">
        <v>8.1235294117647072</v>
      </c>
      <c r="AI108" s="74">
        <v>8.0544117647058826</v>
      </c>
      <c r="AJ108" s="74">
        <v>7.9852941176470598</v>
      </c>
      <c r="AK108" s="74">
        <v>7.9161764705882369</v>
      </c>
      <c r="AL108" s="74">
        <v>7.8470588235294132</v>
      </c>
      <c r="AM108" s="74">
        <v>7.7779411764705895</v>
      </c>
      <c r="AN108" s="74">
        <v>7.7088235294117666</v>
      </c>
      <c r="AO108" s="74">
        <v>7.6397058823529429</v>
      </c>
      <c r="AP108" s="74">
        <v>7.5705882352941192</v>
      </c>
      <c r="AQ108" s="74">
        <v>7.5014705882352954</v>
      </c>
      <c r="AR108" s="74">
        <v>7.4323529411764717</v>
      </c>
      <c r="AS108" s="74">
        <v>7.3632352941176489</v>
      </c>
      <c r="AT108" s="74">
        <v>7.2941176470588251</v>
      </c>
      <c r="AU108" s="74">
        <v>7.2250000000000014</v>
      </c>
      <c r="AV108" s="74">
        <v>7.1558823529411786</v>
      </c>
    </row>
    <row r="109" spans="1:48" x14ac:dyDescent="0.3">
      <c r="A109" t="s">
        <v>58</v>
      </c>
      <c r="B109">
        <v>10</v>
      </c>
      <c r="C109">
        <v>9.8000000000000007</v>
      </c>
      <c r="D109">
        <v>9.6999999999999993</v>
      </c>
      <c r="E109">
        <v>9.6</v>
      </c>
      <c r="F109">
        <v>9.5</v>
      </c>
      <c r="G109">
        <v>9.4</v>
      </c>
      <c r="H109">
        <v>9.3000000000000007</v>
      </c>
      <c r="I109">
        <v>9.1999999999999993</v>
      </c>
      <c r="J109">
        <v>9.1</v>
      </c>
      <c r="K109">
        <v>9</v>
      </c>
      <c r="L109">
        <v>8.9</v>
      </c>
      <c r="M109">
        <v>8.8000000000000007</v>
      </c>
      <c r="N109">
        <v>8.6999999999999993</v>
      </c>
      <c r="O109">
        <v>8.6</v>
      </c>
      <c r="P109">
        <v>8.5</v>
      </c>
      <c r="Q109">
        <v>8.5</v>
      </c>
      <c r="R109" s="74">
        <v>8.3000000000000007</v>
      </c>
      <c r="S109" s="74">
        <v>8.209558823529413</v>
      </c>
      <c r="T109" s="74">
        <v>8.1093137254901961</v>
      </c>
      <c r="U109" s="74">
        <v>8.009068627450981</v>
      </c>
      <c r="V109" s="74">
        <v>7.908823529411765</v>
      </c>
      <c r="W109" s="74">
        <v>7.808578431372549</v>
      </c>
      <c r="X109" s="74">
        <v>7.7083333333333339</v>
      </c>
      <c r="Y109" s="74">
        <v>7.6080882352941188</v>
      </c>
      <c r="Z109" s="74">
        <v>7.5078431372549019</v>
      </c>
      <c r="AA109" s="74">
        <v>7.4075980392156868</v>
      </c>
      <c r="AB109" s="74">
        <v>7.3073529411764717</v>
      </c>
      <c r="AC109" s="74">
        <v>7.2071078431372548</v>
      </c>
      <c r="AD109" s="74">
        <v>7.1068627450980397</v>
      </c>
      <c r="AE109" s="74">
        <v>7.0066176470588246</v>
      </c>
      <c r="AF109" s="74">
        <v>6.9063725490196086</v>
      </c>
      <c r="AG109" s="74">
        <v>6.8061274509803926</v>
      </c>
      <c r="AH109" s="74">
        <v>6.7058823529411775</v>
      </c>
      <c r="AI109" s="74">
        <v>6.6056372549019615</v>
      </c>
      <c r="AJ109" s="74">
        <v>6.5053921568627455</v>
      </c>
      <c r="AK109" s="74">
        <v>6.4051470588235304</v>
      </c>
      <c r="AL109" s="74">
        <v>6.3049019607843144</v>
      </c>
      <c r="AM109" s="74">
        <v>6.2046568627450984</v>
      </c>
      <c r="AN109" s="74">
        <v>6.1044117647058833</v>
      </c>
      <c r="AO109" s="74">
        <v>6.0041666666666673</v>
      </c>
      <c r="AP109" s="74">
        <v>5.9039215686274513</v>
      </c>
      <c r="AQ109" s="74">
        <v>5.8036764705882362</v>
      </c>
      <c r="AR109" s="74">
        <v>5.7034313725490202</v>
      </c>
      <c r="AS109" s="74">
        <v>5.6031862745098042</v>
      </c>
      <c r="AT109" s="74">
        <v>5.5029411764705891</v>
      </c>
      <c r="AU109" s="74">
        <v>5.4026960784313731</v>
      </c>
      <c r="AV109" s="74">
        <v>5.302450980392158</v>
      </c>
    </row>
    <row r="110" spans="1:48" x14ac:dyDescent="0.3">
      <c r="A110" s="74" t="s">
        <v>139</v>
      </c>
      <c r="B110" s="74">
        <v>6</v>
      </c>
      <c r="C110" s="74">
        <v>6</v>
      </c>
      <c r="D110" s="74">
        <v>6</v>
      </c>
      <c r="E110" s="74">
        <v>6</v>
      </c>
      <c r="F110" s="74">
        <v>6</v>
      </c>
      <c r="G110" s="74">
        <v>6</v>
      </c>
      <c r="H110" s="74">
        <v>6</v>
      </c>
      <c r="I110" s="74">
        <v>5.9</v>
      </c>
      <c r="J110" s="74">
        <v>5.9</v>
      </c>
      <c r="K110" s="74">
        <v>5.9</v>
      </c>
      <c r="L110" s="74">
        <v>5.8</v>
      </c>
      <c r="M110" s="74">
        <v>5.8</v>
      </c>
      <c r="N110" s="74">
        <v>5.8</v>
      </c>
      <c r="O110" s="74">
        <v>5.7</v>
      </c>
      <c r="P110" s="74">
        <v>5.7</v>
      </c>
      <c r="Q110" s="74">
        <v>5.7</v>
      </c>
      <c r="R110" s="74">
        <v>5.7</v>
      </c>
      <c r="S110" s="74">
        <v>5.6647058823529424</v>
      </c>
      <c r="T110" s="74">
        <v>5.6411764705882357</v>
      </c>
      <c r="U110" s="74">
        <v>5.6176470588235299</v>
      </c>
      <c r="V110" s="74">
        <v>5.5941176470588241</v>
      </c>
      <c r="W110" s="74">
        <v>5.5705882352941183</v>
      </c>
      <c r="X110" s="74">
        <v>5.5470588235294125</v>
      </c>
      <c r="Y110" s="74">
        <v>5.5235294117647067</v>
      </c>
      <c r="Z110" s="74">
        <v>5.5000000000000009</v>
      </c>
      <c r="AA110" s="74">
        <v>5.4764705882352951</v>
      </c>
      <c r="AB110" s="74">
        <v>5.4529411764705893</v>
      </c>
      <c r="AC110" s="74">
        <v>5.4294117647058835</v>
      </c>
      <c r="AD110" s="74">
        <v>5.4058823529411768</v>
      </c>
      <c r="AE110" s="74">
        <v>5.382352941176471</v>
      </c>
      <c r="AF110" s="74">
        <v>5.3588235294117652</v>
      </c>
      <c r="AG110" s="74">
        <v>5.3352941176470594</v>
      </c>
      <c r="AH110" s="74">
        <v>5.3117647058823536</v>
      </c>
      <c r="AI110" s="74">
        <v>5.2882352941176478</v>
      </c>
      <c r="AJ110" s="74">
        <v>5.264705882352942</v>
      </c>
      <c r="AK110" s="74">
        <v>5.2411764705882362</v>
      </c>
      <c r="AL110" s="74">
        <v>5.2176470588235304</v>
      </c>
      <c r="AM110" s="74">
        <v>5.1941176470588246</v>
      </c>
      <c r="AN110" s="74">
        <v>5.1705882352941188</v>
      </c>
      <c r="AO110" s="74">
        <v>5.147058823529413</v>
      </c>
      <c r="AP110" s="74">
        <v>5.1235294117647063</v>
      </c>
      <c r="AQ110" s="74">
        <v>5.1000000000000005</v>
      </c>
      <c r="AR110" s="74">
        <v>5.0764705882352947</v>
      </c>
      <c r="AS110" s="74">
        <v>5.0529411764705889</v>
      </c>
      <c r="AT110" s="74">
        <v>5.0294117647058831</v>
      </c>
      <c r="AU110" s="74">
        <v>5.0058823529411773</v>
      </c>
      <c r="AV110" s="74">
        <v>4.9823529411764715</v>
      </c>
    </row>
    <row r="111" spans="1:48" x14ac:dyDescent="0.3">
      <c r="A111" t="s">
        <v>25</v>
      </c>
      <c r="B111">
        <v>8.1999999999999993</v>
      </c>
      <c r="C111">
        <v>8.1999999999999993</v>
      </c>
      <c r="D111">
        <v>8.1</v>
      </c>
      <c r="E111">
        <v>8.1</v>
      </c>
      <c r="F111">
        <v>8</v>
      </c>
      <c r="G111">
        <v>8</v>
      </c>
      <c r="H111">
        <v>8</v>
      </c>
      <c r="I111">
        <v>7.9</v>
      </c>
      <c r="J111">
        <v>7.9</v>
      </c>
      <c r="K111">
        <v>7.8</v>
      </c>
      <c r="L111">
        <v>7.8</v>
      </c>
      <c r="M111">
        <v>7.8</v>
      </c>
      <c r="N111">
        <v>7.7</v>
      </c>
      <c r="O111">
        <v>7.7</v>
      </c>
      <c r="P111">
        <v>7.7</v>
      </c>
      <c r="Q111">
        <v>7.6</v>
      </c>
      <c r="R111" s="74">
        <v>7.6</v>
      </c>
      <c r="S111" s="74">
        <v>7.5419117647058824</v>
      </c>
      <c r="T111" s="74">
        <v>7.5034313725490192</v>
      </c>
      <c r="U111" s="74">
        <v>7.4649509803921568</v>
      </c>
      <c r="V111" s="74">
        <v>7.4264705882352935</v>
      </c>
      <c r="W111" s="74">
        <v>7.3879901960784311</v>
      </c>
      <c r="X111" s="74">
        <v>7.3495098039215687</v>
      </c>
      <c r="Y111" s="74">
        <v>7.3110294117647054</v>
      </c>
      <c r="Z111" s="74">
        <v>7.2725490196078431</v>
      </c>
      <c r="AA111" s="74">
        <v>7.2340686274509807</v>
      </c>
      <c r="AB111" s="74">
        <v>7.1955882352941174</v>
      </c>
      <c r="AC111" s="74">
        <v>7.157107843137255</v>
      </c>
      <c r="AD111" s="74">
        <v>7.1186274509803926</v>
      </c>
      <c r="AE111" s="74">
        <v>7.0801470588235293</v>
      </c>
      <c r="AF111" s="74">
        <v>7.041666666666667</v>
      </c>
      <c r="AG111" s="74">
        <v>7.0031862745098046</v>
      </c>
      <c r="AH111" s="74">
        <v>6.9647058823529413</v>
      </c>
      <c r="AI111" s="74">
        <v>6.926225490196078</v>
      </c>
      <c r="AJ111" s="74">
        <v>6.8877450980392156</v>
      </c>
      <c r="AK111" s="74">
        <v>6.8492647058823533</v>
      </c>
      <c r="AL111" s="74">
        <v>6.81078431372549</v>
      </c>
      <c r="AM111" s="74">
        <v>6.7723039215686276</v>
      </c>
      <c r="AN111" s="74">
        <v>6.7338235294117652</v>
      </c>
      <c r="AO111" s="74">
        <v>6.6953431372549019</v>
      </c>
      <c r="AP111" s="74">
        <v>6.6568627450980395</v>
      </c>
      <c r="AQ111" s="74">
        <v>6.6183823529411772</v>
      </c>
      <c r="AR111" s="74">
        <v>6.5799019607843139</v>
      </c>
      <c r="AS111" s="74">
        <v>6.5414215686274515</v>
      </c>
      <c r="AT111" s="74">
        <v>6.5029411764705891</v>
      </c>
      <c r="AU111" s="74">
        <v>6.4644607843137258</v>
      </c>
      <c r="AV111" s="74">
        <v>6.4259803921568635</v>
      </c>
    </row>
    <row r="112" spans="1:48" x14ac:dyDescent="0.3">
      <c r="A112" s="74" t="s">
        <v>55</v>
      </c>
      <c r="B112" s="74">
        <v>6.5</v>
      </c>
      <c r="C112" s="74">
        <v>6.4</v>
      </c>
      <c r="D112" s="74">
        <v>6.4</v>
      </c>
      <c r="E112" s="74">
        <v>6.4</v>
      </c>
      <c r="F112" s="74">
        <v>6.4</v>
      </c>
      <c r="G112" s="74">
        <v>6.4</v>
      </c>
      <c r="H112" s="74">
        <v>6.3</v>
      </c>
      <c r="I112" s="74">
        <v>6.3</v>
      </c>
      <c r="J112" s="74">
        <v>6.3</v>
      </c>
      <c r="K112" s="74">
        <v>6.3</v>
      </c>
      <c r="L112" s="74">
        <v>6.2</v>
      </c>
      <c r="M112" s="74">
        <v>6.2</v>
      </c>
      <c r="N112" s="74">
        <v>6.2</v>
      </c>
      <c r="O112" s="74">
        <v>6.2</v>
      </c>
      <c r="P112" s="74">
        <v>6.1</v>
      </c>
      <c r="Q112" s="74">
        <v>6.1</v>
      </c>
      <c r="R112" s="74">
        <v>6.1</v>
      </c>
      <c r="S112" s="74">
        <v>6.0683823529411747</v>
      </c>
      <c r="T112" s="74">
        <v>6.0446078431372534</v>
      </c>
      <c r="U112" s="74">
        <v>6.0208333333333321</v>
      </c>
      <c r="V112" s="74">
        <v>5.99705882352941</v>
      </c>
      <c r="W112" s="74">
        <v>5.9732843137254887</v>
      </c>
      <c r="X112" s="74">
        <v>5.9495098039215675</v>
      </c>
      <c r="Y112" s="74">
        <v>5.9257352941176453</v>
      </c>
      <c r="Z112" s="74">
        <v>5.9019607843137241</v>
      </c>
      <c r="AA112" s="74">
        <v>5.8781862745098019</v>
      </c>
      <c r="AB112" s="74">
        <v>5.8544117647058806</v>
      </c>
      <c r="AC112" s="74">
        <v>5.8306372549019594</v>
      </c>
      <c r="AD112" s="74">
        <v>5.8068627450980372</v>
      </c>
      <c r="AE112" s="74">
        <v>5.783088235294116</v>
      </c>
      <c r="AF112" s="74">
        <v>5.7593137254901947</v>
      </c>
      <c r="AG112" s="74">
        <v>5.7355392156862726</v>
      </c>
      <c r="AH112" s="74">
        <v>5.7117647058823513</v>
      </c>
      <c r="AI112" s="74">
        <v>5.6879901960784292</v>
      </c>
      <c r="AJ112" s="74">
        <v>5.6642156862745079</v>
      </c>
      <c r="AK112" s="74">
        <v>5.6404411764705866</v>
      </c>
      <c r="AL112" s="74">
        <v>5.6166666666666645</v>
      </c>
      <c r="AM112" s="74">
        <v>5.5928921568627432</v>
      </c>
      <c r="AN112" s="74">
        <v>5.5691176470588211</v>
      </c>
      <c r="AO112" s="74">
        <v>5.5453431372548998</v>
      </c>
      <c r="AP112" s="74">
        <v>5.5215686274509785</v>
      </c>
      <c r="AQ112" s="74">
        <v>5.4977941176470564</v>
      </c>
      <c r="AR112" s="74">
        <v>5.4740196078431351</v>
      </c>
      <c r="AS112" s="74">
        <v>5.450245098039213</v>
      </c>
      <c r="AT112" s="74">
        <v>5.4264705882352917</v>
      </c>
      <c r="AU112" s="74">
        <v>5.4026960784313705</v>
      </c>
      <c r="AV112" s="74">
        <v>5.3789215686274492</v>
      </c>
    </row>
    <row r="113" spans="1:48" x14ac:dyDescent="0.3">
      <c r="A113" t="s">
        <v>27</v>
      </c>
      <c r="B113">
        <v>10.6</v>
      </c>
      <c r="C113">
        <v>10.6</v>
      </c>
      <c r="D113">
        <v>10.6</v>
      </c>
      <c r="E113">
        <v>10.5</v>
      </c>
      <c r="F113">
        <v>10.5</v>
      </c>
      <c r="G113">
        <v>10.5</v>
      </c>
      <c r="H113">
        <v>10.5</v>
      </c>
      <c r="I113">
        <v>10.4</v>
      </c>
      <c r="J113">
        <v>10.4</v>
      </c>
      <c r="K113">
        <v>10.3</v>
      </c>
      <c r="L113">
        <v>10.3</v>
      </c>
      <c r="M113">
        <v>10.199999999999999</v>
      </c>
      <c r="N113">
        <v>10.1</v>
      </c>
      <c r="O113">
        <v>10.1</v>
      </c>
      <c r="P113">
        <v>10.1</v>
      </c>
      <c r="Q113">
        <v>10</v>
      </c>
      <c r="R113" s="74">
        <v>10</v>
      </c>
      <c r="S113" s="74">
        <v>9.9602941176470576</v>
      </c>
      <c r="T113" s="74">
        <v>9.9186274509803916</v>
      </c>
      <c r="U113" s="74">
        <v>9.8769607843137255</v>
      </c>
      <c r="V113" s="74">
        <v>9.8352941176470576</v>
      </c>
      <c r="W113" s="74">
        <v>9.7936274509803916</v>
      </c>
      <c r="X113" s="74">
        <v>9.7519607843137255</v>
      </c>
      <c r="Y113" s="74">
        <v>9.7102941176470576</v>
      </c>
      <c r="Z113" s="74">
        <v>9.6686274509803916</v>
      </c>
      <c r="AA113" s="74">
        <v>9.6269607843137255</v>
      </c>
      <c r="AB113" s="74">
        <v>9.5852941176470576</v>
      </c>
      <c r="AC113" s="74">
        <v>9.5436274509803916</v>
      </c>
      <c r="AD113" s="74">
        <v>9.5019607843137255</v>
      </c>
      <c r="AE113" s="74">
        <v>9.4602941176470576</v>
      </c>
      <c r="AF113" s="74">
        <v>9.4186274509803916</v>
      </c>
      <c r="AG113" s="74">
        <v>9.3769607843137255</v>
      </c>
      <c r="AH113" s="74">
        <v>9.3352941176470576</v>
      </c>
      <c r="AI113" s="74">
        <v>9.2936274509803916</v>
      </c>
      <c r="AJ113" s="74">
        <v>9.2519607843137255</v>
      </c>
      <c r="AK113" s="74">
        <v>9.2102941176470576</v>
      </c>
      <c r="AL113" s="74">
        <v>9.1686274509803916</v>
      </c>
      <c r="AM113" s="74">
        <v>9.1269607843137255</v>
      </c>
      <c r="AN113" s="74">
        <v>9.0852941176470576</v>
      </c>
      <c r="AO113" s="74">
        <v>9.0436274509803916</v>
      </c>
      <c r="AP113" s="74">
        <v>9.0019607843137255</v>
      </c>
      <c r="AQ113" s="74">
        <v>8.9602941176470576</v>
      </c>
      <c r="AR113" s="74">
        <v>8.9186274509803916</v>
      </c>
      <c r="AS113" s="74">
        <v>8.8769607843137255</v>
      </c>
      <c r="AT113" s="74">
        <v>8.8352941176470576</v>
      </c>
      <c r="AU113" s="74">
        <v>8.7936274509803916</v>
      </c>
      <c r="AV113" s="74">
        <v>8.7519607843137255</v>
      </c>
    </row>
    <row r="114" spans="1:48" x14ac:dyDescent="0.3">
      <c r="A114" s="74" t="s">
        <v>17</v>
      </c>
      <c r="B114" s="74">
        <v>9</v>
      </c>
      <c r="C114" s="74">
        <v>9</v>
      </c>
      <c r="D114" s="74">
        <v>9</v>
      </c>
      <c r="E114" s="74">
        <v>9</v>
      </c>
      <c r="F114" s="74">
        <v>9</v>
      </c>
      <c r="G114" s="74">
        <v>9</v>
      </c>
      <c r="H114" s="74">
        <v>9</v>
      </c>
      <c r="I114" s="74">
        <v>9</v>
      </c>
      <c r="J114" s="74">
        <v>9</v>
      </c>
      <c r="K114" s="74">
        <v>8.9</v>
      </c>
      <c r="L114" s="74">
        <v>8.9</v>
      </c>
      <c r="M114" s="74">
        <v>8.9</v>
      </c>
      <c r="N114" s="74">
        <v>8.8000000000000007</v>
      </c>
      <c r="O114" s="74">
        <v>8.8000000000000007</v>
      </c>
      <c r="P114" s="74">
        <v>8.8000000000000007</v>
      </c>
      <c r="Q114" s="74">
        <v>8.6999999999999993</v>
      </c>
      <c r="R114" s="74">
        <v>8.6999999999999993</v>
      </c>
      <c r="S114" s="74">
        <v>8.733088235294117</v>
      </c>
      <c r="T114" s="74">
        <v>8.7132352941176467</v>
      </c>
      <c r="U114" s="74">
        <v>8.6933823529411764</v>
      </c>
      <c r="V114" s="74">
        <v>8.6735294117647062</v>
      </c>
      <c r="W114" s="74">
        <v>8.6536764705882359</v>
      </c>
      <c r="X114" s="74">
        <v>8.6338235294117638</v>
      </c>
      <c r="Y114" s="74">
        <v>8.6139705882352935</v>
      </c>
      <c r="Z114" s="74">
        <v>8.5941176470588232</v>
      </c>
      <c r="AA114" s="74">
        <v>8.5742647058823529</v>
      </c>
      <c r="AB114" s="74">
        <v>8.5544117647058826</v>
      </c>
      <c r="AC114" s="74">
        <v>8.5345588235294123</v>
      </c>
      <c r="AD114" s="74">
        <v>8.5147058823529402</v>
      </c>
      <c r="AE114" s="74">
        <v>8.4948529411764699</v>
      </c>
      <c r="AF114" s="74">
        <v>8.4749999999999996</v>
      </c>
      <c r="AG114" s="74">
        <v>8.4551470588235293</v>
      </c>
      <c r="AH114" s="74">
        <v>8.4352941176470591</v>
      </c>
      <c r="AI114" s="74">
        <v>8.4154411764705888</v>
      </c>
      <c r="AJ114" s="74">
        <v>8.3955882352941167</v>
      </c>
      <c r="AK114" s="74">
        <v>8.3757352941176464</v>
      </c>
      <c r="AL114" s="74">
        <v>8.3558823529411761</v>
      </c>
      <c r="AM114" s="74">
        <v>8.3360294117647058</v>
      </c>
      <c r="AN114" s="74">
        <v>8.3161764705882355</v>
      </c>
      <c r="AO114" s="74">
        <v>8.2963235294117652</v>
      </c>
      <c r="AP114" s="74">
        <v>8.2764705882352949</v>
      </c>
      <c r="AQ114" s="74">
        <v>8.2566176470588228</v>
      </c>
      <c r="AR114" s="74">
        <v>8.2367647058823525</v>
      </c>
      <c r="AS114" s="74">
        <v>8.2169117647058822</v>
      </c>
      <c r="AT114" s="74">
        <v>8.197058823529412</v>
      </c>
      <c r="AU114" s="74">
        <v>8.1772058823529417</v>
      </c>
      <c r="AV114" s="74">
        <v>8.1573529411764714</v>
      </c>
    </row>
    <row r="117" spans="1:48" x14ac:dyDescent="0.3">
      <c r="B117" s="73" t="s">
        <v>265</v>
      </c>
    </row>
    <row r="118" spans="1:48" x14ac:dyDescent="0.3">
      <c r="A118" s="73" t="s">
        <v>138</v>
      </c>
      <c r="B118" s="68">
        <v>2014</v>
      </c>
      <c r="C118" s="68">
        <v>2015</v>
      </c>
      <c r="D118" s="68">
        <v>2016</v>
      </c>
      <c r="E118" s="68">
        <v>2017</v>
      </c>
      <c r="F118" s="68">
        <v>2018</v>
      </c>
      <c r="G118" s="68">
        <v>2019</v>
      </c>
      <c r="H118" s="68" t="s">
        <v>91</v>
      </c>
      <c r="I118" s="68" t="s">
        <v>92</v>
      </c>
      <c r="J118" s="68" t="s">
        <v>93</v>
      </c>
      <c r="K118" s="68" t="s">
        <v>94</v>
      </c>
      <c r="L118" s="68" t="s">
        <v>95</v>
      </c>
      <c r="M118" s="68" t="s">
        <v>96</v>
      </c>
      <c r="N118" s="68" t="s">
        <v>97</v>
      </c>
      <c r="O118" s="68" t="s">
        <v>98</v>
      </c>
      <c r="P118" s="68" t="s">
        <v>99</v>
      </c>
      <c r="Q118" s="68" t="s">
        <v>100</v>
      </c>
      <c r="R118" s="68" t="s">
        <v>101</v>
      </c>
      <c r="S118" s="68" t="s">
        <v>102</v>
      </c>
      <c r="T118" s="68" t="s">
        <v>103</v>
      </c>
      <c r="U118" s="68" t="s">
        <v>104</v>
      </c>
      <c r="V118" s="68" t="s">
        <v>105</v>
      </c>
      <c r="W118" s="68" t="s">
        <v>106</v>
      </c>
      <c r="X118" s="68" t="s">
        <v>107</v>
      </c>
      <c r="Y118" s="68" t="s">
        <v>108</v>
      </c>
      <c r="Z118" s="68" t="s">
        <v>109</v>
      </c>
      <c r="AA118" s="68" t="s">
        <v>110</v>
      </c>
      <c r="AB118" s="68" t="s">
        <v>111</v>
      </c>
      <c r="AC118" s="68" t="s">
        <v>112</v>
      </c>
      <c r="AD118" s="68" t="s">
        <v>113</v>
      </c>
      <c r="AE118" s="68" t="s">
        <v>114</v>
      </c>
      <c r="AF118" s="68" t="s">
        <v>115</v>
      </c>
      <c r="AG118" s="68" t="s">
        <v>116</v>
      </c>
      <c r="AH118" s="68" t="s">
        <v>117</v>
      </c>
      <c r="AI118" s="68" t="s">
        <v>118</v>
      </c>
      <c r="AJ118" s="68" t="s">
        <v>119</v>
      </c>
      <c r="AK118" s="68" t="s">
        <v>120</v>
      </c>
      <c r="AL118" s="68" t="s">
        <v>121</v>
      </c>
      <c r="AM118" s="68" t="s">
        <v>122</v>
      </c>
      <c r="AN118" s="68" t="s">
        <v>123</v>
      </c>
      <c r="AO118" s="68" t="s">
        <v>124</v>
      </c>
      <c r="AP118" s="68" t="s">
        <v>125</v>
      </c>
      <c r="AQ118" s="68" t="s">
        <v>126</v>
      </c>
      <c r="AR118" s="68" t="s">
        <v>127</v>
      </c>
      <c r="AS118" s="68" t="s">
        <v>128</v>
      </c>
      <c r="AT118" s="68" t="s">
        <v>129</v>
      </c>
      <c r="AU118" s="68" t="s">
        <v>130</v>
      </c>
      <c r="AV118" s="68" t="s">
        <v>131</v>
      </c>
    </row>
    <row r="119" spans="1:48" x14ac:dyDescent="0.3">
      <c r="A119" t="s">
        <v>0</v>
      </c>
      <c r="B119" s="75">
        <f>(B3*B107)/100</f>
        <v>37875.898635999998</v>
      </c>
      <c r="C119" s="75">
        <f t="shared" ref="C119:AV119" si="24">(C3*C107)/100</f>
        <v>38782.618568999998</v>
      </c>
      <c r="D119" s="75">
        <f t="shared" si="24"/>
        <v>39930.493005000004</v>
      </c>
      <c r="E119" s="75">
        <f t="shared" si="24"/>
        <v>40886.321749999996</v>
      </c>
      <c r="F119" s="75">
        <f t="shared" si="24"/>
        <v>41624.709503999999</v>
      </c>
      <c r="G119" s="75">
        <f t="shared" si="24"/>
        <v>42628.043248000002</v>
      </c>
      <c r="H119" s="75">
        <f t="shared" si="24"/>
        <v>43651.40067000001</v>
      </c>
      <c r="I119" s="75">
        <f t="shared" si="24"/>
        <v>44676.027165000007</v>
      </c>
      <c r="J119" s="75">
        <f t="shared" si="24"/>
        <v>45716.129632000004</v>
      </c>
      <c r="K119" s="75">
        <f t="shared" si="24"/>
        <v>46772.928403000005</v>
      </c>
      <c r="L119" s="75">
        <f t="shared" si="24"/>
        <v>47552.630754999991</v>
      </c>
      <c r="M119" s="75">
        <f t="shared" si="24"/>
        <v>48635.716319999992</v>
      </c>
      <c r="N119" s="75">
        <f t="shared" si="24"/>
        <v>49389.629219999995</v>
      </c>
      <c r="O119" s="75">
        <f t="shared" si="24"/>
        <v>50466.463236999996</v>
      </c>
      <c r="P119" s="75">
        <f t="shared" si="24"/>
        <v>51553.936044000002</v>
      </c>
      <c r="Q119" s="75">
        <f t="shared" si="24"/>
        <v>52301.204494000005</v>
      </c>
      <c r="R119" s="75">
        <f t="shared" si="24"/>
        <v>53022.44226399999</v>
      </c>
      <c r="S119" s="75">
        <f t="shared" si="24"/>
        <v>54431.374645522068</v>
      </c>
      <c r="T119" s="75">
        <f t="shared" si="24"/>
        <v>55380.641429852956</v>
      </c>
      <c r="U119" s="75">
        <f t="shared" si="24"/>
        <v>56321.342971058824</v>
      </c>
      <c r="V119" s="75">
        <f t="shared" si="24"/>
        <v>57255.576649852956</v>
      </c>
      <c r="W119" s="75">
        <f t="shared" si="24"/>
        <v>58183.945400514713</v>
      </c>
      <c r="X119" s="75">
        <f t="shared" si="24"/>
        <v>59088.405827308838</v>
      </c>
      <c r="Y119" s="75">
        <f t="shared" si="24"/>
        <v>59987.747038235299</v>
      </c>
      <c r="Z119" s="75">
        <f t="shared" si="24"/>
        <v>60880.465401882364</v>
      </c>
      <c r="AA119" s="75">
        <f t="shared" si="24"/>
        <v>61764.946074279404</v>
      </c>
      <c r="AB119" s="75">
        <f t="shared" si="24"/>
        <v>62639.171194147057</v>
      </c>
      <c r="AC119" s="75">
        <f t="shared" si="24"/>
        <v>63491.555614000012</v>
      </c>
      <c r="AD119" s="75">
        <f t="shared" si="24"/>
        <v>64334.086653676481</v>
      </c>
      <c r="AE119" s="75">
        <f t="shared" si="24"/>
        <v>65163.389456492652</v>
      </c>
      <c r="AF119" s="75">
        <f t="shared" si="24"/>
        <v>65975.428871147058</v>
      </c>
      <c r="AG119" s="75">
        <f t="shared" si="24"/>
        <v>66766.5150108456</v>
      </c>
      <c r="AH119" s="75">
        <f t="shared" si="24"/>
        <v>67527.579286588239</v>
      </c>
      <c r="AI119" s="75">
        <f t="shared" si="24"/>
        <v>68268.974927941192</v>
      </c>
      <c r="AJ119" s="75">
        <f t="shared" si="24"/>
        <v>68986.857171308831</v>
      </c>
      <c r="AK119" s="75">
        <f t="shared" si="24"/>
        <v>69676.68253109559</v>
      </c>
      <c r="AL119" s="75">
        <f t="shared" si="24"/>
        <v>70334.795779147069</v>
      </c>
      <c r="AM119" s="75">
        <f t="shared" si="24"/>
        <v>70960.644787102952</v>
      </c>
      <c r="AN119" s="75">
        <f t="shared" si="24"/>
        <v>71555.300345514712</v>
      </c>
      <c r="AO119" s="75">
        <f t="shared" si="24"/>
        <v>72116.391344426491</v>
      </c>
      <c r="AP119" s="75">
        <f t="shared" si="24"/>
        <v>72641.516739352941</v>
      </c>
      <c r="AQ119" s="75">
        <f t="shared" si="24"/>
        <v>73128.377800058821</v>
      </c>
      <c r="AR119" s="75">
        <f t="shared" si="24"/>
        <v>73578.412841029422</v>
      </c>
      <c r="AS119" s="75">
        <f t="shared" si="24"/>
        <v>73993.306602316166</v>
      </c>
      <c r="AT119" s="75">
        <f t="shared" si="24"/>
        <v>74371.297491000005</v>
      </c>
      <c r="AU119" s="75">
        <f t="shared" si="24"/>
        <v>74710.414315191156</v>
      </c>
      <c r="AV119" s="75">
        <f t="shared" si="24"/>
        <v>75009.334771617636</v>
      </c>
    </row>
    <row r="120" spans="1:48" x14ac:dyDescent="0.3">
      <c r="A120" t="s">
        <v>59</v>
      </c>
      <c r="B120" s="75">
        <f>(B4*B108)/100</f>
        <v>12259.967315</v>
      </c>
      <c r="C120" s="75">
        <f t="shared" ref="C120:AV125" si="25">(C4*C108)/100</f>
        <v>12458.048111</v>
      </c>
      <c r="D120" s="75">
        <f t="shared" si="25"/>
        <v>12630.293511000002</v>
      </c>
      <c r="E120" s="75">
        <f t="shared" si="25"/>
        <v>12930.325187999999</v>
      </c>
      <c r="F120" s="75">
        <f t="shared" si="25"/>
        <v>13105.051392000001</v>
      </c>
      <c r="G120" s="75">
        <f t="shared" si="25"/>
        <v>13147.992847</v>
      </c>
      <c r="H120" s="75">
        <f t="shared" si="25"/>
        <v>13186.9301</v>
      </c>
      <c r="I120" s="75">
        <f t="shared" si="25"/>
        <v>13374.709700000001</v>
      </c>
      <c r="J120" s="75">
        <f t="shared" si="25"/>
        <v>13422.022317000001</v>
      </c>
      <c r="K120" s="75">
        <f t="shared" si="25"/>
        <v>13463.685116000002</v>
      </c>
      <c r="L120" s="75">
        <f t="shared" si="25"/>
        <v>13504.354258999996</v>
      </c>
      <c r="M120" s="75">
        <f t="shared" si="25"/>
        <v>13545.539231999999</v>
      </c>
      <c r="N120" s="75">
        <f t="shared" si="25"/>
        <v>13584.952975</v>
      </c>
      <c r="O120" s="75">
        <f t="shared" si="25"/>
        <v>13623.65453</v>
      </c>
      <c r="P120" s="75">
        <f t="shared" si="25"/>
        <v>13659.395832</v>
      </c>
      <c r="Q120" s="75">
        <f t="shared" si="25"/>
        <v>13686.96788</v>
      </c>
      <c r="R120" s="75">
        <f t="shared" si="25"/>
        <v>13703.227720000001</v>
      </c>
      <c r="S120" s="75">
        <f t="shared" si="25"/>
        <v>13958.320604117647</v>
      </c>
      <c r="T120" s="75">
        <f t="shared" si="25"/>
        <v>14009.452030588238</v>
      </c>
      <c r="U120" s="75">
        <f t="shared" si="25"/>
        <v>14051.001506911765</v>
      </c>
      <c r="V120" s="75">
        <f t="shared" si="25"/>
        <v>14083.200652235293</v>
      </c>
      <c r="W120" s="75">
        <f t="shared" si="25"/>
        <v>14106.17794744118</v>
      </c>
      <c r="X120" s="75">
        <f t="shared" si="25"/>
        <v>14122.695050470589</v>
      </c>
      <c r="Y120" s="75">
        <f t="shared" si="25"/>
        <v>14130.886564088238</v>
      </c>
      <c r="Z120" s="75">
        <f t="shared" si="25"/>
        <v>14130.994732352941</v>
      </c>
      <c r="AA120" s="75">
        <f t="shared" si="25"/>
        <v>14124.034310691181</v>
      </c>
      <c r="AB120" s="75">
        <f t="shared" si="25"/>
        <v>14111.130285500001</v>
      </c>
      <c r="AC120" s="75">
        <f t="shared" si="25"/>
        <v>14098.692083029415</v>
      </c>
      <c r="AD120" s="75">
        <f t="shared" si="25"/>
        <v>14081.779488000006</v>
      </c>
      <c r="AE120" s="75">
        <f t="shared" si="25"/>
        <v>14061.142403161766</v>
      </c>
      <c r="AF120" s="75">
        <f t="shared" si="25"/>
        <v>14038.131003588238</v>
      </c>
      <c r="AG120" s="75">
        <f t="shared" si="25"/>
        <v>14013.777749294122</v>
      </c>
      <c r="AH120" s="75">
        <f t="shared" si="25"/>
        <v>13996.275128941175</v>
      </c>
      <c r="AI120" s="75">
        <f t="shared" si="25"/>
        <v>13977.565446205885</v>
      </c>
      <c r="AJ120" s="75">
        <f t="shared" si="25"/>
        <v>13957.66759147059</v>
      </c>
      <c r="AK120" s="75">
        <f t="shared" si="25"/>
        <v>13936.56103494118</v>
      </c>
      <c r="AL120" s="75">
        <f t="shared" si="25"/>
        <v>13913.898099764709</v>
      </c>
      <c r="AM120" s="75">
        <f t="shared" si="25"/>
        <v>13898.055025367648</v>
      </c>
      <c r="AN120" s="75">
        <f t="shared" si="25"/>
        <v>13880.395252411769</v>
      </c>
      <c r="AO120" s="75">
        <f t="shared" si="25"/>
        <v>13859.010296911767</v>
      </c>
      <c r="AP120" s="75">
        <f t="shared" si="25"/>
        <v>13831.32941947059</v>
      </c>
      <c r="AQ120" s="75">
        <f t="shared" si="25"/>
        <v>13795.502220147064</v>
      </c>
      <c r="AR120" s="75">
        <f t="shared" si="25"/>
        <v>13761.162232382356</v>
      </c>
      <c r="AS120" s="75">
        <f t="shared" si="25"/>
        <v>13719.180809955888</v>
      </c>
      <c r="AT120" s="75">
        <f t="shared" si="25"/>
        <v>13667.638505882358</v>
      </c>
      <c r="AU120" s="75">
        <f t="shared" si="25"/>
        <v>13604.007988000003</v>
      </c>
      <c r="AV120" s="75">
        <f t="shared" si="25"/>
        <v>13526.865882176477</v>
      </c>
    </row>
    <row r="121" spans="1:48" x14ac:dyDescent="0.3">
      <c r="A121" t="s">
        <v>58</v>
      </c>
      <c r="B121" s="75">
        <f t="shared" ref="B121:Q125" si="26">(B5*B109)/100</f>
        <v>48494.871699999996</v>
      </c>
      <c r="C121" s="75">
        <f t="shared" si="26"/>
        <v>48208.642552000005</v>
      </c>
      <c r="D121" s="75">
        <f t="shared" si="26"/>
        <v>48409.315281999989</v>
      </c>
      <c r="E121" s="75">
        <f t="shared" si="26"/>
        <v>48556.014912000013</v>
      </c>
      <c r="F121" s="75">
        <f t="shared" si="26"/>
        <v>48662.626435000006</v>
      </c>
      <c r="G121" s="75">
        <f t="shared" si="26"/>
        <v>48749.643055999994</v>
      </c>
      <c r="H121" s="75">
        <f t="shared" si="26"/>
        <v>48823.995320999995</v>
      </c>
      <c r="I121" s="75">
        <f t="shared" si="26"/>
        <v>48851.052768000001</v>
      </c>
      <c r="J121" s="75">
        <f t="shared" si="26"/>
        <v>48876.700235999997</v>
      </c>
      <c r="K121" s="75">
        <f t="shared" si="26"/>
        <v>48881.98431</v>
      </c>
      <c r="L121" s="75">
        <f t="shared" si="26"/>
        <v>48839.175330999999</v>
      </c>
      <c r="M121" s="75">
        <f t="shared" si="26"/>
        <v>48735.330072000012</v>
      </c>
      <c r="N121" s="75">
        <f t="shared" si="26"/>
        <v>48602.520942000003</v>
      </c>
      <c r="O121" s="75">
        <f t="shared" si="26"/>
        <v>48412.628353999993</v>
      </c>
      <c r="P121" s="75">
        <f t="shared" si="26"/>
        <v>48171.962195000007</v>
      </c>
      <c r="Q121" s="75">
        <f t="shared" si="26"/>
        <v>48463.34347</v>
      </c>
      <c r="R121" s="75">
        <f t="shared" si="25"/>
        <v>47582.721649000014</v>
      </c>
      <c r="S121" s="75">
        <f t="shared" si="25"/>
        <v>47304.712740919123</v>
      </c>
      <c r="T121" s="75">
        <f t="shared" si="25"/>
        <v>46940.193226176474</v>
      </c>
      <c r="U121" s="75">
        <f t="shared" si="25"/>
        <v>46545.539035830887</v>
      </c>
      <c r="V121" s="75">
        <f t="shared" si="25"/>
        <v>46118.900832852945</v>
      </c>
      <c r="W121" s="75">
        <f t="shared" si="25"/>
        <v>45660.330825210782</v>
      </c>
      <c r="X121" s="75">
        <f t="shared" si="25"/>
        <v>45188.771550000012</v>
      </c>
      <c r="Y121" s="75">
        <f t="shared" si="25"/>
        <v>44691.460974661772</v>
      </c>
      <c r="Z121" s="75">
        <f t="shared" si="25"/>
        <v>44171.405489235294</v>
      </c>
      <c r="AA121" s="75">
        <f t="shared" si="25"/>
        <v>43633.058436250009</v>
      </c>
      <c r="AB121" s="75">
        <f t="shared" si="25"/>
        <v>43079.522125470598</v>
      </c>
      <c r="AC121" s="75">
        <f t="shared" si="25"/>
        <v>42531.20915567402</v>
      </c>
      <c r="AD121" s="75">
        <f t="shared" si="25"/>
        <v>41969.993337303924</v>
      </c>
      <c r="AE121" s="75">
        <f t="shared" si="25"/>
        <v>41395.692341058828</v>
      </c>
      <c r="AF121" s="75">
        <f t="shared" si="25"/>
        <v>40807.491276044122</v>
      </c>
      <c r="AG121" s="75">
        <f t="shared" si="25"/>
        <v>40204.869472404418</v>
      </c>
      <c r="AH121" s="75">
        <f t="shared" si="25"/>
        <v>39605.913931764706</v>
      </c>
      <c r="AI121" s="75">
        <f t="shared" si="25"/>
        <v>38995.878959122558</v>
      </c>
      <c r="AJ121" s="75">
        <f t="shared" si="25"/>
        <v>38374.004847906865</v>
      </c>
      <c r="AK121" s="75">
        <f t="shared" si="25"/>
        <v>37739.104693088244</v>
      </c>
      <c r="AL121" s="75">
        <f t="shared" si="25"/>
        <v>37090.598435117652</v>
      </c>
      <c r="AM121" s="75">
        <f t="shared" si="25"/>
        <v>36448.115765845592</v>
      </c>
      <c r="AN121" s="75">
        <f t="shared" si="25"/>
        <v>35795.534823485301</v>
      </c>
      <c r="AO121" s="75">
        <f t="shared" si="25"/>
        <v>35131.788945000008</v>
      </c>
      <c r="AP121" s="75">
        <f t="shared" si="25"/>
        <v>34455.587787784316</v>
      </c>
      <c r="AQ121" s="75">
        <f t="shared" si="25"/>
        <v>33766.767335183824</v>
      </c>
      <c r="AR121" s="75">
        <f t="shared" si="25"/>
        <v>33084.117937254909</v>
      </c>
      <c r="AS121" s="75">
        <f t="shared" si="25"/>
        <v>32391.956200745095</v>
      </c>
      <c r="AT121" s="75">
        <f t="shared" si="25"/>
        <v>31694.13858355883</v>
      </c>
      <c r="AU121" s="75">
        <f t="shared" si="25"/>
        <v>30996.134966897062</v>
      </c>
      <c r="AV121" s="75">
        <f t="shared" si="25"/>
        <v>30301.093306083338</v>
      </c>
    </row>
    <row r="122" spans="1:48" x14ac:dyDescent="0.3">
      <c r="A122" t="s">
        <v>139</v>
      </c>
      <c r="B122" s="75">
        <f t="shared" si="26"/>
        <v>35740.711800000005</v>
      </c>
      <c r="C122" s="75">
        <f t="shared" si="25"/>
        <v>35571.767879999999</v>
      </c>
      <c r="D122" s="75">
        <f t="shared" si="25"/>
        <v>35349.137820000004</v>
      </c>
      <c r="E122" s="75">
        <f t="shared" si="25"/>
        <v>35085.650280000009</v>
      </c>
      <c r="F122" s="75">
        <f t="shared" si="25"/>
        <v>34789.600740000002</v>
      </c>
      <c r="G122" s="75">
        <f t="shared" si="25"/>
        <v>34474.794900000001</v>
      </c>
      <c r="H122" s="75">
        <f t="shared" si="25"/>
        <v>34153.887299999995</v>
      </c>
      <c r="I122" s="75">
        <f t="shared" si="25"/>
        <v>33302.528996000008</v>
      </c>
      <c r="J122" s="75">
        <f t="shared" si="25"/>
        <v>33011.946974999999</v>
      </c>
      <c r="K122" s="75">
        <f t="shared" si="25"/>
        <v>32731.045615000003</v>
      </c>
      <c r="L122" s="75">
        <f t="shared" si="25"/>
        <v>31933.007452000002</v>
      </c>
      <c r="M122" s="75">
        <f t="shared" si="25"/>
        <v>31734.420323999995</v>
      </c>
      <c r="N122" s="75">
        <f t="shared" si="25"/>
        <v>31603.119460000002</v>
      </c>
      <c r="O122" s="75">
        <f t="shared" si="25"/>
        <v>30971.409134999998</v>
      </c>
      <c r="P122" s="75">
        <f t="shared" si="25"/>
        <v>30910.444157999995</v>
      </c>
      <c r="Q122" s="75">
        <f t="shared" si="25"/>
        <v>30847.407402000008</v>
      </c>
      <c r="R122" s="75">
        <f t="shared" si="25"/>
        <v>30762.261144000004</v>
      </c>
      <c r="S122" s="75">
        <f t="shared" si="25"/>
        <v>30493.791586058833</v>
      </c>
      <c r="T122" s="75">
        <f t="shared" si="25"/>
        <v>30276.582399823525</v>
      </c>
      <c r="U122" s="75">
        <f t="shared" si="25"/>
        <v>30031.063419117647</v>
      </c>
      <c r="V122" s="75">
        <f t="shared" si="25"/>
        <v>29736.450403588238</v>
      </c>
      <c r="W122" s="75">
        <f t="shared" si="25"/>
        <v>29382.347290588241</v>
      </c>
      <c r="X122" s="75">
        <f t="shared" si="25"/>
        <v>29001.2610782353</v>
      </c>
      <c r="Y122" s="75">
        <f t="shared" si="25"/>
        <v>28561.152491294124</v>
      </c>
      <c r="Z122" s="75">
        <f t="shared" si="25"/>
        <v>28090.555900000003</v>
      </c>
      <c r="AA122" s="75">
        <f t="shared" si="25"/>
        <v>27634.495178294124</v>
      </c>
      <c r="AB122" s="75">
        <f t="shared" si="25"/>
        <v>27221.168454882358</v>
      </c>
      <c r="AC122" s="75">
        <f t="shared" si="25"/>
        <v>26877.617260764713</v>
      </c>
      <c r="AD122" s="75">
        <f t="shared" si="25"/>
        <v>26576.389417294118</v>
      </c>
      <c r="AE122" s="75">
        <f t="shared" si="25"/>
        <v>26306.155539705884</v>
      </c>
      <c r="AF122" s="75">
        <f t="shared" si="25"/>
        <v>26045.849845000004</v>
      </c>
      <c r="AG122" s="75">
        <f t="shared" si="25"/>
        <v>25781.543398470589</v>
      </c>
      <c r="AH122" s="75">
        <f t="shared" si="25"/>
        <v>25542.459050294125</v>
      </c>
      <c r="AI122" s="75">
        <f t="shared" si="25"/>
        <v>25307.481944117651</v>
      </c>
      <c r="AJ122" s="75">
        <f t="shared" si="25"/>
        <v>25075.922787058829</v>
      </c>
      <c r="AK122" s="75">
        <f t="shared" si="25"/>
        <v>24847.535766705885</v>
      </c>
      <c r="AL122" s="75">
        <f t="shared" si="25"/>
        <v>24620.671149529415</v>
      </c>
      <c r="AM122" s="75">
        <f t="shared" si="25"/>
        <v>24421.740789411771</v>
      </c>
      <c r="AN122" s="75">
        <f t="shared" si="25"/>
        <v>24224.448900000007</v>
      </c>
      <c r="AO122" s="75">
        <f t="shared" si="25"/>
        <v>24024.958022058825</v>
      </c>
      <c r="AP122" s="75">
        <f t="shared" si="25"/>
        <v>23820.097855411765</v>
      </c>
      <c r="AQ122" s="75">
        <f t="shared" si="25"/>
        <v>23607.900203999998</v>
      </c>
      <c r="AR122" s="75">
        <f t="shared" si="25"/>
        <v>23412.225724411768</v>
      </c>
      <c r="AS122" s="75">
        <f t="shared" si="25"/>
        <v>23211.799972941182</v>
      </c>
      <c r="AT122" s="75">
        <f t="shared" si="25"/>
        <v>23003.998708235296</v>
      </c>
      <c r="AU122" s="75">
        <f t="shared" si="25"/>
        <v>22784.807106411768</v>
      </c>
      <c r="AV122" s="75">
        <f t="shared" si="25"/>
        <v>22551.072621000003</v>
      </c>
    </row>
    <row r="123" spans="1:48" x14ac:dyDescent="0.3">
      <c r="A123" t="s">
        <v>25</v>
      </c>
      <c r="B123" s="75">
        <f t="shared" si="26"/>
        <v>13628.587615999999</v>
      </c>
      <c r="C123" s="75">
        <f t="shared" si="25"/>
        <v>13738.492215999999</v>
      </c>
      <c r="D123" s="75">
        <f t="shared" si="25"/>
        <v>13677.580377</v>
      </c>
      <c r="E123" s="75">
        <f t="shared" si="25"/>
        <v>13778.441657999998</v>
      </c>
      <c r="F123" s="75">
        <f t="shared" si="25"/>
        <v>13700.768080000002</v>
      </c>
      <c r="G123" s="75">
        <f t="shared" si="25"/>
        <v>13784.289200000001</v>
      </c>
      <c r="H123" s="75">
        <f t="shared" si="25"/>
        <v>13858.231040000001</v>
      </c>
      <c r="I123" s="75">
        <f t="shared" si="25"/>
        <v>13758.907968000001</v>
      </c>
      <c r="J123" s="75">
        <f t="shared" si="25"/>
        <v>13825.798295000002</v>
      </c>
      <c r="K123" s="75">
        <f t="shared" si="25"/>
        <v>13709.744568</v>
      </c>
      <c r="L123" s="75">
        <f t="shared" si="25"/>
        <v>13761.615660000001</v>
      </c>
      <c r="M123" s="75">
        <f t="shared" si="25"/>
        <v>13806.101088000001</v>
      </c>
      <c r="N123" s="75">
        <f t="shared" si="25"/>
        <v>13673.903396999998</v>
      </c>
      <c r="O123" s="75">
        <f t="shared" si="25"/>
        <v>13711.675130999998</v>
      </c>
      <c r="P123" s="75">
        <f t="shared" si="25"/>
        <v>13742.030071000001</v>
      </c>
      <c r="Q123" s="75">
        <f t="shared" si="25"/>
        <v>13585.523031999999</v>
      </c>
      <c r="R123" s="75">
        <f t="shared" si="25"/>
        <v>13598.938172</v>
      </c>
      <c r="S123" s="75">
        <f t="shared" si="25"/>
        <v>13507.137852573527</v>
      </c>
      <c r="T123" s="75">
        <f t="shared" si="25"/>
        <v>13442.54242028431</v>
      </c>
      <c r="U123" s="75">
        <f t="shared" si="25"/>
        <v>13370.58455550245</v>
      </c>
      <c r="V123" s="75">
        <f t="shared" si="25"/>
        <v>13291.970506617647</v>
      </c>
      <c r="W123" s="75">
        <f t="shared" si="25"/>
        <v>13207.019215460781</v>
      </c>
      <c r="X123" s="75">
        <f t="shared" si="25"/>
        <v>13125.208072598041</v>
      </c>
      <c r="Y123" s="75">
        <f t="shared" si="25"/>
        <v>13038.399123066174</v>
      </c>
      <c r="Z123" s="75">
        <f t="shared" si="25"/>
        <v>12945.77927552941</v>
      </c>
      <c r="AA123" s="75">
        <f t="shared" si="25"/>
        <v>12846.252774987744</v>
      </c>
      <c r="AB123" s="75">
        <f t="shared" si="25"/>
        <v>12739.222174102941</v>
      </c>
      <c r="AC123" s="75">
        <f t="shared" si="25"/>
        <v>12636.026772882355</v>
      </c>
      <c r="AD123" s="75">
        <f t="shared" si="25"/>
        <v>12526.821992882355</v>
      </c>
      <c r="AE123" s="75">
        <f t="shared" si="25"/>
        <v>12412.008980735294</v>
      </c>
      <c r="AF123" s="75">
        <f t="shared" si="25"/>
        <v>12292.173947083334</v>
      </c>
      <c r="AG123" s="75">
        <f t="shared" si="25"/>
        <v>12167.618692026961</v>
      </c>
      <c r="AH123" s="75">
        <f t="shared" si="25"/>
        <v>12049.402588235294</v>
      </c>
      <c r="AI123" s="75">
        <f t="shared" si="25"/>
        <v>11928.00691605147</v>
      </c>
      <c r="AJ123" s="75">
        <f t="shared" si="25"/>
        <v>11803.698213039215</v>
      </c>
      <c r="AK123" s="75">
        <f t="shared" si="25"/>
        <v>11676.696059117648</v>
      </c>
      <c r="AL123" s="75">
        <f t="shared" si="25"/>
        <v>11546.942428431374</v>
      </c>
      <c r="AM123" s="75">
        <f t="shared" si="25"/>
        <v>11425.967530678923</v>
      </c>
      <c r="AN123" s="75">
        <f t="shared" si="25"/>
        <v>11304.081477691176</v>
      </c>
      <c r="AO123" s="75">
        <f t="shared" si="25"/>
        <v>11180.858544735294</v>
      </c>
      <c r="AP123" s="75">
        <f t="shared" si="25"/>
        <v>11055.920481666666</v>
      </c>
      <c r="AQ123" s="75">
        <f t="shared" si="25"/>
        <v>10928.888847838238</v>
      </c>
      <c r="AR123" s="75">
        <f t="shared" si="25"/>
        <v>10812.054830357845</v>
      </c>
      <c r="AS123" s="75">
        <f t="shared" si="25"/>
        <v>10694.818304083334</v>
      </c>
      <c r="AT123" s="75">
        <f t="shared" si="25"/>
        <v>10576.235327382356</v>
      </c>
      <c r="AU123" s="75">
        <f t="shared" si="25"/>
        <v>10454.879532169118</v>
      </c>
      <c r="AV123" s="75">
        <f t="shared" si="25"/>
        <v>10329.479323539215</v>
      </c>
    </row>
    <row r="124" spans="1:48" x14ac:dyDescent="0.3">
      <c r="A124" t="s">
        <v>55</v>
      </c>
      <c r="B124" s="75">
        <f t="shared" si="26"/>
        <v>16540.775874999999</v>
      </c>
      <c r="C124" s="75">
        <f t="shared" si="25"/>
        <v>16193.938496000001</v>
      </c>
      <c r="D124" s="75">
        <f t="shared" si="25"/>
        <v>16121.113024000002</v>
      </c>
      <c r="E124" s="75">
        <f t="shared" si="25"/>
        <v>16053.063936</v>
      </c>
      <c r="F124" s="75">
        <f t="shared" si="25"/>
        <v>15990.517248</v>
      </c>
      <c r="G124" s="75">
        <f t="shared" si="25"/>
        <v>15932.857600000003</v>
      </c>
      <c r="H124" s="75">
        <f t="shared" si="25"/>
        <v>15629.668550999995</v>
      </c>
      <c r="I124" s="75">
        <f t="shared" si="25"/>
        <v>15578.246186999997</v>
      </c>
      <c r="J124" s="75">
        <f t="shared" si="25"/>
        <v>15531.788096999999</v>
      </c>
      <c r="K124" s="75">
        <f t="shared" si="25"/>
        <v>15488.446743</v>
      </c>
      <c r="L124" s="75">
        <f t="shared" si="25"/>
        <v>15199.962284000001</v>
      </c>
      <c r="M124" s="75">
        <f t="shared" si="25"/>
        <v>15154.827152</v>
      </c>
      <c r="N124" s="75">
        <f t="shared" si="25"/>
        <v>15115.132582000002</v>
      </c>
      <c r="O124" s="75">
        <f t="shared" si="25"/>
        <v>15075.938599999999</v>
      </c>
      <c r="P124" s="75">
        <f t="shared" si="25"/>
        <v>14791.788496000001</v>
      </c>
      <c r="Q124" s="75">
        <f t="shared" si="25"/>
        <v>14745.667067</v>
      </c>
      <c r="R124" s="75">
        <f t="shared" si="25"/>
        <v>14692.489645999998</v>
      </c>
      <c r="S124" s="75">
        <f t="shared" si="25"/>
        <v>14566.793075470581</v>
      </c>
      <c r="T124" s="75">
        <f t="shared" si="25"/>
        <v>14456.388628916664</v>
      </c>
      <c r="U124" s="75">
        <f t="shared" si="25"/>
        <v>14341.251768541664</v>
      </c>
      <c r="V124" s="75">
        <f t="shared" si="25"/>
        <v>14219.941801676468</v>
      </c>
      <c r="W124" s="75">
        <f t="shared" si="25"/>
        <v>14091.052242666665</v>
      </c>
      <c r="X124" s="75">
        <f t="shared" si="25"/>
        <v>13967.57658988235</v>
      </c>
      <c r="Y124" s="75">
        <f t="shared" si="25"/>
        <v>13839.940663294115</v>
      </c>
      <c r="Z124" s="75">
        <f t="shared" si="25"/>
        <v>13709.571513921563</v>
      </c>
      <c r="AA124" s="75">
        <f t="shared" si="25"/>
        <v>13579.85752768137</v>
      </c>
      <c r="AB124" s="75">
        <f t="shared" si="25"/>
        <v>13453.026494514699</v>
      </c>
      <c r="AC124" s="75">
        <f t="shared" si="25"/>
        <v>13340.298631421565</v>
      </c>
      <c r="AD124" s="75">
        <f t="shared" si="25"/>
        <v>13233.831137372545</v>
      </c>
      <c r="AE124" s="75">
        <f t="shared" si="25"/>
        <v>13133.420562867643</v>
      </c>
      <c r="AF124" s="75">
        <f t="shared" si="25"/>
        <v>13038.117730720583</v>
      </c>
      <c r="AG124" s="75">
        <f t="shared" si="25"/>
        <v>12946.087051470584</v>
      </c>
      <c r="AH124" s="75">
        <f t="shared" si="25"/>
        <v>12868.472512647058</v>
      </c>
      <c r="AI124" s="75">
        <f t="shared" si="25"/>
        <v>12798.379228884798</v>
      </c>
      <c r="AJ124" s="75">
        <f t="shared" si="25"/>
        <v>12732.347842818623</v>
      </c>
      <c r="AK124" s="75">
        <f t="shared" si="25"/>
        <v>12666.423844169112</v>
      </c>
      <c r="AL124" s="75">
        <f t="shared" si="25"/>
        <v>12597.413793833328</v>
      </c>
      <c r="AM124" s="75">
        <f t="shared" si="25"/>
        <v>12537.851954487742</v>
      </c>
      <c r="AN124" s="75">
        <f t="shared" si="25"/>
        <v>12479.395329470583</v>
      </c>
      <c r="AO124" s="75">
        <f t="shared" si="25"/>
        <v>12419.055034313722</v>
      </c>
      <c r="AP124" s="75">
        <f t="shared" si="25"/>
        <v>12353.248291137252</v>
      </c>
      <c r="AQ124" s="75">
        <f t="shared" si="25"/>
        <v>12278.994558610288</v>
      </c>
      <c r="AR124" s="75">
        <f t="shared" si="25"/>
        <v>12209.334348823526</v>
      </c>
      <c r="AS124" s="75">
        <f t="shared" si="25"/>
        <v>12135.466247068623</v>
      </c>
      <c r="AT124" s="75">
        <f t="shared" si="25"/>
        <v>12057.432495882349</v>
      </c>
      <c r="AU124" s="75">
        <f t="shared" si="25"/>
        <v>11976.041211578427</v>
      </c>
      <c r="AV124" s="75">
        <f t="shared" si="25"/>
        <v>11890.980578730389</v>
      </c>
    </row>
    <row r="125" spans="1:48" x14ac:dyDescent="0.3">
      <c r="A125" t="s">
        <v>27</v>
      </c>
      <c r="B125" s="75">
        <f t="shared" si="26"/>
        <v>1012.1956959999999</v>
      </c>
      <c r="C125" s="75">
        <f t="shared" si="25"/>
        <v>1023.90117</v>
      </c>
      <c r="D125" s="75">
        <f t="shared" si="25"/>
        <v>1034.015584</v>
      </c>
      <c r="E125" s="75">
        <f t="shared" si="25"/>
        <v>1033.78737</v>
      </c>
      <c r="F125" s="75">
        <f t="shared" si="25"/>
        <v>1043.1010800000001</v>
      </c>
      <c r="G125" s="75">
        <f t="shared" si="25"/>
        <v>1052.5725</v>
      </c>
      <c r="H125" s="75">
        <f t="shared" si="25"/>
        <v>1062.3190199999999</v>
      </c>
      <c r="I125" s="75">
        <f t="shared" si="25"/>
        <v>1061.18688</v>
      </c>
      <c r="J125" s="75">
        <f t="shared" si="25"/>
        <v>1070.6112559999999</v>
      </c>
      <c r="K125" s="75">
        <f t="shared" si="25"/>
        <v>1070.0745190000002</v>
      </c>
      <c r="L125" s="75">
        <f t="shared" si="25"/>
        <v>1080.1874710000002</v>
      </c>
      <c r="M125" s="75">
        <f t="shared" si="25"/>
        <v>1080.0237359999999</v>
      </c>
      <c r="N125" s="75">
        <f t="shared" si="25"/>
        <v>1080.6251589999999</v>
      </c>
      <c r="O125" s="75">
        <f t="shared" si="25"/>
        <v>1092.2070309999999</v>
      </c>
      <c r="P125" s="75">
        <f t="shared" si="25"/>
        <v>1103.9090930000002</v>
      </c>
      <c r="Q125" s="75">
        <f t="shared" si="25"/>
        <v>1104.297</v>
      </c>
      <c r="R125" s="75">
        <f t="shared" si="25"/>
        <v>1115.0273999999999</v>
      </c>
      <c r="S125" s="75">
        <f t="shared" si="25"/>
        <v>1121.0420592647056</v>
      </c>
      <c r="T125" s="75">
        <f t="shared" si="25"/>
        <v>1126.3090458921567</v>
      </c>
      <c r="U125" s="75">
        <f t="shared" si="25"/>
        <v>1131.0524601862744</v>
      </c>
      <c r="V125" s="75">
        <f t="shared" si="25"/>
        <v>1135.3100310588234</v>
      </c>
      <c r="W125" s="75">
        <f t="shared" si="25"/>
        <v>1139.1019015098038</v>
      </c>
      <c r="X125" s="75">
        <f t="shared" si="25"/>
        <v>1142.9300964803922</v>
      </c>
      <c r="Y125" s="75">
        <f t="shared" si="25"/>
        <v>1146.4264544117643</v>
      </c>
      <c r="Z125" s="75">
        <f t="shared" si="25"/>
        <v>1149.6155637843137</v>
      </c>
      <c r="AA125" s="75">
        <f t="shared" si="25"/>
        <v>1152.5484093627451</v>
      </c>
      <c r="AB125" s="75">
        <f t="shared" si="25"/>
        <v>1155.2307659999999</v>
      </c>
      <c r="AC125" s="75">
        <f t="shared" si="25"/>
        <v>1158.2324740343136</v>
      </c>
      <c r="AD125" s="75">
        <f t="shared" si="25"/>
        <v>1161.1855023137255</v>
      </c>
      <c r="AE125" s="75">
        <f t="shared" si="25"/>
        <v>1164.0838934117646</v>
      </c>
      <c r="AF125" s="75">
        <f t="shared" si="25"/>
        <v>1166.8757328137253</v>
      </c>
      <c r="AG125" s="75">
        <f t="shared" si="25"/>
        <v>1169.4597604950982</v>
      </c>
      <c r="AH125" s="75">
        <f t="shared" si="25"/>
        <v>1172.4208951764704</v>
      </c>
      <c r="AI125" s="75">
        <f t="shared" si="25"/>
        <v>1175.4216619166666</v>
      </c>
      <c r="AJ125" s="75">
        <f t="shared" si="25"/>
        <v>1178.349247127451</v>
      </c>
      <c r="AK125" s="75">
        <f t="shared" si="25"/>
        <v>1181.0962500294115</v>
      </c>
      <c r="AL125" s="75">
        <f t="shared" si="25"/>
        <v>1183.5672986666666</v>
      </c>
      <c r="AM125" s="75">
        <f t="shared" si="25"/>
        <v>1186.4901162843137</v>
      </c>
      <c r="AN125" s="75">
        <f t="shared" si="25"/>
        <v>1189.3897410882353</v>
      </c>
      <c r="AO125" s="75">
        <f t="shared" si="25"/>
        <v>1192.0612442205882</v>
      </c>
      <c r="AP125" s="75">
        <f t="shared" si="25"/>
        <v>1194.2068691176471</v>
      </c>
      <c r="AQ125" s="75">
        <f t="shared" ref="AQ125:AV125" si="27">(AQ9*AQ113)/100</f>
        <v>1195.5864701911764</v>
      </c>
      <c r="AR125" s="75">
        <f t="shared" si="27"/>
        <v>1196.9853112843139</v>
      </c>
      <c r="AS125" s="75">
        <f t="shared" si="27"/>
        <v>1197.87537477451</v>
      </c>
      <c r="AT125" s="75">
        <f t="shared" si="27"/>
        <v>1198.2953349411764</v>
      </c>
      <c r="AU125" s="75">
        <f t="shared" si="27"/>
        <v>1198.348151367647</v>
      </c>
      <c r="AV125" s="75">
        <f t="shared" si="27"/>
        <v>1198.0305310784313</v>
      </c>
    </row>
    <row r="126" spans="1:48" x14ac:dyDescent="0.3">
      <c r="A126" t="s">
        <v>17</v>
      </c>
      <c r="B126" s="75">
        <f>SUM(B119:B125)</f>
        <v>165553.00863800003</v>
      </c>
      <c r="C126" s="75">
        <f t="shared" ref="C126:AV126" si="28">SUM(C119:C125)</f>
        <v>165977.408994</v>
      </c>
      <c r="D126" s="75">
        <f t="shared" si="28"/>
        <v>167151.948603</v>
      </c>
      <c r="E126" s="75">
        <f t="shared" si="28"/>
        <v>168323.605094</v>
      </c>
      <c r="F126" s="75">
        <f t="shared" si="28"/>
        <v>168916.37447899999</v>
      </c>
      <c r="G126" s="75">
        <f t="shared" si="28"/>
        <v>169770.19335100002</v>
      </c>
      <c r="H126" s="75">
        <f t="shared" si="28"/>
        <v>170366.43200199999</v>
      </c>
      <c r="I126" s="75">
        <f t="shared" si="28"/>
        <v>170602.65966400004</v>
      </c>
      <c r="J126" s="75">
        <f t="shared" si="28"/>
        <v>171454.99680800003</v>
      </c>
      <c r="K126" s="75">
        <f t="shared" si="28"/>
        <v>172117.90927400001</v>
      </c>
      <c r="L126" s="75">
        <f t="shared" si="28"/>
        <v>171870.933212</v>
      </c>
      <c r="M126" s="75">
        <f t="shared" si="28"/>
        <v>172691.95792400002</v>
      </c>
      <c r="N126" s="75">
        <f t="shared" si="28"/>
        <v>173049.88373499998</v>
      </c>
      <c r="O126" s="75">
        <f t="shared" si="28"/>
        <v>173353.97601799999</v>
      </c>
      <c r="P126" s="75">
        <f t="shared" si="28"/>
        <v>173933.46588899998</v>
      </c>
      <c r="Q126" s="75">
        <f t="shared" si="28"/>
        <v>174734.41034500001</v>
      </c>
      <c r="R126" s="75">
        <f t="shared" si="28"/>
        <v>174477.107995</v>
      </c>
      <c r="S126" s="75">
        <f t="shared" si="28"/>
        <v>175383.17256392646</v>
      </c>
      <c r="T126" s="75">
        <f t="shared" si="28"/>
        <v>175632.1091815343</v>
      </c>
      <c r="U126" s="75">
        <f t="shared" si="28"/>
        <v>175791.83571714952</v>
      </c>
      <c r="V126" s="75">
        <f t="shared" si="28"/>
        <v>175841.35087788236</v>
      </c>
      <c r="W126" s="75">
        <f t="shared" si="28"/>
        <v>175769.97482339214</v>
      </c>
      <c r="X126" s="75">
        <f t="shared" si="28"/>
        <v>175636.84826497547</v>
      </c>
      <c r="Y126" s="75">
        <f t="shared" si="28"/>
        <v>175396.01330905146</v>
      </c>
      <c r="Z126" s="75">
        <f t="shared" si="28"/>
        <v>175078.38787670591</v>
      </c>
      <c r="AA126" s="75">
        <f t="shared" si="28"/>
        <v>174735.19271154655</v>
      </c>
      <c r="AB126" s="75">
        <f t="shared" si="28"/>
        <v>174398.47149461764</v>
      </c>
      <c r="AC126" s="75">
        <f t="shared" si="28"/>
        <v>174133.63199180635</v>
      </c>
      <c r="AD126" s="75">
        <f t="shared" si="28"/>
        <v>173884.08752884314</v>
      </c>
      <c r="AE126" s="75">
        <f t="shared" si="28"/>
        <v>173635.89317743384</v>
      </c>
      <c r="AF126" s="75">
        <f t="shared" si="28"/>
        <v>173364.06840639707</v>
      </c>
      <c r="AG126" s="75">
        <f t="shared" si="28"/>
        <v>173049.87113500739</v>
      </c>
      <c r="AH126" s="75">
        <f t="shared" si="28"/>
        <v>172762.52339364705</v>
      </c>
      <c r="AI126" s="75">
        <f t="shared" si="28"/>
        <v>172451.7090842402</v>
      </c>
      <c r="AJ126" s="75">
        <f t="shared" si="28"/>
        <v>172108.8477007304</v>
      </c>
      <c r="AK126" s="75">
        <f t="shared" si="28"/>
        <v>171724.10017914703</v>
      </c>
      <c r="AL126" s="75">
        <f t="shared" si="28"/>
        <v>171287.88698449024</v>
      </c>
      <c r="AM126" s="75">
        <f t="shared" si="28"/>
        <v>170878.86596917894</v>
      </c>
      <c r="AN126" s="75">
        <f t="shared" si="28"/>
        <v>170428.54586966179</v>
      </c>
      <c r="AO126" s="75">
        <f t="shared" si="28"/>
        <v>169924.12343166673</v>
      </c>
      <c r="AP126" s="75">
        <f t="shared" si="28"/>
        <v>169351.90744394119</v>
      </c>
      <c r="AQ126" s="75">
        <f t="shared" si="28"/>
        <v>168702.01743602942</v>
      </c>
      <c r="AR126" s="75">
        <f t="shared" si="28"/>
        <v>168054.29322554413</v>
      </c>
      <c r="AS126" s="75">
        <f t="shared" si="28"/>
        <v>167344.4035118848</v>
      </c>
      <c r="AT126" s="75">
        <f t="shared" si="28"/>
        <v>166569.03644688238</v>
      </c>
      <c r="AU126" s="75">
        <f t="shared" si="28"/>
        <v>165724.63327161517</v>
      </c>
      <c r="AV126" s="75">
        <f t="shared" si="28"/>
        <v>164806.85701422548</v>
      </c>
    </row>
    <row r="133" spans="1:49" ht="16.2" customHeight="1" x14ac:dyDescent="0.3"/>
    <row r="134" spans="1:49" ht="18" customHeight="1" x14ac:dyDescent="0.3"/>
    <row r="135" spans="1:49" x14ac:dyDescent="0.3">
      <c r="A135" s="73" t="s">
        <v>138</v>
      </c>
      <c r="B135" s="73" t="s">
        <v>257</v>
      </c>
    </row>
    <row r="136" spans="1:49" x14ac:dyDescent="0.3">
      <c r="A136" s="77" t="s">
        <v>0</v>
      </c>
      <c r="B136" s="78" t="s">
        <v>134</v>
      </c>
      <c r="C136" s="80">
        <v>24.7</v>
      </c>
      <c r="D136" s="80">
        <v>25.3</v>
      </c>
      <c r="E136" s="80">
        <v>25.8</v>
      </c>
      <c r="F136" s="80">
        <v>26.2</v>
      </c>
      <c r="G136" s="80">
        <v>26.7</v>
      </c>
      <c r="H136" s="80">
        <v>27.3</v>
      </c>
      <c r="I136" s="80">
        <v>27.8</v>
      </c>
      <c r="J136" s="80">
        <v>28.4</v>
      </c>
      <c r="K136" s="80">
        <v>28.9</v>
      </c>
      <c r="L136" s="80">
        <v>29.5</v>
      </c>
      <c r="M136" s="80">
        <v>30</v>
      </c>
      <c r="N136" s="80">
        <v>30.5</v>
      </c>
      <c r="O136" s="80">
        <v>31</v>
      </c>
      <c r="P136" s="80">
        <v>31.5</v>
      </c>
      <c r="Q136" s="80">
        <v>32</v>
      </c>
      <c r="R136" s="80">
        <v>32.5</v>
      </c>
      <c r="S136" s="80">
        <v>32.9</v>
      </c>
      <c r="T136" s="80">
        <v>33.558823529411768</v>
      </c>
      <c r="U136" s="80">
        <v>34.078431372549019</v>
      </c>
      <c r="V136" s="80">
        <v>34.598039215686278</v>
      </c>
      <c r="W136" s="80">
        <v>35.117647058823529</v>
      </c>
      <c r="X136" s="80">
        <v>35.637254901960787</v>
      </c>
      <c r="Y136" s="80">
        <v>36.156862745098039</v>
      </c>
      <c r="Z136" s="80">
        <v>36.676470588235297</v>
      </c>
      <c r="AA136" s="80">
        <v>37.196078431372555</v>
      </c>
      <c r="AB136" s="80">
        <v>37.715686274509807</v>
      </c>
      <c r="AC136" s="80">
        <v>38.235294117647058</v>
      </c>
      <c r="AD136" s="80">
        <v>38.754901960784316</v>
      </c>
      <c r="AE136" s="80">
        <v>39.274509803921575</v>
      </c>
      <c r="AF136" s="80">
        <v>39.794117647058826</v>
      </c>
      <c r="AG136" s="80">
        <v>40.313725490196077</v>
      </c>
      <c r="AH136" s="80">
        <v>40.833333333333336</v>
      </c>
      <c r="AI136" s="80">
        <v>41.352941176470594</v>
      </c>
      <c r="AJ136" s="80">
        <v>41.872549019607845</v>
      </c>
      <c r="AK136" s="80">
        <v>42.392156862745097</v>
      </c>
      <c r="AL136" s="80">
        <v>42.911764705882355</v>
      </c>
      <c r="AM136" s="80">
        <v>43.431372549019613</v>
      </c>
      <c r="AN136" s="80">
        <v>43.950980392156865</v>
      </c>
      <c r="AO136" s="80">
        <v>44.470588235294116</v>
      </c>
      <c r="AP136" s="80">
        <v>44.990196078431374</v>
      </c>
      <c r="AQ136" s="80">
        <v>45.509803921568633</v>
      </c>
      <c r="AR136" s="80">
        <v>46.029411764705884</v>
      </c>
      <c r="AS136" s="80">
        <v>46.549019607843135</v>
      </c>
      <c r="AT136" s="80">
        <v>47.068627450980394</v>
      </c>
      <c r="AU136" s="80">
        <v>47.588235294117652</v>
      </c>
      <c r="AV136" s="80">
        <v>48.107843137254903</v>
      </c>
      <c r="AW136" s="80">
        <v>48.627450980392155</v>
      </c>
    </row>
    <row r="137" spans="1:49" x14ac:dyDescent="0.3">
      <c r="A137" s="77"/>
      <c r="B137" s="81" t="s">
        <v>136</v>
      </c>
      <c r="C137" s="80">
        <v>17.2</v>
      </c>
      <c r="D137" s="80">
        <v>17.100000000000001</v>
      </c>
      <c r="E137" s="80">
        <v>17.100000000000001</v>
      </c>
      <c r="F137" s="80">
        <v>17</v>
      </c>
      <c r="G137" s="80">
        <v>16.8</v>
      </c>
      <c r="H137" s="80">
        <v>16.7</v>
      </c>
      <c r="I137" s="80">
        <v>16.600000000000001</v>
      </c>
      <c r="J137" s="80">
        <v>16.5</v>
      </c>
      <c r="K137" s="80">
        <v>16.399999999999999</v>
      </c>
      <c r="L137" s="80">
        <v>16.3</v>
      </c>
      <c r="M137" s="80">
        <v>16.100000000000001</v>
      </c>
      <c r="N137" s="80">
        <v>16</v>
      </c>
      <c r="O137" s="80">
        <v>15.8</v>
      </c>
      <c r="P137" s="80">
        <v>15.7</v>
      </c>
      <c r="Q137" s="80">
        <v>15.6</v>
      </c>
      <c r="R137" s="80">
        <v>15.4</v>
      </c>
      <c r="S137" s="80">
        <v>15.2</v>
      </c>
      <c r="T137" s="80">
        <v>15.205147058823531</v>
      </c>
      <c r="U137" s="80">
        <v>15.080882352941178</v>
      </c>
      <c r="V137" s="80">
        <v>14.956617647058826</v>
      </c>
      <c r="W137" s="80">
        <v>14.832352941176472</v>
      </c>
      <c r="X137" s="80">
        <v>14.70808823529412</v>
      </c>
      <c r="Y137" s="80">
        <v>14.583823529411767</v>
      </c>
      <c r="Z137" s="80">
        <v>14.459558823529413</v>
      </c>
      <c r="AA137" s="80">
        <v>14.335294117647059</v>
      </c>
      <c r="AB137" s="80">
        <v>14.211029411764708</v>
      </c>
      <c r="AC137" s="80">
        <v>14.086764705882354</v>
      </c>
      <c r="AD137" s="80">
        <v>13.962500000000002</v>
      </c>
      <c r="AE137" s="80">
        <v>13.838235294117649</v>
      </c>
      <c r="AF137" s="80">
        <v>13.713970588235295</v>
      </c>
      <c r="AG137" s="80">
        <v>13.589705882352941</v>
      </c>
      <c r="AH137" s="80">
        <v>13.465441176470589</v>
      </c>
      <c r="AI137" s="80">
        <v>13.341176470588236</v>
      </c>
      <c r="AJ137" s="80">
        <v>13.216911764705884</v>
      </c>
      <c r="AK137" s="80">
        <v>13.09264705882353</v>
      </c>
      <c r="AL137" s="80">
        <v>12.968382352941177</v>
      </c>
      <c r="AM137" s="80">
        <v>12.844117647058823</v>
      </c>
      <c r="AN137" s="80">
        <v>12.719852941176471</v>
      </c>
      <c r="AO137" s="80">
        <v>12.59558823529412</v>
      </c>
      <c r="AP137" s="80">
        <v>12.471323529411766</v>
      </c>
      <c r="AQ137" s="80">
        <v>12.347058823529412</v>
      </c>
      <c r="AR137" s="80">
        <v>12.222794117647059</v>
      </c>
      <c r="AS137" s="80">
        <v>12.098529411764707</v>
      </c>
      <c r="AT137" s="80">
        <v>11.974264705882353</v>
      </c>
      <c r="AU137" s="80">
        <v>11.850000000000001</v>
      </c>
      <c r="AV137" s="80">
        <v>11.725735294117648</v>
      </c>
      <c r="AW137" s="80">
        <v>11.601470588235294</v>
      </c>
    </row>
    <row r="138" spans="1:49" x14ac:dyDescent="0.3">
      <c r="A138" s="82" t="s">
        <v>59</v>
      </c>
      <c r="B138" s="83" t="s">
        <v>134</v>
      </c>
      <c r="C138" s="83">
        <v>34.4</v>
      </c>
      <c r="D138" s="83">
        <v>34.6</v>
      </c>
      <c r="E138" s="83">
        <v>34.799999999999997</v>
      </c>
      <c r="F138" s="83">
        <v>35.1</v>
      </c>
      <c r="G138" s="83">
        <v>35.299999999999997</v>
      </c>
      <c r="H138" s="83">
        <v>35.6</v>
      </c>
      <c r="I138" s="83">
        <v>35.9</v>
      </c>
      <c r="J138" s="83">
        <v>36.1</v>
      </c>
      <c r="K138" s="83">
        <v>36.299999999999997</v>
      </c>
      <c r="L138" s="83">
        <v>36.5</v>
      </c>
      <c r="M138" s="83">
        <v>36.6</v>
      </c>
      <c r="N138" s="83">
        <v>36.799999999999997</v>
      </c>
      <c r="O138" s="83">
        <v>36.799999999999997</v>
      </c>
      <c r="P138" s="83">
        <v>36.799999999999997</v>
      </c>
      <c r="Q138" s="83">
        <v>36.799999999999997</v>
      </c>
      <c r="R138" s="83">
        <v>36.799999999999997</v>
      </c>
      <c r="S138" s="83">
        <v>36.799999999999997</v>
      </c>
      <c r="T138" s="83">
        <v>37.466911764705877</v>
      </c>
      <c r="U138" s="83">
        <v>37.629901960784309</v>
      </c>
      <c r="V138" s="83">
        <v>37.792892156862742</v>
      </c>
      <c r="W138" s="83">
        <v>37.955882352941174</v>
      </c>
      <c r="X138" s="83">
        <v>38.118872549019606</v>
      </c>
      <c r="Y138" s="83">
        <v>38.281862745098039</v>
      </c>
      <c r="Z138" s="83">
        <v>38.444852941176464</v>
      </c>
      <c r="AA138" s="83">
        <v>38.607843137254896</v>
      </c>
      <c r="AB138" s="83">
        <v>38.770833333333329</v>
      </c>
      <c r="AC138" s="83">
        <v>38.933823529411761</v>
      </c>
      <c r="AD138" s="83">
        <v>39.096813725490193</v>
      </c>
      <c r="AE138" s="83">
        <v>39.259803921568619</v>
      </c>
      <c r="AF138" s="83">
        <v>39.422794117647051</v>
      </c>
      <c r="AG138" s="83">
        <v>39.585784313725483</v>
      </c>
      <c r="AH138" s="83">
        <v>39.748774509803916</v>
      </c>
      <c r="AI138" s="83">
        <v>39.911764705882348</v>
      </c>
      <c r="AJ138" s="83">
        <v>40.07475490196078</v>
      </c>
      <c r="AK138" s="83">
        <v>40.237745098039213</v>
      </c>
      <c r="AL138" s="83">
        <v>40.400735294117638</v>
      </c>
      <c r="AM138" s="83">
        <v>40.56372549019607</v>
      </c>
      <c r="AN138" s="83">
        <v>40.726715686274503</v>
      </c>
      <c r="AO138" s="83">
        <v>40.889705882352935</v>
      </c>
      <c r="AP138" s="83">
        <v>41.052696078431367</v>
      </c>
      <c r="AQ138" s="83">
        <v>41.2156862745098</v>
      </c>
      <c r="AR138" s="83">
        <v>41.378676470588225</v>
      </c>
      <c r="AS138" s="83">
        <v>41.541666666666657</v>
      </c>
      <c r="AT138" s="83">
        <v>41.70465686274509</v>
      </c>
      <c r="AU138" s="83">
        <v>41.867647058823522</v>
      </c>
      <c r="AV138" s="83">
        <v>42.030637254901954</v>
      </c>
      <c r="AW138" s="83">
        <v>42.193627450980387</v>
      </c>
    </row>
    <row r="139" spans="1:49" x14ac:dyDescent="0.3">
      <c r="A139" s="82"/>
      <c r="B139" s="83" t="s">
        <v>136</v>
      </c>
      <c r="C139" s="83">
        <v>10.1</v>
      </c>
      <c r="D139" s="83">
        <v>10.1</v>
      </c>
      <c r="E139" s="83">
        <v>10.1</v>
      </c>
      <c r="F139" s="83">
        <v>10.199999999999999</v>
      </c>
      <c r="G139" s="83">
        <v>10.199999999999999</v>
      </c>
      <c r="H139" s="83">
        <v>10.1</v>
      </c>
      <c r="I139" s="83">
        <v>10</v>
      </c>
      <c r="J139" s="83">
        <v>10</v>
      </c>
      <c r="K139" s="83">
        <v>9.9</v>
      </c>
      <c r="L139" s="83">
        <v>9.8000000000000007</v>
      </c>
      <c r="M139" s="83">
        <v>9.6999999999999993</v>
      </c>
      <c r="N139" s="83">
        <v>9.6</v>
      </c>
      <c r="O139" s="83">
        <v>9.5</v>
      </c>
      <c r="P139" s="83">
        <v>9.4</v>
      </c>
      <c r="Q139" s="83">
        <v>9.3000000000000007</v>
      </c>
      <c r="R139" s="83">
        <v>9.1999999999999993</v>
      </c>
      <c r="S139" s="83">
        <v>9.1</v>
      </c>
      <c r="T139" s="83">
        <v>9.1602941176470605</v>
      </c>
      <c r="U139" s="83">
        <v>9.0911764705882359</v>
      </c>
      <c r="V139" s="83">
        <v>9.022058823529413</v>
      </c>
      <c r="W139" s="83">
        <v>8.9529411764705884</v>
      </c>
      <c r="X139" s="83">
        <v>8.8838235294117656</v>
      </c>
      <c r="Y139" s="83">
        <v>8.8147058823529427</v>
      </c>
      <c r="Z139" s="83">
        <v>8.7455882352941181</v>
      </c>
      <c r="AA139" s="83">
        <v>8.6764705882352953</v>
      </c>
      <c r="AB139" s="83">
        <v>8.6073529411764724</v>
      </c>
      <c r="AC139" s="83">
        <v>8.5382352941176478</v>
      </c>
      <c r="AD139" s="83">
        <v>8.469117647058825</v>
      </c>
      <c r="AE139" s="83">
        <v>8.4000000000000021</v>
      </c>
      <c r="AF139" s="83">
        <v>8.3308823529411775</v>
      </c>
      <c r="AG139" s="83">
        <v>8.2617647058823547</v>
      </c>
      <c r="AH139" s="83">
        <v>8.1926470588235318</v>
      </c>
      <c r="AI139" s="83">
        <v>8.1235294117647072</v>
      </c>
      <c r="AJ139" s="83">
        <v>8.0544117647058826</v>
      </c>
      <c r="AK139" s="83">
        <v>7.9852941176470598</v>
      </c>
      <c r="AL139" s="83">
        <v>7.9161764705882369</v>
      </c>
      <c r="AM139" s="83">
        <v>7.8470588235294132</v>
      </c>
      <c r="AN139" s="83">
        <v>7.7779411764705895</v>
      </c>
      <c r="AO139" s="83">
        <v>7.7088235294117666</v>
      </c>
      <c r="AP139" s="83">
        <v>7.6397058823529429</v>
      </c>
      <c r="AQ139" s="83">
        <v>7.5705882352941192</v>
      </c>
      <c r="AR139" s="83">
        <v>7.5014705882352954</v>
      </c>
      <c r="AS139" s="83">
        <v>7.4323529411764717</v>
      </c>
      <c r="AT139" s="83">
        <v>7.3632352941176489</v>
      </c>
      <c r="AU139" s="83">
        <v>7.2941176470588251</v>
      </c>
      <c r="AV139" s="83">
        <v>7.2250000000000014</v>
      </c>
      <c r="AW139" s="83">
        <v>7.1558823529411786</v>
      </c>
    </row>
    <row r="140" spans="1:49" x14ac:dyDescent="0.3">
      <c r="A140" s="85" t="s">
        <v>58</v>
      </c>
      <c r="B140" s="86" t="s">
        <v>134</v>
      </c>
      <c r="C140" s="86">
        <v>40.700000000000003</v>
      </c>
      <c r="D140" s="86">
        <v>40.700000000000003</v>
      </c>
      <c r="E140" s="86">
        <v>40.799999999999997</v>
      </c>
      <c r="F140" s="86">
        <v>41.1</v>
      </c>
      <c r="G140" s="86">
        <v>41.5</v>
      </c>
      <c r="H140" s="86">
        <v>41.9</v>
      </c>
      <c r="I140" s="86">
        <v>42.3</v>
      </c>
      <c r="J140" s="86">
        <v>42.6</v>
      </c>
      <c r="K140" s="86">
        <v>42.9</v>
      </c>
      <c r="L140" s="86">
        <v>43.2</v>
      </c>
      <c r="M140" s="86">
        <v>43.5</v>
      </c>
      <c r="N140" s="86">
        <v>43.8</v>
      </c>
      <c r="O140" s="86">
        <v>44</v>
      </c>
      <c r="P140" s="86">
        <v>44.2</v>
      </c>
      <c r="Q140" s="86">
        <v>44.5</v>
      </c>
      <c r="R140" s="86">
        <v>44.6</v>
      </c>
      <c r="S140" s="86">
        <v>44.8</v>
      </c>
      <c r="T140" s="86">
        <v>45.340441176470591</v>
      </c>
      <c r="U140" s="86">
        <v>45.625980392156869</v>
      </c>
      <c r="V140" s="86">
        <v>45.91151960784314</v>
      </c>
      <c r="W140" s="86">
        <v>46.197058823529417</v>
      </c>
      <c r="X140" s="86">
        <v>46.482598039215688</v>
      </c>
      <c r="Y140" s="86">
        <v>46.768137254901966</v>
      </c>
      <c r="Z140" s="86">
        <v>47.053676470588236</v>
      </c>
      <c r="AA140" s="86">
        <v>47.339215686274514</v>
      </c>
      <c r="AB140" s="86">
        <v>47.624754901960785</v>
      </c>
      <c r="AC140" s="86">
        <v>47.910294117647062</v>
      </c>
      <c r="AD140" s="86">
        <v>48.19583333333334</v>
      </c>
      <c r="AE140" s="86">
        <v>48.481372549019611</v>
      </c>
      <c r="AF140" s="86">
        <v>48.766911764705888</v>
      </c>
      <c r="AG140" s="86">
        <v>49.052450980392159</v>
      </c>
      <c r="AH140" s="86">
        <v>49.337990196078437</v>
      </c>
      <c r="AI140" s="86">
        <v>49.623529411764707</v>
      </c>
      <c r="AJ140" s="86">
        <v>49.909068627450985</v>
      </c>
      <c r="AK140" s="86">
        <v>50.194607843137256</v>
      </c>
      <c r="AL140" s="86">
        <v>50.480147058823533</v>
      </c>
      <c r="AM140" s="86">
        <v>50.765686274509804</v>
      </c>
      <c r="AN140" s="86">
        <v>51.051225490196082</v>
      </c>
      <c r="AO140" s="86">
        <v>51.336764705882359</v>
      </c>
      <c r="AP140" s="86">
        <v>51.62230392156863</v>
      </c>
      <c r="AQ140" s="86">
        <v>51.907843137254901</v>
      </c>
      <c r="AR140" s="86">
        <v>52.193382352941178</v>
      </c>
      <c r="AS140" s="86">
        <v>52.478921568627456</v>
      </c>
      <c r="AT140" s="86">
        <v>52.764460784313727</v>
      </c>
      <c r="AU140" s="86">
        <v>53.050000000000004</v>
      </c>
      <c r="AV140" s="86">
        <v>53.335539215686275</v>
      </c>
      <c r="AW140" s="86">
        <v>53.621078431372553</v>
      </c>
    </row>
    <row r="141" spans="1:49" x14ac:dyDescent="0.3">
      <c r="A141" s="85"/>
      <c r="B141" s="86" t="s">
        <v>136</v>
      </c>
      <c r="C141" s="86">
        <v>10</v>
      </c>
      <c r="D141" s="86">
        <v>9.8000000000000007</v>
      </c>
      <c r="E141" s="86">
        <v>9.6999999999999993</v>
      </c>
      <c r="F141" s="86">
        <v>9.6</v>
      </c>
      <c r="G141" s="86">
        <v>9.5</v>
      </c>
      <c r="H141" s="86">
        <v>9.4</v>
      </c>
      <c r="I141" s="86">
        <v>9.3000000000000007</v>
      </c>
      <c r="J141" s="86">
        <v>9.1999999999999993</v>
      </c>
      <c r="K141" s="86">
        <v>9.1</v>
      </c>
      <c r="L141" s="86">
        <v>9</v>
      </c>
      <c r="M141" s="86">
        <v>8.9</v>
      </c>
      <c r="N141" s="86">
        <v>8.8000000000000007</v>
      </c>
      <c r="O141" s="86">
        <v>8.6999999999999993</v>
      </c>
      <c r="P141" s="86">
        <v>8.6</v>
      </c>
      <c r="Q141" s="86">
        <v>8.5</v>
      </c>
      <c r="R141" s="86">
        <v>8.5</v>
      </c>
      <c r="S141" s="86">
        <v>8.3000000000000007</v>
      </c>
      <c r="T141" s="86">
        <v>8.209558823529413</v>
      </c>
      <c r="U141" s="86">
        <v>8.1093137254901961</v>
      </c>
      <c r="V141" s="86">
        <v>8.009068627450981</v>
      </c>
      <c r="W141" s="86">
        <v>7.908823529411765</v>
      </c>
      <c r="X141" s="86">
        <v>7.808578431372549</v>
      </c>
      <c r="Y141" s="86">
        <v>7.7083333333333339</v>
      </c>
      <c r="Z141" s="86">
        <v>7.6080882352941188</v>
      </c>
      <c r="AA141" s="86">
        <v>7.5078431372549019</v>
      </c>
      <c r="AB141" s="86">
        <v>7.4075980392156868</v>
      </c>
      <c r="AC141" s="86">
        <v>7.3073529411764717</v>
      </c>
      <c r="AD141" s="86">
        <v>7.2071078431372548</v>
      </c>
      <c r="AE141" s="86">
        <v>7.1068627450980397</v>
      </c>
      <c r="AF141" s="86">
        <v>7.0066176470588246</v>
      </c>
      <c r="AG141" s="86">
        <v>6.9063725490196086</v>
      </c>
      <c r="AH141" s="86">
        <v>6.8061274509803926</v>
      </c>
      <c r="AI141" s="86">
        <v>6.7058823529411775</v>
      </c>
      <c r="AJ141" s="86">
        <v>6.6056372549019615</v>
      </c>
      <c r="AK141" s="86">
        <v>6.5053921568627455</v>
      </c>
      <c r="AL141" s="86">
        <v>6.4051470588235304</v>
      </c>
      <c r="AM141" s="86">
        <v>6.3049019607843144</v>
      </c>
      <c r="AN141" s="86">
        <v>6.2046568627450984</v>
      </c>
      <c r="AO141" s="86">
        <v>6.1044117647058833</v>
      </c>
      <c r="AP141" s="86">
        <v>6.0041666666666673</v>
      </c>
      <c r="AQ141" s="86">
        <v>5.9039215686274513</v>
      </c>
      <c r="AR141" s="86">
        <v>5.8036764705882362</v>
      </c>
      <c r="AS141" s="86">
        <v>5.7034313725490202</v>
      </c>
      <c r="AT141" s="86">
        <v>5.6031862745098042</v>
      </c>
      <c r="AU141" s="86">
        <v>5.5029411764705891</v>
      </c>
      <c r="AV141" s="86">
        <v>5.4026960784313731</v>
      </c>
      <c r="AW141" s="86">
        <v>5.302450980392158</v>
      </c>
    </row>
    <row r="142" spans="1:49" x14ac:dyDescent="0.3">
      <c r="A142" s="88" t="s">
        <v>139</v>
      </c>
      <c r="B142" s="89" t="s">
        <v>134</v>
      </c>
      <c r="C142" s="89">
        <v>60.1</v>
      </c>
      <c r="D142" s="89">
        <v>60.1</v>
      </c>
      <c r="E142" s="89">
        <v>60.1</v>
      </c>
      <c r="F142" s="89">
        <v>60.1</v>
      </c>
      <c r="G142" s="89">
        <v>60.1</v>
      </c>
      <c r="H142" s="89">
        <v>60.1</v>
      </c>
      <c r="I142" s="89">
        <v>60.1</v>
      </c>
      <c r="J142" s="89">
        <v>60.1</v>
      </c>
      <c r="K142" s="89">
        <v>60.1</v>
      </c>
      <c r="L142" s="89">
        <v>60</v>
      </c>
      <c r="M142" s="89">
        <v>60</v>
      </c>
      <c r="N142" s="89">
        <v>59.9</v>
      </c>
      <c r="O142" s="89">
        <v>59.8</v>
      </c>
      <c r="P142" s="89">
        <v>59.8</v>
      </c>
      <c r="Q142" s="89">
        <v>59.7</v>
      </c>
      <c r="R142" s="89">
        <v>59.6</v>
      </c>
      <c r="S142" s="89">
        <v>59.5</v>
      </c>
      <c r="T142" s="89">
        <v>59.637499999999996</v>
      </c>
      <c r="U142" s="89">
        <v>59.602450980392156</v>
      </c>
      <c r="V142" s="89">
        <v>59.567401960784309</v>
      </c>
      <c r="W142" s="89">
        <v>59.53235294117647</v>
      </c>
      <c r="X142" s="89">
        <v>59.497303921568623</v>
      </c>
      <c r="Y142" s="89">
        <v>59.462254901960783</v>
      </c>
      <c r="Z142" s="89">
        <v>59.427205882352936</v>
      </c>
      <c r="AA142" s="89">
        <v>59.392156862745097</v>
      </c>
      <c r="AB142" s="89">
        <v>59.35710784313725</v>
      </c>
      <c r="AC142" s="89">
        <v>59.32205882352941</v>
      </c>
      <c r="AD142" s="89">
        <v>59.287009803921563</v>
      </c>
      <c r="AE142" s="89">
        <v>59.251960784313724</v>
      </c>
      <c r="AF142" s="89">
        <v>59.216911764705877</v>
      </c>
      <c r="AG142" s="89">
        <v>59.181862745098037</v>
      </c>
      <c r="AH142" s="89">
        <v>59.14681372549019</v>
      </c>
      <c r="AI142" s="89">
        <v>59.111764705882351</v>
      </c>
      <c r="AJ142" s="89">
        <v>59.076715686274504</v>
      </c>
      <c r="AK142" s="89">
        <v>59.041666666666664</v>
      </c>
      <c r="AL142" s="89">
        <v>59.006617647058818</v>
      </c>
      <c r="AM142" s="89">
        <v>58.971568627450978</v>
      </c>
      <c r="AN142" s="89">
        <v>58.936519607843131</v>
      </c>
      <c r="AO142" s="89">
        <v>58.901470588235291</v>
      </c>
      <c r="AP142" s="89">
        <v>58.866421568627445</v>
      </c>
      <c r="AQ142" s="89">
        <v>58.831372549019605</v>
      </c>
      <c r="AR142" s="89">
        <v>58.796323529411758</v>
      </c>
      <c r="AS142" s="89">
        <v>58.761274509803918</v>
      </c>
      <c r="AT142" s="89">
        <v>58.726225490196072</v>
      </c>
      <c r="AU142" s="89">
        <v>58.691176470588232</v>
      </c>
      <c r="AV142" s="89">
        <v>58.656127450980385</v>
      </c>
      <c r="AW142" s="89">
        <v>58.621078431372545</v>
      </c>
    </row>
    <row r="143" spans="1:49" x14ac:dyDescent="0.3">
      <c r="A143" s="88"/>
      <c r="B143" s="89" t="s">
        <v>136</v>
      </c>
      <c r="C143" s="89">
        <v>6</v>
      </c>
      <c r="D143" s="89">
        <v>6</v>
      </c>
      <c r="E143" s="89">
        <v>6</v>
      </c>
      <c r="F143" s="89">
        <v>6</v>
      </c>
      <c r="G143" s="89">
        <v>6</v>
      </c>
      <c r="H143" s="89">
        <v>6</v>
      </c>
      <c r="I143" s="89">
        <v>6</v>
      </c>
      <c r="J143" s="89">
        <v>5.9</v>
      </c>
      <c r="K143" s="89">
        <v>5.9</v>
      </c>
      <c r="L143" s="89">
        <v>5.9</v>
      </c>
      <c r="M143" s="89">
        <v>5.8</v>
      </c>
      <c r="N143" s="89">
        <v>5.8</v>
      </c>
      <c r="O143" s="89">
        <v>5.8</v>
      </c>
      <c r="P143" s="89">
        <v>5.7</v>
      </c>
      <c r="Q143" s="89">
        <v>5.7</v>
      </c>
      <c r="R143" s="89">
        <v>5.7</v>
      </c>
      <c r="S143" s="89">
        <v>5.7</v>
      </c>
      <c r="T143" s="89">
        <v>5.6647058823529424</v>
      </c>
      <c r="U143" s="89">
        <v>5.6411764705882357</v>
      </c>
      <c r="V143" s="89">
        <v>5.6176470588235299</v>
      </c>
      <c r="W143" s="89">
        <v>5.5941176470588241</v>
      </c>
      <c r="X143" s="89">
        <v>5.5705882352941183</v>
      </c>
      <c r="Y143" s="89">
        <v>5.5470588235294125</v>
      </c>
      <c r="Z143" s="89">
        <v>5.5235294117647067</v>
      </c>
      <c r="AA143" s="89">
        <v>5.5000000000000009</v>
      </c>
      <c r="AB143" s="89">
        <v>5.4764705882352951</v>
      </c>
      <c r="AC143" s="89">
        <v>5.4529411764705893</v>
      </c>
      <c r="AD143" s="89">
        <v>5.4294117647058835</v>
      </c>
      <c r="AE143" s="89">
        <v>5.4058823529411768</v>
      </c>
      <c r="AF143" s="89">
        <v>5.382352941176471</v>
      </c>
      <c r="AG143" s="89">
        <v>5.3588235294117652</v>
      </c>
      <c r="AH143" s="89">
        <v>5.3352941176470594</v>
      </c>
      <c r="AI143" s="89">
        <v>5.3117647058823536</v>
      </c>
      <c r="AJ143" s="89">
        <v>5.2882352941176478</v>
      </c>
      <c r="AK143" s="89">
        <v>5.264705882352942</v>
      </c>
      <c r="AL143" s="89">
        <v>5.2411764705882362</v>
      </c>
      <c r="AM143" s="89">
        <v>5.2176470588235304</v>
      </c>
      <c r="AN143" s="89">
        <v>5.1941176470588246</v>
      </c>
      <c r="AO143" s="89">
        <v>5.1705882352941188</v>
      </c>
      <c r="AP143" s="89">
        <v>5.147058823529413</v>
      </c>
      <c r="AQ143" s="89">
        <v>5.1235294117647063</v>
      </c>
      <c r="AR143" s="89">
        <v>5.1000000000000005</v>
      </c>
      <c r="AS143" s="89">
        <v>5.0764705882352947</v>
      </c>
      <c r="AT143" s="89">
        <v>5.0529411764705889</v>
      </c>
      <c r="AU143" s="89">
        <v>5.0294117647058831</v>
      </c>
      <c r="AV143" s="89">
        <v>5.0058823529411773</v>
      </c>
      <c r="AW143" s="89">
        <v>4.9823529411764715</v>
      </c>
    </row>
    <row r="144" spans="1:49" x14ac:dyDescent="0.3">
      <c r="A144" s="91" t="s">
        <v>25</v>
      </c>
      <c r="B144" s="92" t="s">
        <v>134</v>
      </c>
      <c r="C144" s="92">
        <v>57.1</v>
      </c>
      <c r="D144" s="92">
        <v>57.4</v>
      </c>
      <c r="E144" s="92">
        <v>57.7</v>
      </c>
      <c r="F144" s="92">
        <v>57.9</v>
      </c>
      <c r="G144" s="92">
        <v>58.2</v>
      </c>
      <c r="H144" s="92">
        <v>58.5</v>
      </c>
      <c r="I144" s="92">
        <v>58.7</v>
      </c>
      <c r="J144" s="92">
        <v>58.9</v>
      </c>
      <c r="K144" s="92">
        <v>59.1</v>
      </c>
      <c r="L144" s="92">
        <v>59.3</v>
      </c>
      <c r="M144" s="92">
        <v>59.5</v>
      </c>
      <c r="N144" s="92">
        <v>59.7</v>
      </c>
      <c r="O144" s="92">
        <v>59.9</v>
      </c>
      <c r="P144" s="92">
        <v>60.1</v>
      </c>
      <c r="Q144" s="92">
        <v>60.3</v>
      </c>
      <c r="R144" s="92">
        <v>60.5</v>
      </c>
      <c r="S144" s="92">
        <v>60.7</v>
      </c>
      <c r="T144" s="92">
        <v>61.003676470588232</v>
      </c>
      <c r="U144" s="92">
        <v>61.223039215686271</v>
      </c>
      <c r="V144" s="92">
        <v>61.442401960784309</v>
      </c>
      <c r="W144" s="92">
        <v>61.661764705882348</v>
      </c>
      <c r="X144" s="92">
        <v>61.881127450980387</v>
      </c>
      <c r="Y144" s="92">
        <v>62.100490196078432</v>
      </c>
      <c r="Z144" s="92">
        <v>62.319852941176471</v>
      </c>
      <c r="AA144" s="92">
        <v>62.53921568627451</v>
      </c>
      <c r="AB144" s="92">
        <v>62.758578431372548</v>
      </c>
      <c r="AC144" s="92">
        <v>62.977941176470587</v>
      </c>
      <c r="AD144" s="92">
        <v>63.197303921568626</v>
      </c>
      <c r="AE144" s="92">
        <v>63.416666666666664</v>
      </c>
      <c r="AF144" s="92">
        <v>63.636029411764703</v>
      </c>
      <c r="AG144" s="92">
        <v>63.855392156862742</v>
      </c>
      <c r="AH144" s="92">
        <v>64.074754901960787</v>
      </c>
      <c r="AI144" s="92">
        <v>64.294117647058826</v>
      </c>
      <c r="AJ144" s="92">
        <v>64.513480392156865</v>
      </c>
      <c r="AK144" s="92">
        <v>64.732843137254903</v>
      </c>
      <c r="AL144" s="92">
        <v>64.952205882352942</v>
      </c>
      <c r="AM144" s="92">
        <v>65.171568627450981</v>
      </c>
      <c r="AN144" s="92">
        <v>65.390931372549019</v>
      </c>
      <c r="AO144" s="92">
        <v>65.610294117647058</v>
      </c>
      <c r="AP144" s="92">
        <v>65.829656862745097</v>
      </c>
      <c r="AQ144" s="92">
        <v>66.049019607843135</v>
      </c>
      <c r="AR144" s="92">
        <v>66.268382352941174</v>
      </c>
      <c r="AS144" s="92">
        <v>66.487745098039213</v>
      </c>
      <c r="AT144" s="92">
        <v>66.707107843137251</v>
      </c>
      <c r="AU144" s="92">
        <v>66.92647058823529</v>
      </c>
      <c r="AV144" s="92">
        <v>67.145833333333329</v>
      </c>
      <c r="AW144" s="92">
        <v>67.365196078431367</v>
      </c>
    </row>
    <row r="145" spans="1:49" x14ac:dyDescent="0.3">
      <c r="A145" s="91"/>
      <c r="B145" s="92" t="s">
        <v>136</v>
      </c>
      <c r="C145" s="92">
        <v>8.1999999999999993</v>
      </c>
      <c r="D145" s="92">
        <v>8.1999999999999993</v>
      </c>
      <c r="E145" s="92">
        <v>8.1</v>
      </c>
      <c r="F145" s="92">
        <v>8.1</v>
      </c>
      <c r="G145" s="92">
        <v>8</v>
      </c>
      <c r="H145" s="92">
        <v>8</v>
      </c>
      <c r="I145" s="92">
        <v>8</v>
      </c>
      <c r="J145" s="92">
        <v>7.9</v>
      </c>
      <c r="K145" s="92">
        <v>7.9</v>
      </c>
      <c r="L145" s="92">
        <v>7.8</v>
      </c>
      <c r="M145" s="92">
        <v>7.8</v>
      </c>
      <c r="N145" s="92">
        <v>7.8</v>
      </c>
      <c r="O145" s="92">
        <v>7.7</v>
      </c>
      <c r="P145" s="92">
        <v>7.7</v>
      </c>
      <c r="Q145" s="92">
        <v>7.7</v>
      </c>
      <c r="R145" s="92">
        <v>7.6</v>
      </c>
      <c r="S145" s="92">
        <v>7.6</v>
      </c>
      <c r="T145" s="92">
        <v>7.5419117647058824</v>
      </c>
      <c r="U145" s="92">
        <v>7.5034313725490192</v>
      </c>
      <c r="V145" s="92">
        <v>7.4649509803921568</v>
      </c>
      <c r="W145" s="92">
        <v>7.4264705882352935</v>
      </c>
      <c r="X145" s="92">
        <v>7.3879901960784311</v>
      </c>
      <c r="Y145" s="92">
        <v>7.3495098039215687</v>
      </c>
      <c r="Z145" s="92">
        <v>7.3110294117647054</v>
      </c>
      <c r="AA145" s="92">
        <v>7.2725490196078431</v>
      </c>
      <c r="AB145" s="92">
        <v>7.2340686274509807</v>
      </c>
      <c r="AC145" s="92">
        <v>7.1955882352941174</v>
      </c>
      <c r="AD145" s="92">
        <v>7.157107843137255</v>
      </c>
      <c r="AE145" s="92">
        <v>7.1186274509803926</v>
      </c>
      <c r="AF145" s="92">
        <v>7.0801470588235293</v>
      </c>
      <c r="AG145" s="92">
        <v>7.041666666666667</v>
      </c>
      <c r="AH145" s="92">
        <v>7.0031862745098046</v>
      </c>
      <c r="AI145" s="92">
        <v>6.9647058823529413</v>
      </c>
      <c r="AJ145" s="92">
        <v>6.926225490196078</v>
      </c>
      <c r="AK145" s="92">
        <v>6.8877450980392156</v>
      </c>
      <c r="AL145" s="92">
        <v>6.8492647058823533</v>
      </c>
      <c r="AM145" s="92">
        <v>6.81078431372549</v>
      </c>
      <c r="AN145" s="92">
        <v>6.7723039215686276</v>
      </c>
      <c r="AO145" s="92">
        <v>6.7338235294117652</v>
      </c>
      <c r="AP145" s="92">
        <v>6.6953431372549019</v>
      </c>
      <c r="AQ145" s="92">
        <v>6.6568627450980395</v>
      </c>
      <c r="AR145" s="92">
        <v>6.6183823529411772</v>
      </c>
      <c r="AS145" s="92">
        <v>6.5799019607843139</v>
      </c>
      <c r="AT145" s="92">
        <v>6.5414215686274515</v>
      </c>
      <c r="AU145" s="92">
        <v>6.5029411764705891</v>
      </c>
      <c r="AV145" s="92">
        <v>6.4644607843137258</v>
      </c>
      <c r="AW145" s="92">
        <v>6.4259803921568635</v>
      </c>
    </row>
    <row r="146" spans="1:49" x14ac:dyDescent="0.3">
      <c r="A146" s="94" t="s">
        <v>55</v>
      </c>
      <c r="B146" s="95" t="s">
        <v>134</v>
      </c>
      <c r="C146" s="95">
        <v>59.7</v>
      </c>
      <c r="D146" s="95">
        <v>59.9</v>
      </c>
      <c r="E146" s="95">
        <v>60.1</v>
      </c>
      <c r="F146" s="95">
        <v>60.2</v>
      </c>
      <c r="G146" s="95">
        <v>60.2</v>
      </c>
      <c r="H146" s="95">
        <v>60.3</v>
      </c>
      <c r="I146" s="95">
        <v>60.4</v>
      </c>
      <c r="J146" s="95">
        <v>60.4</v>
      </c>
      <c r="K146" s="95">
        <v>60.5</v>
      </c>
      <c r="L146" s="95">
        <v>60.6</v>
      </c>
      <c r="M146" s="95">
        <v>60.6</v>
      </c>
      <c r="N146" s="95">
        <v>60.7</v>
      </c>
      <c r="O146" s="95">
        <v>60.7</v>
      </c>
      <c r="P146" s="95">
        <v>60.7</v>
      </c>
      <c r="Q146" s="95">
        <v>60.8</v>
      </c>
      <c r="R146" s="95">
        <v>60.9</v>
      </c>
      <c r="S146" s="95">
        <v>61</v>
      </c>
      <c r="T146" s="95">
        <v>61.068382352941178</v>
      </c>
      <c r="U146" s="95">
        <v>61.136764705882349</v>
      </c>
      <c r="V146" s="95">
        <v>61.205147058823528</v>
      </c>
      <c r="W146" s="95">
        <v>61.273529411764706</v>
      </c>
      <c r="X146" s="95">
        <v>61.341911764705884</v>
      </c>
      <c r="Y146" s="95">
        <v>61.410294117647055</v>
      </c>
      <c r="Z146" s="95">
        <v>61.478676470588233</v>
      </c>
      <c r="AA146" s="95">
        <v>61.547058823529412</v>
      </c>
      <c r="AB146" s="95">
        <v>61.61544117647059</v>
      </c>
      <c r="AC146" s="95">
        <v>61.683823529411761</v>
      </c>
      <c r="AD146" s="95">
        <v>61.752205882352939</v>
      </c>
      <c r="AE146" s="95">
        <v>61.820588235294117</v>
      </c>
      <c r="AF146" s="95">
        <v>61.888970588235296</v>
      </c>
      <c r="AG146" s="95">
        <v>61.957352941176467</v>
      </c>
      <c r="AH146" s="95">
        <v>62.025735294117645</v>
      </c>
      <c r="AI146" s="95">
        <v>62.094117647058823</v>
      </c>
      <c r="AJ146" s="95">
        <v>62.162500000000001</v>
      </c>
      <c r="AK146" s="95">
        <v>62.230882352941173</v>
      </c>
      <c r="AL146" s="95">
        <v>62.299264705882351</v>
      </c>
      <c r="AM146" s="95">
        <v>62.367647058823529</v>
      </c>
      <c r="AN146" s="95">
        <v>62.436029411764707</v>
      </c>
      <c r="AO146" s="95">
        <v>62.504411764705878</v>
      </c>
      <c r="AP146" s="95">
        <v>62.572794117647057</v>
      </c>
      <c r="AQ146" s="95">
        <v>62.641176470588235</v>
      </c>
      <c r="AR146" s="95">
        <v>62.709558823529406</v>
      </c>
      <c r="AS146" s="95">
        <v>62.777941176470584</v>
      </c>
      <c r="AT146" s="95">
        <v>62.846323529411762</v>
      </c>
      <c r="AU146" s="95">
        <v>62.914705882352941</v>
      </c>
      <c r="AV146" s="95">
        <v>62.983088235294119</v>
      </c>
      <c r="AW146" s="95">
        <v>63.05147058823529</v>
      </c>
    </row>
    <row r="147" spans="1:49" x14ac:dyDescent="0.3">
      <c r="A147" s="94"/>
      <c r="B147" s="95" t="s">
        <v>136</v>
      </c>
      <c r="C147" s="95">
        <v>6.5</v>
      </c>
      <c r="D147" s="95">
        <v>6.4</v>
      </c>
      <c r="E147" s="95">
        <v>6.4</v>
      </c>
      <c r="F147" s="95">
        <v>6.4</v>
      </c>
      <c r="G147" s="95">
        <v>6.4</v>
      </c>
      <c r="H147" s="95">
        <v>6.4</v>
      </c>
      <c r="I147" s="95">
        <v>6.3</v>
      </c>
      <c r="J147" s="95">
        <v>6.3</v>
      </c>
      <c r="K147" s="95">
        <v>6.3</v>
      </c>
      <c r="L147" s="95">
        <v>6.3</v>
      </c>
      <c r="M147" s="95">
        <v>6.2</v>
      </c>
      <c r="N147" s="95">
        <v>6.2</v>
      </c>
      <c r="O147" s="95">
        <v>6.2</v>
      </c>
      <c r="P147" s="95">
        <v>6.2</v>
      </c>
      <c r="Q147" s="95">
        <v>6.1</v>
      </c>
      <c r="R147" s="95">
        <v>6.1</v>
      </c>
      <c r="S147" s="95">
        <v>6.1</v>
      </c>
      <c r="T147" s="95">
        <v>6.0683823529411747</v>
      </c>
      <c r="U147" s="95">
        <v>6.0446078431372534</v>
      </c>
      <c r="V147" s="95">
        <v>6.0208333333333321</v>
      </c>
      <c r="W147" s="95">
        <v>5.99705882352941</v>
      </c>
      <c r="X147" s="95">
        <v>5.9732843137254887</v>
      </c>
      <c r="Y147" s="95">
        <v>5.9495098039215675</v>
      </c>
      <c r="Z147" s="95">
        <v>5.9257352941176453</v>
      </c>
      <c r="AA147" s="95">
        <v>5.9019607843137241</v>
      </c>
      <c r="AB147" s="95">
        <v>5.8781862745098019</v>
      </c>
      <c r="AC147" s="95">
        <v>5.8544117647058806</v>
      </c>
      <c r="AD147" s="95">
        <v>5.8306372549019594</v>
      </c>
      <c r="AE147" s="95">
        <v>5.8068627450980372</v>
      </c>
      <c r="AF147" s="95">
        <v>5.783088235294116</v>
      </c>
      <c r="AG147" s="95">
        <v>5.7593137254901947</v>
      </c>
      <c r="AH147" s="95">
        <v>5.7355392156862726</v>
      </c>
      <c r="AI147" s="95">
        <v>5.7117647058823513</v>
      </c>
      <c r="AJ147" s="95">
        <v>5.6879901960784292</v>
      </c>
      <c r="AK147" s="95">
        <v>5.6642156862745079</v>
      </c>
      <c r="AL147" s="95">
        <v>5.6404411764705866</v>
      </c>
      <c r="AM147" s="95">
        <v>5.6166666666666645</v>
      </c>
      <c r="AN147" s="95">
        <v>5.5928921568627432</v>
      </c>
      <c r="AO147" s="95">
        <v>5.5691176470588211</v>
      </c>
      <c r="AP147" s="95">
        <v>5.5453431372548998</v>
      </c>
      <c r="AQ147" s="95">
        <v>5.5215686274509785</v>
      </c>
      <c r="AR147" s="95">
        <v>5.4977941176470564</v>
      </c>
      <c r="AS147" s="95">
        <v>5.4740196078431351</v>
      </c>
      <c r="AT147" s="95">
        <v>5.450245098039213</v>
      </c>
      <c r="AU147" s="95">
        <v>5.4264705882352917</v>
      </c>
      <c r="AV147" s="95">
        <v>5.4026960784313705</v>
      </c>
      <c r="AW147" s="95">
        <v>5.3789215686274492</v>
      </c>
    </row>
    <row r="148" spans="1:49" x14ac:dyDescent="0.3">
      <c r="A148" s="97" t="s">
        <v>27</v>
      </c>
      <c r="B148" s="98" t="s">
        <v>134</v>
      </c>
      <c r="C148" s="98">
        <v>49.9</v>
      </c>
      <c r="D148" s="98">
        <v>50</v>
      </c>
      <c r="E148" s="98">
        <v>50.1</v>
      </c>
      <c r="F148" s="98">
        <v>50.2</v>
      </c>
      <c r="G148" s="98">
        <v>50.2</v>
      </c>
      <c r="H148" s="98">
        <v>50.3</v>
      </c>
      <c r="I148" s="98">
        <v>50.3</v>
      </c>
      <c r="J148" s="98">
        <v>50.3</v>
      </c>
      <c r="K148" s="98">
        <v>50.3</v>
      </c>
      <c r="L148" s="98">
        <v>50.3</v>
      </c>
      <c r="M148" s="98">
        <v>50.4</v>
      </c>
      <c r="N148" s="98">
        <v>50.4</v>
      </c>
      <c r="O148" s="98">
        <v>50.5</v>
      </c>
      <c r="P148" s="98">
        <v>50.5</v>
      </c>
      <c r="Q148" s="98">
        <v>50.6</v>
      </c>
      <c r="R148" s="98">
        <v>50.6</v>
      </c>
      <c r="S148" s="98">
        <v>50.7</v>
      </c>
      <c r="T148" s="98">
        <v>50.70000000000001</v>
      </c>
      <c r="U148" s="98">
        <v>50.741176470588243</v>
      </c>
      <c r="V148" s="98">
        <v>50.782352941176477</v>
      </c>
      <c r="W148" s="98">
        <v>50.823529411764717</v>
      </c>
      <c r="X148" s="98">
        <v>50.864705882352951</v>
      </c>
      <c r="Y148" s="98">
        <v>50.905882352941184</v>
      </c>
      <c r="Z148" s="98">
        <v>50.947058823529417</v>
      </c>
      <c r="AA148" s="98">
        <v>50.988235294117658</v>
      </c>
      <c r="AB148" s="98">
        <v>51.029411764705891</v>
      </c>
      <c r="AC148" s="98">
        <v>51.070588235294125</v>
      </c>
      <c r="AD148" s="98">
        <v>51.111764705882365</v>
      </c>
      <c r="AE148" s="98">
        <v>51.152941176470598</v>
      </c>
      <c r="AF148" s="98">
        <v>51.194117647058832</v>
      </c>
      <c r="AG148" s="98">
        <v>51.235294117647065</v>
      </c>
      <c r="AH148" s="98">
        <v>51.276470588235306</v>
      </c>
      <c r="AI148" s="98">
        <v>51.317647058823539</v>
      </c>
      <c r="AJ148" s="98">
        <v>51.358823529411772</v>
      </c>
      <c r="AK148" s="98">
        <v>51.400000000000006</v>
      </c>
      <c r="AL148" s="98">
        <v>51.441176470588246</v>
      </c>
      <c r="AM148" s="98">
        <v>51.48235294117648</v>
      </c>
      <c r="AN148" s="98">
        <v>51.523529411764713</v>
      </c>
      <c r="AO148" s="98">
        <v>51.564705882352953</v>
      </c>
      <c r="AP148" s="98">
        <v>51.605882352941187</v>
      </c>
      <c r="AQ148" s="98">
        <v>51.64705882352942</v>
      </c>
      <c r="AR148" s="98">
        <v>51.688235294117653</v>
      </c>
      <c r="AS148" s="98">
        <v>51.729411764705894</v>
      </c>
      <c r="AT148" s="98">
        <v>51.770588235294127</v>
      </c>
      <c r="AU148" s="98">
        <v>51.811764705882361</v>
      </c>
      <c r="AV148" s="98">
        <v>51.852941176470601</v>
      </c>
      <c r="AW148" s="98">
        <v>51.894117647058835</v>
      </c>
    </row>
    <row r="149" spans="1:49" x14ac:dyDescent="0.3">
      <c r="A149" s="97"/>
      <c r="B149" s="98" t="s">
        <v>136</v>
      </c>
      <c r="C149" s="98">
        <v>10.6</v>
      </c>
      <c r="D149" s="98">
        <v>10.6</v>
      </c>
      <c r="E149" s="98">
        <v>10.6</v>
      </c>
      <c r="F149" s="98">
        <v>10.5</v>
      </c>
      <c r="G149" s="98">
        <v>10.5</v>
      </c>
      <c r="H149" s="98">
        <v>10.5</v>
      </c>
      <c r="I149" s="98">
        <v>10.5</v>
      </c>
      <c r="J149" s="98">
        <v>10.4</v>
      </c>
      <c r="K149" s="98">
        <v>10.4</v>
      </c>
      <c r="L149" s="98">
        <v>10.3</v>
      </c>
      <c r="M149" s="98">
        <v>10.3</v>
      </c>
      <c r="N149" s="98">
        <v>10.199999999999999</v>
      </c>
      <c r="O149" s="98">
        <v>10.1</v>
      </c>
      <c r="P149" s="98">
        <v>10.1</v>
      </c>
      <c r="Q149" s="98">
        <v>10.1</v>
      </c>
      <c r="R149" s="98">
        <v>10</v>
      </c>
      <c r="S149" s="98">
        <v>10</v>
      </c>
      <c r="T149" s="98">
        <v>9.9602941176470576</v>
      </c>
      <c r="U149" s="98">
        <v>9.9186274509803916</v>
      </c>
      <c r="V149" s="98">
        <v>9.8769607843137255</v>
      </c>
      <c r="W149" s="98">
        <v>9.8352941176470576</v>
      </c>
      <c r="X149" s="98">
        <v>9.7936274509803916</v>
      </c>
      <c r="Y149" s="98">
        <v>9.7519607843137255</v>
      </c>
      <c r="Z149" s="98">
        <v>9.7102941176470576</v>
      </c>
      <c r="AA149" s="98">
        <v>9.6686274509803916</v>
      </c>
      <c r="AB149" s="98">
        <v>9.6269607843137255</v>
      </c>
      <c r="AC149" s="98">
        <v>9.5852941176470576</v>
      </c>
      <c r="AD149" s="98">
        <v>9.5436274509803916</v>
      </c>
      <c r="AE149" s="98">
        <v>9.5019607843137255</v>
      </c>
      <c r="AF149" s="98">
        <v>9.4602941176470576</v>
      </c>
      <c r="AG149" s="98">
        <v>9.4186274509803916</v>
      </c>
      <c r="AH149" s="98">
        <v>9.3769607843137255</v>
      </c>
      <c r="AI149" s="98">
        <v>9.3352941176470576</v>
      </c>
      <c r="AJ149" s="98">
        <v>9.2936274509803916</v>
      </c>
      <c r="AK149" s="98">
        <v>9.2519607843137255</v>
      </c>
      <c r="AL149" s="98">
        <v>9.2102941176470576</v>
      </c>
      <c r="AM149" s="98">
        <v>9.1686274509803916</v>
      </c>
      <c r="AN149" s="98">
        <v>9.1269607843137255</v>
      </c>
      <c r="AO149" s="98">
        <v>9.0852941176470576</v>
      </c>
      <c r="AP149" s="98">
        <v>9.0436274509803916</v>
      </c>
      <c r="AQ149" s="98">
        <v>9.0019607843137255</v>
      </c>
      <c r="AR149" s="98">
        <v>8.9602941176470576</v>
      </c>
      <c r="AS149" s="98">
        <v>8.9186274509803916</v>
      </c>
      <c r="AT149" s="98">
        <v>8.8769607843137255</v>
      </c>
      <c r="AU149" s="98">
        <v>8.8352941176470576</v>
      </c>
      <c r="AV149" s="98">
        <v>8.7936274509803916</v>
      </c>
      <c r="AW149" s="98">
        <v>8.7519607843137255</v>
      </c>
    </row>
    <row r="150" spans="1:49" x14ac:dyDescent="0.3">
      <c r="A150" t="s">
        <v>17</v>
      </c>
      <c r="B150" t="s">
        <v>134</v>
      </c>
      <c r="C150">
        <v>48.7</v>
      </c>
      <c r="D150">
        <v>48.7</v>
      </c>
      <c r="E150">
        <v>48.7</v>
      </c>
      <c r="F150">
        <v>48.7</v>
      </c>
      <c r="G150">
        <v>48.8</v>
      </c>
      <c r="H150">
        <v>48.9</v>
      </c>
      <c r="I150" s="76">
        <v>49</v>
      </c>
      <c r="J150" s="76">
        <v>49</v>
      </c>
      <c r="K150" s="76">
        <v>49.1</v>
      </c>
      <c r="L150">
        <v>49.1</v>
      </c>
      <c r="M150">
        <v>49.2</v>
      </c>
      <c r="N150">
        <v>49.2</v>
      </c>
      <c r="O150">
        <v>49.3</v>
      </c>
      <c r="P150">
        <v>49.3</v>
      </c>
      <c r="Q150">
        <v>49.3</v>
      </c>
      <c r="R150">
        <v>49.4</v>
      </c>
      <c r="S150" s="74">
        <v>49.4</v>
      </c>
      <c r="T150" s="74">
        <v>49.499264705882354</v>
      </c>
      <c r="U150" s="74">
        <v>49.549509803921566</v>
      </c>
      <c r="V150" s="74">
        <v>49.599754901960779</v>
      </c>
      <c r="W150" s="74">
        <v>49.65</v>
      </c>
      <c r="X150" s="74">
        <v>49.700245098039211</v>
      </c>
      <c r="Y150" s="74">
        <v>49.750490196078431</v>
      </c>
      <c r="Z150" s="74">
        <v>49.800735294117644</v>
      </c>
      <c r="AA150" s="74">
        <v>49.850980392156856</v>
      </c>
      <c r="AB150" s="74">
        <v>49.901225490196076</v>
      </c>
      <c r="AC150" s="74">
        <v>49.951470588235289</v>
      </c>
      <c r="AD150" s="74">
        <v>50.001715686274508</v>
      </c>
      <c r="AE150" s="74">
        <v>50.051960784313721</v>
      </c>
      <c r="AF150" s="74">
        <v>50.102205882352933</v>
      </c>
      <c r="AG150" s="74">
        <v>50.152450980392153</v>
      </c>
      <c r="AH150" s="74">
        <v>50.202696078431366</v>
      </c>
      <c r="AI150" s="74">
        <v>50.252941176470586</v>
      </c>
      <c r="AJ150" s="74">
        <v>50.303186274509798</v>
      </c>
      <c r="AK150" s="74">
        <v>50.353431372549011</v>
      </c>
      <c r="AL150" s="74">
        <v>50.403676470588231</v>
      </c>
      <c r="AM150" s="74">
        <v>50.453921568627443</v>
      </c>
      <c r="AN150" s="74">
        <v>50.504166666666663</v>
      </c>
      <c r="AO150" s="74">
        <v>50.554411764705875</v>
      </c>
      <c r="AP150" s="74">
        <v>50.604656862745088</v>
      </c>
      <c r="AQ150" s="74">
        <v>50.654901960784308</v>
      </c>
      <c r="AR150" s="74">
        <v>50.70514705882352</v>
      </c>
      <c r="AS150" s="74">
        <v>50.75539215686274</v>
      </c>
      <c r="AT150" s="74">
        <v>50.805637254901953</v>
      </c>
      <c r="AU150" s="74">
        <v>50.855882352941165</v>
      </c>
      <c r="AV150" s="74">
        <v>50.906127450980385</v>
      </c>
      <c r="AW150" s="74">
        <v>50.956372549019598</v>
      </c>
    </row>
    <row r="151" spans="1:49" x14ac:dyDescent="0.3">
      <c r="B151" s="204" t="s">
        <v>136</v>
      </c>
      <c r="C151" s="74">
        <v>9</v>
      </c>
      <c r="D151" s="74">
        <v>9</v>
      </c>
      <c r="E151" s="74">
        <v>9</v>
      </c>
      <c r="F151" s="74">
        <v>9</v>
      </c>
      <c r="G151" s="74">
        <v>9</v>
      </c>
      <c r="H151" s="74">
        <v>9</v>
      </c>
      <c r="I151" s="74">
        <v>9</v>
      </c>
      <c r="J151" s="74">
        <v>9</v>
      </c>
      <c r="K151" s="74">
        <v>9</v>
      </c>
      <c r="L151" s="74">
        <v>8.9</v>
      </c>
      <c r="M151" s="74">
        <v>8.9</v>
      </c>
      <c r="N151" s="74">
        <v>8.9</v>
      </c>
      <c r="O151" s="74">
        <v>8.8000000000000007</v>
      </c>
      <c r="P151" s="74">
        <v>8.8000000000000007</v>
      </c>
      <c r="Q151" s="74">
        <v>8.8000000000000007</v>
      </c>
      <c r="R151" s="74">
        <v>8.6999999999999993</v>
      </c>
      <c r="S151" s="74">
        <v>8.6999999999999993</v>
      </c>
      <c r="T151" s="74">
        <v>8.733088235294117</v>
      </c>
      <c r="U151" s="74">
        <v>8.7132352941176467</v>
      </c>
      <c r="V151" s="74">
        <v>8.6933823529411764</v>
      </c>
      <c r="W151" s="74">
        <v>8.6735294117647062</v>
      </c>
      <c r="X151" s="74">
        <v>8.6536764705882359</v>
      </c>
      <c r="Y151" s="74">
        <v>8.6338235294117638</v>
      </c>
      <c r="Z151" s="74">
        <v>8.6139705882352935</v>
      </c>
      <c r="AA151" s="74">
        <v>8.5941176470588232</v>
      </c>
      <c r="AB151" s="74">
        <v>8.5742647058823529</v>
      </c>
      <c r="AC151" s="74">
        <v>8.5544117647058826</v>
      </c>
      <c r="AD151" s="74">
        <v>8.5345588235294123</v>
      </c>
      <c r="AE151" s="74">
        <v>8.5147058823529402</v>
      </c>
      <c r="AF151" s="74">
        <v>8.4948529411764699</v>
      </c>
      <c r="AG151" s="74">
        <v>8.4749999999999996</v>
      </c>
      <c r="AH151" s="74">
        <v>8.4551470588235293</v>
      </c>
      <c r="AI151" s="74">
        <v>8.4352941176470591</v>
      </c>
      <c r="AJ151" s="74">
        <v>8.4154411764705888</v>
      </c>
      <c r="AK151" s="74">
        <v>8.3955882352941167</v>
      </c>
      <c r="AL151" s="74">
        <v>8.3757352941176464</v>
      </c>
      <c r="AM151" s="74">
        <v>8.3558823529411761</v>
      </c>
      <c r="AN151" s="74">
        <v>8.3360294117647058</v>
      </c>
      <c r="AO151" s="74">
        <v>8.3161764705882355</v>
      </c>
      <c r="AP151" s="74">
        <v>8.2963235294117652</v>
      </c>
      <c r="AQ151" s="74">
        <v>8.2764705882352949</v>
      </c>
      <c r="AR151" s="74">
        <v>8.2566176470588228</v>
      </c>
      <c r="AS151" s="74">
        <v>8.2367647058823525</v>
      </c>
      <c r="AT151" s="74">
        <v>8.2169117647058822</v>
      </c>
      <c r="AU151" s="74">
        <v>8.197058823529412</v>
      </c>
      <c r="AV151" s="74">
        <v>8.1772058823529417</v>
      </c>
      <c r="AW151" s="74">
        <v>8.1573529411764714</v>
      </c>
    </row>
  </sheetData>
  <mergeCells count="1">
    <mergeCell ref="B1:AV1"/>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4"/>
  <sheetViews>
    <sheetView topLeftCell="A41" workbookViewId="0">
      <selection activeCell="P16" sqref="P16"/>
    </sheetView>
  </sheetViews>
  <sheetFormatPr defaultColWidth="9.88671875" defaultRowHeight="10.199999999999999" x14ac:dyDescent="0.2"/>
  <cols>
    <col min="1" max="1" width="9.88671875" style="33"/>
    <col min="2" max="2" width="16.6640625" style="33" customWidth="1"/>
    <col min="3" max="3" width="37.44140625" style="33" customWidth="1"/>
    <col min="4" max="14" width="9.88671875" style="33"/>
    <col min="15" max="15" width="23" style="33" customWidth="1"/>
    <col min="16" max="16" width="17.77734375" style="33" customWidth="1"/>
    <col min="17" max="16384" width="9.88671875" style="33"/>
  </cols>
  <sheetData>
    <row r="1" spans="1:16" ht="12" x14ac:dyDescent="0.25">
      <c r="A1" s="239"/>
      <c r="B1" s="239"/>
      <c r="C1" s="239"/>
      <c r="D1" s="239"/>
      <c r="E1" s="239"/>
      <c r="F1" s="239"/>
      <c r="G1" s="191"/>
      <c r="H1" s="191"/>
      <c r="I1" s="191"/>
      <c r="J1" s="191"/>
      <c r="K1" s="191"/>
      <c r="L1" s="191"/>
      <c r="M1" s="191"/>
      <c r="N1" s="191"/>
    </row>
    <row r="2" spans="1:16" ht="12" x14ac:dyDescent="0.25">
      <c r="A2" s="239"/>
      <c r="B2" s="239"/>
      <c r="C2" s="239"/>
      <c r="D2" s="239"/>
      <c r="E2" s="239"/>
      <c r="F2" s="239"/>
      <c r="G2" s="191"/>
      <c r="H2" s="191"/>
      <c r="I2" s="191"/>
      <c r="J2" s="191"/>
      <c r="K2" s="191"/>
      <c r="L2" s="191"/>
      <c r="M2" s="191"/>
      <c r="N2" s="191"/>
    </row>
    <row r="3" spans="1:16" ht="12" x14ac:dyDescent="0.25">
      <c r="A3" s="239"/>
      <c r="B3" s="239"/>
      <c r="C3" s="239"/>
      <c r="D3" s="239"/>
      <c r="E3" s="239"/>
      <c r="F3" s="239"/>
      <c r="G3" s="191"/>
      <c r="H3" s="191"/>
      <c r="I3" s="191"/>
      <c r="J3" s="191"/>
      <c r="K3" s="191"/>
      <c r="L3" s="191"/>
      <c r="M3" s="191"/>
      <c r="N3" s="191"/>
    </row>
    <row r="4" spans="1:16" ht="12" x14ac:dyDescent="0.25">
      <c r="A4" s="239"/>
      <c r="B4" s="239"/>
      <c r="C4" s="239"/>
      <c r="D4" s="239"/>
      <c r="E4" s="239"/>
      <c r="F4" s="239"/>
      <c r="G4" s="191"/>
      <c r="H4" s="191"/>
      <c r="I4" s="191"/>
      <c r="J4" s="191"/>
      <c r="K4" s="191"/>
      <c r="L4" s="191"/>
      <c r="M4" s="191"/>
      <c r="N4" s="191"/>
    </row>
    <row r="5" spans="1:16" ht="15.6" x14ac:dyDescent="0.3">
      <c r="A5" s="243" t="s">
        <v>253</v>
      </c>
      <c r="B5" s="243"/>
      <c r="C5" s="243"/>
      <c r="D5" s="243"/>
      <c r="E5" s="243"/>
      <c r="F5" s="243"/>
      <c r="G5" s="192"/>
      <c r="H5" s="191"/>
      <c r="I5" s="191"/>
      <c r="J5" s="191"/>
      <c r="K5" s="191"/>
      <c r="L5" s="191"/>
      <c r="M5" s="191"/>
      <c r="N5" s="191"/>
    </row>
    <row r="6" spans="1:16" ht="13.2" x14ac:dyDescent="0.25">
      <c r="A6" s="238" t="s">
        <v>66</v>
      </c>
      <c r="B6" s="238"/>
      <c r="C6" s="238"/>
      <c r="D6" s="238"/>
      <c r="E6" s="238"/>
      <c r="F6" s="238"/>
      <c r="G6" s="193"/>
      <c r="H6" s="191"/>
      <c r="I6" s="191"/>
      <c r="J6" s="191"/>
      <c r="K6" s="191"/>
      <c r="L6" s="191"/>
      <c r="M6" s="191"/>
      <c r="N6" s="191"/>
    </row>
    <row r="7" spans="1:16" ht="13.2" x14ac:dyDescent="0.25">
      <c r="A7" s="238" t="s">
        <v>252</v>
      </c>
      <c r="B7" s="238"/>
      <c r="C7" s="238"/>
      <c r="D7" s="238"/>
      <c r="E7" s="238"/>
      <c r="F7" s="238"/>
      <c r="G7" s="193"/>
      <c r="H7" s="191"/>
      <c r="I7" s="191"/>
      <c r="J7" s="191"/>
      <c r="K7" s="191"/>
      <c r="L7" s="191"/>
      <c r="M7" s="191"/>
      <c r="N7" s="191"/>
    </row>
    <row r="8" spans="1:16" ht="12" x14ac:dyDescent="0.25">
      <c r="A8" s="239"/>
      <c r="B8" s="239"/>
      <c r="C8" s="239"/>
      <c r="D8" s="239"/>
      <c r="E8" s="239"/>
      <c r="F8" s="239"/>
      <c r="G8" s="191"/>
      <c r="H8" s="191"/>
      <c r="I8" s="191"/>
      <c r="J8" s="191"/>
      <c r="K8" s="191"/>
      <c r="L8" s="191"/>
      <c r="M8" s="191"/>
      <c r="N8" s="191"/>
    </row>
    <row r="9" spans="1:16" ht="13.2" x14ac:dyDescent="0.25">
      <c r="A9" s="240" t="s">
        <v>251</v>
      </c>
      <c r="B9" s="240"/>
      <c r="C9" s="240"/>
      <c r="D9" s="240"/>
      <c r="E9" s="240"/>
      <c r="F9" s="240"/>
      <c r="G9" s="194"/>
      <c r="H9" s="191"/>
      <c r="I9" s="191"/>
      <c r="J9" s="191"/>
      <c r="K9" s="191"/>
      <c r="L9" s="191"/>
      <c r="M9" s="191"/>
      <c r="N9" s="191"/>
    </row>
    <row r="10" spans="1:16" ht="13.2" x14ac:dyDescent="0.25">
      <c r="A10" s="238" t="s">
        <v>250</v>
      </c>
      <c r="B10" s="238"/>
      <c r="C10" s="238"/>
      <c r="D10" s="238"/>
      <c r="E10" s="238"/>
      <c r="F10" s="238"/>
      <c r="G10" s="193"/>
      <c r="H10" s="191"/>
      <c r="I10" s="191"/>
      <c r="J10" s="191"/>
      <c r="K10" s="191"/>
      <c r="L10" s="191"/>
      <c r="M10" s="191"/>
      <c r="N10" s="191"/>
    </row>
    <row r="11" spans="1:16" ht="12" x14ac:dyDescent="0.25">
      <c r="A11" s="241" t="s">
        <v>249</v>
      </c>
      <c r="B11" s="241"/>
      <c r="C11" s="241"/>
      <c r="D11" s="241"/>
      <c r="E11" s="241"/>
      <c r="F11" s="241"/>
      <c r="G11" s="195"/>
      <c r="H11" s="191"/>
      <c r="I11" s="191"/>
      <c r="J11" s="191"/>
      <c r="K11" s="191"/>
      <c r="L11" s="191"/>
      <c r="M11" s="191"/>
      <c r="N11" s="191"/>
    </row>
    <row r="12" spans="1:16" ht="12" x14ac:dyDescent="0.25">
      <c r="A12" s="242" t="s">
        <v>248</v>
      </c>
      <c r="B12" s="242"/>
      <c r="C12" s="242"/>
      <c r="D12" s="242"/>
      <c r="E12" s="242"/>
      <c r="F12" s="242"/>
      <c r="G12" s="196"/>
      <c r="H12" s="191"/>
      <c r="I12" s="191"/>
      <c r="J12" s="191"/>
      <c r="K12" s="191"/>
      <c r="L12" s="191"/>
      <c r="M12" s="191"/>
      <c r="N12" s="191"/>
    </row>
    <row r="13" spans="1:16" ht="12" x14ac:dyDescent="0.25">
      <c r="A13" s="233" t="s">
        <v>247</v>
      </c>
      <c r="B13" s="233"/>
      <c r="C13" s="233"/>
      <c r="D13" s="233"/>
      <c r="E13" s="233"/>
      <c r="F13" s="233"/>
      <c r="G13" s="197"/>
      <c r="H13" s="191"/>
      <c r="I13" s="191"/>
      <c r="J13" s="191"/>
      <c r="K13" s="191"/>
      <c r="L13" s="191"/>
      <c r="M13" s="191"/>
      <c r="N13" s="191"/>
    </row>
    <row r="14" spans="1:16" ht="12" x14ac:dyDescent="0.25">
      <c r="A14" s="234" t="s">
        <v>246</v>
      </c>
      <c r="B14" s="234"/>
      <c r="C14" s="234"/>
      <c r="D14" s="234"/>
      <c r="E14" s="234"/>
      <c r="F14" s="234"/>
      <c r="G14" s="198"/>
      <c r="H14" s="191"/>
      <c r="I14" s="191"/>
      <c r="J14" s="191"/>
      <c r="K14" s="191"/>
      <c r="L14" s="191"/>
      <c r="M14" s="191"/>
      <c r="N14" s="191"/>
    </row>
    <row r="15" spans="1:16" ht="12" x14ac:dyDescent="0.25">
      <c r="A15" s="235"/>
      <c r="B15" s="235"/>
      <c r="C15" s="235"/>
      <c r="D15" s="235"/>
      <c r="E15" s="235"/>
      <c r="F15" s="235"/>
      <c r="G15" s="199"/>
      <c r="H15" s="191"/>
      <c r="I15" s="191"/>
      <c r="J15" s="191"/>
      <c r="K15" s="191"/>
      <c r="L15" s="191"/>
      <c r="M15" s="191"/>
      <c r="N15" s="191"/>
    </row>
    <row r="16" spans="1:16" ht="24" x14ac:dyDescent="0.25">
      <c r="A16" s="190"/>
      <c r="B16" s="190"/>
      <c r="C16" s="190"/>
      <c r="D16" s="190"/>
      <c r="E16" s="190"/>
      <c r="F16" s="190"/>
      <c r="G16" s="200"/>
      <c r="H16" s="236" t="s">
        <v>245</v>
      </c>
      <c r="I16" s="237"/>
      <c r="J16" s="237"/>
      <c r="K16" s="237"/>
      <c r="L16" s="237"/>
      <c r="M16" s="237"/>
      <c r="N16" s="237"/>
      <c r="O16" s="189" t="s">
        <v>244</v>
      </c>
      <c r="P16" s="189" t="s">
        <v>244</v>
      </c>
    </row>
    <row r="17" spans="1:16" ht="36" x14ac:dyDescent="0.2">
      <c r="A17" s="188" t="s">
        <v>243</v>
      </c>
      <c r="B17" s="188" t="s">
        <v>242</v>
      </c>
      <c r="C17" s="187" t="s">
        <v>241</v>
      </c>
      <c r="D17" s="186" t="s">
        <v>240</v>
      </c>
      <c r="E17" s="187" t="s">
        <v>239</v>
      </c>
      <c r="F17" s="186" t="s">
        <v>238</v>
      </c>
      <c r="G17" s="187" t="s">
        <v>254</v>
      </c>
      <c r="H17" s="185" t="s">
        <v>237</v>
      </c>
      <c r="I17" s="185" t="s">
        <v>236</v>
      </c>
      <c r="J17" s="185" t="s">
        <v>235</v>
      </c>
      <c r="K17" s="185" t="s">
        <v>234</v>
      </c>
      <c r="L17" s="185" t="s">
        <v>233</v>
      </c>
      <c r="M17" s="185" t="s">
        <v>232</v>
      </c>
      <c r="N17" s="185" t="s">
        <v>231</v>
      </c>
      <c r="O17" s="185" t="s">
        <v>230</v>
      </c>
      <c r="P17" s="185" t="s">
        <v>230</v>
      </c>
    </row>
    <row r="18" spans="1:16" ht="12" x14ac:dyDescent="0.25">
      <c r="A18" s="182">
        <v>65</v>
      </c>
      <c r="B18" s="179" t="s">
        <v>215</v>
      </c>
      <c r="C18" s="184" t="s">
        <v>229</v>
      </c>
      <c r="D18" s="180"/>
      <c r="E18" s="180">
        <v>900</v>
      </c>
      <c r="F18" s="179" t="s">
        <v>17</v>
      </c>
      <c r="G18" s="180">
        <v>2014</v>
      </c>
      <c r="H18" s="172">
        <v>290503.27299999999</v>
      </c>
      <c r="I18" s="172">
        <v>292185.61499999999</v>
      </c>
      <c r="J18" s="172">
        <v>295333.40100000001</v>
      </c>
      <c r="K18" s="172">
        <v>265123.53399999999</v>
      </c>
      <c r="L18" s="172">
        <v>245273.45499999999</v>
      </c>
      <c r="M18" s="172">
        <v>240265.69099999999</v>
      </c>
      <c r="N18" s="172">
        <v>223761.58499999999</v>
      </c>
      <c r="O18" s="172">
        <f t="shared" ref="O18:O64" si="0">SUM(H18:N18)</f>
        <v>1852446.554</v>
      </c>
      <c r="P18" s="172">
        <v>1852446.554</v>
      </c>
    </row>
    <row r="19" spans="1:16" ht="12" x14ac:dyDescent="0.25">
      <c r="A19" s="182">
        <v>66</v>
      </c>
      <c r="B19" s="179" t="s">
        <v>215</v>
      </c>
      <c r="C19" s="184" t="s">
        <v>229</v>
      </c>
      <c r="D19" s="180"/>
      <c r="E19" s="180">
        <v>900</v>
      </c>
      <c r="F19" s="179" t="s">
        <v>17</v>
      </c>
      <c r="G19" s="180">
        <v>2015</v>
      </c>
      <c r="H19" s="172">
        <v>290909.82</v>
      </c>
      <c r="I19" s="172">
        <v>290007.14399999997</v>
      </c>
      <c r="J19" s="172">
        <v>297821.63199999998</v>
      </c>
      <c r="K19" s="172">
        <v>270533.93</v>
      </c>
      <c r="L19" s="172">
        <v>247008.32800000001</v>
      </c>
      <c r="M19" s="172">
        <v>241397.23199999999</v>
      </c>
      <c r="N19" s="172">
        <v>227487.908</v>
      </c>
      <c r="O19" s="172">
        <f t="shared" si="0"/>
        <v>1865165.9939999999</v>
      </c>
      <c r="P19" s="172">
        <v>1865165.9939999999</v>
      </c>
    </row>
    <row r="20" spans="1:16" ht="12" x14ac:dyDescent="0.25">
      <c r="A20" s="182">
        <v>67</v>
      </c>
      <c r="B20" s="179" t="s">
        <v>215</v>
      </c>
      <c r="C20" s="184" t="s">
        <v>229</v>
      </c>
      <c r="D20" s="180"/>
      <c r="E20" s="180">
        <v>900</v>
      </c>
      <c r="F20" s="179" t="s">
        <v>17</v>
      </c>
      <c r="G20" s="180">
        <v>2016</v>
      </c>
      <c r="H20" s="172">
        <v>291389.728</v>
      </c>
      <c r="I20" s="172">
        <v>288765.30300000001</v>
      </c>
      <c r="J20" s="172">
        <v>298416.36300000001</v>
      </c>
      <c r="K20" s="172">
        <v>276399.72899999999</v>
      </c>
      <c r="L20" s="172">
        <v>249730.864</v>
      </c>
      <c r="M20" s="172">
        <v>242002.47</v>
      </c>
      <c r="N20" s="172">
        <v>230583.28400000001</v>
      </c>
      <c r="O20" s="172">
        <f t="shared" si="0"/>
        <v>1877287.7409999999</v>
      </c>
      <c r="P20" s="172">
        <v>1877287.7409999999</v>
      </c>
    </row>
    <row r="21" spans="1:16" ht="12" x14ac:dyDescent="0.25">
      <c r="A21" s="182">
        <v>68</v>
      </c>
      <c r="B21" s="179" t="s">
        <v>215</v>
      </c>
      <c r="C21" s="184" t="s">
        <v>229</v>
      </c>
      <c r="D21" s="180"/>
      <c r="E21" s="180">
        <v>900</v>
      </c>
      <c r="F21" s="179" t="s">
        <v>17</v>
      </c>
      <c r="G21" s="180">
        <v>2017</v>
      </c>
      <c r="H21" s="172">
        <v>291970.94500000001</v>
      </c>
      <c r="I21" s="172">
        <v>288333.58799999999</v>
      </c>
      <c r="J21" s="172">
        <v>296800.61800000002</v>
      </c>
      <c r="K21" s="172">
        <v>282806.01299999998</v>
      </c>
      <c r="L21" s="172">
        <v>253393.851</v>
      </c>
      <c r="M21" s="172">
        <v>242071.93</v>
      </c>
      <c r="N21" s="172">
        <v>233230.32</v>
      </c>
      <c r="O21" s="172">
        <f t="shared" si="0"/>
        <v>1888607.2650000001</v>
      </c>
      <c r="P21" s="172">
        <v>1888607.2650000001</v>
      </c>
    </row>
    <row r="22" spans="1:16" ht="12" x14ac:dyDescent="0.25">
      <c r="A22" s="182">
        <v>69</v>
      </c>
      <c r="B22" s="179" t="s">
        <v>215</v>
      </c>
      <c r="C22" s="184" t="s">
        <v>229</v>
      </c>
      <c r="D22" s="180"/>
      <c r="E22" s="180">
        <v>900</v>
      </c>
      <c r="F22" s="179" t="s">
        <v>17</v>
      </c>
      <c r="G22" s="180">
        <v>2018</v>
      </c>
      <c r="H22" s="172">
        <v>292763.15399999998</v>
      </c>
      <c r="I22" s="172">
        <v>288498.57900000003</v>
      </c>
      <c r="J22" s="172">
        <v>293798.39899999998</v>
      </c>
      <c r="K22" s="172">
        <v>288966.96100000001</v>
      </c>
      <c r="L22" s="172">
        <v>257871.147</v>
      </c>
      <c r="M22" s="172">
        <v>242067.65</v>
      </c>
      <c r="N22" s="172">
        <v>235391.715</v>
      </c>
      <c r="O22" s="172">
        <f t="shared" si="0"/>
        <v>1899357.6049999997</v>
      </c>
      <c r="P22" s="172">
        <v>1899357.6049999997</v>
      </c>
    </row>
    <row r="23" spans="1:16" ht="12" x14ac:dyDescent="0.25">
      <c r="A23" s="182">
        <v>70</v>
      </c>
      <c r="B23" s="179" t="s">
        <v>215</v>
      </c>
      <c r="C23" s="184" t="s">
        <v>229</v>
      </c>
      <c r="D23" s="180"/>
      <c r="E23" s="180">
        <v>900</v>
      </c>
      <c r="F23" s="179" t="s">
        <v>17</v>
      </c>
      <c r="G23" s="180">
        <v>2019</v>
      </c>
      <c r="H23" s="172">
        <v>293931.99900000001</v>
      </c>
      <c r="I23" s="172">
        <v>288834.39299999998</v>
      </c>
      <c r="J23" s="172">
        <v>290783.75799999997</v>
      </c>
      <c r="K23" s="172">
        <v>293702.43400000001</v>
      </c>
      <c r="L23" s="172">
        <v>262936.51199999999</v>
      </c>
      <c r="M23" s="172">
        <v>242696.59899999999</v>
      </c>
      <c r="N23" s="172">
        <v>237022.35</v>
      </c>
      <c r="O23" s="172">
        <f t="shared" si="0"/>
        <v>1909908.0449999999</v>
      </c>
      <c r="P23" s="172">
        <v>1909908.0449999999</v>
      </c>
    </row>
    <row r="24" spans="1:16" ht="12" x14ac:dyDescent="0.25">
      <c r="A24" s="182">
        <v>71</v>
      </c>
      <c r="B24" s="179" t="s">
        <v>215</v>
      </c>
      <c r="C24" s="184" t="s">
        <v>229</v>
      </c>
      <c r="D24" s="180"/>
      <c r="E24" s="180">
        <v>900</v>
      </c>
      <c r="F24" s="179" t="s">
        <v>17</v>
      </c>
      <c r="G24" s="180">
        <v>2020</v>
      </c>
      <c r="H24" s="172">
        <v>295553.75799999997</v>
      </c>
      <c r="I24" s="172">
        <v>289100.90299999999</v>
      </c>
      <c r="J24" s="172">
        <v>288632.766</v>
      </c>
      <c r="K24" s="172">
        <v>296293.74800000002</v>
      </c>
      <c r="L24" s="172">
        <v>268371.75400000002</v>
      </c>
      <c r="M24" s="172">
        <v>244399.17600000001</v>
      </c>
      <c r="N24" s="172">
        <v>238133.28200000001</v>
      </c>
      <c r="O24" s="172">
        <f t="shared" si="0"/>
        <v>1920485.3869999996</v>
      </c>
      <c r="P24" s="172">
        <v>1920485.3869999996</v>
      </c>
    </row>
    <row r="25" spans="1:16" ht="12" x14ac:dyDescent="0.25">
      <c r="A25" s="182">
        <v>2</v>
      </c>
      <c r="B25" s="179" t="s">
        <v>214</v>
      </c>
      <c r="C25" s="184" t="s">
        <v>229</v>
      </c>
      <c r="D25" s="180"/>
      <c r="E25" s="180">
        <v>900</v>
      </c>
      <c r="F25" s="179" t="s">
        <v>17</v>
      </c>
      <c r="G25" s="180">
        <v>2021</v>
      </c>
      <c r="H25" s="172">
        <v>297685.60200000001</v>
      </c>
      <c r="I25" s="172">
        <v>289633.429</v>
      </c>
      <c r="J25" s="172">
        <v>287318.18099999998</v>
      </c>
      <c r="K25" s="172">
        <v>296871.527</v>
      </c>
      <c r="L25" s="172">
        <v>274255.96899999998</v>
      </c>
      <c r="M25" s="172">
        <v>247107.97899999999</v>
      </c>
      <c r="N25" s="172">
        <v>238718.42</v>
      </c>
      <c r="O25" s="172">
        <f t="shared" si="0"/>
        <v>1931591.1070000001</v>
      </c>
      <c r="P25" s="172">
        <v>1931591.1070000001</v>
      </c>
    </row>
    <row r="26" spans="1:16" ht="12" x14ac:dyDescent="0.25">
      <c r="A26" s="182">
        <v>3</v>
      </c>
      <c r="B26" s="179" t="s">
        <v>214</v>
      </c>
      <c r="C26" s="184" t="s">
        <v>229</v>
      </c>
      <c r="D26" s="180"/>
      <c r="E26" s="180">
        <v>900</v>
      </c>
      <c r="F26" s="179" t="s">
        <v>17</v>
      </c>
      <c r="G26" s="180">
        <v>2022</v>
      </c>
      <c r="H26" s="172">
        <v>300220.07699999999</v>
      </c>
      <c r="I26" s="172">
        <v>290278.10200000001</v>
      </c>
      <c r="J26" s="172">
        <v>286830.07199999999</v>
      </c>
      <c r="K26" s="172">
        <v>295240.96399999998</v>
      </c>
      <c r="L26" s="172">
        <v>280690.8</v>
      </c>
      <c r="M26" s="172">
        <v>250759.20800000001</v>
      </c>
      <c r="N26" s="172">
        <v>238785.53200000001</v>
      </c>
      <c r="O26" s="172">
        <f t="shared" si="0"/>
        <v>1942804.7549999999</v>
      </c>
      <c r="P26" s="172">
        <v>1942804.7549999999</v>
      </c>
    </row>
    <row r="27" spans="1:16" ht="12" x14ac:dyDescent="0.25">
      <c r="A27" s="182">
        <v>4</v>
      </c>
      <c r="B27" s="179" t="s">
        <v>214</v>
      </c>
      <c r="C27" s="184" t="s">
        <v>229</v>
      </c>
      <c r="D27" s="180"/>
      <c r="E27" s="180">
        <v>900</v>
      </c>
      <c r="F27" s="179" t="s">
        <v>17</v>
      </c>
      <c r="G27" s="180">
        <v>2023</v>
      </c>
      <c r="H27" s="172">
        <v>303005.462</v>
      </c>
      <c r="I27" s="172">
        <v>291116.56099999999</v>
      </c>
      <c r="J27" s="172">
        <v>286973.07500000001</v>
      </c>
      <c r="K27" s="172">
        <v>292234.06099999999</v>
      </c>
      <c r="L27" s="172">
        <v>286876.745</v>
      </c>
      <c r="M27" s="172">
        <v>255225.91899999999</v>
      </c>
      <c r="N27" s="172">
        <v>238803.234</v>
      </c>
      <c r="O27" s="172">
        <f t="shared" si="0"/>
        <v>1954235.057</v>
      </c>
      <c r="P27" s="172">
        <v>1954235.057</v>
      </c>
    </row>
    <row r="28" spans="1:16" ht="12" x14ac:dyDescent="0.25">
      <c r="A28" s="182">
        <v>5</v>
      </c>
      <c r="B28" s="179" t="s">
        <v>214</v>
      </c>
      <c r="C28" s="184" t="s">
        <v>229</v>
      </c>
      <c r="D28" s="180"/>
      <c r="E28" s="180">
        <v>900</v>
      </c>
      <c r="F28" s="179" t="s">
        <v>17</v>
      </c>
      <c r="G28" s="180">
        <v>2024</v>
      </c>
      <c r="H28" s="172">
        <v>305791.12900000002</v>
      </c>
      <c r="I28" s="172">
        <v>292299.20600000001</v>
      </c>
      <c r="J28" s="172">
        <v>287317.41600000003</v>
      </c>
      <c r="K28" s="172">
        <v>289216.57</v>
      </c>
      <c r="L28" s="172">
        <v>291614.86300000001</v>
      </c>
      <c r="M28" s="172">
        <v>260276.8</v>
      </c>
      <c r="N28" s="172">
        <v>239464.9</v>
      </c>
      <c r="O28" s="172">
        <f t="shared" si="0"/>
        <v>1965980.8839999998</v>
      </c>
      <c r="P28" s="172">
        <v>1965980.8839999998</v>
      </c>
    </row>
    <row r="29" spans="1:16" ht="12" x14ac:dyDescent="0.25">
      <c r="A29" s="182">
        <v>6</v>
      </c>
      <c r="B29" s="179" t="s">
        <v>214</v>
      </c>
      <c r="C29" s="184" t="s">
        <v>229</v>
      </c>
      <c r="D29" s="180"/>
      <c r="E29" s="180">
        <v>900</v>
      </c>
      <c r="F29" s="179" t="s">
        <v>17</v>
      </c>
      <c r="G29" s="180">
        <v>2025</v>
      </c>
      <c r="H29" s="172">
        <v>308395.11200000002</v>
      </c>
      <c r="I29" s="172">
        <v>293913.64799999999</v>
      </c>
      <c r="J29" s="172">
        <v>287603.663</v>
      </c>
      <c r="K29" s="172">
        <v>287064.092</v>
      </c>
      <c r="L29" s="172">
        <v>294189.11599999998</v>
      </c>
      <c r="M29" s="172">
        <v>265692.05599999998</v>
      </c>
      <c r="N29" s="172">
        <v>241193.114</v>
      </c>
      <c r="O29" s="172">
        <f t="shared" si="0"/>
        <v>1978050.801</v>
      </c>
      <c r="P29" s="172">
        <v>1978050.801</v>
      </c>
    </row>
    <row r="30" spans="1:16" ht="12" x14ac:dyDescent="0.25">
      <c r="A30" s="182">
        <v>7</v>
      </c>
      <c r="B30" s="179" t="s">
        <v>214</v>
      </c>
      <c r="C30" s="184" t="s">
        <v>229</v>
      </c>
      <c r="D30" s="180"/>
      <c r="E30" s="180">
        <v>900</v>
      </c>
      <c r="F30" s="179" t="s">
        <v>17</v>
      </c>
      <c r="G30" s="180">
        <v>2026</v>
      </c>
      <c r="H30" s="172">
        <v>310965.93300000002</v>
      </c>
      <c r="I30" s="172">
        <v>296131.70799999998</v>
      </c>
      <c r="J30" s="172">
        <v>288133.14500000002</v>
      </c>
      <c r="K30" s="172">
        <v>285741.995</v>
      </c>
      <c r="L30" s="172">
        <v>294784.34000000003</v>
      </c>
      <c r="M30" s="172">
        <v>271576.81300000002</v>
      </c>
      <c r="N30" s="172">
        <v>243864.07800000001</v>
      </c>
      <c r="O30" s="172">
        <f t="shared" si="0"/>
        <v>1991198.0120000001</v>
      </c>
      <c r="P30" s="172">
        <v>1991198.0120000001</v>
      </c>
    </row>
    <row r="31" spans="1:16" ht="12" x14ac:dyDescent="0.25">
      <c r="A31" s="182">
        <v>8</v>
      </c>
      <c r="B31" s="179" t="s">
        <v>214</v>
      </c>
      <c r="C31" s="184" t="s">
        <v>229</v>
      </c>
      <c r="D31" s="180"/>
      <c r="E31" s="180">
        <v>900</v>
      </c>
      <c r="F31" s="179" t="s">
        <v>17</v>
      </c>
      <c r="G31" s="180">
        <v>2027</v>
      </c>
      <c r="H31" s="172">
        <v>313329.70699999999</v>
      </c>
      <c r="I31" s="172">
        <v>298739.22899999999</v>
      </c>
      <c r="J31" s="172">
        <v>288779.09399999998</v>
      </c>
      <c r="K31" s="172">
        <v>285240.217</v>
      </c>
      <c r="L31" s="172">
        <v>293158.74599999998</v>
      </c>
      <c r="M31" s="172">
        <v>277999.69</v>
      </c>
      <c r="N31" s="172">
        <v>247471.78099999999</v>
      </c>
      <c r="O31" s="172">
        <f t="shared" si="0"/>
        <v>2004718.4639999999</v>
      </c>
      <c r="P31" s="172">
        <v>2004718.4639999999</v>
      </c>
    </row>
    <row r="32" spans="1:16" ht="12" x14ac:dyDescent="0.25">
      <c r="A32" s="182">
        <v>9</v>
      </c>
      <c r="B32" s="179" t="s">
        <v>214</v>
      </c>
      <c r="C32" s="184" t="s">
        <v>229</v>
      </c>
      <c r="D32" s="180"/>
      <c r="E32" s="180">
        <v>900</v>
      </c>
      <c r="F32" s="179" t="s">
        <v>17</v>
      </c>
      <c r="G32" s="180">
        <v>2028</v>
      </c>
      <c r="H32" s="172">
        <v>315465.02899999998</v>
      </c>
      <c r="I32" s="172">
        <v>301567.93400000001</v>
      </c>
      <c r="J32" s="172">
        <v>289632.45699999999</v>
      </c>
      <c r="K32" s="172">
        <v>285376.902</v>
      </c>
      <c r="L32" s="172">
        <v>290153.67800000001</v>
      </c>
      <c r="M32" s="172">
        <v>284156.56800000003</v>
      </c>
      <c r="N32" s="172">
        <v>251900.11799999999</v>
      </c>
      <c r="O32" s="172">
        <f t="shared" si="0"/>
        <v>2018252.686</v>
      </c>
      <c r="P32" s="172">
        <v>2018252.686</v>
      </c>
    </row>
    <row r="33" spans="1:16" ht="12" x14ac:dyDescent="0.25">
      <c r="A33" s="182">
        <v>10</v>
      </c>
      <c r="B33" s="179" t="s">
        <v>214</v>
      </c>
      <c r="C33" s="184" t="s">
        <v>229</v>
      </c>
      <c r="D33" s="180"/>
      <c r="E33" s="180">
        <v>900</v>
      </c>
      <c r="F33" s="179" t="s">
        <v>17</v>
      </c>
      <c r="G33" s="180">
        <v>2029</v>
      </c>
      <c r="H33" s="172">
        <v>317363.12800000003</v>
      </c>
      <c r="I33" s="172">
        <v>304371.61800000002</v>
      </c>
      <c r="J33" s="172">
        <v>290849.424</v>
      </c>
      <c r="K33" s="172">
        <v>285735.45699999999</v>
      </c>
      <c r="L33" s="172">
        <v>287145.98800000001</v>
      </c>
      <c r="M33" s="172">
        <v>288863.87800000003</v>
      </c>
      <c r="N33" s="172">
        <v>256931.77499999999</v>
      </c>
      <c r="O33" s="172">
        <f t="shared" si="0"/>
        <v>2031261.2680000002</v>
      </c>
      <c r="P33" s="172">
        <v>2031261.2680000002</v>
      </c>
    </row>
    <row r="34" spans="1:16" ht="12" x14ac:dyDescent="0.25">
      <c r="A34" s="182">
        <v>11</v>
      </c>
      <c r="B34" s="179" t="s">
        <v>214</v>
      </c>
      <c r="C34" s="184" t="s">
        <v>229</v>
      </c>
      <c r="D34" s="180"/>
      <c r="E34" s="180">
        <v>900</v>
      </c>
      <c r="F34" s="179" t="s">
        <v>17</v>
      </c>
      <c r="G34" s="180">
        <v>2030</v>
      </c>
      <c r="H34" s="172">
        <v>319007.049</v>
      </c>
      <c r="I34" s="172">
        <v>306984.95400000003</v>
      </c>
      <c r="J34" s="172">
        <v>292505.78600000002</v>
      </c>
      <c r="K34" s="172">
        <v>286057.25699999998</v>
      </c>
      <c r="L34" s="172">
        <v>285014.71100000001</v>
      </c>
      <c r="M34" s="172">
        <v>291421.20199999999</v>
      </c>
      <c r="N34" s="172">
        <v>262344.57</v>
      </c>
      <c r="O34" s="172">
        <f t="shared" si="0"/>
        <v>2043335.5290000003</v>
      </c>
      <c r="P34" s="172">
        <v>2043335.5290000003</v>
      </c>
    </row>
    <row r="35" spans="1:16" ht="12" x14ac:dyDescent="0.25">
      <c r="A35" s="182">
        <v>12</v>
      </c>
      <c r="B35" s="179" t="s">
        <v>214</v>
      </c>
      <c r="C35" s="184" t="s">
        <v>229</v>
      </c>
      <c r="D35" s="180"/>
      <c r="E35" s="180">
        <v>900</v>
      </c>
      <c r="F35" s="179" t="s">
        <v>17</v>
      </c>
      <c r="G35" s="180">
        <v>2031</v>
      </c>
      <c r="H35" s="172">
        <v>320523.2</v>
      </c>
      <c r="I35" s="172">
        <v>309613.89299999998</v>
      </c>
      <c r="J35" s="172">
        <v>294725.97100000002</v>
      </c>
      <c r="K35" s="172">
        <v>286569.73700000002</v>
      </c>
      <c r="L35" s="172">
        <v>283698.35600000003</v>
      </c>
      <c r="M35" s="172">
        <v>292008.57199999999</v>
      </c>
      <c r="N35" s="172">
        <v>268139.31</v>
      </c>
      <c r="O35" s="172">
        <f t="shared" si="0"/>
        <v>2055279.0390000001</v>
      </c>
      <c r="P35" s="172">
        <v>2055279.0390000001</v>
      </c>
    </row>
    <row r="36" spans="1:16" ht="12" x14ac:dyDescent="0.25">
      <c r="A36" s="182">
        <v>13</v>
      </c>
      <c r="B36" s="179" t="s">
        <v>214</v>
      </c>
      <c r="C36" s="184" t="s">
        <v>229</v>
      </c>
      <c r="D36" s="180"/>
      <c r="E36" s="180">
        <v>900</v>
      </c>
      <c r="F36" s="179" t="s">
        <v>17</v>
      </c>
      <c r="G36" s="180">
        <v>2032</v>
      </c>
      <c r="H36" s="172">
        <v>321767.19099999999</v>
      </c>
      <c r="I36" s="172">
        <v>312039.21299999999</v>
      </c>
      <c r="J36" s="172">
        <v>297358.06199999998</v>
      </c>
      <c r="K36" s="172">
        <v>287222.38400000002</v>
      </c>
      <c r="L36" s="172">
        <v>283217.25799999997</v>
      </c>
      <c r="M36" s="172">
        <v>290420.99800000002</v>
      </c>
      <c r="N36" s="172">
        <v>274517.49900000001</v>
      </c>
      <c r="O36" s="172">
        <f t="shared" si="0"/>
        <v>2066542.6050000002</v>
      </c>
      <c r="P36" s="172">
        <v>2066542.6050000002</v>
      </c>
    </row>
    <row r="37" spans="1:16" ht="12" x14ac:dyDescent="0.25">
      <c r="A37" s="182">
        <v>14</v>
      </c>
      <c r="B37" s="179" t="s">
        <v>214</v>
      </c>
      <c r="C37" s="184" t="s">
        <v>229</v>
      </c>
      <c r="D37" s="180"/>
      <c r="E37" s="180">
        <v>900</v>
      </c>
      <c r="F37" s="179" t="s">
        <v>17</v>
      </c>
      <c r="G37" s="180">
        <v>2033</v>
      </c>
      <c r="H37" s="172">
        <v>322741.23700000002</v>
      </c>
      <c r="I37" s="172">
        <v>314217.31599999999</v>
      </c>
      <c r="J37" s="172">
        <v>300227.66100000002</v>
      </c>
      <c r="K37" s="172">
        <v>288102.09499999997</v>
      </c>
      <c r="L37" s="172">
        <v>283378.78399999999</v>
      </c>
      <c r="M37" s="172">
        <v>287467.31900000002</v>
      </c>
      <c r="N37" s="172">
        <v>280672.34399999998</v>
      </c>
      <c r="O37" s="172">
        <f t="shared" si="0"/>
        <v>2076806.7560000001</v>
      </c>
      <c r="P37" s="172">
        <v>2076806.7560000001</v>
      </c>
    </row>
    <row r="38" spans="1:16" ht="12" x14ac:dyDescent="0.25">
      <c r="A38" s="182">
        <v>15</v>
      </c>
      <c r="B38" s="179" t="s">
        <v>214</v>
      </c>
      <c r="C38" s="184" t="s">
        <v>229</v>
      </c>
      <c r="D38" s="180"/>
      <c r="E38" s="180">
        <v>900</v>
      </c>
      <c r="F38" s="179" t="s">
        <v>17</v>
      </c>
      <c r="G38" s="180">
        <v>2034</v>
      </c>
      <c r="H38" s="172">
        <v>323447.59100000001</v>
      </c>
      <c r="I38" s="172">
        <v>316128.40299999999</v>
      </c>
      <c r="J38" s="172">
        <v>303074.75799999997</v>
      </c>
      <c r="K38" s="172">
        <v>289354.85499999998</v>
      </c>
      <c r="L38" s="172">
        <v>283756.74</v>
      </c>
      <c r="M38" s="172">
        <v>284495.40999999997</v>
      </c>
      <c r="N38" s="172">
        <v>285401.05200000003</v>
      </c>
      <c r="O38" s="172">
        <f t="shared" si="0"/>
        <v>2085658.8089999999</v>
      </c>
      <c r="P38" s="172">
        <v>2085658.8089999999</v>
      </c>
    </row>
    <row r="39" spans="1:16" ht="12" x14ac:dyDescent="0.25">
      <c r="A39" s="182">
        <v>16</v>
      </c>
      <c r="B39" s="179" t="s">
        <v>214</v>
      </c>
      <c r="C39" s="184" t="s">
        <v>229</v>
      </c>
      <c r="D39" s="180"/>
      <c r="E39" s="180">
        <v>900</v>
      </c>
      <c r="F39" s="179" t="s">
        <v>17</v>
      </c>
      <c r="G39" s="180">
        <v>2035</v>
      </c>
      <c r="H39" s="172">
        <v>323890.45400000003</v>
      </c>
      <c r="I39" s="172">
        <v>317762.85800000001</v>
      </c>
      <c r="J39" s="172">
        <v>305717.06900000002</v>
      </c>
      <c r="K39" s="172">
        <v>291048.09600000002</v>
      </c>
      <c r="L39" s="172">
        <v>284093.24800000002</v>
      </c>
      <c r="M39" s="172">
        <v>282378.68099999998</v>
      </c>
      <c r="N39" s="172">
        <v>287982.5</v>
      </c>
      <c r="O39" s="172">
        <f t="shared" si="0"/>
        <v>2092872.906</v>
      </c>
      <c r="P39" s="172">
        <v>2092872.906</v>
      </c>
    </row>
    <row r="40" spans="1:16" ht="12" x14ac:dyDescent="0.25">
      <c r="A40" s="182">
        <v>17</v>
      </c>
      <c r="B40" s="179" t="s">
        <v>214</v>
      </c>
      <c r="C40" s="184" t="s">
        <v>229</v>
      </c>
      <c r="D40" s="180"/>
      <c r="E40" s="180">
        <v>900</v>
      </c>
      <c r="F40" s="179" t="s">
        <v>17</v>
      </c>
      <c r="G40" s="180">
        <v>2036</v>
      </c>
      <c r="H40" s="172">
        <v>324262.14</v>
      </c>
      <c r="I40" s="172">
        <v>319335.98700000002</v>
      </c>
      <c r="J40" s="172">
        <v>308352.66100000002</v>
      </c>
      <c r="K40" s="172">
        <v>293268.68900000001</v>
      </c>
      <c r="L40" s="172">
        <v>284628.24699999997</v>
      </c>
      <c r="M40" s="172">
        <v>281105.83</v>
      </c>
      <c r="N40" s="172">
        <v>288557.61800000002</v>
      </c>
      <c r="O40" s="172">
        <f t="shared" si="0"/>
        <v>2099511.1720000003</v>
      </c>
      <c r="P40" s="172">
        <v>2099511.1720000003</v>
      </c>
    </row>
    <row r="41" spans="1:16" ht="12" x14ac:dyDescent="0.25">
      <c r="A41" s="182">
        <v>18</v>
      </c>
      <c r="B41" s="179" t="s">
        <v>214</v>
      </c>
      <c r="C41" s="184" t="s">
        <v>229</v>
      </c>
      <c r="D41" s="180"/>
      <c r="E41" s="180">
        <v>900</v>
      </c>
      <c r="F41" s="179" t="s">
        <v>17</v>
      </c>
      <c r="G41" s="180">
        <v>2037</v>
      </c>
      <c r="H41" s="172">
        <v>324398.34299999999</v>
      </c>
      <c r="I41" s="172">
        <v>320620.886</v>
      </c>
      <c r="J41" s="172">
        <v>310785.83</v>
      </c>
      <c r="K41" s="172">
        <v>295900.90999999997</v>
      </c>
      <c r="L41" s="172">
        <v>285295.89299999998</v>
      </c>
      <c r="M41" s="172">
        <v>280659.97100000002</v>
      </c>
      <c r="N41" s="172">
        <v>286984.68199999997</v>
      </c>
      <c r="O41" s="172">
        <f t="shared" si="0"/>
        <v>2104646.5150000001</v>
      </c>
      <c r="P41" s="172">
        <v>2104646.5150000001</v>
      </c>
    </row>
    <row r="42" spans="1:16" ht="12" x14ac:dyDescent="0.25">
      <c r="A42" s="182">
        <v>19</v>
      </c>
      <c r="B42" s="179" t="s">
        <v>214</v>
      </c>
      <c r="C42" s="184" t="s">
        <v>229</v>
      </c>
      <c r="D42" s="180"/>
      <c r="E42" s="180">
        <v>900</v>
      </c>
      <c r="F42" s="179" t="s">
        <v>17</v>
      </c>
      <c r="G42" s="180">
        <v>2038</v>
      </c>
      <c r="H42" s="172">
        <v>324374.652</v>
      </c>
      <c r="I42" s="172">
        <v>321604.92800000001</v>
      </c>
      <c r="J42" s="172">
        <v>312974</v>
      </c>
      <c r="K42" s="172">
        <v>298772.82400000002</v>
      </c>
      <c r="L42" s="172">
        <v>286182.70400000003</v>
      </c>
      <c r="M42" s="172">
        <v>280836.82299999997</v>
      </c>
      <c r="N42" s="172">
        <v>284070.71799999999</v>
      </c>
      <c r="O42" s="172">
        <f t="shared" si="0"/>
        <v>2108816.6489999997</v>
      </c>
      <c r="P42" s="172">
        <v>2108816.6489999997</v>
      </c>
    </row>
    <row r="43" spans="1:16" ht="12" x14ac:dyDescent="0.25">
      <c r="A43" s="182">
        <v>20</v>
      </c>
      <c r="B43" s="179" t="s">
        <v>214</v>
      </c>
      <c r="C43" s="184" t="s">
        <v>229</v>
      </c>
      <c r="D43" s="180"/>
      <c r="E43" s="180">
        <v>900</v>
      </c>
      <c r="F43" s="179" t="s">
        <v>17</v>
      </c>
      <c r="G43" s="180">
        <v>2039</v>
      </c>
      <c r="H43" s="172">
        <v>324299.51699999999</v>
      </c>
      <c r="I43" s="172">
        <v>322294.45299999998</v>
      </c>
      <c r="J43" s="172">
        <v>314897.89399999997</v>
      </c>
      <c r="K43" s="172">
        <v>301627.62900000002</v>
      </c>
      <c r="L43" s="172">
        <v>287437.45400000003</v>
      </c>
      <c r="M43" s="172">
        <v>281214.84600000002</v>
      </c>
      <c r="N43" s="172">
        <v>281156.14399999997</v>
      </c>
      <c r="O43" s="172">
        <f t="shared" si="0"/>
        <v>2112927.9369999999</v>
      </c>
      <c r="P43" s="172">
        <v>2112927.9369999999</v>
      </c>
    </row>
    <row r="44" spans="1:16" ht="12" x14ac:dyDescent="0.25">
      <c r="A44" s="182">
        <v>21</v>
      </c>
      <c r="B44" s="179" t="s">
        <v>214</v>
      </c>
      <c r="C44" s="184" t="s">
        <v>229</v>
      </c>
      <c r="D44" s="180"/>
      <c r="E44" s="180">
        <v>900</v>
      </c>
      <c r="F44" s="179" t="s">
        <v>17</v>
      </c>
      <c r="G44" s="180">
        <v>2040</v>
      </c>
      <c r="H44" s="172">
        <v>324243.43699999998</v>
      </c>
      <c r="I44" s="172">
        <v>322712.13699999999</v>
      </c>
      <c r="J44" s="172">
        <v>316541.19099999999</v>
      </c>
      <c r="K44" s="172">
        <v>304284.72100000002</v>
      </c>
      <c r="L44" s="172">
        <v>289133.26799999998</v>
      </c>
      <c r="M44" s="172">
        <v>281547.70500000002</v>
      </c>
      <c r="N44" s="172">
        <v>279099.66100000002</v>
      </c>
      <c r="O44" s="172">
        <f t="shared" si="0"/>
        <v>2117562.12</v>
      </c>
      <c r="P44" s="172">
        <v>2117562.12</v>
      </c>
    </row>
    <row r="45" spans="1:16" ht="12" x14ac:dyDescent="0.25">
      <c r="A45" s="182">
        <v>22</v>
      </c>
      <c r="B45" s="179" t="s">
        <v>214</v>
      </c>
      <c r="C45" s="184" t="s">
        <v>229</v>
      </c>
      <c r="D45" s="180"/>
      <c r="E45" s="180">
        <v>900</v>
      </c>
      <c r="F45" s="179" t="s">
        <v>17</v>
      </c>
      <c r="G45" s="180">
        <v>2041</v>
      </c>
      <c r="H45" s="172">
        <v>324420.46299999999</v>
      </c>
      <c r="I45" s="172">
        <v>323127.538</v>
      </c>
      <c r="J45" s="172">
        <v>318112.69300000003</v>
      </c>
      <c r="K45" s="172">
        <v>306909.783</v>
      </c>
      <c r="L45" s="172">
        <v>291359.58100000001</v>
      </c>
      <c r="M45" s="172">
        <v>282100.087</v>
      </c>
      <c r="N45" s="172">
        <v>277821.72200000001</v>
      </c>
      <c r="O45" s="172">
        <f t="shared" si="0"/>
        <v>2123851.8670000001</v>
      </c>
      <c r="P45" s="172">
        <v>2123851.8670000001</v>
      </c>
    </row>
    <row r="46" spans="1:16" ht="12" x14ac:dyDescent="0.25">
      <c r="A46" s="182">
        <v>23</v>
      </c>
      <c r="B46" s="179" t="s">
        <v>214</v>
      </c>
      <c r="C46" s="184" t="s">
        <v>229</v>
      </c>
      <c r="D46" s="180"/>
      <c r="E46" s="180">
        <v>900</v>
      </c>
      <c r="F46" s="179" t="s">
        <v>17</v>
      </c>
      <c r="G46" s="180">
        <v>2042</v>
      </c>
      <c r="H46" s="172">
        <v>324646.929</v>
      </c>
      <c r="I46" s="172">
        <v>323291.32400000002</v>
      </c>
      <c r="J46" s="172">
        <v>319395.60600000003</v>
      </c>
      <c r="K46" s="172">
        <v>309332.17099999997</v>
      </c>
      <c r="L46" s="172">
        <v>293987.63099999999</v>
      </c>
      <c r="M46" s="172">
        <v>282781.33100000001</v>
      </c>
      <c r="N46" s="172">
        <v>277374.61700000003</v>
      </c>
      <c r="O46" s="172">
        <f t="shared" si="0"/>
        <v>2130809.6090000002</v>
      </c>
      <c r="P46" s="172">
        <v>2130809.6090000002</v>
      </c>
    </row>
    <row r="47" spans="1:16" ht="12" x14ac:dyDescent="0.25">
      <c r="A47" s="182">
        <v>24</v>
      </c>
      <c r="B47" s="179" t="s">
        <v>214</v>
      </c>
      <c r="C47" s="184" t="s">
        <v>229</v>
      </c>
      <c r="D47" s="180"/>
      <c r="E47" s="180">
        <v>900</v>
      </c>
      <c r="F47" s="179" t="s">
        <v>17</v>
      </c>
      <c r="G47" s="180">
        <v>2043</v>
      </c>
      <c r="H47" s="172">
        <v>324925.46999999997</v>
      </c>
      <c r="I47" s="172">
        <v>323276.48700000002</v>
      </c>
      <c r="J47" s="172">
        <v>320389.391</v>
      </c>
      <c r="K47" s="172">
        <v>311522.34100000001</v>
      </c>
      <c r="L47" s="172">
        <v>296856.44900000002</v>
      </c>
      <c r="M47" s="172">
        <v>283676.29700000002</v>
      </c>
      <c r="N47" s="172">
        <v>277566.924</v>
      </c>
      <c r="O47" s="172">
        <f t="shared" si="0"/>
        <v>2138213.3590000002</v>
      </c>
      <c r="P47" s="172">
        <v>2138213.3590000002</v>
      </c>
    </row>
    <row r="48" spans="1:16" ht="12" x14ac:dyDescent="0.25">
      <c r="A48" s="182">
        <v>25</v>
      </c>
      <c r="B48" s="179" t="s">
        <v>214</v>
      </c>
      <c r="C48" s="184" t="s">
        <v>229</v>
      </c>
      <c r="D48" s="180"/>
      <c r="E48" s="180">
        <v>900</v>
      </c>
      <c r="F48" s="179" t="s">
        <v>17</v>
      </c>
      <c r="G48" s="180">
        <v>2044</v>
      </c>
      <c r="H48" s="172">
        <v>325235.147</v>
      </c>
      <c r="I48" s="172">
        <v>323197.09600000002</v>
      </c>
      <c r="J48" s="172">
        <v>321103.31699999998</v>
      </c>
      <c r="K48" s="172">
        <v>313466.16800000001</v>
      </c>
      <c r="L48" s="172">
        <v>299716.27500000002</v>
      </c>
      <c r="M48" s="172">
        <v>284936.299</v>
      </c>
      <c r="N48" s="172">
        <v>277983.027</v>
      </c>
      <c r="O48" s="172">
        <f t="shared" si="0"/>
        <v>2145637.3289999999</v>
      </c>
      <c r="P48" s="172">
        <v>2145637.3289999999</v>
      </c>
    </row>
    <row r="49" spans="1:16" ht="12" x14ac:dyDescent="0.25">
      <c r="A49" s="182">
        <v>26</v>
      </c>
      <c r="B49" s="179" t="s">
        <v>214</v>
      </c>
      <c r="C49" s="184" t="s">
        <v>229</v>
      </c>
      <c r="D49" s="180"/>
      <c r="E49" s="180">
        <v>900</v>
      </c>
      <c r="F49" s="179" t="s">
        <v>17</v>
      </c>
      <c r="G49" s="180">
        <v>2045</v>
      </c>
      <c r="H49" s="172">
        <v>325552.15100000001</v>
      </c>
      <c r="I49" s="172">
        <v>323133.40700000001</v>
      </c>
      <c r="J49" s="172">
        <v>321547.09700000001</v>
      </c>
      <c r="K49" s="172">
        <v>315141.8</v>
      </c>
      <c r="L49" s="172">
        <v>302386.74699999997</v>
      </c>
      <c r="M49" s="172">
        <v>286636.408</v>
      </c>
      <c r="N49" s="172">
        <v>278366.31599999999</v>
      </c>
      <c r="O49" s="172">
        <f t="shared" si="0"/>
        <v>2152763.926</v>
      </c>
      <c r="P49" s="172">
        <v>2152763.926</v>
      </c>
    </row>
    <row r="50" spans="1:16" ht="12" x14ac:dyDescent="0.25">
      <c r="A50" s="182">
        <v>27</v>
      </c>
      <c r="B50" s="179" t="s">
        <v>214</v>
      </c>
      <c r="C50" s="184" t="s">
        <v>229</v>
      </c>
      <c r="D50" s="180"/>
      <c r="E50" s="180">
        <v>900</v>
      </c>
      <c r="F50" s="179" t="s">
        <v>17</v>
      </c>
      <c r="G50" s="180">
        <v>2046</v>
      </c>
      <c r="H50" s="172">
        <v>326089.34299999999</v>
      </c>
      <c r="I50" s="172">
        <v>323335.05599999998</v>
      </c>
      <c r="J50" s="172">
        <v>321946.53399999999</v>
      </c>
      <c r="K50" s="172">
        <v>316691.96799999999</v>
      </c>
      <c r="L50" s="172">
        <v>305000.36900000001</v>
      </c>
      <c r="M50" s="172">
        <v>288854.02799999999</v>
      </c>
      <c r="N50" s="172">
        <v>278878.43300000002</v>
      </c>
      <c r="O50" s="172">
        <f t="shared" si="0"/>
        <v>2160795.7310000001</v>
      </c>
      <c r="P50" s="172">
        <v>2160795.7310000001</v>
      </c>
    </row>
    <row r="51" spans="1:16" ht="12" x14ac:dyDescent="0.25">
      <c r="A51" s="182">
        <v>28</v>
      </c>
      <c r="B51" s="179" t="s">
        <v>214</v>
      </c>
      <c r="C51" s="184" t="s">
        <v>229</v>
      </c>
      <c r="D51" s="180"/>
      <c r="E51" s="180">
        <v>900</v>
      </c>
      <c r="F51" s="179" t="s">
        <v>17</v>
      </c>
      <c r="G51" s="180">
        <v>2047</v>
      </c>
      <c r="H51" s="172">
        <v>326679.72100000002</v>
      </c>
      <c r="I51" s="172">
        <v>323593.16700000002</v>
      </c>
      <c r="J51" s="172">
        <v>322116.38400000002</v>
      </c>
      <c r="K51" s="172">
        <v>317976.51799999998</v>
      </c>
      <c r="L51" s="172">
        <v>307428.734</v>
      </c>
      <c r="M51" s="172">
        <v>291493.28000000003</v>
      </c>
      <c r="N51" s="172">
        <v>279553.02100000001</v>
      </c>
      <c r="O51" s="172">
        <f t="shared" si="0"/>
        <v>2168840.8250000002</v>
      </c>
      <c r="P51" s="172">
        <v>2168840.8250000002</v>
      </c>
    </row>
    <row r="52" spans="1:16" ht="12" x14ac:dyDescent="0.25">
      <c r="A52" s="182">
        <v>29</v>
      </c>
      <c r="B52" s="179" t="s">
        <v>214</v>
      </c>
      <c r="C52" s="184" t="s">
        <v>229</v>
      </c>
      <c r="D52" s="180"/>
      <c r="E52" s="180">
        <v>900</v>
      </c>
      <c r="F52" s="179" t="s">
        <v>17</v>
      </c>
      <c r="G52" s="180">
        <v>2048</v>
      </c>
      <c r="H52" s="172">
        <v>327292.71299999999</v>
      </c>
      <c r="I52" s="172">
        <v>323892.14600000001</v>
      </c>
      <c r="J52" s="172">
        <v>322124.74200000003</v>
      </c>
      <c r="K52" s="172">
        <v>318990.50400000002</v>
      </c>
      <c r="L52" s="172">
        <v>309635.71799999999</v>
      </c>
      <c r="M52" s="172">
        <v>294375.93</v>
      </c>
      <c r="N52" s="172">
        <v>280470.179</v>
      </c>
      <c r="O52" s="172">
        <f t="shared" si="0"/>
        <v>2176781.932</v>
      </c>
      <c r="P52" s="172">
        <v>2176781.932</v>
      </c>
    </row>
    <row r="53" spans="1:16" ht="12" x14ac:dyDescent="0.25">
      <c r="A53" s="182">
        <v>30</v>
      </c>
      <c r="B53" s="179" t="s">
        <v>214</v>
      </c>
      <c r="C53" s="184" t="s">
        <v>229</v>
      </c>
      <c r="D53" s="180"/>
      <c r="E53" s="180">
        <v>900</v>
      </c>
      <c r="F53" s="179" t="s">
        <v>17</v>
      </c>
      <c r="G53" s="180">
        <v>2049</v>
      </c>
      <c r="H53" s="172">
        <v>327873.13</v>
      </c>
      <c r="I53" s="172">
        <v>324201.72200000001</v>
      </c>
      <c r="J53" s="172">
        <v>322073.58500000002</v>
      </c>
      <c r="K53" s="172">
        <v>319732.511</v>
      </c>
      <c r="L53" s="172">
        <v>311596.62699999998</v>
      </c>
      <c r="M53" s="172">
        <v>297240.58100000001</v>
      </c>
      <c r="N53" s="172">
        <v>281766.65399999998</v>
      </c>
      <c r="O53" s="172">
        <f t="shared" si="0"/>
        <v>2184484.8099999996</v>
      </c>
      <c r="P53" s="172">
        <v>2184484.8099999996</v>
      </c>
    </row>
    <row r="54" spans="1:16" ht="12" x14ac:dyDescent="0.25">
      <c r="A54" s="182">
        <v>31</v>
      </c>
      <c r="B54" s="179" t="s">
        <v>214</v>
      </c>
      <c r="C54" s="184" t="s">
        <v>229</v>
      </c>
      <c r="D54" s="180"/>
      <c r="E54" s="180">
        <v>900</v>
      </c>
      <c r="F54" s="179" t="s">
        <v>17</v>
      </c>
      <c r="G54" s="180">
        <v>2050</v>
      </c>
      <c r="H54" s="172">
        <v>328376.14899999998</v>
      </c>
      <c r="I54" s="172">
        <v>324504.38099999999</v>
      </c>
      <c r="J54" s="172">
        <v>322028.03700000001</v>
      </c>
      <c r="K54" s="172">
        <v>320203.91899999999</v>
      </c>
      <c r="L54" s="172">
        <v>313285.68900000001</v>
      </c>
      <c r="M54" s="172">
        <v>299907.05</v>
      </c>
      <c r="N54" s="172">
        <v>283500.761</v>
      </c>
      <c r="O54" s="172">
        <f t="shared" si="0"/>
        <v>2191805.986</v>
      </c>
      <c r="P54" s="172">
        <v>2191805.986</v>
      </c>
    </row>
    <row r="55" spans="1:16" ht="12" x14ac:dyDescent="0.25">
      <c r="A55" s="182">
        <v>32</v>
      </c>
      <c r="B55" s="179" t="s">
        <v>214</v>
      </c>
      <c r="C55" s="184" t="s">
        <v>229</v>
      </c>
      <c r="D55" s="180"/>
      <c r="E55" s="180">
        <v>900</v>
      </c>
      <c r="F55" s="179" t="s">
        <v>17</v>
      </c>
      <c r="G55" s="180">
        <v>2051</v>
      </c>
      <c r="H55" s="172">
        <v>329036.65899999999</v>
      </c>
      <c r="I55" s="172">
        <v>325090.196</v>
      </c>
      <c r="J55" s="172">
        <v>322240.83500000002</v>
      </c>
      <c r="K55" s="172">
        <v>320611.74200000003</v>
      </c>
      <c r="L55" s="172">
        <v>314854.41899999999</v>
      </c>
      <c r="M55" s="172">
        <v>302534.44400000002</v>
      </c>
      <c r="N55" s="172">
        <v>285693.429</v>
      </c>
      <c r="O55" s="172">
        <f t="shared" si="0"/>
        <v>2200061.7239999999</v>
      </c>
      <c r="P55" s="172">
        <v>2200061.7239999999</v>
      </c>
    </row>
    <row r="56" spans="1:16" ht="12" x14ac:dyDescent="0.25">
      <c r="A56" s="182">
        <v>33</v>
      </c>
      <c r="B56" s="179" t="s">
        <v>214</v>
      </c>
      <c r="C56" s="184" t="s">
        <v>229</v>
      </c>
      <c r="D56" s="180"/>
      <c r="E56" s="180">
        <v>900</v>
      </c>
      <c r="F56" s="179" t="s">
        <v>17</v>
      </c>
      <c r="G56" s="180">
        <v>2052</v>
      </c>
      <c r="H56" s="172">
        <v>329632.91399999999</v>
      </c>
      <c r="I56" s="172">
        <v>325713.946</v>
      </c>
      <c r="J56" s="172">
        <v>322508.71799999999</v>
      </c>
      <c r="K56" s="172">
        <v>320789.22499999998</v>
      </c>
      <c r="L56" s="172">
        <v>316152.79100000003</v>
      </c>
      <c r="M56" s="172">
        <v>304977.99400000001</v>
      </c>
      <c r="N56" s="172">
        <v>288317.36599999998</v>
      </c>
      <c r="O56" s="172">
        <f t="shared" si="0"/>
        <v>2208092.9539999999</v>
      </c>
      <c r="P56" s="172">
        <v>2208092.9539999999</v>
      </c>
    </row>
    <row r="57" spans="1:16" ht="12" x14ac:dyDescent="0.25">
      <c r="A57" s="182">
        <v>34</v>
      </c>
      <c r="B57" s="179" t="s">
        <v>214</v>
      </c>
      <c r="C57" s="184" t="s">
        <v>229</v>
      </c>
      <c r="D57" s="180"/>
      <c r="E57" s="180">
        <v>900</v>
      </c>
      <c r="F57" s="179" t="s">
        <v>17</v>
      </c>
      <c r="G57" s="180">
        <v>2053</v>
      </c>
      <c r="H57" s="172">
        <v>330169.12699999998</v>
      </c>
      <c r="I57" s="172">
        <v>326333.91499999998</v>
      </c>
      <c r="J57" s="172">
        <v>322817.86900000001</v>
      </c>
      <c r="K57" s="172">
        <v>320806.22399999999</v>
      </c>
      <c r="L57" s="172">
        <v>317175.42200000002</v>
      </c>
      <c r="M57" s="172">
        <v>307190.47700000001</v>
      </c>
      <c r="N57" s="172">
        <v>291196.88</v>
      </c>
      <c r="O57" s="172">
        <f t="shared" si="0"/>
        <v>2215689.9139999999</v>
      </c>
      <c r="P57" s="172">
        <v>2215689.9139999999</v>
      </c>
    </row>
    <row r="58" spans="1:16" ht="12" x14ac:dyDescent="0.25">
      <c r="A58" s="182">
        <v>35</v>
      </c>
      <c r="B58" s="179" t="s">
        <v>214</v>
      </c>
      <c r="C58" s="184" t="s">
        <v>229</v>
      </c>
      <c r="D58" s="180"/>
      <c r="E58" s="180">
        <v>900</v>
      </c>
      <c r="F58" s="179" t="s">
        <v>17</v>
      </c>
      <c r="G58" s="180">
        <v>2054</v>
      </c>
      <c r="H58" s="172">
        <v>330657.755</v>
      </c>
      <c r="I58" s="172">
        <v>326902.11099999998</v>
      </c>
      <c r="J58" s="172">
        <v>323142.79300000001</v>
      </c>
      <c r="K58" s="172">
        <v>320771.27500000002</v>
      </c>
      <c r="L58" s="172">
        <v>317927.01699999999</v>
      </c>
      <c r="M58" s="172">
        <v>309150.55699999997</v>
      </c>
      <c r="N58" s="172">
        <v>294074.42</v>
      </c>
      <c r="O58" s="172">
        <f t="shared" si="0"/>
        <v>2222625.9279999998</v>
      </c>
      <c r="P58" s="172">
        <v>2222625.9279999998</v>
      </c>
    </row>
    <row r="59" spans="1:16" ht="12" x14ac:dyDescent="0.25">
      <c r="A59" s="182">
        <v>36</v>
      </c>
      <c r="B59" s="179" t="s">
        <v>214</v>
      </c>
      <c r="C59" s="184" t="s">
        <v>229</v>
      </c>
      <c r="D59" s="180"/>
      <c r="E59" s="180">
        <v>900</v>
      </c>
      <c r="F59" s="179" t="s">
        <v>17</v>
      </c>
      <c r="G59" s="180">
        <v>2055</v>
      </c>
      <c r="H59" s="172">
        <v>331097.29499999998</v>
      </c>
      <c r="I59" s="172">
        <v>327390.967</v>
      </c>
      <c r="J59" s="172">
        <v>323463.18599999999</v>
      </c>
      <c r="K59" s="172">
        <v>320753.84999999998</v>
      </c>
      <c r="L59" s="172">
        <v>318417.00599999999</v>
      </c>
      <c r="M59" s="172">
        <v>310843.06300000002</v>
      </c>
      <c r="N59" s="172">
        <v>296767.038</v>
      </c>
      <c r="O59" s="172">
        <f t="shared" si="0"/>
        <v>2228732.4050000003</v>
      </c>
      <c r="P59" s="172">
        <v>2228732.4050000003</v>
      </c>
    </row>
    <row r="60" spans="1:16" ht="12" x14ac:dyDescent="0.25">
      <c r="A60" s="182">
        <v>37</v>
      </c>
      <c r="B60" s="179" t="s">
        <v>214</v>
      </c>
      <c r="C60" s="184" t="s">
        <v>229</v>
      </c>
      <c r="D60" s="180"/>
      <c r="E60" s="180">
        <v>900</v>
      </c>
      <c r="F60" s="179" t="s">
        <v>17</v>
      </c>
      <c r="G60" s="180">
        <v>2056</v>
      </c>
      <c r="H60" s="172">
        <v>331714.717</v>
      </c>
      <c r="I60" s="172">
        <v>328074.97200000001</v>
      </c>
      <c r="J60" s="172">
        <v>324035.65999999997</v>
      </c>
      <c r="K60" s="172">
        <v>320950.81699999998</v>
      </c>
      <c r="L60" s="172">
        <v>318822.34999999998</v>
      </c>
      <c r="M60" s="172">
        <v>312411.21799999999</v>
      </c>
      <c r="N60" s="172">
        <v>299349.37800000003</v>
      </c>
      <c r="O60" s="172">
        <f t="shared" si="0"/>
        <v>2235359.1119999997</v>
      </c>
      <c r="P60" s="172">
        <v>2235359.1119999997</v>
      </c>
    </row>
    <row r="61" spans="1:16" ht="12" x14ac:dyDescent="0.25">
      <c r="A61" s="182">
        <v>38</v>
      </c>
      <c r="B61" s="179" t="s">
        <v>214</v>
      </c>
      <c r="C61" s="184" t="s">
        <v>229</v>
      </c>
      <c r="D61" s="180"/>
      <c r="E61" s="180">
        <v>900</v>
      </c>
      <c r="F61" s="179" t="s">
        <v>17</v>
      </c>
      <c r="G61" s="180">
        <v>2057</v>
      </c>
      <c r="H61" s="172">
        <v>332297.446</v>
      </c>
      <c r="I61" s="172">
        <v>328695.99099999998</v>
      </c>
      <c r="J61" s="172">
        <v>324660.42</v>
      </c>
      <c r="K61" s="172">
        <v>321216.90999999997</v>
      </c>
      <c r="L61" s="172">
        <v>319005.84700000001</v>
      </c>
      <c r="M61" s="172">
        <v>313722.93199999997</v>
      </c>
      <c r="N61" s="172">
        <v>301774.59999999998</v>
      </c>
      <c r="O61" s="172">
        <f t="shared" si="0"/>
        <v>2241374.1459999997</v>
      </c>
      <c r="P61" s="172">
        <v>2241374.1459999997</v>
      </c>
    </row>
    <row r="62" spans="1:16" ht="12" x14ac:dyDescent="0.25">
      <c r="A62" s="182">
        <v>39</v>
      </c>
      <c r="B62" s="179" t="s">
        <v>214</v>
      </c>
      <c r="C62" s="184" t="s">
        <v>229</v>
      </c>
      <c r="D62" s="180"/>
      <c r="E62" s="180">
        <v>900</v>
      </c>
      <c r="F62" s="179" t="s">
        <v>17</v>
      </c>
      <c r="G62" s="180">
        <v>2058</v>
      </c>
      <c r="H62" s="172">
        <v>332818.53100000002</v>
      </c>
      <c r="I62" s="172">
        <v>329249.28600000002</v>
      </c>
      <c r="J62" s="172">
        <v>325299.74800000002</v>
      </c>
      <c r="K62" s="172">
        <v>321542.92599999998</v>
      </c>
      <c r="L62" s="172">
        <v>319041.348</v>
      </c>
      <c r="M62" s="172">
        <v>314766.576</v>
      </c>
      <c r="N62" s="172">
        <v>304001.81099999999</v>
      </c>
      <c r="O62" s="172">
        <f t="shared" si="0"/>
        <v>2246720.2259999998</v>
      </c>
      <c r="P62" s="172">
        <v>2246720.2259999998</v>
      </c>
    </row>
    <row r="63" spans="1:16" ht="12" x14ac:dyDescent="0.25">
      <c r="A63" s="182">
        <v>40</v>
      </c>
      <c r="B63" s="179" t="s">
        <v>214</v>
      </c>
      <c r="C63" s="184" t="s">
        <v>229</v>
      </c>
      <c r="D63" s="180"/>
      <c r="E63" s="180">
        <v>900</v>
      </c>
      <c r="F63" s="179" t="s">
        <v>17</v>
      </c>
      <c r="G63" s="180">
        <v>2059</v>
      </c>
      <c r="H63" s="172">
        <v>333230.41600000003</v>
      </c>
      <c r="I63" s="172">
        <v>329741.70400000003</v>
      </c>
      <c r="J63" s="172">
        <v>325898.01299999998</v>
      </c>
      <c r="K63" s="172">
        <v>321897.89299999998</v>
      </c>
      <c r="L63" s="172">
        <v>319032.06</v>
      </c>
      <c r="M63" s="172">
        <v>315539.266</v>
      </c>
      <c r="N63" s="172">
        <v>306001.103</v>
      </c>
      <c r="O63" s="172">
        <f t="shared" si="0"/>
        <v>2251340.4550000001</v>
      </c>
      <c r="P63" s="172">
        <v>2251340.4550000001</v>
      </c>
    </row>
    <row r="64" spans="1:16" ht="12" x14ac:dyDescent="0.25">
      <c r="A64" s="182">
        <v>41</v>
      </c>
      <c r="B64" s="179" t="s">
        <v>214</v>
      </c>
      <c r="C64" s="184" t="s">
        <v>229</v>
      </c>
      <c r="D64" s="180"/>
      <c r="E64" s="180">
        <v>900</v>
      </c>
      <c r="F64" s="179" t="s">
        <v>17</v>
      </c>
      <c r="G64" s="180">
        <v>2060</v>
      </c>
      <c r="H64" s="172">
        <v>333492.80699999997</v>
      </c>
      <c r="I64" s="172">
        <v>330174.56099999999</v>
      </c>
      <c r="J64" s="172">
        <v>326411.31199999998</v>
      </c>
      <c r="K64" s="172">
        <v>322251.82500000001</v>
      </c>
      <c r="L64" s="172">
        <v>319040.69</v>
      </c>
      <c r="M64" s="172">
        <v>316046.02399999998</v>
      </c>
      <c r="N64" s="172">
        <v>307738.37800000003</v>
      </c>
      <c r="O64" s="172">
        <f t="shared" si="0"/>
        <v>2255155.5970000001</v>
      </c>
      <c r="P64" s="172">
        <v>2255155.5970000001</v>
      </c>
    </row>
    <row r="65" spans="1:16" ht="12" x14ac:dyDescent="0.25">
      <c r="B65" s="179"/>
      <c r="C65" s="183" t="s">
        <v>137</v>
      </c>
      <c r="D65" s="180"/>
      <c r="E65" s="180"/>
      <c r="F65" s="179"/>
      <c r="G65" s="179"/>
      <c r="H65" s="172"/>
      <c r="I65" s="172"/>
      <c r="J65" s="172"/>
      <c r="K65" s="172"/>
      <c r="L65" s="172"/>
      <c r="M65" s="172"/>
      <c r="N65" s="172"/>
    </row>
    <row r="66" spans="1:16" ht="11.4" x14ac:dyDescent="0.2">
      <c r="A66" s="182">
        <v>1272</v>
      </c>
      <c r="B66" s="179" t="s">
        <v>215</v>
      </c>
      <c r="C66" s="181" t="s">
        <v>21</v>
      </c>
      <c r="D66" s="180" t="s">
        <v>228</v>
      </c>
      <c r="E66" s="180">
        <v>903</v>
      </c>
      <c r="F66" s="179" t="s">
        <v>11</v>
      </c>
      <c r="G66" s="180">
        <v>2014</v>
      </c>
      <c r="H66" s="172">
        <v>59075.555</v>
      </c>
      <c r="I66" s="172">
        <v>52113.091999999997</v>
      </c>
      <c r="J66" s="172">
        <v>45920.042000000001</v>
      </c>
      <c r="K66" s="172">
        <v>39338.122000000003</v>
      </c>
      <c r="L66" s="172">
        <v>32337.871999999999</v>
      </c>
      <c r="M66" s="172">
        <v>26504.032999999999</v>
      </c>
      <c r="N66" s="172">
        <v>21845.699000000001</v>
      </c>
      <c r="O66" s="172">
        <f t="shared" ref="O66:O129" si="1">SUM(H66:N66)</f>
        <v>277134.41500000004</v>
      </c>
      <c r="P66" s="172">
        <v>277134.41500000004</v>
      </c>
    </row>
    <row r="67" spans="1:16" ht="11.4" x14ac:dyDescent="0.2">
      <c r="A67" s="182">
        <v>1273</v>
      </c>
      <c r="B67" s="179" t="s">
        <v>215</v>
      </c>
      <c r="C67" s="181" t="s">
        <v>21</v>
      </c>
      <c r="D67" s="180" t="s">
        <v>228</v>
      </c>
      <c r="E67" s="180">
        <v>903</v>
      </c>
      <c r="F67" s="179" t="s">
        <v>11</v>
      </c>
      <c r="G67" s="180">
        <v>2015</v>
      </c>
      <c r="H67" s="172">
        <v>60490.983999999997</v>
      </c>
      <c r="I67" s="172">
        <v>53221.311000000002</v>
      </c>
      <c r="J67" s="172">
        <v>46924.127999999997</v>
      </c>
      <c r="K67" s="172">
        <v>40490.553</v>
      </c>
      <c r="L67" s="172">
        <v>33446.553999999996</v>
      </c>
      <c r="M67" s="172">
        <v>27393.929</v>
      </c>
      <c r="N67" s="172">
        <v>22533.703000000001</v>
      </c>
      <c r="O67" s="172">
        <f t="shared" si="1"/>
        <v>284501.16200000001</v>
      </c>
      <c r="P67" s="172">
        <v>284501.16200000001</v>
      </c>
    </row>
    <row r="68" spans="1:16" ht="11.4" x14ac:dyDescent="0.2">
      <c r="A68" s="182">
        <v>1274</v>
      </c>
      <c r="B68" s="179" t="s">
        <v>215</v>
      </c>
      <c r="C68" s="181" t="s">
        <v>21</v>
      </c>
      <c r="D68" s="180" t="s">
        <v>228</v>
      </c>
      <c r="E68" s="180">
        <v>903</v>
      </c>
      <c r="F68" s="179" t="s">
        <v>11</v>
      </c>
      <c r="G68" s="180">
        <v>2016</v>
      </c>
      <c r="H68" s="172">
        <v>61886.928</v>
      </c>
      <c r="I68" s="172">
        <v>54344.853999999999</v>
      </c>
      <c r="J68" s="172">
        <v>47933.084999999999</v>
      </c>
      <c r="K68" s="172">
        <v>41613.014999999999</v>
      </c>
      <c r="L68" s="172">
        <v>34605.785000000003</v>
      </c>
      <c r="M68" s="172">
        <v>28320.957999999999</v>
      </c>
      <c r="N68" s="172">
        <v>23235.136999999999</v>
      </c>
      <c r="O68" s="172">
        <f t="shared" si="1"/>
        <v>291939.76199999999</v>
      </c>
      <c r="P68" s="172">
        <v>291939.76199999999</v>
      </c>
    </row>
    <row r="69" spans="1:16" ht="11.4" x14ac:dyDescent="0.2">
      <c r="A69" s="182">
        <v>1275</v>
      </c>
      <c r="B69" s="179" t="s">
        <v>215</v>
      </c>
      <c r="C69" s="181" t="s">
        <v>21</v>
      </c>
      <c r="D69" s="180" t="s">
        <v>228</v>
      </c>
      <c r="E69" s="180">
        <v>903</v>
      </c>
      <c r="F69" s="179" t="s">
        <v>11</v>
      </c>
      <c r="G69" s="180">
        <v>2017</v>
      </c>
      <c r="H69" s="172">
        <v>63383.686999999998</v>
      </c>
      <c r="I69" s="172">
        <v>55551.773999999998</v>
      </c>
      <c r="J69" s="172">
        <v>48957.828999999998</v>
      </c>
      <c r="K69" s="172">
        <v>42712.749000000003</v>
      </c>
      <c r="L69" s="172">
        <v>35827.766000000003</v>
      </c>
      <c r="M69" s="172">
        <v>29301.284</v>
      </c>
      <c r="N69" s="172">
        <v>23992.072</v>
      </c>
      <c r="O69" s="172">
        <f t="shared" si="1"/>
        <v>299727.16099999996</v>
      </c>
      <c r="P69" s="172">
        <v>299727.16099999996</v>
      </c>
    </row>
    <row r="70" spans="1:16" ht="11.4" x14ac:dyDescent="0.2">
      <c r="A70" s="182">
        <v>1276</v>
      </c>
      <c r="B70" s="179" t="s">
        <v>215</v>
      </c>
      <c r="C70" s="181" t="s">
        <v>21</v>
      </c>
      <c r="D70" s="180" t="s">
        <v>228</v>
      </c>
      <c r="E70" s="180">
        <v>903</v>
      </c>
      <c r="F70" s="179" t="s">
        <v>11</v>
      </c>
      <c r="G70" s="180">
        <v>2018</v>
      </c>
      <c r="H70" s="172">
        <v>64976.665999999997</v>
      </c>
      <c r="I70" s="172">
        <v>56833.673999999999</v>
      </c>
      <c r="J70" s="172">
        <v>50002.828999999998</v>
      </c>
      <c r="K70" s="172">
        <v>43789.067000000003</v>
      </c>
      <c r="L70" s="172">
        <v>37077.828000000001</v>
      </c>
      <c r="M70" s="172">
        <v>30330.595000000001</v>
      </c>
      <c r="N70" s="172">
        <v>24800.374</v>
      </c>
      <c r="O70" s="172">
        <f t="shared" si="1"/>
        <v>307811.033</v>
      </c>
      <c r="P70" s="172">
        <v>307811.033</v>
      </c>
    </row>
    <row r="71" spans="1:16" ht="11.4" x14ac:dyDescent="0.2">
      <c r="A71" s="182">
        <v>1277</v>
      </c>
      <c r="B71" s="179" t="s">
        <v>215</v>
      </c>
      <c r="C71" s="181" t="s">
        <v>21</v>
      </c>
      <c r="D71" s="180" t="s">
        <v>228</v>
      </c>
      <c r="E71" s="180">
        <v>903</v>
      </c>
      <c r="F71" s="179" t="s">
        <v>11</v>
      </c>
      <c r="G71" s="180">
        <v>2019</v>
      </c>
      <c r="H71" s="172">
        <v>66656.953999999998</v>
      </c>
      <c r="I71" s="172">
        <v>58177.934000000001</v>
      </c>
      <c r="J71" s="172">
        <v>51077.442999999999</v>
      </c>
      <c r="K71" s="172">
        <v>44845.572</v>
      </c>
      <c r="L71" s="172">
        <v>38306.222999999998</v>
      </c>
      <c r="M71" s="172">
        <v>31405.916000000001</v>
      </c>
      <c r="N71" s="172">
        <v>25653.492999999999</v>
      </c>
      <c r="O71" s="172">
        <f t="shared" si="1"/>
        <v>316123.53500000003</v>
      </c>
      <c r="P71" s="172">
        <v>316123.53500000003</v>
      </c>
    </row>
    <row r="72" spans="1:16" ht="11.4" x14ac:dyDescent="0.2">
      <c r="A72" s="182">
        <v>1278</v>
      </c>
      <c r="B72" s="179" t="s">
        <v>215</v>
      </c>
      <c r="C72" s="181" t="s">
        <v>21</v>
      </c>
      <c r="D72" s="180" t="s">
        <v>228</v>
      </c>
      <c r="E72" s="180">
        <v>903</v>
      </c>
      <c r="F72" s="179" t="s">
        <v>11</v>
      </c>
      <c r="G72" s="180">
        <v>2020</v>
      </c>
      <c r="H72" s="172">
        <v>68414.726999999999</v>
      </c>
      <c r="I72" s="172">
        <v>59581.811999999998</v>
      </c>
      <c r="J72" s="172">
        <v>52193.330999999998</v>
      </c>
      <c r="K72" s="172">
        <v>45887.743000000002</v>
      </c>
      <c r="L72" s="172">
        <v>39483.159</v>
      </c>
      <c r="M72" s="172">
        <v>32523.592000000001</v>
      </c>
      <c r="N72" s="172">
        <v>26546.822</v>
      </c>
      <c r="O72" s="172">
        <f t="shared" si="1"/>
        <v>324631.18599999999</v>
      </c>
      <c r="P72" s="172">
        <v>324631.18599999999</v>
      </c>
    </row>
    <row r="73" spans="1:16" ht="11.4" x14ac:dyDescent="0.2">
      <c r="A73" s="182">
        <v>1379</v>
      </c>
      <c r="B73" s="179" t="s">
        <v>214</v>
      </c>
      <c r="C73" s="181" t="s">
        <v>21</v>
      </c>
      <c r="D73" s="180" t="s">
        <v>228</v>
      </c>
      <c r="E73" s="180">
        <v>903</v>
      </c>
      <c r="F73" s="179" t="s">
        <v>11</v>
      </c>
      <c r="G73" s="180">
        <v>2021</v>
      </c>
      <c r="H73" s="172">
        <v>70205.743000000002</v>
      </c>
      <c r="I73" s="172">
        <v>61034.250999999997</v>
      </c>
      <c r="J73" s="172">
        <v>53369.567000000003</v>
      </c>
      <c r="K73" s="172">
        <v>46938.292000000001</v>
      </c>
      <c r="L73" s="172">
        <v>40632.222000000002</v>
      </c>
      <c r="M73" s="172">
        <v>33691.430999999997</v>
      </c>
      <c r="N73" s="172">
        <v>27469.404999999999</v>
      </c>
      <c r="O73" s="172">
        <f t="shared" si="1"/>
        <v>333340.91099999996</v>
      </c>
      <c r="P73" s="172">
        <v>333340.91099999996</v>
      </c>
    </row>
    <row r="74" spans="1:16" ht="11.4" x14ac:dyDescent="0.2">
      <c r="A74" s="182">
        <v>1380</v>
      </c>
      <c r="B74" s="179" t="s">
        <v>214</v>
      </c>
      <c r="C74" s="181" t="s">
        <v>21</v>
      </c>
      <c r="D74" s="180" t="s">
        <v>228</v>
      </c>
      <c r="E74" s="180">
        <v>903</v>
      </c>
      <c r="F74" s="179" t="s">
        <v>11</v>
      </c>
      <c r="G74" s="180">
        <v>2022</v>
      </c>
      <c r="H74" s="172">
        <v>72057.024999999994</v>
      </c>
      <c r="I74" s="172">
        <v>62535.32</v>
      </c>
      <c r="J74" s="172">
        <v>54585.233</v>
      </c>
      <c r="K74" s="172">
        <v>47969.173000000003</v>
      </c>
      <c r="L74" s="172">
        <v>41731.891000000003</v>
      </c>
      <c r="M74" s="172">
        <v>34897.847999999998</v>
      </c>
      <c r="N74" s="172">
        <v>28427.181</v>
      </c>
      <c r="O74" s="172">
        <f t="shared" si="1"/>
        <v>342203.67099999997</v>
      </c>
      <c r="P74" s="172">
        <v>342203.67099999997</v>
      </c>
    </row>
    <row r="75" spans="1:16" ht="11.4" x14ac:dyDescent="0.2">
      <c r="A75" s="182">
        <v>1381</v>
      </c>
      <c r="B75" s="179" t="s">
        <v>214</v>
      </c>
      <c r="C75" s="181" t="s">
        <v>21</v>
      </c>
      <c r="D75" s="180" t="s">
        <v>228</v>
      </c>
      <c r="E75" s="180">
        <v>903</v>
      </c>
      <c r="F75" s="179" t="s">
        <v>11</v>
      </c>
      <c r="G75" s="180">
        <v>2023</v>
      </c>
      <c r="H75" s="172">
        <v>73972.009000000005</v>
      </c>
      <c r="I75" s="172">
        <v>64099.707999999999</v>
      </c>
      <c r="J75" s="172">
        <v>55850.105000000003</v>
      </c>
      <c r="K75" s="172">
        <v>49002.932999999997</v>
      </c>
      <c r="L75" s="172">
        <v>42795.843000000001</v>
      </c>
      <c r="M75" s="172">
        <v>36120.093000000001</v>
      </c>
      <c r="N75" s="172">
        <v>29427.510999999999</v>
      </c>
      <c r="O75" s="172">
        <f t="shared" si="1"/>
        <v>351268.20199999999</v>
      </c>
      <c r="P75" s="172">
        <v>351268.20199999999</v>
      </c>
    </row>
    <row r="76" spans="1:16" ht="11.4" x14ac:dyDescent="0.2">
      <c r="A76" s="182">
        <v>1382</v>
      </c>
      <c r="B76" s="179" t="s">
        <v>214</v>
      </c>
      <c r="C76" s="181" t="s">
        <v>21</v>
      </c>
      <c r="D76" s="180" t="s">
        <v>228</v>
      </c>
      <c r="E76" s="180">
        <v>903</v>
      </c>
      <c r="F76" s="179" t="s">
        <v>11</v>
      </c>
      <c r="G76" s="180">
        <v>2024</v>
      </c>
      <c r="H76" s="172">
        <v>75951.176999999996</v>
      </c>
      <c r="I76" s="172">
        <v>65748.798999999999</v>
      </c>
      <c r="J76" s="172">
        <v>57175.538999999997</v>
      </c>
      <c r="K76" s="172">
        <v>50070.203999999998</v>
      </c>
      <c r="L76" s="172">
        <v>43845.989000000001</v>
      </c>
      <c r="M76" s="172">
        <v>37327.082999999999</v>
      </c>
      <c r="N76" s="172">
        <v>30481.397000000001</v>
      </c>
      <c r="O76" s="172">
        <f t="shared" si="1"/>
        <v>360600.18799999997</v>
      </c>
      <c r="P76" s="172">
        <v>360600.18799999997</v>
      </c>
    </row>
    <row r="77" spans="1:16" ht="11.4" x14ac:dyDescent="0.2">
      <c r="A77" s="182">
        <v>1383</v>
      </c>
      <c r="B77" s="179" t="s">
        <v>214</v>
      </c>
      <c r="C77" s="181" t="s">
        <v>21</v>
      </c>
      <c r="D77" s="180" t="s">
        <v>228</v>
      </c>
      <c r="E77" s="180">
        <v>903</v>
      </c>
      <c r="F77" s="179" t="s">
        <v>11</v>
      </c>
      <c r="G77" s="180">
        <v>2025</v>
      </c>
      <c r="H77" s="172">
        <v>77980.277000000002</v>
      </c>
      <c r="I77" s="172">
        <v>67493.096000000005</v>
      </c>
      <c r="J77" s="172">
        <v>58568.321000000004</v>
      </c>
      <c r="K77" s="172">
        <v>51188.974999999999</v>
      </c>
      <c r="L77" s="172">
        <v>44894.915999999997</v>
      </c>
      <c r="M77" s="172">
        <v>38498.470999999998</v>
      </c>
      <c r="N77" s="172">
        <v>31589.924999999999</v>
      </c>
      <c r="O77" s="172">
        <f t="shared" si="1"/>
        <v>370213.98100000003</v>
      </c>
      <c r="P77" s="172">
        <v>370213.98100000003</v>
      </c>
    </row>
    <row r="78" spans="1:16" ht="11.4" x14ac:dyDescent="0.2">
      <c r="A78" s="182">
        <v>1384</v>
      </c>
      <c r="B78" s="179" t="s">
        <v>214</v>
      </c>
      <c r="C78" s="181" t="s">
        <v>21</v>
      </c>
      <c r="D78" s="180" t="s">
        <v>228</v>
      </c>
      <c r="E78" s="180">
        <v>903</v>
      </c>
      <c r="F78" s="179" t="s">
        <v>11</v>
      </c>
      <c r="G78" s="180">
        <v>2026</v>
      </c>
      <c r="H78" s="172">
        <v>79986.8</v>
      </c>
      <c r="I78" s="172">
        <v>69280.903999999995</v>
      </c>
      <c r="J78" s="172">
        <v>60011.116999999998</v>
      </c>
      <c r="K78" s="172">
        <v>52347.392</v>
      </c>
      <c r="L78" s="172">
        <v>45924.802000000003</v>
      </c>
      <c r="M78" s="172">
        <v>39624.201000000001</v>
      </c>
      <c r="N78" s="172">
        <v>32719.208999999999</v>
      </c>
      <c r="O78" s="172">
        <f t="shared" si="1"/>
        <v>379894.42499999999</v>
      </c>
      <c r="P78" s="172">
        <v>379894.42499999999</v>
      </c>
    </row>
    <row r="79" spans="1:16" ht="11.4" x14ac:dyDescent="0.2">
      <c r="A79" s="182">
        <v>1385</v>
      </c>
      <c r="B79" s="179" t="s">
        <v>214</v>
      </c>
      <c r="C79" s="181" t="s">
        <v>21</v>
      </c>
      <c r="D79" s="180" t="s">
        <v>228</v>
      </c>
      <c r="E79" s="180">
        <v>903</v>
      </c>
      <c r="F79" s="179" t="s">
        <v>11</v>
      </c>
      <c r="G79" s="180">
        <v>2027</v>
      </c>
      <c r="H79" s="172">
        <v>82048.938999999998</v>
      </c>
      <c r="I79" s="172">
        <v>71145.865000000005</v>
      </c>
      <c r="J79" s="172">
        <v>61521.377</v>
      </c>
      <c r="K79" s="172">
        <v>53565.65</v>
      </c>
      <c r="L79" s="172">
        <v>46955.218000000001</v>
      </c>
      <c r="M79" s="172">
        <v>40719.955999999998</v>
      </c>
      <c r="N79" s="172">
        <v>33904.807999999997</v>
      </c>
      <c r="O79" s="172">
        <f t="shared" si="1"/>
        <v>389861.81300000002</v>
      </c>
      <c r="P79" s="172">
        <v>389861.81300000002</v>
      </c>
    </row>
    <row r="80" spans="1:16" ht="11.4" x14ac:dyDescent="0.2">
      <c r="A80" s="182">
        <v>1386</v>
      </c>
      <c r="B80" s="179" t="s">
        <v>214</v>
      </c>
      <c r="C80" s="181" t="s">
        <v>21</v>
      </c>
      <c r="D80" s="180" t="s">
        <v>228</v>
      </c>
      <c r="E80" s="180">
        <v>903</v>
      </c>
      <c r="F80" s="179" t="s">
        <v>11</v>
      </c>
      <c r="G80" s="180">
        <v>2028</v>
      </c>
      <c r="H80" s="172">
        <v>84110.255999999994</v>
      </c>
      <c r="I80" s="172">
        <v>73077.664000000004</v>
      </c>
      <c r="J80" s="172">
        <v>63103.082000000002</v>
      </c>
      <c r="K80" s="172">
        <v>54844.945</v>
      </c>
      <c r="L80" s="172">
        <v>48000.868999999999</v>
      </c>
      <c r="M80" s="172">
        <v>41789.49</v>
      </c>
      <c r="N80" s="172">
        <v>35120.553999999996</v>
      </c>
      <c r="O80" s="172">
        <f t="shared" si="1"/>
        <v>400046.86</v>
      </c>
      <c r="P80" s="172">
        <v>400046.86</v>
      </c>
    </row>
    <row r="81" spans="1:16" ht="11.4" x14ac:dyDescent="0.2">
      <c r="A81" s="182">
        <v>1387</v>
      </c>
      <c r="B81" s="179" t="s">
        <v>214</v>
      </c>
      <c r="C81" s="181" t="s">
        <v>21</v>
      </c>
      <c r="D81" s="180" t="s">
        <v>228</v>
      </c>
      <c r="E81" s="180">
        <v>903</v>
      </c>
      <c r="F81" s="179" t="s">
        <v>11</v>
      </c>
      <c r="G81" s="180">
        <v>2029</v>
      </c>
      <c r="H81" s="172">
        <v>86081.824999999997</v>
      </c>
      <c r="I81" s="172">
        <v>75062.59</v>
      </c>
      <c r="J81" s="172">
        <v>64761.862999999998</v>
      </c>
      <c r="K81" s="172">
        <v>56182.178999999996</v>
      </c>
      <c r="L81" s="172">
        <v>49078.879999999997</v>
      </c>
      <c r="M81" s="172">
        <v>42842.290999999997</v>
      </c>
      <c r="N81" s="172">
        <v>36325.892999999996</v>
      </c>
      <c r="O81" s="172">
        <f t="shared" si="1"/>
        <v>410335.52100000001</v>
      </c>
      <c r="P81" s="172">
        <v>410335.52100000001</v>
      </c>
    </row>
    <row r="82" spans="1:16" ht="11.4" x14ac:dyDescent="0.2">
      <c r="A82" s="182">
        <v>1388</v>
      </c>
      <c r="B82" s="179" t="s">
        <v>214</v>
      </c>
      <c r="C82" s="181" t="s">
        <v>21</v>
      </c>
      <c r="D82" s="180" t="s">
        <v>228</v>
      </c>
      <c r="E82" s="180">
        <v>903</v>
      </c>
      <c r="F82" s="179" t="s">
        <v>11</v>
      </c>
      <c r="G82" s="180">
        <v>2030</v>
      </c>
      <c r="H82" s="172">
        <v>87905.144</v>
      </c>
      <c r="I82" s="172">
        <v>77088.159</v>
      </c>
      <c r="J82" s="172">
        <v>66500.789999999994</v>
      </c>
      <c r="K82" s="172">
        <v>57576.277000000002</v>
      </c>
      <c r="L82" s="172">
        <v>50201.131999999998</v>
      </c>
      <c r="M82" s="172">
        <v>43887.677000000003</v>
      </c>
      <c r="N82" s="172">
        <v>37494.002</v>
      </c>
      <c r="O82" s="172">
        <f t="shared" si="1"/>
        <v>420653.18099999998</v>
      </c>
      <c r="P82" s="172">
        <v>420653.18099999998</v>
      </c>
    </row>
    <row r="83" spans="1:16" ht="11.4" x14ac:dyDescent="0.2">
      <c r="A83" s="182">
        <v>1389</v>
      </c>
      <c r="B83" s="179" t="s">
        <v>214</v>
      </c>
      <c r="C83" s="181" t="s">
        <v>21</v>
      </c>
      <c r="D83" s="180" t="s">
        <v>228</v>
      </c>
      <c r="E83" s="180">
        <v>903</v>
      </c>
      <c r="F83" s="179" t="s">
        <v>11</v>
      </c>
      <c r="G83" s="180">
        <v>2031</v>
      </c>
      <c r="H83" s="172">
        <v>89540.357999999993</v>
      </c>
      <c r="I83" s="172">
        <v>79121.664999999994</v>
      </c>
      <c r="J83" s="172">
        <v>68304.853000000003</v>
      </c>
      <c r="K83" s="172">
        <v>59023.856</v>
      </c>
      <c r="L83" s="172">
        <v>51361.41</v>
      </c>
      <c r="M83" s="172">
        <v>44919.184999999998</v>
      </c>
      <c r="N83" s="172">
        <v>38601.936000000002</v>
      </c>
      <c r="O83" s="172">
        <f t="shared" si="1"/>
        <v>430873.26299999998</v>
      </c>
      <c r="P83" s="172">
        <v>430873.26299999998</v>
      </c>
    </row>
    <row r="84" spans="1:16" ht="11.4" x14ac:dyDescent="0.2">
      <c r="A84" s="182">
        <v>1390</v>
      </c>
      <c r="B84" s="179" t="s">
        <v>214</v>
      </c>
      <c r="C84" s="181" t="s">
        <v>21</v>
      </c>
      <c r="D84" s="180" t="s">
        <v>228</v>
      </c>
      <c r="E84" s="180">
        <v>903</v>
      </c>
      <c r="F84" s="179" t="s">
        <v>11</v>
      </c>
      <c r="G84" s="180">
        <v>2032</v>
      </c>
      <c r="H84" s="172">
        <v>91035.835000000006</v>
      </c>
      <c r="I84" s="172">
        <v>81197.308999999994</v>
      </c>
      <c r="J84" s="172">
        <v>70176.588000000003</v>
      </c>
      <c r="K84" s="172">
        <v>60533.917000000001</v>
      </c>
      <c r="L84" s="172">
        <v>52577.608</v>
      </c>
      <c r="M84" s="172">
        <v>45950.112999999998</v>
      </c>
      <c r="N84" s="172">
        <v>39683.684000000001</v>
      </c>
      <c r="O84" s="172">
        <f t="shared" si="1"/>
        <v>441155.05400000006</v>
      </c>
      <c r="P84" s="172">
        <v>441155.05400000006</v>
      </c>
    </row>
    <row r="85" spans="1:16" ht="11.4" x14ac:dyDescent="0.2">
      <c r="A85" s="182">
        <v>1391</v>
      </c>
      <c r="B85" s="179" t="s">
        <v>214</v>
      </c>
      <c r="C85" s="181" t="s">
        <v>21</v>
      </c>
      <c r="D85" s="180" t="s">
        <v>228</v>
      </c>
      <c r="E85" s="180">
        <v>903</v>
      </c>
      <c r="F85" s="179" t="s">
        <v>11</v>
      </c>
      <c r="G85" s="180">
        <v>2033</v>
      </c>
      <c r="H85" s="172">
        <v>92433.019</v>
      </c>
      <c r="I85" s="172">
        <v>83256.835999999996</v>
      </c>
      <c r="J85" s="172">
        <v>72105.853000000003</v>
      </c>
      <c r="K85" s="172">
        <v>62110.921999999999</v>
      </c>
      <c r="L85" s="172">
        <v>53851.370999999999</v>
      </c>
      <c r="M85" s="172">
        <v>46991.406000000003</v>
      </c>
      <c r="N85" s="172">
        <v>40743.735000000001</v>
      </c>
      <c r="O85" s="172">
        <f t="shared" si="1"/>
        <v>451493.14199999999</v>
      </c>
      <c r="P85" s="172">
        <v>451493.14199999999</v>
      </c>
    </row>
    <row r="86" spans="1:16" ht="11.4" x14ac:dyDescent="0.2">
      <c r="A86" s="182">
        <v>1392</v>
      </c>
      <c r="B86" s="179" t="s">
        <v>214</v>
      </c>
      <c r="C86" s="181" t="s">
        <v>21</v>
      </c>
      <c r="D86" s="180" t="s">
        <v>228</v>
      </c>
      <c r="E86" s="180">
        <v>903</v>
      </c>
      <c r="F86" s="179" t="s">
        <v>11</v>
      </c>
      <c r="G86" s="180">
        <v>2034</v>
      </c>
      <c r="H86" s="172">
        <v>93801.116999999998</v>
      </c>
      <c r="I86" s="172">
        <v>85218.659</v>
      </c>
      <c r="J86" s="172">
        <v>74083.180999999997</v>
      </c>
      <c r="K86" s="172">
        <v>63763.678999999996</v>
      </c>
      <c r="L86" s="172">
        <v>55182.402999999998</v>
      </c>
      <c r="M86" s="172">
        <v>48061.794999999998</v>
      </c>
      <c r="N86" s="172">
        <v>41792.561999999998</v>
      </c>
      <c r="O86" s="172">
        <f t="shared" si="1"/>
        <v>461903.39599999995</v>
      </c>
      <c r="P86" s="172">
        <v>461903.39599999995</v>
      </c>
    </row>
    <row r="87" spans="1:16" ht="11.4" x14ac:dyDescent="0.2">
      <c r="A87" s="182">
        <v>1393</v>
      </c>
      <c r="B87" s="179" t="s">
        <v>214</v>
      </c>
      <c r="C87" s="181" t="s">
        <v>21</v>
      </c>
      <c r="D87" s="180" t="s">
        <v>228</v>
      </c>
      <c r="E87" s="180">
        <v>903</v>
      </c>
      <c r="F87" s="179" t="s">
        <v>11</v>
      </c>
      <c r="G87" s="180">
        <v>2035</v>
      </c>
      <c r="H87" s="172">
        <v>95181.657000000007</v>
      </c>
      <c r="I87" s="172">
        <v>87034.739000000001</v>
      </c>
      <c r="J87" s="172">
        <v>76097.038</v>
      </c>
      <c r="K87" s="172">
        <v>65495.135000000002</v>
      </c>
      <c r="L87" s="172">
        <v>56570.544999999998</v>
      </c>
      <c r="M87" s="172">
        <v>49175.796999999999</v>
      </c>
      <c r="N87" s="172">
        <v>42837.084000000003</v>
      </c>
      <c r="O87" s="172">
        <f t="shared" si="1"/>
        <v>472391.995</v>
      </c>
      <c r="P87" s="172">
        <v>472391.995</v>
      </c>
    </row>
    <row r="88" spans="1:16" ht="11.4" x14ac:dyDescent="0.2">
      <c r="A88" s="182">
        <v>1394</v>
      </c>
      <c r="B88" s="179" t="s">
        <v>214</v>
      </c>
      <c r="C88" s="181" t="s">
        <v>21</v>
      </c>
      <c r="D88" s="180" t="s">
        <v>228</v>
      </c>
      <c r="E88" s="180">
        <v>903</v>
      </c>
      <c r="F88" s="179" t="s">
        <v>11</v>
      </c>
      <c r="G88" s="180">
        <v>2036</v>
      </c>
      <c r="H88" s="172">
        <v>96533.057000000001</v>
      </c>
      <c r="I88" s="172">
        <v>88689.547999999995</v>
      </c>
      <c r="J88" s="172">
        <v>78139.304000000004</v>
      </c>
      <c r="K88" s="172">
        <v>67296.247000000003</v>
      </c>
      <c r="L88" s="172">
        <v>58011.072</v>
      </c>
      <c r="M88" s="172">
        <v>50330.635999999999</v>
      </c>
      <c r="N88" s="172">
        <v>43849.81</v>
      </c>
      <c r="O88" s="172">
        <f t="shared" si="1"/>
        <v>482849.67399999994</v>
      </c>
      <c r="P88" s="172">
        <v>482849.67399999994</v>
      </c>
    </row>
    <row r="89" spans="1:16" ht="11.4" x14ac:dyDescent="0.2">
      <c r="A89" s="182">
        <v>1395</v>
      </c>
      <c r="B89" s="179" t="s">
        <v>214</v>
      </c>
      <c r="C89" s="181" t="s">
        <v>21</v>
      </c>
      <c r="D89" s="180" t="s">
        <v>228</v>
      </c>
      <c r="E89" s="180">
        <v>903</v>
      </c>
      <c r="F89" s="179" t="s">
        <v>11</v>
      </c>
      <c r="G89" s="180">
        <v>2037</v>
      </c>
      <c r="H89" s="172">
        <v>97901.563999999998</v>
      </c>
      <c r="I89" s="172">
        <v>90195.751999999993</v>
      </c>
      <c r="J89" s="172">
        <v>80218.047999999995</v>
      </c>
      <c r="K89" s="172">
        <v>69163.380999999994</v>
      </c>
      <c r="L89" s="172">
        <v>59513.184999999998</v>
      </c>
      <c r="M89" s="172">
        <v>51541.105000000003</v>
      </c>
      <c r="N89" s="172">
        <v>44866.387000000002</v>
      </c>
      <c r="O89" s="172">
        <f t="shared" si="1"/>
        <v>493399.42199999996</v>
      </c>
      <c r="P89" s="172">
        <v>493399.42199999996</v>
      </c>
    </row>
    <row r="90" spans="1:16" ht="11.4" x14ac:dyDescent="0.2">
      <c r="A90" s="182">
        <v>1396</v>
      </c>
      <c r="B90" s="179" t="s">
        <v>214</v>
      </c>
      <c r="C90" s="181" t="s">
        <v>21</v>
      </c>
      <c r="D90" s="180" t="s">
        <v>228</v>
      </c>
      <c r="E90" s="180">
        <v>903</v>
      </c>
      <c r="F90" s="179" t="s">
        <v>11</v>
      </c>
      <c r="G90" s="180">
        <v>2038</v>
      </c>
      <c r="H90" s="172">
        <v>99290.816999999995</v>
      </c>
      <c r="I90" s="172">
        <v>91594.023000000001</v>
      </c>
      <c r="J90" s="172">
        <v>82275.926000000007</v>
      </c>
      <c r="K90" s="172">
        <v>71087.508000000002</v>
      </c>
      <c r="L90" s="172">
        <v>61082.947</v>
      </c>
      <c r="M90" s="172">
        <v>52806.478999999999</v>
      </c>
      <c r="N90" s="172">
        <v>45899.544999999998</v>
      </c>
      <c r="O90" s="172">
        <f t="shared" si="1"/>
        <v>504037.24499999994</v>
      </c>
      <c r="P90" s="172">
        <v>504037.24499999994</v>
      </c>
    </row>
    <row r="91" spans="1:16" ht="11.4" x14ac:dyDescent="0.2">
      <c r="A91" s="182">
        <v>1397</v>
      </c>
      <c r="B91" s="179" t="s">
        <v>214</v>
      </c>
      <c r="C91" s="181" t="s">
        <v>21</v>
      </c>
      <c r="D91" s="180" t="s">
        <v>228</v>
      </c>
      <c r="E91" s="180">
        <v>903</v>
      </c>
      <c r="F91" s="179" t="s">
        <v>11</v>
      </c>
      <c r="G91" s="180">
        <v>2039</v>
      </c>
      <c r="H91" s="172">
        <v>100696.25</v>
      </c>
      <c r="I91" s="172">
        <v>92956.168000000005</v>
      </c>
      <c r="J91" s="172">
        <v>84231.831000000006</v>
      </c>
      <c r="K91" s="172">
        <v>73058.648000000001</v>
      </c>
      <c r="L91" s="172">
        <v>62728.663</v>
      </c>
      <c r="M91" s="172">
        <v>54126.249000000003</v>
      </c>
      <c r="N91" s="172">
        <v>46966.821000000004</v>
      </c>
      <c r="O91" s="172">
        <f t="shared" si="1"/>
        <v>514764.63</v>
      </c>
      <c r="P91" s="172">
        <v>514764.63</v>
      </c>
    </row>
    <row r="92" spans="1:16" ht="11.4" x14ac:dyDescent="0.2">
      <c r="A92" s="182">
        <v>1398</v>
      </c>
      <c r="B92" s="179" t="s">
        <v>214</v>
      </c>
      <c r="C92" s="181" t="s">
        <v>21</v>
      </c>
      <c r="D92" s="180" t="s">
        <v>228</v>
      </c>
      <c r="E92" s="180">
        <v>903</v>
      </c>
      <c r="F92" s="179" t="s">
        <v>11</v>
      </c>
      <c r="G92" s="180">
        <v>2040</v>
      </c>
      <c r="H92" s="172">
        <v>102111.799</v>
      </c>
      <c r="I92" s="172">
        <v>94331.712</v>
      </c>
      <c r="J92" s="172">
        <v>86037.331000000006</v>
      </c>
      <c r="K92" s="172">
        <v>75063.789000000004</v>
      </c>
      <c r="L92" s="172">
        <v>64452.279000000002</v>
      </c>
      <c r="M92" s="172">
        <v>55502.288</v>
      </c>
      <c r="N92" s="172">
        <v>48079.307999999997</v>
      </c>
      <c r="O92" s="172">
        <f t="shared" si="1"/>
        <v>525578.50599999994</v>
      </c>
      <c r="P92" s="172">
        <v>525578.50599999994</v>
      </c>
    </row>
    <row r="93" spans="1:16" ht="11.4" x14ac:dyDescent="0.2">
      <c r="A93" s="182">
        <v>1399</v>
      </c>
      <c r="B93" s="179" t="s">
        <v>214</v>
      </c>
      <c r="C93" s="181" t="s">
        <v>21</v>
      </c>
      <c r="D93" s="180" t="s">
        <v>228</v>
      </c>
      <c r="E93" s="180">
        <v>903</v>
      </c>
      <c r="F93" s="179" t="s">
        <v>11</v>
      </c>
      <c r="G93" s="180">
        <v>2041</v>
      </c>
      <c r="H93" s="172">
        <v>103521.35400000001</v>
      </c>
      <c r="I93" s="172">
        <v>95704.131999999998</v>
      </c>
      <c r="J93" s="172">
        <v>87705.252999999997</v>
      </c>
      <c r="K93" s="172">
        <v>77104.767000000007</v>
      </c>
      <c r="L93" s="172">
        <v>66244.691999999995</v>
      </c>
      <c r="M93" s="172">
        <v>56933.665000000001</v>
      </c>
      <c r="N93" s="172">
        <v>49212.919000000002</v>
      </c>
      <c r="O93" s="172">
        <f t="shared" si="1"/>
        <v>536426.78200000001</v>
      </c>
      <c r="P93" s="172">
        <v>536426.78200000001</v>
      </c>
    </row>
    <row r="94" spans="1:16" ht="11.4" x14ac:dyDescent="0.2">
      <c r="A94" s="182">
        <v>1400</v>
      </c>
      <c r="B94" s="179" t="s">
        <v>214</v>
      </c>
      <c r="C94" s="181" t="s">
        <v>21</v>
      </c>
      <c r="D94" s="180" t="s">
        <v>228</v>
      </c>
      <c r="E94" s="180">
        <v>903</v>
      </c>
      <c r="F94" s="179" t="s">
        <v>11</v>
      </c>
      <c r="G94" s="180">
        <v>2042</v>
      </c>
      <c r="H94" s="172">
        <v>104959.33100000001</v>
      </c>
      <c r="I94" s="172">
        <v>97083.801999999996</v>
      </c>
      <c r="J94" s="172">
        <v>89219.706000000006</v>
      </c>
      <c r="K94" s="172">
        <v>79181.316999999995</v>
      </c>
      <c r="L94" s="172">
        <v>68102.794999999998</v>
      </c>
      <c r="M94" s="172">
        <v>58427.09</v>
      </c>
      <c r="N94" s="172">
        <v>50405.309000000001</v>
      </c>
      <c r="O94" s="172">
        <f t="shared" si="1"/>
        <v>547379.35</v>
      </c>
      <c r="P94" s="172">
        <v>547379.35</v>
      </c>
    </row>
    <row r="95" spans="1:16" ht="11.4" x14ac:dyDescent="0.2">
      <c r="A95" s="182">
        <v>1401</v>
      </c>
      <c r="B95" s="179" t="s">
        <v>214</v>
      </c>
      <c r="C95" s="181" t="s">
        <v>21</v>
      </c>
      <c r="D95" s="180" t="s">
        <v>228</v>
      </c>
      <c r="E95" s="180">
        <v>903</v>
      </c>
      <c r="F95" s="179" t="s">
        <v>11</v>
      </c>
      <c r="G95" s="180">
        <v>2043</v>
      </c>
      <c r="H95" s="172">
        <v>106423.69</v>
      </c>
      <c r="I95" s="172">
        <v>98473.732999999993</v>
      </c>
      <c r="J95" s="172">
        <v>90621.548999999999</v>
      </c>
      <c r="K95" s="172">
        <v>81236.921000000002</v>
      </c>
      <c r="L95" s="172">
        <v>70019.296000000002</v>
      </c>
      <c r="M95" s="172">
        <v>59986.082000000002</v>
      </c>
      <c r="N95" s="172">
        <v>51658.019</v>
      </c>
      <c r="O95" s="172">
        <f t="shared" si="1"/>
        <v>558419.29</v>
      </c>
      <c r="P95" s="172">
        <v>558419.29</v>
      </c>
    </row>
    <row r="96" spans="1:16" ht="11.4" x14ac:dyDescent="0.2">
      <c r="A96" s="182">
        <v>1402</v>
      </c>
      <c r="B96" s="179" t="s">
        <v>214</v>
      </c>
      <c r="C96" s="181" t="s">
        <v>21</v>
      </c>
      <c r="D96" s="180" t="s">
        <v>228</v>
      </c>
      <c r="E96" s="180">
        <v>903</v>
      </c>
      <c r="F96" s="179" t="s">
        <v>11</v>
      </c>
      <c r="G96" s="180">
        <v>2044</v>
      </c>
      <c r="H96" s="172">
        <v>107906.114</v>
      </c>
      <c r="I96" s="172">
        <v>99873.167000000001</v>
      </c>
      <c r="J96" s="172">
        <v>91982.899000000005</v>
      </c>
      <c r="K96" s="172">
        <v>83190.698999999993</v>
      </c>
      <c r="L96" s="172">
        <v>71984.58</v>
      </c>
      <c r="M96" s="172">
        <v>61618.974000000002</v>
      </c>
      <c r="N96" s="172">
        <v>52970.516000000003</v>
      </c>
      <c r="O96" s="172">
        <f t="shared" si="1"/>
        <v>569526.94900000002</v>
      </c>
      <c r="P96" s="172">
        <v>569526.94900000002</v>
      </c>
    </row>
    <row r="97" spans="1:16" ht="11.4" x14ac:dyDescent="0.2">
      <c r="A97" s="182">
        <v>1403</v>
      </c>
      <c r="B97" s="179" t="s">
        <v>214</v>
      </c>
      <c r="C97" s="181" t="s">
        <v>21</v>
      </c>
      <c r="D97" s="180" t="s">
        <v>228</v>
      </c>
      <c r="E97" s="180">
        <v>903</v>
      </c>
      <c r="F97" s="179" t="s">
        <v>11</v>
      </c>
      <c r="G97" s="180">
        <v>2045</v>
      </c>
      <c r="H97" s="172">
        <v>109396.117</v>
      </c>
      <c r="I97" s="172">
        <v>101284.262</v>
      </c>
      <c r="J97" s="172">
        <v>93352.558000000005</v>
      </c>
      <c r="K97" s="172">
        <v>84992.907000000007</v>
      </c>
      <c r="L97" s="172">
        <v>73984.650999999998</v>
      </c>
      <c r="M97" s="172">
        <v>63329.98</v>
      </c>
      <c r="N97" s="172">
        <v>54341.940999999999</v>
      </c>
      <c r="O97" s="172">
        <f t="shared" si="1"/>
        <v>580682.41600000008</v>
      </c>
      <c r="P97" s="172">
        <v>580682.41600000008</v>
      </c>
    </row>
    <row r="98" spans="1:16" ht="11.4" x14ac:dyDescent="0.2">
      <c r="A98" s="182">
        <v>1404</v>
      </c>
      <c r="B98" s="179" t="s">
        <v>214</v>
      </c>
      <c r="C98" s="181" t="s">
        <v>21</v>
      </c>
      <c r="D98" s="180" t="s">
        <v>228</v>
      </c>
      <c r="E98" s="180">
        <v>903</v>
      </c>
      <c r="F98" s="179" t="s">
        <v>11</v>
      </c>
      <c r="G98" s="180">
        <v>2046</v>
      </c>
      <c r="H98" s="172">
        <v>110880.145</v>
      </c>
      <c r="I98" s="172">
        <v>102711.78</v>
      </c>
      <c r="J98" s="172">
        <v>94738.115999999995</v>
      </c>
      <c r="K98" s="172">
        <v>86662.572</v>
      </c>
      <c r="L98" s="172">
        <v>76016.282999999996</v>
      </c>
      <c r="M98" s="172">
        <v>65110.086000000003</v>
      </c>
      <c r="N98" s="172">
        <v>55746.326000000001</v>
      </c>
      <c r="O98" s="172">
        <f t="shared" si="1"/>
        <v>591865.30799999996</v>
      </c>
      <c r="P98" s="172">
        <v>591865.30799999996</v>
      </c>
    </row>
    <row r="99" spans="1:16" ht="11.4" x14ac:dyDescent="0.2">
      <c r="A99" s="182">
        <v>1405</v>
      </c>
      <c r="B99" s="179" t="s">
        <v>214</v>
      </c>
      <c r="C99" s="181" t="s">
        <v>21</v>
      </c>
      <c r="D99" s="180" t="s">
        <v>228</v>
      </c>
      <c r="E99" s="180">
        <v>903</v>
      </c>
      <c r="F99" s="179" t="s">
        <v>11</v>
      </c>
      <c r="G99" s="180">
        <v>2047</v>
      </c>
      <c r="H99" s="172">
        <v>112378.77800000001</v>
      </c>
      <c r="I99" s="172">
        <v>104160.395</v>
      </c>
      <c r="J99" s="172">
        <v>96126.558999999994</v>
      </c>
      <c r="K99" s="172">
        <v>88180.244000000006</v>
      </c>
      <c r="L99" s="172">
        <v>78085.485000000001</v>
      </c>
      <c r="M99" s="172">
        <v>66958.123000000007</v>
      </c>
      <c r="N99" s="172">
        <v>57217.773999999998</v>
      </c>
      <c r="O99" s="172">
        <f t="shared" si="1"/>
        <v>603107.35800000001</v>
      </c>
      <c r="P99" s="172">
        <v>603107.35800000001</v>
      </c>
    </row>
    <row r="100" spans="1:16" ht="11.4" x14ac:dyDescent="0.2">
      <c r="A100" s="182">
        <v>1406</v>
      </c>
      <c r="B100" s="179" t="s">
        <v>214</v>
      </c>
      <c r="C100" s="181" t="s">
        <v>21</v>
      </c>
      <c r="D100" s="180" t="s">
        <v>228</v>
      </c>
      <c r="E100" s="180">
        <v>903</v>
      </c>
      <c r="F100" s="179" t="s">
        <v>11</v>
      </c>
      <c r="G100" s="180">
        <v>2048</v>
      </c>
      <c r="H100" s="172">
        <v>113885.567</v>
      </c>
      <c r="I100" s="172">
        <v>105626.568</v>
      </c>
      <c r="J100" s="172">
        <v>97520.607999999993</v>
      </c>
      <c r="K100" s="172">
        <v>89586.368000000002</v>
      </c>
      <c r="L100" s="172">
        <v>80137.164000000004</v>
      </c>
      <c r="M100" s="172">
        <v>68863.774000000005</v>
      </c>
      <c r="N100" s="172">
        <v>58761.756000000001</v>
      </c>
      <c r="O100" s="172">
        <f t="shared" si="1"/>
        <v>614381.80500000005</v>
      </c>
      <c r="P100" s="172">
        <v>614381.80500000005</v>
      </c>
    </row>
    <row r="101" spans="1:16" ht="11.4" x14ac:dyDescent="0.2">
      <c r="A101" s="182">
        <v>1407</v>
      </c>
      <c r="B101" s="179" t="s">
        <v>214</v>
      </c>
      <c r="C101" s="181" t="s">
        <v>21</v>
      </c>
      <c r="D101" s="180" t="s">
        <v>228</v>
      </c>
      <c r="E101" s="180">
        <v>903</v>
      </c>
      <c r="F101" s="179" t="s">
        <v>11</v>
      </c>
      <c r="G101" s="180">
        <v>2049</v>
      </c>
      <c r="H101" s="172">
        <v>115387.54700000001</v>
      </c>
      <c r="I101" s="172">
        <v>107104.064</v>
      </c>
      <c r="J101" s="172">
        <v>98919.252999999997</v>
      </c>
      <c r="K101" s="172">
        <v>90951.342000000004</v>
      </c>
      <c r="L101" s="172">
        <v>82089.801000000007</v>
      </c>
      <c r="M101" s="172">
        <v>70816.755999999994</v>
      </c>
      <c r="N101" s="172">
        <v>60385.72</v>
      </c>
      <c r="O101" s="172">
        <f t="shared" si="1"/>
        <v>625654.48300000001</v>
      </c>
      <c r="P101" s="172">
        <v>625654.48300000001</v>
      </c>
    </row>
    <row r="102" spans="1:16" ht="11.4" x14ac:dyDescent="0.2">
      <c r="A102" s="182">
        <v>1408</v>
      </c>
      <c r="B102" s="179" t="s">
        <v>214</v>
      </c>
      <c r="C102" s="181" t="s">
        <v>21</v>
      </c>
      <c r="D102" s="180" t="s">
        <v>228</v>
      </c>
      <c r="E102" s="180">
        <v>903</v>
      </c>
      <c r="F102" s="179" t="s">
        <v>11</v>
      </c>
      <c r="G102" s="180">
        <v>2050</v>
      </c>
      <c r="H102" s="172">
        <v>116870.993</v>
      </c>
      <c r="I102" s="172">
        <v>108589.486</v>
      </c>
      <c r="J102" s="172">
        <v>100323.836</v>
      </c>
      <c r="K102" s="172">
        <v>92321.441999999995</v>
      </c>
      <c r="L102" s="172">
        <v>83892.009000000005</v>
      </c>
      <c r="M102" s="172">
        <v>72805.100000000006</v>
      </c>
      <c r="N102" s="172">
        <v>62090.332000000002</v>
      </c>
      <c r="O102" s="172">
        <f t="shared" si="1"/>
        <v>636893.19800000009</v>
      </c>
      <c r="P102" s="172">
        <v>636893.19800000009</v>
      </c>
    </row>
    <row r="103" spans="1:16" ht="11.4" x14ac:dyDescent="0.2">
      <c r="A103" s="182">
        <v>1409</v>
      </c>
      <c r="B103" s="179" t="s">
        <v>214</v>
      </c>
      <c r="C103" s="181" t="s">
        <v>21</v>
      </c>
      <c r="D103" s="180" t="s">
        <v>228</v>
      </c>
      <c r="E103" s="180">
        <v>903</v>
      </c>
      <c r="F103" s="179" t="s">
        <v>11</v>
      </c>
      <c r="G103" s="180">
        <v>2051</v>
      </c>
      <c r="H103" s="172">
        <v>118333.98</v>
      </c>
      <c r="I103" s="172">
        <v>110093.545</v>
      </c>
      <c r="J103" s="172">
        <v>101765.893</v>
      </c>
      <c r="K103" s="172">
        <v>93712.508000000002</v>
      </c>
      <c r="L103" s="172">
        <v>85558.297999999995</v>
      </c>
      <c r="M103" s="172">
        <v>74826.824999999997</v>
      </c>
      <c r="N103" s="172">
        <v>63841.529000000002</v>
      </c>
      <c r="O103" s="172">
        <f t="shared" si="1"/>
        <v>648132.57799999998</v>
      </c>
      <c r="P103" s="172">
        <v>648132.57799999998</v>
      </c>
    </row>
    <row r="104" spans="1:16" ht="11.4" x14ac:dyDescent="0.2">
      <c r="A104" s="182">
        <v>1410</v>
      </c>
      <c r="B104" s="179" t="s">
        <v>214</v>
      </c>
      <c r="C104" s="181" t="s">
        <v>21</v>
      </c>
      <c r="D104" s="180" t="s">
        <v>228</v>
      </c>
      <c r="E104" s="180">
        <v>903</v>
      </c>
      <c r="F104" s="179" t="s">
        <v>11</v>
      </c>
      <c r="G104" s="180">
        <v>2052</v>
      </c>
      <c r="H104" s="172">
        <v>119779.11599999999</v>
      </c>
      <c r="I104" s="172">
        <v>111602.435</v>
      </c>
      <c r="J104" s="172">
        <v>103222.48299999999</v>
      </c>
      <c r="K104" s="172">
        <v>95104.428</v>
      </c>
      <c r="L104" s="172">
        <v>87073.877999999997</v>
      </c>
      <c r="M104" s="172">
        <v>76887.638999999996</v>
      </c>
      <c r="N104" s="172">
        <v>65665.023000000001</v>
      </c>
      <c r="O104" s="172">
        <f t="shared" si="1"/>
        <v>659335.00199999998</v>
      </c>
      <c r="P104" s="172">
        <v>659335.00199999998</v>
      </c>
    </row>
    <row r="105" spans="1:16" ht="11.4" x14ac:dyDescent="0.2">
      <c r="A105" s="182">
        <v>1411</v>
      </c>
      <c r="B105" s="179" t="s">
        <v>214</v>
      </c>
      <c r="C105" s="181" t="s">
        <v>21</v>
      </c>
      <c r="D105" s="180" t="s">
        <v>228</v>
      </c>
      <c r="E105" s="180">
        <v>903</v>
      </c>
      <c r="F105" s="179" t="s">
        <v>11</v>
      </c>
      <c r="G105" s="180">
        <v>2053</v>
      </c>
      <c r="H105" s="172">
        <v>121203.25599999999</v>
      </c>
      <c r="I105" s="172">
        <v>113109.41899999999</v>
      </c>
      <c r="J105" s="172">
        <v>104690.694</v>
      </c>
      <c r="K105" s="172">
        <v>96500.588000000003</v>
      </c>
      <c r="L105" s="172">
        <v>88481.046000000002</v>
      </c>
      <c r="M105" s="172">
        <v>78930.107000000004</v>
      </c>
      <c r="N105" s="172">
        <v>67553.153000000006</v>
      </c>
      <c r="O105" s="172">
        <f t="shared" si="1"/>
        <v>670468.26300000004</v>
      </c>
      <c r="P105" s="172">
        <v>670468.26300000004</v>
      </c>
    </row>
    <row r="106" spans="1:16" ht="11.4" x14ac:dyDescent="0.2">
      <c r="A106" s="182">
        <v>1412</v>
      </c>
      <c r="B106" s="179" t="s">
        <v>214</v>
      </c>
      <c r="C106" s="181" t="s">
        <v>21</v>
      </c>
      <c r="D106" s="180" t="s">
        <v>228</v>
      </c>
      <c r="E106" s="180">
        <v>903</v>
      </c>
      <c r="F106" s="179" t="s">
        <v>11</v>
      </c>
      <c r="G106" s="180">
        <v>2054</v>
      </c>
      <c r="H106" s="172">
        <v>122599.6</v>
      </c>
      <c r="I106" s="172">
        <v>114605.97199999999</v>
      </c>
      <c r="J106" s="172">
        <v>106166.19100000001</v>
      </c>
      <c r="K106" s="172">
        <v>97900.986999999994</v>
      </c>
      <c r="L106" s="172">
        <v>89850.2</v>
      </c>
      <c r="M106" s="172">
        <v>80873.705000000002</v>
      </c>
      <c r="N106" s="172">
        <v>69496.202999999994</v>
      </c>
      <c r="O106" s="172">
        <f t="shared" si="1"/>
        <v>681492.85799999989</v>
      </c>
      <c r="P106" s="172">
        <v>681492.85799999989</v>
      </c>
    </row>
    <row r="107" spans="1:16" ht="11.4" x14ac:dyDescent="0.2">
      <c r="A107" s="182">
        <v>1413</v>
      </c>
      <c r="B107" s="179" t="s">
        <v>214</v>
      </c>
      <c r="C107" s="181" t="s">
        <v>21</v>
      </c>
      <c r="D107" s="180" t="s">
        <v>228</v>
      </c>
      <c r="E107" s="180">
        <v>903</v>
      </c>
      <c r="F107" s="179" t="s">
        <v>11</v>
      </c>
      <c r="G107" s="180">
        <v>2055</v>
      </c>
      <c r="H107" s="172">
        <v>123958.342</v>
      </c>
      <c r="I107" s="172">
        <v>116086.291</v>
      </c>
      <c r="J107" s="172">
        <v>107645.882</v>
      </c>
      <c r="K107" s="172">
        <v>99306.05</v>
      </c>
      <c r="L107" s="172">
        <v>91225.781000000003</v>
      </c>
      <c r="M107" s="172">
        <v>82669.972999999998</v>
      </c>
      <c r="N107" s="172">
        <v>71479.513999999996</v>
      </c>
      <c r="O107" s="172">
        <f t="shared" si="1"/>
        <v>692371.83299999998</v>
      </c>
      <c r="P107" s="172">
        <v>692371.83299999998</v>
      </c>
    </row>
    <row r="108" spans="1:16" ht="11.4" x14ac:dyDescent="0.2">
      <c r="A108" s="182">
        <v>1414</v>
      </c>
      <c r="B108" s="179" t="s">
        <v>214</v>
      </c>
      <c r="C108" s="181" t="s">
        <v>21</v>
      </c>
      <c r="D108" s="180" t="s">
        <v>228</v>
      </c>
      <c r="E108" s="180">
        <v>903</v>
      </c>
      <c r="F108" s="179" t="s">
        <v>11</v>
      </c>
      <c r="G108" s="180">
        <v>2056</v>
      </c>
      <c r="H108" s="172">
        <v>125283.625</v>
      </c>
      <c r="I108" s="172">
        <v>117563.88499999999</v>
      </c>
      <c r="J108" s="172">
        <v>109159.382</v>
      </c>
      <c r="K108" s="172">
        <v>100748.27899999999</v>
      </c>
      <c r="L108" s="172">
        <v>92611.392999999996</v>
      </c>
      <c r="M108" s="172">
        <v>84328.149000000005</v>
      </c>
      <c r="N108" s="172">
        <v>73469.33</v>
      </c>
      <c r="O108" s="172">
        <f t="shared" si="1"/>
        <v>703164.04299999995</v>
      </c>
      <c r="P108" s="172">
        <v>703164.04299999995</v>
      </c>
    </row>
    <row r="109" spans="1:16" ht="11.4" x14ac:dyDescent="0.2">
      <c r="A109" s="182">
        <v>1415</v>
      </c>
      <c r="B109" s="179" t="s">
        <v>214</v>
      </c>
      <c r="C109" s="181" t="s">
        <v>21</v>
      </c>
      <c r="D109" s="180" t="s">
        <v>228</v>
      </c>
      <c r="E109" s="180">
        <v>903</v>
      </c>
      <c r="F109" s="179" t="s">
        <v>11</v>
      </c>
      <c r="G109" s="180">
        <v>2057</v>
      </c>
      <c r="H109" s="172">
        <v>126575.139</v>
      </c>
      <c r="I109" s="172">
        <v>119019.9</v>
      </c>
      <c r="J109" s="172">
        <v>110676.601</v>
      </c>
      <c r="K109" s="172">
        <v>102208.022</v>
      </c>
      <c r="L109" s="172">
        <v>94001.687999999995</v>
      </c>
      <c r="M109" s="172">
        <v>85842.304999999993</v>
      </c>
      <c r="N109" s="172">
        <v>75507.225000000006</v>
      </c>
      <c r="O109" s="172">
        <f t="shared" si="1"/>
        <v>713830.88</v>
      </c>
      <c r="P109" s="172">
        <v>713830.88</v>
      </c>
    </row>
    <row r="110" spans="1:16" ht="11.4" x14ac:dyDescent="0.2">
      <c r="A110" s="182">
        <v>1416</v>
      </c>
      <c r="B110" s="179" t="s">
        <v>214</v>
      </c>
      <c r="C110" s="181" t="s">
        <v>21</v>
      </c>
      <c r="D110" s="180" t="s">
        <v>228</v>
      </c>
      <c r="E110" s="180">
        <v>903</v>
      </c>
      <c r="F110" s="179" t="s">
        <v>11</v>
      </c>
      <c r="G110" s="180">
        <v>2058</v>
      </c>
      <c r="H110" s="172">
        <v>127828.755</v>
      </c>
      <c r="I110" s="172">
        <v>120448.238</v>
      </c>
      <c r="J110" s="172">
        <v>112188.923</v>
      </c>
      <c r="K110" s="172">
        <v>103680.743</v>
      </c>
      <c r="L110" s="172">
        <v>95400.510999999999</v>
      </c>
      <c r="M110" s="172">
        <v>87249.831000000006</v>
      </c>
      <c r="N110" s="172">
        <v>77537.067999999999</v>
      </c>
      <c r="O110" s="172">
        <f t="shared" si="1"/>
        <v>724334.06900000002</v>
      </c>
      <c r="P110" s="172">
        <v>724334.06900000002</v>
      </c>
    </row>
    <row r="111" spans="1:16" ht="11.4" x14ac:dyDescent="0.2">
      <c r="A111" s="182">
        <v>1417</v>
      </c>
      <c r="B111" s="179" t="s">
        <v>214</v>
      </c>
      <c r="C111" s="181" t="s">
        <v>21</v>
      </c>
      <c r="D111" s="180" t="s">
        <v>228</v>
      </c>
      <c r="E111" s="180">
        <v>903</v>
      </c>
      <c r="F111" s="179" t="s">
        <v>11</v>
      </c>
      <c r="G111" s="180">
        <v>2059</v>
      </c>
      <c r="H111" s="172">
        <v>129035.63800000001</v>
      </c>
      <c r="I111" s="172">
        <v>121842.25</v>
      </c>
      <c r="J111" s="172">
        <v>113685.83100000001</v>
      </c>
      <c r="K111" s="172">
        <v>105159.60799999999</v>
      </c>
      <c r="L111" s="172">
        <v>96805.9</v>
      </c>
      <c r="M111" s="172">
        <v>88618.171000000002</v>
      </c>
      <c r="N111" s="172">
        <v>79476.709000000003</v>
      </c>
      <c r="O111" s="172">
        <f t="shared" si="1"/>
        <v>734624.10700000008</v>
      </c>
      <c r="P111" s="172">
        <v>734624.10700000008</v>
      </c>
    </row>
    <row r="112" spans="1:16" ht="11.4" x14ac:dyDescent="0.2">
      <c r="A112" s="182">
        <v>1418</v>
      </c>
      <c r="B112" s="179" t="s">
        <v>214</v>
      </c>
      <c r="C112" s="181" t="s">
        <v>21</v>
      </c>
      <c r="D112" s="180" t="s">
        <v>228</v>
      </c>
      <c r="E112" s="180">
        <v>903</v>
      </c>
      <c r="F112" s="179" t="s">
        <v>11</v>
      </c>
      <c r="G112" s="180">
        <v>2060</v>
      </c>
      <c r="H112" s="172">
        <v>130186.705</v>
      </c>
      <c r="I112" s="172">
        <v>123198.075</v>
      </c>
      <c r="J112" s="172">
        <v>115160.37</v>
      </c>
      <c r="K112" s="172">
        <v>106639.163</v>
      </c>
      <c r="L112" s="172">
        <v>98215.739000000001</v>
      </c>
      <c r="M112" s="172">
        <v>89992.724000000002</v>
      </c>
      <c r="N112" s="172">
        <v>81273.819000000003</v>
      </c>
      <c r="O112" s="172">
        <f t="shared" si="1"/>
        <v>744666.59500000009</v>
      </c>
      <c r="P112" s="172">
        <v>744666.59500000009</v>
      </c>
    </row>
    <row r="113" spans="1:16" ht="11.4" x14ac:dyDescent="0.2">
      <c r="A113" s="182">
        <v>1343</v>
      </c>
      <c r="B113" s="179" t="s">
        <v>215</v>
      </c>
      <c r="C113" s="181" t="s">
        <v>22</v>
      </c>
      <c r="D113" s="180" t="s">
        <v>227</v>
      </c>
      <c r="E113" s="180">
        <v>935</v>
      </c>
      <c r="F113" s="179" t="s">
        <v>11</v>
      </c>
      <c r="G113" s="180">
        <v>2014</v>
      </c>
      <c r="H113" s="172">
        <v>172227.02900000001</v>
      </c>
      <c r="I113" s="172">
        <v>177178.989</v>
      </c>
      <c r="J113" s="172">
        <v>184382.48</v>
      </c>
      <c r="K113" s="172">
        <v>162074.89799999999</v>
      </c>
      <c r="L113" s="172">
        <v>151721.54</v>
      </c>
      <c r="M113" s="172">
        <v>154275.027</v>
      </c>
      <c r="N113" s="172">
        <v>143227.397</v>
      </c>
      <c r="O113" s="172">
        <f t="shared" si="1"/>
        <v>1145087.3599999999</v>
      </c>
      <c r="P113" s="172">
        <v>1145087.3599999999</v>
      </c>
    </row>
    <row r="114" spans="1:16" ht="11.4" x14ac:dyDescent="0.2">
      <c r="A114" s="182">
        <v>1344</v>
      </c>
      <c r="B114" s="179" t="s">
        <v>215</v>
      </c>
      <c r="C114" s="181" t="s">
        <v>22</v>
      </c>
      <c r="D114" s="180" t="s">
        <v>227</v>
      </c>
      <c r="E114" s="180">
        <v>935</v>
      </c>
      <c r="F114" s="179" t="s">
        <v>11</v>
      </c>
      <c r="G114" s="180">
        <v>2015</v>
      </c>
      <c r="H114" s="172">
        <v>171737.54199999999</v>
      </c>
      <c r="I114" s="172">
        <v>174457.747</v>
      </c>
      <c r="J114" s="172">
        <v>185871.70499999999</v>
      </c>
      <c r="K114" s="172">
        <v>165830.234</v>
      </c>
      <c r="L114" s="172">
        <v>151877.29699999999</v>
      </c>
      <c r="M114" s="172">
        <v>154239.65400000001</v>
      </c>
      <c r="N114" s="172">
        <v>146418.33100000001</v>
      </c>
      <c r="O114" s="172">
        <f t="shared" si="1"/>
        <v>1150432.5099999998</v>
      </c>
      <c r="P114" s="172">
        <v>1150432.5099999998</v>
      </c>
    </row>
    <row r="115" spans="1:16" ht="11.4" x14ac:dyDescent="0.2">
      <c r="A115" s="182">
        <v>1345</v>
      </c>
      <c r="B115" s="179" t="s">
        <v>215</v>
      </c>
      <c r="C115" s="181" t="s">
        <v>22</v>
      </c>
      <c r="D115" s="180" t="s">
        <v>227</v>
      </c>
      <c r="E115" s="180">
        <v>935</v>
      </c>
      <c r="F115" s="179" t="s">
        <v>11</v>
      </c>
      <c r="G115" s="180">
        <v>2016</v>
      </c>
      <c r="H115" s="172">
        <v>171164.981</v>
      </c>
      <c r="I115" s="172">
        <v>172657.405</v>
      </c>
      <c r="J115" s="172">
        <v>185576.288</v>
      </c>
      <c r="K115" s="172">
        <v>170104.97200000001</v>
      </c>
      <c r="L115" s="172">
        <v>152901.049</v>
      </c>
      <c r="M115" s="172">
        <v>153601.94099999999</v>
      </c>
      <c r="N115" s="172">
        <v>148835.071</v>
      </c>
      <c r="O115" s="172">
        <f t="shared" si="1"/>
        <v>1154841.7069999999</v>
      </c>
      <c r="P115" s="172">
        <v>1154841.7069999999</v>
      </c>
    </row>
    <row r="116" spans="1:16" ht="11.4" x14ac:dyDescent="0.2">
      <c r="A116" s="182">
        <v>1346</v>
      </c>
      <c r="B116" s="179" t="s">
        <v>215</v>
      </c>
      <c r="C116" s="181" t="s">
        <v>22</v>
      </c>
      <c r="D116" s="180" t="s">
        <v>227</v>
      </c>
      <c r="E116" s="180">
        <v>935</v>
      </c>
      <c r="F116" s="179" t="s">
        <v>11</v>
      </c>
      <c r="G116" s="180">
        <v>2017</v>
      </c>
      <c r="H116" s="172">
        <v>170522.44099999999</v>
      </c>
      <c r="I116" s="172">
        <v>171637.68</v>
      </c>
      <c r="J116" s="172">
        <v>183217.26199999999</v>
      </c>
      <c r="K116" s="172">
        <v>174997.10200000001</v>
      </c>
      <c r="L116" s="172">
        <v>154763.02900000001</v>
      </c>
      <c r="M116" s="172">
        <v>152359.72899999999</v>
      </c>
      <c r="N116" s="172">
        <v>150603.92499999999</v>
      </c>
      <c r="O116" s="172">
        <f t="shared" si="1"/>
        <v>1158101.1679999998</v>
      </c>
      <c r="P116" s="172">
        <v>1158101.1679999998</v>
      </c>
    </row>
    <row r="117" spans="1:16" ht="11.4" x14ac:dyDescent="0.2">
      <c r="A117" s="182">
        <v>1347</v>
      </c>
      <c r="B117" s="179" t="s">
        <v>215</v>
      </c>
      <c r="C117" s="181" t="s">
        <v>22</v>
      </c>
      <c r="D117" s="180" t="s">
        <v>227</v>
      </c>
      <c r="E117" s="180">
        <v>935</v>
      </c>
      <c r="F117" s="179" t="s">
        <v>11</v>
      </c>
      <c r="G117" s="180">
        <v>2018</v>
      </c>
      <c r="H117" s="172">
        <v>169925.198</v>
      </c>
      <c r="I117" s="172">
        <v>171153.274</v>
      </c>
      <c r="J117" s="172">
        <v>179586.36499999999</v>
      </c>
      <c r="K117" s="172">
        <v>179752.69399999999</v>
      </c>
      <c r="L117" s="172">
        <v>157396.91500000001</v>
      </c>
      <c r="M117" s="172">
        <v>150965.649</v>
      </c>
      <c r="N117" s="172">
        <v>151720.74799999999</v>
      </c>
      <c r="O117" s="172">
        <f t="shared" si="1"/>
        <v>1160500.8429999999</v>
      </c>
      <c r="P117" s="172">
        <v>1160500.8429999999</v>
      </c>
    </row>
    <row r="118" spans="1:16" ht="11.4" x14ac:dyDescent="0.2">
      <c r="A118" s="182">
        <v>1348</v>
      </c>
      <c r="B118" s="179" t="s">
        <v>215</v>
      </c>
      <c r="C118" s="181" t="s">
        <v>22</v>
      </c>
      <c r="D118" s="180" t="s">
        <v>227</v>
      </c>
      <c r="E118" s="180">
        <v>935</v>
      </c>
      <c r="F118" s="179" t="s">
        <v>11</v>
      </c>
      <c r="G118" s="180">
        <v>2019</v>
      </c>
      <c r="H118" s="172">
        <v>169549.63399999999</v>
      </c>
      <c r="I118" s="172">
        <v>170739.43599999999</v>
      </c>
      <c r="J118" s="172">
        <v>176003.12299999999</v>
      </c>
      <c r="K118" s="172">
        <v>183234.984</v>
      </c>
      <c r="L118" s="172">
        <v>160662.49600000001</v>
      </c>
      <c r="M118" s="172">
        <v>150104.23300000001</v>
      </c>
      <c r="N118" s="172">
        <v>152211.58900000001</v>
      </c>
      <c r="O118" s="172">
        <f t="shared" si="1"/>
        <v>1162505.4949999999</v>
      </c>
      <c r="P118" s="172">
        <v>1162505.4949999999</v>
      </c>
    </row>
    <row r="119" spans="1:16" ht="11.4" x14ac:dyDescent="0.2">
      <c r="A119" s="182">
        <v>1349</v>
      </c>
      <c r="B119" s="179" t="s">
        <v>215</v>
      </c>
      <c r="C119" s="181" t="s">
        <v>22</v>
      </c>
      <c r="D119" s="180" t="s">
        <v>227</v>
      </c>
      <c r="E119" s="180">
        <v>935</v>
      </c>
      <c r="F119" s="179" t="s">
        <v>11</v>
      </c>
      <c r="G119" s="180">
        <v>2020</v>
      </c>
      <c r="H119" s="172">
        <v>169485.24799999999</v>
      </c>
      <c r="I119" s="172">
        <v>170129.97500000001</v>
      </c>
      <c r="J119" s="172">
        <v>173301.93900000001</v>
      </c>
      <c r="K119" s="172">
        <v>184753.709</v>
      </c>
      <c r="L119" s="172">
        <v>164401.38399999999</v>
      </c>
      <c r="M119" s="172">
        <v>150210.44699999999</v>
      </c>
      <c r="N119" s="172">
        <v>152136.31</v>
      </c>
      <c r="O119" s="172">
        <f t="shared" si="1"/>
        <v>1164419.0120000001</v>
      </c>
      <c r="P119" s="172">
        <v>1164419.0120000001</v>
      </c>
    </row>
    <row r="120" spans="1:16" ht="11.4" x14ac:dyDescent="0.2">
      <c r="A120" s="182">
        <v>1460</v>
      </c>
      <c r="B120" s="179" t="s">
        <v>214</v>
      </c>
      <c r="C120" s="181" t="s">
        <v>22</v>
      </c>
      <c r="D120" s="180" t="s">
        <v>227</v>
      </c>
      <c r="E120" s="180">
        <v>935</v>
      </c>
      <c r="F120" s="179" t="s">
        <v>11</v>
      </c>
      <c r="G120" s="180">
        <v>2021</v>
      </c>
      <c r="H120" s="172">
        <v>169694.67499999999</v>
      </c>
      <c r="I120" s="172">
        <v>169604.29300000001</v>
      </c>
      <c r="J120" s="172">
        <v>171435.59</v>
      </c>
      <c r="K120" s="172">
        <v>184443.18799999999</v>
      </c>
      <c r="L120" s="172">
        <v>168687.158</v>
      </c>
      <c r="M120" s="172">
        <v>151237.89600000001</v>
      </c>
      <c r="N120" s="172">
        <v>151506.535</v>
      </c>
      <c r="O120" s="172">
        <f t="shared" si="1"/>
        <v>1166609.3349999997</v>
      </c>
      <c r="P120" s="172">
        <v>1166609.3349999997</v>
      </c>
    </row>
    <row r="121" spans="1:16" ht="11.4" x14ac:dyDescent="0.2">
      <c r="A121" s="182">
        <v>1461</v>
      </c>
      <c r="B121" s="179" t="s">
        <v>214</v>
      </c>
      <c r="C121" s="181" t="s">
        <v>22</v>
      </c>
      <c r="D121" s="180" t="s">
        <v>227</v>
      </c>
      <c r="E121" s="180">
        <v>935</v>
      </c>
      <c r="F121" s="179" t="s">
        <v>11</v>
      </c>
      <c r="G121" s="180">
        <v>2022</v>
      </c>
      <c r="H121" s="172">
        <v>170161.78200000001</v>
      </c>
      <c r="I121" s="172">
        <v>169044.625</v>
      </c>
      <c r="J121" s="172">
        <v>170393.71900000001</v>
      </c>
      <c r="K121" s="172">
        <v>182105.89600000001</v>
      </c>
      <c r="L121" s="172">
        <v>173626.74799999999</v>
      </c>
      <c r="M121" s="172">
        <v>153124.97</v>
      </c>
      <c r="N121" s="172">
        <v>150302.58100000001</v>
      </c>
      <c r="O121" s="172">
        <f t="shared" si="1"/>
        <v>1168760.321</v>
      </c>
      <c r="P121" s="172">
        <v>1168760.321</v>
      </c>
    </row>
    <row r="122" spans="1:16" ht="11.4" x14ac:dyDescent="0.2">
      <c r="A122" s="182">
        <v>1462</v>
      </c>
      <c r="B122" s="179" t="s">
        <v>214</v>
      </c>
      <c r="C122" s="181" t="s">
        <v>22</v>
      </c>
      <c r="D122" s="180" t="s">
        <v>227</v>
      </c>
      <c r="E122" s="180">
        <v>935</v>
      </c>
      <c r="F122" s="179" t="s">
        <v>11</v>
      </c>
      <c r="G122" s="180">
        <v>2023</v>
      </c>
      <c r="H122" s="172">
        <v>170787.644</v>
      </c>
      <c r="I122" s="172">
        <v>168515.71400000001</v>
      </c>
      <c r="J122" s="172">
        <v>169929.299</v>
      </c>
      <c r="K122" s="172">
        <v>178519.91699999999</v>
      </c>
      <c r="L122" s="172">
        <v>178442.85399999999</v>
      </c>
      <c r="M122" s="172">
        <v>155795.14499999999</v>
      </c>
      <c r="N122" s="172">
        <v>148972.89199999999</v>
      </c>
      <c r="O122" s="172">
        <f t="shared" si="1"/>
        <v>1170963.4650000001</v>
      </c>
      <c r="P122" s="172">
        <v>1170963.4650000001</v>
      </c>
    </row>
    <row r="123" spans="1:16" ht="11.4" x14ac:dyDescent="0.2">
      <c r="A123" s="182">
        <v>1463</v>
      </c>
      <c r="B123" s="179" t="s">
        <v>214</v>
      </c>
      <c r="C123" s="181" t="s">
        <v>22</v>
      </c>
      <c r="D123" s="180" t="s">
        <v>227</v>
      </c>
      <c r="E123" s="180">
        <v>935</v>
      </c>
      <c r="F123" s="179" t="s">
        <v>11</v>
      </c>
      <c r="G123" s="180">
        <v>2024</v>
      </c>
      <c r="H123" s="172">
        <v>171398.92600000001</v>
      </c>
      <c r="I123" s="172">
        <v>168153.399</v>
      </c>
      <c r="J123" s="172">
        <v>169548.348</v>
      </c>
      <c r="K123" s="172">
        <v>174971.785</v>
      </c>
      <c r="L123" s="172">
        <v>181963.74299999999</v>
      </c>
      <c r="M123" s="172">
        <v>159087.41800000001</v>
      </c>
      <c r="N123" s="172">
        <v>148178.16800000001</v>
      </c>
      <c r="O123" s="172">
        <f t="shared" si="1"/>
        <v>1173301.787</v>
      </c>
      <c r="P123" s="172">
        <v>1173301.787</v>
      </c>
    </row>
    <row r="124" spans="1:16" ht="11.4" x14ac:dyDescent="0.2">
      <c r="A124" s="182">
        <v>1464</v>
      </c>
      <c r="B124" s="179" t="s">
        <v>214</v>
      </c>
      <c r="C124" s="181" t="s">
        <v>22</v>
      </c>
      <c r="D124" s="180" t="s">
        <v>227</v>
      </c>
      <c r="E124" s="180">
        <v>935</v>
      </c>
      <c r="F124" s="179" t="s">
        <v>11</v>
      </c>
      <c r="G124" s="180">
        <v>2025</v>
      </c>
      <c r="H124" s="172">
        <v>171877.49900000001</v>
      </c>
      <c r="I124" s="172">
        <v>168049.60500000001</v>
      </c>
      <c r="J124" s="172">
        <v>168950.962</v>
      </c>
      <c r="K124" s="172">
        <v>172282.16699999999</v>
      </c>
      <c r="L124" s="172">
        <v>183489.53899999999</v>
      </c>
      <c r="M124" s="172">
        <v>162832.31</v>
      </c>
      <c r="N124" s="172">
        <v>148332.27799999999</v>
      </c>
      <c r="O124" s="172">
        <f t="shared" si="1"/>
        <v>1175814.3599999999</v>
      </c>
      <c r="P124" s="172">
        <v>1175814.3599999999</v>
      </c>
    </row>
    <row r="125" spans="1:16" ht="11.4" x14ac:dyDescent="0.2">
      <c r="A125" s="182">
        <v>1465</v>
      </c>
      <c r="B125" s="179" t="s">
        <v>214</v>
      </c>
      <c r="C125" s="181" t="s">
        <v>22</v>
      </c>
      <c r="D125" s="180" t="s">
        <v>227</v>
      </c>
      <c r="E125" s="180">
        <v>935</v>
      </c>
      <c r="F125" s="179" t="s">
        <v>11</v>
      </c>
      <c r="G125" s="180">
        <v>2026</v>
      </c>
      <c r="H125" s="172">
        <v>172312.783</v>
      </c>
      <c r="I125" s="172">
        <v>168365.20800000001</v>
      </c>
      <c r="J125" s="172">
        <v>168432.65</v>
      </c>
      <c r="K125" s="172">
        <v>170415.02900000001</v>
      </c>
      <c r="L125" s="172">
        <v>183205.60200000001</v>
      </c>
      <c r="M125" s="172">
        <v>167137.31</v>
      </c>
      <c r="N125" s="172">
        <v>149360.12400000001</v>
      </c>
      <c r="O125" s="172">
        <f t="shared" si="1"/>
        <v>1179228.7060000002</v>
      </c>
      <c r="P125" s="172">
        <v>1179228.7060000002</v>
      </c>
    </row>
    <row r="126" spans="1:16" ht="11.4" x14ac:dyDescent="0.2">
      <c r="A126" s="182">
        <v>1466</v>
      </c>
      <c r="B126" s="179" t="s">
        <v>214</v>
      </c>
      <c r="C126" s="181" t="s">
        <v>22</v>
      </c>
      <c r="D126" s="180" t="s">
        <v>227</v>
      </c>
      <c r="E126" s="180">
        <v>935</v>
      </c>
      <c r="F126" s="179" t="s">
        <v>11</v>
      </c>
      <c r="G126" s="180">
        <v>2027</v>
      </c>
      <c r="H126" s="172">
        <v>172582.408</v>
      </c>
      <c r="I126" s="172">
        <v>168892.538</v>
      </c>
      <c r="J126" s="172">
        <v>167857.731</v>
      </c>
      <c r="K126" s="172">
        <v>169340.84400000001</v>
      </c>
      <c r="L126" s="172">
        <v>180856.71</v>
      </c>
      <c r="M126" s="172">
        <v>172058.77900000001</v>
      </c>
      <c r="N126" s="172">
        <v>151219.70699999999</v>
      </c>
      <c r="O126" s="172">
        <f t="shared" si="1"/>
        <v>1182808.7169999999</v>
      </c>
      <c r="P126" s="172">
        <v>1182808.7169999999</v>
      </c>
    </row>
    <row r="127" spans="1:16" ht="11.4" x14ac:dyDescent="0.2">
      <c r="A127" s="182">
        <v>1467</v>
      </c>
      <c r="B127" s="179" t="s">
        <v>214</v>
      </c>
      <c r="C127" s="181" t="s">
        <v>22</v>
      </c>
      <c r="D127" s="180" t="s">
        <v>227</v>
      </c>
      <c r="E127" s="180">
        <v>935</v>
      </c>
      <c r="F127" s="179" t="s">
        <v>11</v>
      </c>
      <c r="G127" s="180">
        <v>2028</v>
      </c>
      <c r="H127" s="172">
        <v>172719.185</v>
      </c>
      <c r="I127" s="172">
        <v>169527.49100000001</v>
      </c>
      <c r="J127" s="172">
        <v>167314.02799999999</v>
      </c>
      <c r="K127" s="172">
        <v>168838.14600000001</v>
      </c>
      <c r="L127" s="172">
        <v>177242.09299999999</v>
      </c>
      <c r="M127" s="172">
        <v>176828.304</v>
      </c>
      <c r="N127" s="172">
        <v>153850.527</v>
      </c>
      <c r="O127" s="172">
        <f t="shared" si="1"/>
        <v>1186319.774</v>
      </c>
      <c r="P127" s="172">
        <v>1186319.774</v>
      </c>
    </row>
    <row r="128" spans="1:16" ht="11.4" x14ac:dyDescent="0.2">
      <c r="A128" s="182">
        <v>1468</v>
      </c>
      <c r="B128" s="179" t="s">
        <v>214</v>
      </c>
      <c r="C128" s="181" t="s">
        <v>22</v>
      </c>
      <c r="D128" s="180" t="s">
        <v>227</v>
      </c>
      <c r="E128" s="180">
        <v>935</v>
      </c>
      <c r="F128" s="179" t="s">
        <v>11</v>
      </c>
      <c r="G128" s="180">
        <v>2029</v>
      </c>
      <c r="H128" s="172">
        <v>172779.46799999999</v>
      </c>
      <c r="I128" s="172">
        <v>170118.853</v>
      </c>
      <c r="J128" s="172">
        <v>166958.67199999999</v>
      </c>
      <c r="K128" s="172">
        <v>168441.80900000001</v>
      </c>
      <c r="L128" s="172">
        <v>173675.106</v>
      </c>
      <c r="M128" s="172">
        <v>180303.72500000001</v>
      </c>
      <c r="N128" s="172">
        <v>157116.01500000001</v>
      </c>
      <c r="O128" s="172">
        <f t="shared" si="1"/>
        <v>1189393.648</v>
      </c>
      <c r="P128" s="172">
        <v>1189393.648</v>
      </c>
    </row>
    <row r="129" spans="1:16" ht="11.4" x14ac:dyDescent="0.2">
      <c r="A129" s="182">
        <v>1469</v>
      </c>
      <c r="B129" s="179" t="s">
        <v>214</v>
      </c>
      <c r="C129" s="181" t="s">
        <v>22</v>
      </c>
      <c r="D129" s="180" t="s">
        <v>227</v>
      </c>
      <c r="E129" s="180">
        <v>935</v>
      </c>
      <c r="F129" s="179" t="s">
        <v>11</v>
      </c>
      <c r="G129" s="180">
        <v>2030</v>
      </c>
      <c r="H129" s="172">
        <v>172786.33300000001</v>
      </c>
      <c r="I129" s="172">
        <v>170573.16899999999</v>
      </c>
      <c r="J129" s="172">
        <v>166875.011</v>
      </c>
      <c r="K129" s="172">
        <v>167859.52900000001</v>
      </c>
      <c r="L129" s="172">
        <v>170986.91099999999</v>
      </c>
      <c r="M129" s="172">
        <v>181804.74900000001</v>
      </c>
      <c r="N129" s="172">
        <v>160852.489</v>
      </c>
      <c r="O129" s="172">
        <f t="shared" si="1"/>
        <v>1191738.1910000001</v>
      </c>
      <c r="P129" s="172">
        <v>1191738.1910000001</v>
      </c>
    </row>
    <row r="130" spans="1:16" ht="11.4" x14ac:dyDescent="0.2">
      <c r="A130" s="182">
        <v>1470</v>
      </c>
      <c r="B130" s="179" t="s">
        <v>214</v>
      </c>
      <c r="C130" s="181" t="s">
        <v>22</v>
      </c>
      <c r="D130" s="180" t="s">
        <v>227</v>
      </c>
      <c r="E130" s="180">
        <v>935</v>
      </c>
      <c r="F130" s="179" t="s">
        <v>11</v>
      </c>
      <c r="G130" s="180">
        <v>2031</v>
      </c>
      <c r="H130" s="172">
        <v>172772.05300000001</v>
      </c>
      <c r="I130" s="172">
        <v>171060.48699999999</v>
      </c>
      <c r="J130" s="172">
        <v>167177.913</v>
      </c>
      <c r="K130" s="172">
        <v>167312.37</v>
      </c>
      <c r="L130" s="172">
        <v>169108.755</v>
      </c>
      <c r="M130" s="172">
        <v>181499.30499999999</v>
      </c>
      <c r="N130" s="172">
        <v>165081.345</v>
      </c>
      <c r="O130" s="172">
        <f t="shared" ref="O130:O193" si="2">SUM(H130:N130)</f>
        <v>1194012.2280000001</v>
      </c>
      <c r="P130" s="172">
        <v>1194012.2280000001</v>
      </c>
    </row>
    <row r="131" spans="1:16" ht="11.4" x14ac:dyDescent="0.2">
      <c r="A131" s="182">
        <v>1471</v>
      </c>
      <c r="B131" s="179" t="s">
        <v>214</v>
      </c>
      <c r="C131" s="181" t="s">
        <v>22</v>
      </c>
      <c r="D131" s="180" t="s">
        <v>227</v>
      </c>
      <c r="E131" s="180">
        <v>935</v>
      </c>
      <c r="F131" s="179" t="s">
        <v>11</v>
      </c>
      <c r="G131" s="180">
        <v>2032</v>
      </c>
      <c r="H131" s="172">
        <v>172678.52600000001</v>
      </c>
      <c r="I131" s="172">
        <v>171386.538</v>
      </c>
      <c r="J131" s="172">
        <v>167720.91800000001</v>
      </c>
      <c r="K131" s="172">
        <v>166740.503</v>
      </c>
      <c r="L131" s="172">
        <v>168047.06700000001</v>
      </c>
      <c r="M131" s="172">
        <v>179176.51199999999</v>
      </c>
      <c r="N131" s="172">
        <v>169968.33100000001</v>
      </c>
      <c r="O131" s="172">
        <f t="shared" si="2"/>
        <v>1195718.395</v>
      </c>
      <c r="P131" s="172">
        <v>1195718.395</v>
      </c>
    </row>
    <row r="132" spans="1:16" ht="11.4" x14ac:dyDescent="0.2">
      <c r="A132" s="182">
        <v>1472</v>
      </c>
      <c r="B132" s="179" t="s">
        <v>214</v>
      </c>
      <c r="C132" s="181" t="s">
        <v>22</v>
      </c>
      <c r="D132" s="180" t="s">
        <v>227</v>
      </c>
      <c r="E132" s="180">
        <v>935</v>
      </c>
      <c r="F132" s="179" t="s">
        <v>11</v>
      </c>
      <c r="G132" s="180">
        <v>2033</v>
      </c>
      <c r="H132" s="172">
        <v>172471.022</v>
      </c>
      <c r="I132" s="172">
        <v>171555.72399999999</v>
      </c>
      <c r="J132" s="172">
        <v>168392.473</v>
      </c>
      <c r="K132" s="172">
        <v>166223.82999999999</v>
      </c>
      <c r="L132" s="172">
        <v>167567.696</v>
      </c>
      <c r="M132" s="172">
        <v>175606.579</v>
      </c>
      <c r="N132" s="172">
        <v>174739.58199999999</v>
      </c>
      <c r="O132" s="172">
        <f t="shared" si="2"/>
        <v>1196556.906</v>
      </c>
      <c r="P132" s="172">
        <v>1196556.906</v>
      </c>
    </row>
    <row r="133" spans="1:16" ht="11.4" x14ac:dyDescent="0.2">
      <c r="A133" s="182">
        <v>1473</v>
      </c>
      <c r="B133" s="179" t="s">
        <v>214</v>
      </c>
      <c r="C133" s="181" t="s">
        <v>22</v>
      </c>
      <c r="D133" s="180" t="s">
        <v>227</v>
      </c>
      <c r="E133" s="180">
        <v>935</v>
      </c>
      <c r="F133" s="179" t="s">
        <v>11</v>
      </c>
      <c r="G133" s="180">
        <v>2034</v>
      </c>
      <c r="H133" s="172">
        <v>172081.90100000001</v>
      </c>
      <c r="I133" s="172">
        <v>171608.09</v>
      </c>
      <c r="J133" s="172">
        <v>169021.95600000001</v>
      </c>
      <c r="K133" s="172">
        <v>165903.92800000001</v>
      </c>
      <c r="L133" s="172">
        <v>167192.522</v>
      </c>
      <c r="M133" s="172">
        <v>172074.09299999999</v>
      </c>
      <c r="N133" s="172">
        <v>178233.44699999999</v>
      </c>
      <c r="O133" s="172">
        <f t="shared" si="2"/>
        <v>1196115.9369999999</v>
      </c>
      <c r="P133" s="172">
        <v>1196115.9369999999</v>
      </c>
    </row>
    <row r="134" spans="1:16" ht="11.4" x14ac:dyDescent="0.2">
      <c r="A134" s="182">
        <v>1474</v>
      </c>
      <c r="B134" s="179" t="s">
        <v>214</v>
      </c>
      <c r="C134" s="181" t="s">
        <v>22</v>
      </c>
      <c r="D134" s="180" t="s">
        <v>227</v>
      </c>
      <c r="E134" s="180">
        <v>935</v>
      </c>
      <c r="F134" s="179" t="s">
        <v>11</v>
      </c>
      <c r="G134" s="180">
        <v>2035</v>
      </c>
      <c r="H134" s="172">
        <v>171470.86900000001</v>
      </c>
      <c r="I134" s="172">
        <v>171576.065</v>
      </c>
      <c r="J134" s="172">
        <v>169494.58600000001</v>
      </c>
      <c r="K134" s="172">
        <v>165855.128</v>
      </c>
      <c r="L134" s="172">
        <v>166629.19099999999</v>
      </c>
      <c r="M134" s="172">
        <v>169404.731</v>
      </c>
      <c r="N134" s="172">
        <v>179754.685</v>
      </c>
      <c r="O134" s="172">
        <f t="shared" si="2"/>
        <v>1194185.2550000001</v>
      </c>
      <c r="P134" s="172">
        <v>1194185.2550000001</v>
      </c>
    </row>
    <row r="135" spans="1:16" ht="11.4" x14ac:dyDescent="0.2">
      <c r="A135" s="182">
        <v>1475</v>
      </c>
      <c r="B135" s="179" t="s">
        <v>214</v>
      </c>
      <c r="C135" s="181" t="s">
        <v>22</v>
      </c>
      <c r="D135" s="180" t="s">
        <v>227</v>
      </c>
      <c r="E135" s="180">
        <v>935</v>
      </c>
      <c r="F135" s="179" t="s">
        <v>11</v>
      </c>
      <c r="G135" s="180">
        <v>2036</v>
      </c>
      <c r="H135" s="172">
        <v>170719.74799999999</v>
      </c>
      <c r="I135" s="172">
        <v>171627.08499999999</v>
      </c>
      <c r="J135" s="172">
        <v>169984.22099999999</v>
      </c>
      <c r="K135" s="172">
        <v>166155.573</v>
      </c>
      <c r="L135" s="172">
        <v>166098.03400000001</v>
      </c>
      <c r="M135" s="172">
        <v>167558.992</v>
      </c>
      <c r="N135" s="172">
        <v>179443.144</v>
      </c>
      <c r="O135" s="172">
        <f t="shared" si="2"/>
        <v>1191586.797</v>
      </c>
      <c r="P135" s="172">
        <v>1191586.797</v>
      </c>
    </row>
    <row r="136" spans="1:16" ht="11.4" x14ac:dyDescent="0.2">
      <c r="A136" s="182">
        <v>1476</v>
      </c>
      <c r="B136" s="179" t="s">
        <v>214</v>
      </c>
      <c r="C136" s="181" t="s">
        <v>22</v>
      </c>
      <c r="D136" s="180" t="s">
        <v>227</v>
      </c>
      <c r="E136" s="180">
        <v>935</v>
      </c>
      <c r="F136" s="179" t="s">
        <v>11</v>
      </c>
      <c r="G136" s="180">
        <v>2037</v>
      </c>
      <c r="H136" s="172">
        <v>169752.08</v>
      </c>
      <c r="I136" s="172">
        <v>171577.77900000001</v>
      </c>
      <c r="J136" s="172">
        <v>170315.51300000001</v>
      </c>
      <c r="K136" s="172">
        <v>166699.87400000001</v>
      </c>
      <c r="L136" s="172">
        <v>165539.97200000001</v>
      </c>
      <c r="M136" s="172">
        <v>166524.58100000001</v>
      </c>
      <c r="N136" s="172">
        <v>177135.723</v>
      </c>
      <c r="O136" s="172">
        <f t="shared" si="2"/>
        <v>1187545.5220000001</v>
      </c>
      <c r="P136" s="172">
        <v>1187545.5220000001</v>
      </c>
    </row>
    <row r="137" spans="1:16" ht="11.4" x14ac:dyDescent="0.2">
      <c r="A137" s="182">
        <v>1477</v>
      </c>
      <c r="B137" s="179" t="s">
        <v>214</v>
      </c>
      <c r="C137" s="181" t="s">
        <v>22</v>
      </c>
      <c r="D137" s="180" t="s">
        <v>227</v>
      </c>
      <c r="E137" s="180">
        <v>935</v>
      </c>
      <c r="F137" s="179" t="s">
        <v>11</v>
      </c>
      <c r="G137" s="180">
        <v>2038</v>
      </c>
      <c r="H137" s="172">
        <v>168646.3</v>
      </c>
      <c r="I137" s="172">
        <v>171374.66200000001</v>
      </c>
      <c r="J137" s="172">
        <v>170495.49100000001</v>
      </c>
      <c r="K137" s="172">
        <v>167378.364</v>
      </c>
      <c r="L137" s="172">
        <v>165034.728</v>
      </c>
      <c r="M137" s="172">
        <v>166060.54399999999</v>
      </c>
      <c r="N137" s="172">
        <v>173601.90299999999</v>
      </c>
      <c r="O137" s="172">
        <f t="shared" si="2"/>
        <v>1182591.9920000001</v>
      </c>
      <c r="P137" s="172">
        <v>1182591.9920000001</v>
      </c>
    </row>
    <row r="138" spans="1:16" ht="11.4" x14ac:dyDescent="0.2">
      <c r="A138" s="182">
        <v>1478</v>
      </c>
      <c r="B138" s="179" t="s">
        <v>214</v>
      </c>
      <c r="C138" s="181" t="s">
        <v>22</v>
      </c>
      <c r="D138" s="180" t="s">
        <v>227</v>
      </c>
      <c r="E138" s="180">
        <v>935</v>
      </c>
      <c r="F138" s="179" t="s">
        <v>11</v>
      </c>
      <c r="G138" s="180">
        <v>2039</v>
      </c>
      <c r="H138" s="172">
        <v>167514.323</v>
      </c>
      <c r="I138" s="172">
        <v>170952.80499999999</v>
      </c>
      <c r="J138" s="172">
        <v>170562.356</v>
      </c>
      <c r="K138" s="172">
        <v>168021.935</v>
      </c>
      <c r="L138" s="172">
        <v>164725.64600000001</v>
      </c>
      <c r="M138" s="172">
        <v>165692.91099999999</v>
      </c>
      <c r="N138" s="172">
        <v>170120.11</v>
      </c>
      <c r="O138" s="172">
        <f t="shared" si="2"/>
        <v>1177590.0859999999</v>
      </c>
      <c r="P138" s="172">
        <v>1177590.0859999999</v>
      </c>
    </row>
    <row r="139" spans="1:16" ht="11.4" x14ac:dyDescent="0.2">
      <c r="A139" s="182">
        <v>1479</v>
      </c>
      <c r="B139" s="179" t="s">
        <v>214</v>
      </c>
      <c r="C139" s="181" t="s">
        <v>22</v>
      </c>
      <c r="D139" s="180" t="s">
        <v>227</v>
      </c>
      <c r="E139" s="180">
        <v>935</v>
      </c>
      <c r="F139" s="179" t="s">
        <v>11</v>
      </c>
      <c r="G139" s="180">
        <v>2040</v>
      </c>
      <c r="H139" s="172">
        <v>166427.23499999999</v>
      </c>
      <c r="I139" s="172">
        <v>170290.24900000001</v>
      </c>
      <c r="J139" s="172">
        <v>170534.27299999999</v>
      </c>
      <c r="K139" s="172">
        <v>168514.42800000001</v>
      </c>
      <c r="L139" s="172">
        <v>164690.152</v>
      </c>
      <c r="M139" s="172">
        <v>165136.76300000001</v>
      </c>
      <c r="N139" s="172">
        <v>167503.30799999999</v>
      </c>
      <c r="O139" s="172">
        <f t="shared" si="2"/>
        <v>1173096.4080000001</v>
      </c>
      <c r="P139" s="172">
        <v>1173096.4080000001</v>
      </c>
    </row>
    <row r="140" spans="1:16" ht="11.4" x14ac:dyDescent="0.2">
      <c r="A140" s="182">
        <v>1480</v>
      </c>
      <c r="B140" s="179" t="s">
        <v>214</v>
      </c>
      <c r="C140" s="181" t="s">
        <v>22</v>
      </c>
      <c r="D140" s="180" t="s">
        <v>227</v>
      </c>
      <c r="E140" s="180">
        <v>935</v>
      </c>
      <c r="F140" s="179" t="s">
        <v>11</v>
      </c>
      <c r="G140" s="180">
        <v>2041</v>
      </c>
      <c r="H140" s="172">
        <v>165462.62</v>
      </c>
      <c r="I140" s="172">
        <v>169599.48800000001</v>
      </c>
      <c r="J140" s="172">
        <v>170583.86600000001</v>
      </c>
      <c r="K140" s="172">
        <v>168997.902</v>
      </c>
      <c r="L140" s="172">
        <v>165002.32999999999</v>
      </c>
      <c r="M140" s="172">
        <v>164626.96299999999</v>
      </c>
      <c r="N140" s="172">
        <v>165667.01300000001</v>
      </c>
      <c r="O140" s="172">
        <f t="shared" si="2"/>
        <v>1169940.182</v>
      </c>
      <c r="P140" s="172">
        <v>1169940.182</v>
      </c>
    </row>
    <row r="141" spans="1:16" ht="11.4" x14ac:dyDescent="0.2">
      <c r="A141" s="182">
        <v>1481</v>
      </c>
      <c r="B141" s="179" t="s">
        <v>214</v>
      </c>
      <c r="C141" s="181" t="s">
        <v>22</v>
      </c>
      <c r="D141" s="180" t="s">
        <v>227</v>
      </c>
      <c r="E141" s="180">
        <v>935</v>
      </c>
      <c r="F141" s="179" t="s">
        <v>11</v>
      </c>
      <c r="G141" s="180">
        <v>2042</v>
      </c>
      <c r="H141" s="172">
        <v>164535.82399999999</v>
      </c>
      <c r="I141" s="172">
        <v>168669.34899999999</v>
      </c>
      <c r="J141" s="172">
        <v>170531.52100000001</v>
      </c>
      <c r="K141" s="172">
        <v>169323.4</v>
      </c>
      <c r="L141" s="172">
        <v>165550.18299999999</v>
      </c>
      <c r="M141" s="172">
        <v>164086.63200000001</v>
      </c>
      <c r="N141" s="172">
        <v>164640.58900000001</v>
      </c>
      <c r="O141" s="172">
        <f t="shared" si="2"/>
        <v>1167337.4979999999</v>
      </c>
      <c r="P141" s="172">
        <v>1167337.4979999999</v>
      </c>
    </row>
    <row r="142" spans="1:16" ht="11.4" x14ac:dyDescent="0.2">
      <c r="A142" s="182">
        <v>1482</v>
      </c>
      <c r="B142" s="179" t="s">
        <v>214</v>
      </c>
      <c r="C142" s="181" t="s">
        <v>22</v>
      </c>
      <c r="D142" s="180" t="s">
        <v>227</v>
      </c>
      <c r="E142" s="180">
        <v>935</v>
      </c>
      <c r="F142" s="179" t="s">
        <v>11</v>
      </c>
      <c r="G142" s="180">
        <v>2043</v>
      </c>
      <c r="H142" s="172">
        <v>163656.15900000001</v>
      </c>
      <c r="I142" s="172">
        <v>167567.087</v>
      </c>
      <c r="J142" s="172">
        <v>170333.774</v>
      </c>
      <c r="K142" s="172">
        <v>169506.62400000001</v>
      </c>
      <c r="L142" s="172">
        <v>166231.16500000001</v>
      </c>
      <c r="M142" s="172">
        <v>163594.78899999999</v>
      </c>
      <c r="N142" s="172">
        <v>164191.837</v>
      </c>
      <c r="O142" s="172">
        <f t="shared" si="2"/>
        <v>1165081.4350000001</v>
      </c>
      <c r="P142" s="172">
        <v>1165081.4350000001</v>
      </c>
    </row>
    <row r="143" spans="1:16" ht="11.4" x14ac:dyDescent="0.2">
      <c r="A143" s="182">
        <v>1483</v>
      </c>
      <c r="B143" s="179" t="s">
        <v>214</v>
      </c>
      <c r="C143" s="181" t="s">
        <v>22</v>
      </c>
      <c r="D143" s="180" t="s">
        <v>227</v>
      </c>
      <c r="E143" s="180">
        <v>935</v>
      </c>
      <c r="F143" s="179" t="s">
        <v>11</v>
      </c>
      <c r="G143" s="180">
        <v>2044</v>
      </c>
      <c r="H143" s="172">
        <v>162811.07399999999</v>
      </c>
      <c r="I143" s="172">
        <v>166409.329</v>
      </c>
      <c r="J143" s="172">
        <v>169927.842</v>
      </c>
      <c r="K143" s="172">
        <v>169590.18100000001</v>
      </c>
      <c r="L143" s="172">
        <v>166883.14300000001</v>
      </c>
      <c r="M143" s="172">
        <v>163298.29199999999</v>
      </c>
      <c r="N143" s="172">
        <v>163854.89799999999</v>
      </c>
      <c r="O143" s="172">
        <f t="shared" si="2"/>
        <v>1162774.7590000001</v>
      </c>
      <c r="P143" s="172">
        <v>1162774.7590000001</v>
      </c>
    </row>
    <row r="144" spans="1:16" ht="11.4" x14ac:dyDescent="0.2">
      <c r="A144" s="182">
        <v>1484</v>
      </c>
      <c r="B144" s="179" t="s">
        <v>214</v>
      </c>
      <c r="C144" s="181" t="s">
        <v>22</v>
      </c>
      <c r="D144" s="180" t="s">
        <v>227</v>
      </c>
      <c r="E144" s="180">
        <v>935</v>
      </c>
      <c r="F144" s="179" t="s">
        <v>11</v>
      </c>
      <c r="G144" s="180">
        <v>2045</v>
      </c>
      <c r="H144" s="172">
        <v>161985.73800000001</v>
      </c>
      <c r="I144" s="172">
        <v>165282.67600000001</v>
      </c>
      <c r="J144" s="172">
        <v>169277.462</v>
      </c>
      <c r="K144" s="172">
        <v>169589.58</v>
      </c>
      <c r="L144" s="172">
        <v>167393.565</v>
      </c>
      <c r="M144" s="172">
        <v>163277.71299999999</v>
      </c>
      <c r="N144" s="172">
        <v>163342.10800000001</v>
      </c>
      <c r="O144" s="172">
        <f t="shared" si="2"/>
        <v>1160148.8419999999</v>
      </c>
      <c r="P144" s="172">
        <v>1160148.8419999999</v>
      </c>
    </row>
    <row r="145" spans="1:16" ht="11.4" x14ac:dyDescent="0.2">
      <c r="A145" s="182">
        <v>1485</v>
      </c>
      <c r="B145" s="179" t="s">
        <v>214</v>
      </c>
      <c r="C145" s="181" t="s">
        <v>22</v>
      </c>
      <c r="D145" s="180" t="s">
        <v>227</v>
      </c>
      <c r="E145" s="180">
        <v>935</v>
      </c>
      <c r="F145" s="179" t="s">
        <v>11</v>
      </c>
      <c r="G145" s="180">
        <v>2046</v>
      </c>
      <c r="H145" s="172">
        <v>161255.99</v>
      </c>
      <c r="I145" s="172">
        <v>164359.90700000001</v>
      </c>
      <c r="J145" s="172">
        <v>168567.50099999999</v>
      </c>
      <c r="K145" s="172">
        <v>169615.15299999999</v>
      </c>
      <c r="L145" s="172">
        <v>167869.13099999999</v>
      </c>
      <c r="M145" s="172">
        <v>163587.976</v>
      </c>
      <c r="N145" s="172">
        <v>162811.46100000001</v>
      </c>
      <c r="O145" s="172">
        <f t="shared" si="2"/>
        <v>1158067.1189999999</v>
      </c>
      <c r="P145" s="172">
        <v>1158067.1189999999</v>
      </c>
    </row>
    <row r="146" spans="1:16" ht="11.4" x14ac:dyDescent="0.2">
      <c r="A146" s="182">
        <v>1486</v>
      </c>
      <c r="B146" s="179" t="s">
        <v>214</v>
      </c>
      <c r="C146" s="181" t="s">
        <v>22</v>
      </c>
      <c r="D146" s="180" t="s">
        <v>227</v>
      </c>
      <c r="E146" s="180">
        <v>935</v>
      </c>
      <c r="F146" s="179" t="s">
        <v>11</v>
      </c>
      <c r="G146" s="180">
        <v>2047</v>
      </c>
      <c r="H146" s="172">
        <v>160565.24600000001</v>
      </c>
      <c r="I146" s="172">
        <v>163471.81400000001</v>
      </c>
      <c r="J146" s="172">
        <v>167637.64799999999</v>
      </c>
      <c r="K146" s="172">
        <v>169559.13200000001</v>
      </c>
      <c r="L146" s="172">
        <v>168201.92800000001</v>
      </c>
      <c r="M146" s="172">
        <v>164150.62700000001</v>
      </c>
      <c r="N146" s="172">
        <v>162277.29699999999</v>
      </c>
      <c r="O146" s="172">
        <f t="shared" si="2"/>
        <v>1155863.692</v>
      </c>
      <c r="P146" s="172">
        <v>1155863.692</v>
      </c>
    </row>
    <row r="147" spans="1:16" ht="11.4" x14ac:dyDescent="0.2">
      <c r="A147" s="182">
        <v>1487</v>
      </c>
      <c r="B147" s="179" t="s">
        <v>214</v>
      </c>
      <c r="C147" s="181" t="s">
        <v>22</v>
      </c>
      <c r="D147" s="180" t="s">
        <v>227</v>
      </c>
      <c r="E147" s="180">
        <v>935</v>
      </c>
      <c r="F147" s="179" t="s">
        <v>11</v>
      </c>
      <c r="G147" s="180">
        <v>2048</v>
      </c>
      <c r="H147" s="172">
        <v>159898.58499999999</v>
      </c>
      <c r="I147" s="172">
        <v>162606.68799999999</v>
      </c>
      <c r="J147" s="172">
        <v>166553.986</v>
      </c>
      <c r="K147" s="172">
        <v>169375.94500000001</v>
      </c>
      <c r="L147" s="172">
        <v>168403.04</v>
      </c>
      <c r="M147" s="172">
        <v>164852.50399999999</v>
      </c>
      <c r="N147" s="172">
        <v>161814.99100000001</v>
      </c>
      <c r="O147" s="172">
        <f t="shared" si="2"/>
        <v>1153505.7389999998</v>
      </c>
      <c r="P147" s="172">
        <v>1153505.7389999998</v>
      </c>
    </row>
    <row r="148" spans="1:16" ht="11.4" x14ac:dyDescent="0.2">
      <c r="A148" s="182">
        <v>1488</v>
      </c>
      <c r="B148" s="179" t="s">
        <v>214</v>
      </c>
      <c r="C148" s="181" t="s">
        <v>22</v>
      </c>
      <c r="D148" s="180" t="s">
        <v>227</v>
      </c>
      <c r="E148" s="180">
        <v>935</v>
      </c>
      <c r="F148" s="179" t="s">
        <v>11</v>
      </c>
      <c r="G148" s="180">
        <v>2049</v>
      </c>
      <c r="H148" s="172">
        <v>159216.976</v>
      </c>
      <c r="I148" s="172">
        <v>161743.353</v>
      </c>
      <c r="J148" s="172">
        <v>165420.74600000001</v>
      </c>
      <c r="K148" s="172">
        <v>168993.389</v>
      </c>
      <c r="L148" s="172">
        <v>168505.96400000001</v>
      </c>
      <c r="M148" s="172">
        <v>165521.87899999999</v>
      </c>
      <c r="N148" s="172">
        <v>161558.93299999999</v>
      </c>
      <c r="O148" s="172">
        <f t="shared" si="2"/>
        <v>1150961.24</v>
      </c>
      <c r="P148" s="172">
        <v>1150961.24</v>
      </c>
    </row>
    <row r="149" spans="1:16" ht="11.4" x14ac:dyDescent="0.2">
      <c r="A149" s="182">
        <v>1489</v>
      </c>
      <c r="B149" s="179" t="s">
        <v>214</v>
      </c>
      <c r="C149" s="181" t="s">
        <v>22</v>
      </c>
      <c r="D149" s="180" t="s">
        <v>227</v>
      </c>
      <c r="E149" s="180">
        <v>935</v>
      </c>
      <c r="F149" s="179" t="s">
        <v>11</v>
      </c>
      <c r="G149" s="180">
        <v>2050</v>
      </c>
      <c r="H149" s="172">
        <v>158489.64000000001</v>
      </c>
      <c r="I149" s="172">
        <v>160876.16899999999</v>
      </c>
      <c r="J149" s="172">
        <v>164303.95800000001</v>
      </c>
      <c r="K149" s="172">
        <v>168366.62700000001</v>
      </c>
      <c r="L149" s="172">
        <v>168522.09700000001</v>
      </c>
      <c r="M149" s="172">
        <v>166043.57199999999</v>
      </c>
      <c r="N149" s="172">
        <v>161576.44399999999</v>
      </c>
      <c r="O149" s="172">
        <f t="shared" si="2"/>
        <v>1148178.5069999998</v>
      </c>
      <c r="P149" s="172">
        <v>1148178.5069999998</v>
      </c>
    </row>
    <row r="150" spans="1:16" ht="11.4" x14ac:dyDescent="0.2">
      <c r="A150" s="182">
        <v>1490</v>
      </c>
      <c r="B150" s="179" t="s">
        <v>214</v>
      </c>
      <c r="C150" s="181" t="s">
        <v>22</v>
      </c>
      <c r="D150" s="180" t="s">
        <v>227</v>
      </c>
      <c r="E150" s="180">
        <v>935</v>
      </c>
      <c r="F150" s="179" t="s">
        <v>11</v>
      </c>
      <c r="G150" s="180">
        <v>2051</v>
      </c>
      <c r="H150" s="172">
        <v>157800.31599999999</v>
      </c>
      <c r="I150" s="172">
        <v>160209.18</v>
      </c>
      <c r="J150" s="172">
        <v>163386.21</v>
      </c>
      <c r="K150" s="172">
        <v>167656.978</v>
      </c>
      <c r="L150" s="172">
        <v>168562.084</v>
      </c>
      <c r="M150" s="172">
        <v>166536.997</v>
      </c>
      <c r="N150" s="172">
        <v>161886.68700000001</v>
      </c>
      <c r="O150" s="172">
        <f t="shared" si="2"/>
        <v>1146038.452</v>
      </c>
      <c r="P150" s="172">
        <v>1146038.452</v>
      </c>
    </row>
    <row r="151" spans="1:16" ht="11.4" x14ac:dyDescent="0.2">
      <c r="A151" s="182">
        <v>1491</v>
      </c>
      <c r="B151" s="179" t="s">
        <v>214</v>
      </c>
      <c r="C151" s="181" t="s">
        <v>22</v>
      </c>
      <c r="D151" s="180" t="s">
        <v>227</v>
      </c>
      <c r="E151" s="180">
        <v>935</v>
      </c>
      <c r="F151" s="179" t="s">
        <v>11</v>
      </c>
      <c r="G151" s="180">
        <v>2052</v>
      </c>
      <c r="H151" s="172">
        <v>157060.14499999999</v>
      </c>
      <c r="I151" s="172">
        <v>159560.58600000001</v>
      </c>
      <c r="J151" s="172">
        <v>162503.932</v>
      </c>
      <c r="K151" s="172">
        <v>166730.07199999999</v>
      </c>
      <c r="L151" s="172">
        <v>168516.671</v>
      </c>
      <c r="M151" s="172">
        <v>166888.285</v>
      </c>
      <c r="N151" s="172">
        <v>162454.61900000001</v>
      </c>
      <c r="O151" s="172">
        <f t="shared" si="2"/>
        <v>1143714.31</v>
      </c>
      <c r="P151" s="172">
        <v>1143714.31</v>
      </c>
    </row>
    <row r="152" spans="1:16" ht="11.4" x14ac:dyDescent="0.2">
      <c r="A152" s="182">
        <v>1492</v>
      </c>
      <c r="B152" s="179" t="s">
        <v>214</v>
      </c>
      <c r="C152" s="181" t="s">
        <v>22</v>
      </c>
      <c r="D152" s="180" t="s">
        <v>227</v>
      </c>
      <c r="E152" s="180">
        <v>935</v>
      </c>
      <c r="F152" s="179" t="s">
        <v>11</v>
      </c>
      <c r="G152" s="180">
        <v>2053</v>
      </c>
      <c r="H152" s="172">
        <v>156291.046</v>
      </c>
      <c r="I152" s="172">
        <v>158897.22500000001</v>
      </c>
      <c r="J152" s="172">
        <v>161646.73300000001</v>
      </c>
      <c r="K152" s="172">
        <v>165651.72700000001</v>
      </c>
      <c r="L152" s="172">
        <v>168337.948</v>
      </c>
      <c r="M152" s="172">
        <v>167100.08600000001</v>
      </c>
      <c r="N152" s="172">
        <v>163166.429</v>
      </c>
      <c r="O152" s="172">
        <f t="shared" si="2"/>
        <v>1141091.1940000001</v>
      </c>
      <c r="P152" s="172">
        <v>1141091.1940000001</v>
      </c>
    </row>
    <row r="153" spans="1:16" ht="11.4" x14ac:dyDescent="0.2">
      <c r="A153" s="182">
        <v>1493</v>
      </c>
      <c r="B153" s="179" t="s">
        <v>214</v>
      </c>
      <c r="C153" s="181" t="s">
        <v>22</v>
      </c>
      <c r="D153" s="180" t="s">
        <v>227</v>
      </c>
      <c r="E153" s="180">
        <v>935</v>
      </c>
      <c r="F153" s="179" t="s">
        <v>11</v>
      </c>
      <c r="G153" s="180">
        <v>2054</v>
      </c>
      <c r="H153" s="172">
        <v>155523.32800000001</v>
      </c>
      <c r="I153" s="172">
        <v>158184.88</v>
      </c>
      <c r="J153" s="172">
        <v>160795.06299999999</v>
      </c>
      <c r="K153" s="172">
        <v>164530.424</v>
      </c>
      <c r="L153" s="172">
        <v>167959.80499999999</v>
      </c>
      <c r="M153" s="172">
        <v>167208.981</v>
      </c>
      <c r="N153" s="172">
        <v>163854.31400000001</v>
      </c>
      <c r="O153" s="172">
        <f t="shared" si="2"/>
        <v>1138056.7949999999</v>
      </c>
      <c r="P153" s="172">
        <v>1138056.7949999999</v>
      </c>
    </row>
    <row r="154" spans="1:16" ht="11.4" x14ac:dyDescent="0.2">
      <c r="A154" s="182">
        <v>1494</v>
      </c>
      <c r="B154" s="179" t="s">
        <v>214</v>
      </c>
      <c r="C154" s="181" t="s">
        <v>22</v>
      </c>
      <c r="D154" s="180" t="s">
        <v>227</v>
      </c>
      <c r="E154" s="180">
        <v>935</v>
      </c>
      <c r="F154" s="179" t="s">
        <v>11</v>
      </c>
      <c r="G154" s="180">
        <v>2055</v>
      </c>
      <c r="H154" s="172">
        <v>154771.731</v>
      </c>
      <c r="I154" s="172">
        <v>157413.55499999999</v>
      </c>
      <c r="J154" s="172">
        <v>159935.22399999999</v>
      </c>
      <c r="K154" s="172">
        <v>163436.07500000001</v>
      </c>
      <c r="L154" s="172">
        <v>167347.15400000001</v>
      </c>
      <c r="M154" s="172">
        <v>167235.397</v>
      </c>
      <c r="N154" s="172">
        <v>164404.946</v>
      </c>
      <c r="O154" s="172">
        <f t="shared" si="2"/>
        <v>1134544.0819999999</v>
      </c>
      <c r="P154" s="172">
        <v>1134544.0819999999</v>
      </c>
    </row>
    <row r="155" spans="1:16" ht="11.4" x14ac:dyDescent="0.2">
      <c r="A155" s="182">
        <v>1495</v>
      </c>
      <c r="B155" s="179" t="s">
        <v>214</v>
      </c>
      <c r="C155" s="181" t="s">
        <v>22</v>
      </c>
      <c r="D155" s="180" t="s">
        <v>227</v>
      </c>
      <c r="E155" s="180">
        <v>935</v>
      </c>
      <c r="F155" s="179" t="s">
        <v>11</v>
      </c>
      <c r="G155" s="180">
        <v>2056</v>
      </c>
      <c r="H155" s="172">
        <v>154102.89000000001</v>
      </c>
      <c r="I155" s="172">
        <v>156767.478</v>
      </c>
      <c r="J155" s="172">
        <v>159253.96799999999</v>
      </c>
      <c r="K155" s="172">
        <v>162499.617</v>
      </c>
      <c r="L155" s="172">
        <v>166632.31599999999</v>
      </c>
      <c r="M155" s="172">
        <v>167275.51</v>
      </c>
      <c r="N155" s="172">
        <v>164881.236</v>
      </c>
      <c r="O155" s="172">
        <f t="shared" si="2"/>
        <v>1131413.0149999999</v>
      </c>
      <c r="P155" s="172">
        <v>1131413.0149999999</v>
      </c>
    </row>
    <row r="156" spans="1:16" ht="11.4" x14ac:dyDescent="0.2">
      <c r="A156" s="182">
        <v>1496</v>
      </c>
      <c r="B156" s="179" t="s">
        <v>214</v>
      </c>
      <c r="C156" s="181" t="s">
        <v>22</v>
      </c>
      <c r="D156" s="180" t="s">
        <v>227</v>
      </c>
      <c r="E156" s="180">
        <v>935</v>
      </c>
      <c r="F156" s="179" t="s">
        <v>11</v>
      </c>
      <c r="G156" s="180">
        <v>2057</v>
      </c>
      <c r="H156" s="172">
        <v>153443.97200000001</v>
      </c>
      <c r="I156" s="172">
        <v>156060.44500000001</v>
      </c>
      <c r="J156" s="172">
        <v>158602.19</v>
      </c>
      <c r="K156" s="172">
        <v>161611.201</v>
      </c>
      <c r="L156" s="172">
        <v>165707.40900000001</v>
      </c>
      <c r="M156" s="172">
        <v>167238.50200000001</v>
      </c>
      <c r="N156" s="172">
        <v>165232.45499999999</v>
      </c>
      <c r="O156" s="172">
        <f t="shared" si="2"/>
        <v>1127896.1739999999</v>
      </c>
      <c r="P156" s="172">
        <v>1127896.1739999999</v>
      </c>
    </row>
    <row r="157" spans="1:16" ht="11.4" x14ac:dyDescent="0.2">
      <c r="A157" s="182">
        <v>1497</v>
      </c>
      <c r="B157" s="179" t="s">
        <v>214</v>
      </c>
      <c r="C157" s="181" t="s">
        <v>22</v>
      </c>
      <c r="D157" s="180" t="s">
        <v>227</v>
      </c>
      <c r="E157" s="180">
        <v>935</v>
      </c>
      <c r="F157" s="179" t="s">
        <v>11</v>
      </c>
      <c r="G157" s="180">
        <v>2058</v>
      </c>
      <c r="H157" s="172">
        <v>152787.49900000001</v>
      </c>
      <c r="I157" s="172">
        <v>155300.913</v>
      </c>
      <c r="J157" s="172">
        <v>157952.75599999999</v>
      </c>
      <c r="K157" s="172">
        <v>160765.25399999999</v>
      </c>
      <c r="L157" s="172">
        <v>164641.514</v>
      </c>
      <c r="M157" s="172">
        <v>167075.405</v>
      </c>
      <c r="N157" s="172">
        <v>165465.91</v>
      </c>
      <c r="O157" s="172">
        <f t="shared" si="2"/>
        <v>1123989.2509999999</v>
      </c>
      <c r="P157" s="172">
        <v>1123989.2509999999</v>
      </c>
    </row>
    <row r="158" spans="1:16" ht="11.4" x14ac:dyDescent="0.2">
      <c r="A158" s="182">
        <v>1498</v>
      </c>
      <c r="B158" s="179" t="s">
        <v>214</v>
      </c>
      <c r="C158" s="181" t="s">
        <v>22</v>
      </c>
      <c r="D158" s="180" t="s">
        <v>227</v>
      </c>
      <c r="E158" s="180">
        <v>935</v>
      </c>
      <c r="F158" s="179" t="s">
        <v>11</v>
      </c>
      <c r="G158" s="180">
        <v>2059</v>
      </c>
      <c r="H158" s="172">
        <v>152106.348</v>
      </c>
      <c r="I158" s="172">
        <v>154515.484</v>
      </c>
      <c r="J158" s="172">
        <v>157264.641</v>
      </c>
      <c r="K158" s="172">
        <v>159937.90100000001</v>
      </c>
      <c r="L158" s="172">
        <v>163539.65299999999</v>
      </c>
      <c r="M158" s="172">
        <v>166716.16200000001</v>
      </c>
      <c r="N158" s="172">
        <v>165612.26699999999</v>
      </c>
      <c r="O158" s="172">
        <f t="shared" si="2"/>
        <v>1119692.456</v>
      </c>
      <c r="P158" s="172">
        <v>1119692.456</v>
      </c>
    </row>
    <row r="159" spans="1:16" ht="11.4" x14ac:dyDescent="0.2">
      <c r="A159" s="182">
        <v>1499</v>
      </c>
      <c r="B159" s="179" t="s">
        <v>214</v>
      </c>
      <c r="C159" s="181" t="s">
        <v>22</v>
      </c>
      <c r="D159" s="180" t="s">
        <v>227</v>
      </c>
      <c r="E159" s="180">
        <v>935</v>
      </c>
      <c r="F159" s="179" t="s">
        <v>11</v>
      </c>
      <c r="G159" s="180">
        <v>2060</v>
      </c>
      <c r="H159" s="172">
        <v>151376.84099999999</v>
      </c>
      <c r="I159" s="172">
        <v>153727.522</v>
      </c>
      <c r="J159" s="172">
        <v>156507.962</v>
      </c>
      <c r="K159" s="172">
        <v>159107.12</v>
      </c>
      <c r="L159" s="172">
        <v>162467.76300000001</v>
      </c>
      <c r="M159" s="172">
        <v>166121.864</v>
      </c>
      <c r="N159" s="172">
        <v>165679.38500000001</v>
      </c>
      <c r="O159" s="172">
        <f t="shared" si="2"/>
        <v>1114988.4570000002</v>
      </c>
      <c r="P159" s="172">
        <v>1114988.4570000002</v>
      </c>
    </row>
    <row r="160" spans="1:16" ht="11.4" x14ac:dyDescent="0.2">
      <c r="A160" s="182">
        <v>1414</v>
      </c>
      <c r="B160" s="179" t="s">
        <v>215</v>
      </c>
      <c r="C160" s="181" t="s">
        <v>23</v>
      </c>
      <c r="D160" s="180" t="s">
        <v>226</v>
      </c>
      <c r="E160" s="180">
        <v>908</v>
      </c>
      <c r="F160" s="179" t="s">
        <v>11</v>
      </c>
      <c r="G160" s="180">
        <v>2014</v>
      </c>
      <c r="H160" s="172">
        <v>18979.325000000001</v>
      </c>
      <c r="I160" s="172">
        <v>22263.328000000001</v>
      </c>
      <c r="J160" s="172">
        <v>25727.477999999999</v>
      </c>
      <c r="K160" s="172">
        <v>26091.077000000001</v>
      </c>
      <c r="L160" s="172">
        <v>26157.376</v>
      </c>
      <c r="M160" s="172">
        <v>26294.197</v>
      </c>
      <c r="N160" s="172">
        <v>26770.57</v>
      </c>
      <c r="O160" s="172">
        <f t="shared" si="2"/>
        <v>172283.35100000002</v>
      </c>
      <c r="P160" s="172">
        <v>172283.35100000002</v>
      </c>
    </row>
    <row r="161" spans="1:16" ht="11.4" x14ac:dyDescent="0.2">
      <c r="A161" s="182">
        <v>1415</v>
      </c>
      <c r="B161" s="179" t="s">
        <v>215</v>
      </c>
      <c r="C161" s="181" t="s">
        <v>23</v>
      </c>
      <c r="D161" s="180" t="s">
        <v>226</v>
      </c>
      <c r="E161" s="180">
        <v>908</v>
      </c>
      <c r="F161" s="179" t="s">
        <v>11</v>
      </c>
      <c r="G161" s="180">
        <v>2015</v>
      </c>
      <c r="H161" s="172">
        <v>18634.191999999999</v>
      </c>
      <c r="I161" s="172">
        <v>21537.905999999999</v>
      </c>
      <c r="J161" s="172">
        <v>25405.662</v>
      </c>
      <c r="K161" s="172">
        <v>26123.272000000001</v>
      </c>
      <c r="L161" s="172">
        <v>26170.082999999999</v>
      </c>
      <c r="M161" s="172">
        <v>26275.387999999999</v>
      </c>
      <c r="N161" s="172">
        <v>26504.023000000001</v>
      </c>
      <c r="O161" s="172">
        <f t="shared" si="2"/>
        <v>170650.52600000001</v>
      </c>
      <c r="P161" s="172">
        <v>170650.52600000001</v>
      </c>
    </row>
    <row r="162" spans="1:16" ht="11.4" x14ac:dyDescent="0.2">
      <c r="A162" s="182">
        <v>1416</v>
      </c>
      <c r="B162" s="179" t="s">
        <v>215</v>
      </c>
      <c r="C162" s="181" t="s">
        <v>23</v>
      </c>
      <c r="D162" s="180" t="s">
        <v>226</v>
      </c>
      <c r="E162" s="180">
        <v>908</v>
      </c>
      <c r="F162" s="179" t="s">
        <v>11</v>
      </c>
      <c r="G162" s="180">
        <v>2016</v>
      </c>
      <c r="H162" s="172">
        <v>18418.377</v>
      </c>
      <c r="I162" s="172">
        <v>20902.581999999999</v>
      </c>
      <c r="J162" s="172">
        <v>24936.992999999999</v>
      </c>
      <c r="K162" s="172">
        <v>26166.261999999999</v>
      </c>
      <c r="L162" s="172">
        <v>26204.501</v>
      </c>
      <c r="M162" s="172">
        <v>26274.6</v>
      </c>
      <c r="N162" s="172">
        <v>26330.811000000002</v>
      </c>
      <c r="O162" s="172">
        <f t="shared" si="2"/>
        <v>169234.12599999999</v>
      </c>
      <c r="P162" s="172">
        <v>169234.12599999999</v>
      </c>
    </row>
    <row r="163" spans="1:16" ht="11.4" x14ac:dyDescent="0.2">
      <c r="A163" s="182">
        <v>1417</v>
      </c>
      <c r="B163" s="179" t="s">
        <v>215</v>
      </c>
      <c r="C163" s="181" t="s">
        <v>23</v>
      </c>
      <c r="D163" s="180" t="s">
        <v>226</v>
      </c>
      <c r="E163" s="180">
        <v>908</v>
      </c>
      <c r="F163" s="179" t="s">
        <v>11</v>
      </c>
      <c r="G163" s="180">
        <v>2017</v>
      </c>
      <c r="H163" s="172">
        <v>18295.465</v>
      </c>
      <c r="I163" s="172">
        <v>20320.325000000001</v>
      </c>
      <c r="J163" s="172">
        <v>24289.152999999998</v>
      </c>
      <c r="K163" s="172">
        <v>26223.624</v>
      </c>
      <c r="L163" s="172">
        <v>26234.187000000002</v>
      </c>
      <c r="M163" s="172">
        <v>26263.845000000001</v>
      </c>
      <c r="N163" s="172">
        <v>26253.077000000001</v>
      </c>
      <c r="O163" s="172">
        <f t="shared" si="2"/>
        <v>167879.67599999998</v>
      </c>
      <c r="P163" s="172">
        <v>167879.67599999998</v>
      </c>
    </row>
    <row r="164" spans="1:16" ht="11.4" x14ac:dyDescent="0.2">
      <c r="A164" s="182">
        <v>1418</v>
      </c>
      <c r="B164" s="179" t="s">
        <v>215</v>
      </c>
      <c r="C164" s="181" t="s">
        <v>23</v>
      </c>
      <c r="D164" s="180" t="s">
        <v>226</v>
      </c>
      <c r="E164" s="180">
        <v>908</v>
      </c>
      <c r="F164" s="179" t="s">
        <v>11</v>
      </c>
      <c r="G164" s="180">
        <v>2018</v>
      </c>
      <c r="H164" s="172">
        <v>18263.988000000001</v>
      </c>
      <c r="I164" s="172">
        <v>19802.825000000001</v>
      </c>
      <c r="J164" s="172">
        <v>23525.105</v>
      </c>
      <c r="K164" s="172">
        <v>26240.039000000001</v>
      </c>
      <c r="L164" s="172">
        <v>26262.511999999999</v>
      </c>
      <c r="M164" s="172">
        <v>26248.510999999999</v>
      </c>
      <c r="N164" s="172">
        <v>26246.431</v>
      </c>
      <c r="O164" s="172">
        <f t="shared" si="2"/>
        <v>166589.41100000002</v>
      </c>
      <c r="P164" s="172">
        <v>166589.41100000002</v>
      </c>
    </row>
    <row r="165" spans="1:16" ht="11.4" x14ac:dyDescent="0.2">
      <c r="A165" s="182">
        <v>1419</v>
      </c>
      <c r="B165" s="179" t="s">
        <v>215</v>
      </c>
      <c r="C165" s="181" t="s">
        <v>23</v>
      </c>
      <c r="D165" s="180" t="s">
        <v>226</v>
      </c>
      <c r="E165" s="180">
        <v>908</v>
      </c>
      <c r="F165" s="179" t="s">
        <v>11</v>
      </c>
      <c r="G165" s="180">
        <v>2019</v>
      </c>
      <c r="H165" s="172">
        <v>18315.097000000002</v>
      </c>
      <c r="I165" s="172">
        <v>19359.796999999999</v>
      </c>
      <c r="J165" s="172">
        <v>22746.994999999999</v>
      </c>
      <c r="K165" s="172">
        <v>26125.595000000001</v>
      </c>
      <c r="L165" s="172">
        <v>26295.922999999999</v>
      </c>
      <c r="M165" s="172">
        <v>26242.249</v>
      </c>
      <c r="N165" s="172">
        <v>26259.171999999999</v>
      </c>
      <c r="O165" s="172">
        <f t="shared" si="2"/>
        <v>165344.82799999998</v>
      </c>
      <c r="P165" s="172">
        <v>165344.82799999998</v>
      </c>
    </row>
    <row r="166" spans="1:16" ht="11.4" x14ac:dyDescent="0.2">
      <c r="A166" s="182">
        <v>1420</v>
      </c>
      <c r="B166" s="179" t="s">
        <v>215</v>
      </c>
      <c r="C166" s="181" t="s">
        <v>23</v>
      </c>
      <c r="D166" s="180" t="s">
        <v>226</v>
      </c>
      <c r="E166" s="180">
        <v>908</v>
      </c>
      <c r="F166" s="179" t="s">
        <v>11</v>
      </c>
      <c r="G166" s="180">
        <v>2020</v>
      </c>
      <c r="H166" s="172">
        <v>18434.936000000002</v>
      </c>
      <c r="I166" s="172">
        <v>18999.21</v>
      </c>
      <c r="J166" s="172">
        <v>22021.518</v>
      </c>
      <c r="K166" s="172">
        <v>25823.486000000001</v>
      </c>
      <c r="L166" s="172">
        <v>26332.5</v>
      </c>
      <c r="M166" s="172">
        <v>26251.263999999999</v>
      </c>
      <c r="N166" s="172">
        <v>26254.025000000001</v>
      </c>
      <c r="O166" s="172">
        <f t="shared" si="2"/>
        <v>164116.93900000001</v>
      </c>
      <c r="P166" s="172">
        <v>164116.93900000001</v>
      </c>
    </row>
    <row r="167" spans="1:16" ht="12" customHeight="1" x14ac:dyDescent="0.2">
      <c r="A167" s="182">
        <v>1541</v>
      </c>
      <c r="B167" s="179" t="s">
        <v>214</v>
      </c>
      <c r="C167" s="181" t="s">
        <v>23</v>
      </c>
      <c r="D167" s="180" t="s">
        <v>226</v>
      </c>
      <c r="E167" s="180">
        <v>908</v>
      </c>
      <c r="F167" s="179" t="s">
        <v>11</v>
      </c>
      <c r="G167" s="180">
        <v>2021</v>
      </c>
      <c r="H167" s="172">
        <v>18650.150000000001</v>
      </c>
      <c r="I167" s="172">
        <v>18752.881000000001</v>
      </c>
      <c r="J167" s="172">
        <v>21332.677</v>
      </c>
      <c r="K167" s="172">
        <v>25322.382000000001</v>
      </c>
      <c r="L167" s="172">
        <v>26367.434000000001</v>
      </c>
      <c r="M167" s="172">
        <v>26264.600999999999</v>
      </c>
      <c r="N167" s="172">
        <v>26230.695</v>
      </c>
      <c r="O167" s="172">
        <f t="shared" si="2"/>
        <v>162920.82</v>
      </c>
      <c r="P167" s="172">
        <v>162920.82</v>
      </c>
    </row>
    <row r="168" spans="1:16" ht="11.4" x14ac:dyDescent="0.2">
      <c r="A168" s="182">
        <v>1542</v>
      </c>
      <c r="B168" s="179" t="s">
        <v>214</v>
      </c>
      <c r="C168" s="181" t="s">
        <v>23</v>
      </c>
      <c r="D168" s="180" t="s">
        <v>226</v>
      </c>
      <c r="E168" s="180">
        <v>908</v>
      </c>
      <c r="F168" s="179" t="s">
        <v>11</v>
      </c>
      <c r="G168" s="180">
        <v>2022</v>
      </c>
      <c r="H168" s="172">
        <v>18928.856</v>
      </c>
      <c r="I168" s="172">
        <v>18609.507000000001</v>
      </c>
      <c r="J168" s="172">
        <v>20702.363000000001</v>
      </c>
      <c r="K168" s="172">
        <v>24637.179</v>
      </c>
      <c r="L168" s="172">
        <v>26413.182000000001</v>
      </c>
      <c r="M168" s="172">
        <v>26275.59</v>
      </c>
      <c r="N168" s="172">
        <v>26196.855</v>
      </c>
      <c r="O168" s="172">
        <f t="shared" si="2"/>
        <v>161763.53200000001</v>
      </c>
      <c r="P168" s="172">
        <v>161763.53200000001</v>
      </c>
    </row>
    <row r="169" spans="1:16" ht="11.4" x14ac:dyDescent="0.2">
      <c r="A169" s="182">
        <v>1543</v>
      </c>
      <c r="B169" s="179" t="s">
        <v>214</v>
      </c>
      <c r="C169" s="181" t="s">
        <v>23</v>
      </c>
      <c r="D169" s="180" t="s">
        <v>226</v>
      </c>
      <c r="E169" s="180">
        <v>908</v>
      </c>
      <c r="F169" s="179" t="s">
        <v>11</v>
      </c>
      <c r="G169" s="180">
        <v>2023</v>
      </c>
      <c r="H169" s="172">
        <v>19232.569</v>
      </c>
      <c r="I169" s="172">
        <v>18563.021000000001</v>
      </c>
      <c r="J169" s="172">
        <v>20147.759999999998</v>
      </c>
      <c r="K169" s="172">
        <v>23835.951000000001</v>
      </c>
      <c r="L169" s="172">
        <v>26411.361000000001</v>
      </c>
      <c r="M169" s="172">
        <v>26287.159</v>
      </c>
      <c r="N169" s="172">
        <v>26161.254000000001</v>
      </c>
      <c r="O169" s="172">
        <f t="shared" si="2"/>
        <v>160639.07500000001</v>
      </c>
      <c r="P169" s="172">
        <v>160639.07500000001</v>
      </c>
    </row>
    <row r="170" spans="1:16" ht="11.4" x14ac:dyDescent="0.2">
      <c r="A170" s="182">
        <v>1544</v>
      </c>
      <c r="B170" s="179" t="s">
        <v>214</v>
      </c>
      <c r="C170" s="181" t="s">
        <v>23</v>
      </c>
      <c r="D170" s="180" t="s">
        <v>226</v>
      </c>
      <c r="E170" s="180">
        <v>908</v>
      </c>
      <c r="F170" s="179" t="s">
        <v>11</v>
      </c>
      <c r="G170" s="180">
        <v>2024</v>
      </c>
      <c r="H170" s="172">
        <v>19508.185000000001</v>
      </c>
      <c r="I170" s="172">
        <v>18600.835999999999</v>
      </c>
      <c r="J170" s="172">
        <v>19681.774000000001</v>
      </c>
      <c r="K170" s="172">
        <v>23024.978999999999</v>
      </c>
      <c r="L170" s="172">
        <v>26272.315999999999</v>
      </c>
      <c r="M170" s="172">
        <v>26305.565999999999</v>
      </c>
      <c r="N170" s="172">
        <v>26138.785</v>
      </c>
      <c r="O170" s="172">
        <f t="shared" si="2"/>
        <v>159532.44099999999</v>
      </c>
      <c r="P170" s="172">
        <v>159532.44099999999</v>
      </c>
    </row>
    <row r="171" spans="1:16" ht="11.4" x14ac:dyDescent="0.2">
      <c r="A171" s="182">
        <v>1545</v>
      </c>
      <c r="B171" s="179" t="s">
        <v>214</v>
      </c>
      <c r="C171" s="181" t="s">
        <v>23</v>
      </c>
      <c r="D171" s="180" t="s">
        <v>226</v>
      </c>
      <c r="E171" s="180">
        <v>908</v>
      </c>
      <c r="F171" s="179" t="s">
        <v>11</v>
      </c>
      <c r="G171" s="180">
        <v>2025</v>
      </c>
      <c r="H171" s="172">
        <v>19720.781999999999</v>
      </c>
      <c r="I171" s="172">
        <v>18708.8</v>
      </c>
      <c r="J171" s="172">
        <v>19312.439999999999</v>
      </c>
      <c r="K171" s="172">
        <v>22275.416000000001</v>
      </c>
      <c r="L171" s="172">
        <v>25944.486000000001</v>
      </c>
      <c r="M171" s="172">
        <v>26329.634999999998</v>
      </c>
      <c r="N171" s="172">
        <v>26136.482</v>
      </c>
      <c r="O171" s="172">
        <f t="shared" si="2"/>
        <v>158428.041</v>
      </c>
      <c r="P171" s="172">
        <v>158428.041</v>
      </c>
    </row>
    <row r="172" spans="1:16" ht="11.4" x14ac:dyDescent="0.2">
      <c r="A172" s="182">
        <v>1546</v>
      </c>
      <c r="B172" s="179" t="s">
        <v>214</v>
      </c>
      <c r="C172" s="181" t="s">
        <v>23</v>
      </c>
      <c r="D172" s="180" t="s">
        <v>226</v>
      </c>
      <c r="E172" s="180">
        <v>908</v>
      </c>
      <c r="F172" s="179" t="s">
        <v>11</v>
      </c>
      <c r="G172" s="180">
        <v>2026</v>
      </c>
      <c r="H172" s="172">
        <v>19914.508000000002</v>
      </c>
      <c r="I172" s="172">
        <v>18913.162</v>
      </c>
      <c r="J172" s="172">
        <v>19057.445</v>
      </c>
      <c r="K172" s="172">
        <v>21582.741000000002</v>
      </c>
      <c r="L172" s="172">
        <v>25442.839</v>
      </c>
      <c r="M172" s="172">
        <v>26361.455999999998</v>
      </c>
      <c r="N172" s="172">
        <v>26145.906999999999</v>
      </c>
      <c r="O172" s="172">
        <f t="shared" si="2"/>
        <v>157418.05800000002</v>
      </c>
      <c r="P172" s="172">
        <v>157418.05800000002</v>
      </c>
    </row>
    <row r="173" spans="1:16" ht="11.4" x14ac:dyDescent="0.2">
      <c r="A173" s="182">
        <v>1547</v>
      </c>
      <c r="B173" s="179" t="s">
        <v>214</v>
      </c>
      <c r="C173" s="181" t="s">
        <v>23</v>
      </c>
      <c r="D173" s="180" t="s">
        <v>226</v>
      </c>
      <c r="E173" s="180">
        <v>908</v>
      </c>
      <c r="F173" s="179" t="s">
        <v>11</v>
      </c>
      <c r="G173" s="180">
        <v>2027</v>
      </c>
      <c r="H173" s="172">
        <v>20038.309000000001</v>
      </c>
      <c r="I173" s="172">
        <v>19189.819</v>
      </c>
      <c r="J173" s="172">
        <v>18913.208999999999</v>
      </c>
      <c r="K173" s="172">
        <v>20954.440999999999</v>
      </c>
      <c r="L173" s="172">
        <v>24764.28</v>
      </c>
      <c r="M173" s="172">
        <v>26409.8</v>
      </c>
      <c r="N173" s="172">
        <v>26158.328000000001</v>
      </c>
      <c r="O173" s="172">
        <f t="shared" si="2"/>
        <v>156428.18599999999</v>
      </c>
      <c r="P173" s="172">
        <v>156428.18599999999</v>
      </c>
    </row>
    <row r="174" spans="1:16" ht="11.4" x14ac:dyDescent="0.2">
      <c r="A174" s="182">
        <v>1548</v>
      </c>
      <c r="B174" s="179" t="s">
        <v>214</v>
      </c>
      <c r="C174" s="181" t="s">
        <v>23</v>
      </c>
      <c r="D174" s="180" t="s">
        <v>226</v>
      </c>
      <c r="E174" s="180">
        <v>908</v>
      </c>
      <c r="F174" s="179" t="s">
        <v>11</v>
      </c>
      <c r="G174" s="180">
        <v>2028</v>
      </c>
      <c r="H174" s="172">
        <v>20092.924999999999</v>
      </c>
      <c r="I174" s="172">
        <v>19498.744999999999</v>
      </c>
      <c r="J174" s="172">
        <v>18871.222000000002</v>
      </c>
      <c r="K174" s="172">
        <v>20405.753000000001</v>
      </c>
      <c r="L174" s="172">
        <v>23972.918000000001</v>
      </c>
      <c r="M174" s="172">
        <v>26412.787</v>
      </c>
      <c r="N174" s="172">
        <v>26174.293000000001</v>
      </c>
      <c r="O174" s="172">
        <f t="shared" si="2"/>
        <v>155428.64300000001</v>
      </c>
      <c r="P174" s="172">
        <v>155428.64300000001</v>
      </c>
    </row>
    <row r="175" spans="1:16" ht="11.4" x14ac:dyDescent="0.2">
      <c r="A175" s="182">
        <v>1549</v>
      </c>
      <c r="B175" s="179" t="s">
        <v>214</v>
      </c>
      <c r="C175" s="181" t="s">
        <v>23</v>
      </c>
      <c r="D175" s="180" t="s">
        <v>226</v>
      </c>
      <c r="E175" s="180">
        <v>908</v>
      </c>
      <c r="F175" s="179" t="s">
        <v>11</v>
      </c>
      <c r="G175" s="180">
        <v>2029</v>
      </c>
      <c r="H175" s="172">
        <v>20090.629000000001</v>
      </c>
      <c r="I175" s="172">
        <v>19783.64</v>
      </c>
      <c r="J175" s="172">
        <v>18916.877</v>
      </c>
      <c r="K175" s="172">
        <v>19948.082999999999</v>
      </c>
      <c r="L175" s="172">
        <v>23171.912</v>
      </c>
      <c r="M175" s="172">
        <v>26278.652999999998</v>
      </c>
      <c r="N175" s="172">
        <v>26197.973000000002</v>
      </c>
      <c r="O175" s="172">
        <f t="shared" si="2"/>
        <v>154387.76699999999</v>
      </c>
      <c r="P175" s="172">
        <v>154387.76699999999</v>
      </c>
    </row>
    <row r="176" spans="1:16" ht="11.4" x14ac:dyDescent="0.2">
      <c r="A176" s="182">
        <v>1550</v>
      </c>
      <c r="B176" s="179" t="s">
        <v>214</v>
      </c>
      <c r="C176" s="181" t="s">
        <v>23</v>
      </c>
      <c r="D176" s="180" t="s">
        <v>226</v>
      </c>
      <c r="E176" s="180">
        <v>908</v>
      </c>
      <c r="F176" s="179" t="s">
        <v>11</v>
      </c>
      <c r="G176" s="180">
        <v>2030</v>
      </c>
      <c r="H176" s="172">
        <v>20040.978999999999</v>
      </c>
      <c r="I176" s="172">
        <v>20005.125</v>
      </c>
      <c r="J176" s="172">
        <v>19035.046999999999</v>
      </c>
      <c r="K176" s="172">
        <v>19588.66</v>
      </c>
      <c r="L176" s="172">
        <v>22431.241999999998</v>
      </c>
      <c r="M176" s="172">
        <v>25955.294000000002</v>
      </c>
      <c r="N176" s="172">
        <v>26226.091</v>
      </c>
      <c r="O176" s="172">
        <f t="shared" si="2"/>
        <v>153282.43800000002</v>
      </c>
      <c r="P176" s="172">
        <v>153282.43800000002</v>
      </c>
    </row>
    <row r="177" spans="1:16" ht="11.4" x14ac:dyDescent="0.2">
      <c r="A177" s="182">
        <v>1551</v>
      </c>
      <c r="B177" s="179" t="s">
        <v>214</v>
      </c>
      <c r="C177" s="181" t="s">
        <v>23</v>
      </c>
      <c r="D177" s="180" t="s">
        <v>226</v>
      </c>
      <c r="E177" s="180">
        <v>908</v>
      </c>
      <c r="F177" s="179" t="s">
        <v>11</v>
      </c>
      <c r="G177" s="180">
        <v>2031</v>
      </c>
      <c r="H177" s="172">
        <v>19987.939999999999</v>
      </c>
      <c r="I177" s="172">
        <v>20194.179</v>
      </c>
      <c r="J177" s="172">
        <v>19236.465</v>
      </c>
      <c r="K177" s="172">
        <v>19334.938999999998</v>
      </c>
      <c r="L177" s="172">
        <v>21746.948</v>
      </c>
      <c r="M177" s="172">
        <v>25461.9</v>
      </c>
      <c r="N177" s="172">
        <v>26259.942999999999</v>
      </c>
      <c r="O177" s="172">
        <f t="shared" si="2"/>
        <v>152222.31400000001</v>
      </c>
      <c r="P177" s="172">
        <v>152222.31400000001</v>
      </c>
    </row>
    <row r="178" spans="1:16" ht="11.4" x14ac:dyDescent="0.2">
      <c r="A178" s="182">
        <v>1552</v>
      </c>
      <c r="B178" s="179" t="s">
        <v>214</v>
      </c>
      <c r="C178" s="181" t="s">
        <v>23</v>
      </c>
      <c r="D178" s="180" t="s">
        <v>226</v>
      </c>
      <c r="E178" s="180">
        <v>908</v>
      </c>
      <c r="F178" s="179" t="s">
        <v>11</v>
      </c>
      <c r="G178" s="180">
        <v>2032</v>
      </c>
      <c r="H178" s="172">
        <v>19883.152999999998</v>
      </c>
      <c r="I178" s="172">
        <v>20316.715</v>
      </c>
      <c r="J178" s="172">
        <v>19512.775000000001</v>
      </c>
      <c r="K178" s="172">
        <v>19191.787</v>
      </c>
      <c r="L178" s="172">
        <v>21125.141</v>
      </c>
      <c r="M178" s="172">
        <v>24792.804</v>
      </c>
      <c r="N178" s="172">
        <v>26310.337</v>
      </c>
      <c r="O178" s="172">
        <f t="shared" si="2"/>
        <v>151132.712</v>
      </c>
      <c r="P178" s="172">
        <v>151132.712</v>
      </c>
    </row>
    <row r="179" spans="1:16" ht="11.4" x14ac:dyDescent="0.2">
      <c r="A179" s="182">
        <v>1553</v>
      </c>
      <c r="B179" s="179" t="s">
        <v>214</v>
      </c>
      <c r="C179" s="181" t="s">
        <v>23</v>
      </c>
      <c r="D179" s="180" t="s">
        <v>226</v>
      </c>
      <c r="E179" s="180">
        <v>908</v>
      </c>
      <c r="F179" s="179" t="s">
        <v>11</v>
      </c>
      <c r="G179" s="180">
        <v>2033</v>
      </c>
      <c r="H179" s="172">
        <v>19730.848999999998</v>
      </c>
      <c r="I179" s="172">
        <v>20375.127</v>
      </c>
      <c r="J179" s="172">
        <v>19824.698</v>
      </c>
      <c r="K179" s="172">
        <v>19152.402999999998</v>
      </c>
      <c r="L179" s="172">
        <v>20581.846000000001</v>
      </c>
      <c r="M179" s="172">
        <v>24011.626</v>
      </c>
      <c r="N179" s="172">
        <v>26316.852999999999</v>
      </c>
      <c r="O179" s="172">
        <f t="shared" si="2"/>
        <v>149993.402</v>
      </c>
      <c r="P179" s="172">
        <v>149993.402</v>
      </c>
    </row>
    <row r="180" spans="1:16" ht="11.4" x14ac:dyDescent="0.2">
      <c r="A180" s="182">
        <v>1554</v>
      </c>
      <c r="B180" s="179" t="s">
        <v>214</v>
      </c>
      <c r="C180" s="181" t="s">
        <v>23</v>
      </c>
      <c r="D180" s="180" t="s">
        <v>226</v>
      </c>
      <c r="E180" s="180">
        <v>908</v>
      </c>
      <c r="F180" s="179" t="s">
        <v>11</v>
      </c>
      <c r="G180" s="180">
        <v>2034</v>
      </c>
      <c r="H180" s="172">
        <v>19539.136999999999</v>
      </c>
      <c r="I180" s="172">
        <v>20380.548999999999</v>
      </c>
      <c r="J180" s="172">
        <v>20115.655999999999</v>
      </c>
      <c r="K180" s="172">
        <v>19202.767</v>
      </c>
      <c r="L180" s="172">
        <v>20128.796999999999</v>
      </c>
      <c r="M180" s="172">
        <v>23219.580999999998</v>
      </c>
      <c r="N180" s="172">
        <v>26187.673999999999</v>
      </c>
      <c r="O180" s="172">
        <f t="shared" si="2"/>
        <v>148774.16099999999</v>
      </c>
      <c r="P180" s="172">
        <v>148774.16099999999</v>
      </c>
    </row>
    <row r="181" spans="1:16" ht="11.4" x14ac:dyDescent="0.2">
      <c r="A181" s="182">
        <v>1555</v>
      </c>
      <c r="B181" s="179" t="s">
        <v>214</v>
      </c>
      <c r="C181" s="181" t="s">
        <v>23</v>
      </c>
      <c r="D181" s="180" t="s">
        <v>226</v>
      </c>
      <c r="E181" s="180">
        <v>908</v>
      </c>
      <c r="F181" s="179" t="s">
        <v>11</v>
      </c>
      <c r="G181" s="180">
        <v>2035</v>
      </c>
      <c r="H181" s="172">
        <v>19315.314999999999</v>
      </c>
      <c r="I181" s="172">
        <v>20338.02</v>
      </c>
      <c r="J181" s="172">
        <v>20345.363000000001</v>
      </c>
      <c r="K181" s="172">
        <v>19327.236000000001</v>
      </c>
      <c r="L181" s="172">
        <v>19773.151000000002</v>
      </c>
      <c r="M181" s="172">
        <v>22484.691999999999</v>
      </c>
      <c r="N181" s="172">
        <v>25868.706999999999</v>
      </c>
      <c r="O181" s="172">
        <f t="shared" si="2"/>
        <v>147452.484</v>
      </c>
      <c r="P181" s="172">
        <v>147452.484</v>
      </c>
    </row>
    <row r="182" spans="1:16" ht="11.4" x14ac:dyDescent="0.2">
      <c r="A182" s="182">
        <v>1556</v>
      </c>
      <c r="B182" s="179" t="s">
        <v>214</v>
      </c>
      <c r="C182" s="181" t="s">
        <v>23</v>
      </c>
      <c r="D182" s="180" t="s">
        <v>226</v>
      </c>
      <c r="E182" s="180">
        <v>908</v>
      </c>
      <c r="F182" s="179" t="s">
        <v>11</v>
      </c>
      <c r="G182" s="180">
        <v>2036</v>
      </c>
      <c r="H182" s="172">
        <v>19115.830999999998</v>
      </c>
      <c r="I182" s="172">
        <v>20279.886999999999</v>
      </c>
      <c r="J182" s="172">
        <v>20530.793000000001</v>
      </c>
      <c r="K182" s="172">
        <v>19528.170999999998</v>
      </c>
      <c r="L182" s="172">
        <v>19525.490000000002</v>
      </c>
      <c r="M182" s="172">
        <v>21812.621999999999</v>
      </c>
      <c r="N182" s="172">
        <v>25385.956999999999</v>
      </c>
      <c r="O182" s="172">
        <f t="shared" si="2"/>
        <v>146178.75100000002</v>
      </c>
      <c r="P182" s="172">
        <v>146178.75100000002</v>
      </c>
    </row>
    <row r="183" spans="1:16" ht="11.4" x14ac:dyDescent="0.2">
      <c r="A183" s="182">
        <v>1557</v>
      </c>
      <c r="B183" s="179" t="s">
        <v>214</v>
      </c>
      <c r="C183" s="181" t="s">
        <v>23</v>
      </c>
      <c r="D183" s="180" t="s">
        <v>226</v>
      </c>
      <c r="E183" s="180">
        <v>908</v>
      </c>
      <c r="F183" s="179" t="s">
        <v>11</v>
      </c>
      <c r="G183" s="180">
        <v>2037</v>
      </c>
      <c r="H183" s="172">
        <v>18892.925999999999</v>
      </c>
      <c r="I183" s="172">
        <v>20173.539000000001</v>
      </c>
      <c r="J183" s="172">
        <v>20652.226999999999</v>
      </c>
      <c r="K183" s="172">
        <v>19803.975999999999</v>
      </c>
      <c r="L183" s="172">
        <v>19385.736000000001</v>
      </c>
      <c r="M183" s="172">
        <v>21200.008000000002</v>
      </c>
      <c r="N183" s="172">
        <v>24728.331999999999</v>
      </c>
      <c r="O183" s="172">
        <f t="shared" si="2"/>
        <v>144836.74400000001</v>
      </c>
      <c r="P183" s="172">
        <v>144836.74400000001</v>
      </c>
    </row>
    <row r="184" spans="1:16" ht="11.4" x14ac:dyDescent="0.2">
      <c r="A184" s="182">
        <v>1558</v>
      </c>
      <c r="B184" s="179" t="s">
        <v>214</v>
      </c>
      <c r="C184" s="181" t="s">
        <v>23</v>
      </c>
      <c r="D184" s="180" t="s">
        <v>226</v>
      </c>
      <c r="E184" s="180">
        <v>908</v>
      </c>
      <c r="F184" s="179" t="s">
        <v>11</v>
      </c>
      <c r="G184" s="180">
        <v>2038</v>
      </c>
      <c r="H184" s="172">
        <v>18650.120999999999</v>
      </c>
      <c r="I184" s="172">
        <v>20022.295999999998</v>
      </c>
      <c r="J184" s="172">
        <v>20710.313999999998</v>
      </c>
      <c r="K184" s="172">
        <v>20114.628000000001</v>
      </c>
      <c r="L184" s="172">
        <v>19345.876</v>
      </c>
      <c r="M184" s="172">
        <v>20660.812000000002</v>
      </c>
      <c r="N184" s="172">
        <v>23956.677</v>
      </c>
      <c r="O184" s="172">
        <f t="shared" si="2"/>
        <v>143460.72400000002</v>
      </c>
      <c r="P184" s="172">
        <v>143460.72400000002</v>
      </c>
    </row>
    <row r="185" spans="1:16" ht="11.4" x14ac:dyDescent="0.2">
      <c r="A185" s="182">
        <v>1559</v>
      </c>
      <c r="B185" s="179" t="s">
        <v>214</v>
      </c>
      <c r="C185" s="181" t="s">
        <v>23</v>
      </c>
      <c r="D185" s="180" t="s">
        <v>226</v>
      </c>
      <c r="E185" s="180">
        <v>908</v>
      </c>
      <c r="F185" s="179" t="s">
        <v>11</v>
      </c>
      <c r="G185" s="180">
        <v>2039</v>
      </c>
      <c r="H185" s="172">
        <v>18396.017</v>
      </c>
      <c r="I185" s="172">
        <v>19833.996999999999</v>
      </c>
      <c r="J185" s="172">
        <v>20716.705000000002</v>
      </c>
      <c r="K185" s="172">
        <v>20404.628000000001</v>
      </c>
      <c r="L185" s="172">
        <v>19393.147000000001</v>
      </c>
      <c r="M185" s="172">
        <v>20207.86</v>
      </c>
      <c r="N185" s="172">
        <v>23171.913</v>
      </c>
      <c r="O185" s="172">
        <f t="shared" si="2"/>
        <v>142124.26699999999</v>
      </c>
      <c r="P185" s="172">
        <v>142124.26699999999</v>
      </c>
    </row>
    <row r="186" spans="1:16" ht="11.4" x14ac:dyDescent="0.2">
      <c r="A186" s="182">
        <v>1560</v>
      </c>
      <c r="B186" s="179" t="s">
        <v>214</v>
      </c>
      <c r="C186" s="181" t="s">
        <v>23</v>
      </c>
      <c r="D186" s="180" t="s">
        <v>226</v>
      </c>
      <c r="E186" s="180">
        <v>908</v>
      </c>
      <c r="F186" s="179" t="s">
        <v>11</v>
      </c>
      <c r="G186" s="180">
        <v>2040</v>
      </c>
      <c r="H186" s="172">
        <v>18139.594000000001</v>
      </c>
      <c r="I186" s="172">
        <v>19615.039000000001</v>
      </c>
      <c r="J186" s="172">
        <v>20679.153999999999</v>
      </c>
      <c r="K186" s="172">
        <v>20636.361000000001</v>
      </c>
      <c r="L186" s="172">
        <v>19515.151999999998</v>
      </c>
      <c r="M186" s="172">
        <v>19851.055</v>
      </c>
      <c r="N186" s="172">
        <v>22443.368999999999</v>
      </c>
      <c r="O186" s="172">
        <f t="shared" si="2"/>
        <v>140879.72400000002</v>
      </c>
      <c r="P186" s="172">
        <v>140879.72400000002</v>
      </c>
    </row>
    <row r="187" spans="1:16" ht="11.4" x14ac:dyDescent="0.2">
      <c r="A187" s="182">
        <v>1561</v>
      </c>
      <c r="B187" s="179" t="s">
        <v>214</v>
      </c>
      <c r="C187" s="181" t="s">
        <v>23</v>
      </c>
      <c r="D187" s="180" t="s">
        <v>226</v>
      </c>
      <c r="E187" s="180">
        <v>908</v>
      </c>
      <c r="F187" s="179" t="s">
        <v>11</v>
      </c>
      <c r="G187" s="180">
        <v>2041</v>
      </c>
      <c r="H187" s="172">
        <v>17935.516</v>
      </c>
      <c r="I187" s="172">
        <v>19402.888999999999</v>
      </c>
      <c r="J187" s="172">
        <v>20610.323</v>
      </c>
      <c r="K187" s="172">
        <v>20814.395</v>
      </c>
      <c r="L187" s="172">
        <v>19713.806</v>
      </c>
      <c r="M187" s="172">
        <v>19605.251</v>
      </c>
      <c r="N187" s="172">
        <v>21777.014999999999</v>
      </c>
      <c r="O187" s="172">
        <f t="shared" si="2"/>
        <v>139859.19500000001</v>
      </c>
      <c r="P187" s="172">
        <v>139859.19500000001</v>
      </c>
    </row>
    <row r="188" spans="1:16" ht="11.4" x14ac:dyDescent="0.2">
      <c r="A188" s="182">
        <v>1562</v>
      </c>
      <c r="B188" s="179" t="s">
        <v>214</v>
      </c>
      <c r="C188" s="181" t="s">
        <v>23</v>
      </c>
      <c r="D188" s="180" t="s">
        <v>226</v>
      </c>
      <c r="E188" s="180">
        <v>908</v>
      </c>
      <c r="F188" s="179" t="s">
        <v>11</v>
      </c>
      <c r="G188" s="180">
        <v>2042</v>
      </c>
      <c r="H188" s="172">
        <v>17739.039000000001</v>
      </c>
      <c r="I188" s="172">
        <v>19172.27</v>
      </c>
      <c r="J188" s="172">
        <v>20496.916000000001</v>
      </c>
      <c r="K188" s="172">
        <v>20929.657999999999</v>
      </c>
      <c r="L188" s="172">
        <v>19986.421999999999</v>
      </c>
      <c r="M188" s="172">
        <v>19465.764999999999</v>
      </c>
      <c r="N188" s="172">
        <v>21169.553</v>
      </c>
      <c r="O188" s="172">
        <f t="shared" si="2"/>
        <v>138959.62299999999</v>
      </c>
      <c r="P188" s="172">
        <v>138959.62299999999</v>
      </c>
    </row>
    <row r="189" spans="1:16" ht="11.4" x14ac:dyDescent="0.2">
      <c r="A189" s="182">
        <v>1563</v>
      </c>
      <c r="B189" s="179" t="s">
        <v>214</v>
      </c>
      <c r="C189" s="181" t="s">
        <v>23</v>
      </c>
      <c r="D189" s="180" t="s">
        <v>226</v>
      </c>
      <c r="E189" s="180">
        <v>908</v>
      </c>
      <c r="F189" s="179" t="s">
        <v>11</v>
      </c>
      <c r="G189" s="180">
        <v>2043</v>
      </c>
      <c r="H189" s="172">
        <v>17550.740000000002</v>
      </c>
      <c r="I189" s="172">
        <v>18929.89</v>
      </c>
      <c r="J189" s="172">
        <v>20344.625</v>
      </c>
      <c r="K189" s="172">
        <v>20986.044000000002</v>
      </c>
      <c r="L189" s="172">
        <v>20295.328000000001</v>
      </c>
      <c r="M189" s="172">
        <v>19426.269</v>
      </c>
      <c r="N189" s="172">
        <v>20636.865000000002</v>
      </c>
      <c r="O189" s="172">
        <f t="shared" si="2"/>
        <v>138169.761</v>
      </c>
      <c r="P189" s="172">
        <v>138169.761</v>
      </c>
    </row>
    <row r="190" spans="1:16" ht="11.4" x14ac:dyDescent="0.2">
      <c r="A190" s="182">
        <v>1564</v>
      </c>
      <c r="B190" s="179" t="s">
        <v>214</v>
      </c>
      <c r="C190" s="181" t="s">
        <v>23</v>
      </c>
      <c r="D190" s="180" t="s">
        <v>226</v>
      </c>
      <c r="E190" s="180">
        <v>908</v>
      </c>
      <c r="F190" s="179" t="s">
        <v>11</v>
      </c>
      <c r="G190" s="180">
        <v>2044</v>
      </c>
      <c r="H190" s="172">
        <v>17371.008000000002</v>
      </c>
      <c r="I190" s="172">
        <v>18682.848999999998</v>
      </c>
      <c r="J190" s="172">
        <v>20160.808000000001</v>
      </c>
      <c r="K190" s="172">
        <v>20995.263999999999</v>
      </c>
      <c r="L190" s="172">
        <v>20585.172999999999</v>
      </c>
      <c r="M190" s="172">
        <v>19473.88</v>
      </c>
      <c r="N190" s="172">
        <v>20191.017</v>
      </c>
      <c r="O190" s="172">
        <f t="shared" si="2"/>
        <v>137459.99900000001</v>
      </c>
      <c r="P190" s="172">
        <v>137459.99900000001</v>
      </c>
    </row>
    <row r="191" spans="1:16" ht="11.4" x14ac:dyDescent="0.2">
      <c r="A191" s="182">
        <v>1565</v>
      </c>
      <c r="B191" s="179" t="s">
        <v>214</v>
      </c>
      <c r="C191" s="181" t="s">
        <v>23</v>
      </c>
      <c r="D191" s="180" t="s">
        <v>226</v>
      </c>
      <c r="E191" s="180">
        <v>908</v>
      </c>
      <c r="F191" s="179" t="s">
        <v>11</v>
      </c>
      <c r="G191" s="180">
        <v>2045</v>
      </c>
      <c r="H191" s="172">
        <v>17200.713</v>
      </c>
      <c r="I191" s="172">
        <v>18434.546999999999</v>
      </c>
      <c r="J191" s="172">
        <v>19949.753000000001</v>
      </c>
      <c r="K191" s="172">
        <v>20962.907999999999</v>
      </c>
      <c r="L191" s="172">
        <v>20816.821</v>
      </c>
      <c r="M191" s="172">
        <v>19594.452000000001</v>
      </c>
      <c r="N191" s="172">
        <v>19839.092000000001</v>
      </c>
      <c r="O191" s="172">
        <f t="shared" si="2"/>
        <v>136798.28599999999</v>
      </c>
      <c r="P191" s="172">
        <v>136798.28599999999</v>
      </c>
    </row>
    <row r="192" spans="1:16" ht="11.4" x14ac:dyDescent="0.2">
      <c r="A192" s="182">
        <v>1566</v>
      </c>
      <c r="B192" s="179" t="s">
        <v>214</v>
      </c>
      <c r="C192" s="181" t="s">
        <v>23</v>
      </c>
      <c r="D192" s="180" t="s">
        <v>226</v>
      </c>
      <c r="E192" s="180">
        <v>908</v>
      </c>
      <c r="F192" s="179" t="s">
        <v>11</v>
      </c>
      <c r="G192" s="180">
        <v>2046</v>
      </c>
      <c r="H192" s="172">
        <v>17090.969000000001</v>
      </c>
      <c r="I192" s="172">
        <v>18220.592000000001</v>
      </c>
      <c r="J192" s="172">
        <v>19730.223000000002</v>
      </c>
      <c r="K192" s="172">
        <v>20889.978999999999</v>
      </c>
      <c r="L192" s="172">
        <v>20995.001</v>
      </c>
      <c r="M192" s="172">
        <v>19794.752</v>
      </c>
      <c r="N192" s="172">
        <v>19597.035</v>
      </c>
      <c r="O192" s="172">
        <f t="shared" si="2"/>
        <v>136318.55100000001</v>
      </c>
      <c r="P192" s="172">
        <v>136318.55100000001</v>
      </c>
    </row>
    <row r="193" spans="1:16" ht="11.4" x14ac:dyDescent="0.2">
      <c r="A193" s="182">
        <v>1567</v>
      </c>
      <c r="B193" s="179" t="s">
        <v>214</v>
      </c>
      <c r="C193" s="181" t="s">
        <v>23</v>
      </c>
      <c r="D193" s="180" t="s">
        <v>226</v>
      </c>
      <c r="E193" s="180">
        <v>908</v>
      </c>
      <c r="F193" s="179" t="s">
        <v>11</v>
      </c>
      <c r="G193" s="180">
        <v>2047</v>
      </c>
      <c r="H193" s="172">
        <v>16998.38</v>
      </c>
      <c r="I193" s="172">
        <v>18019.77</v>
      </c>
      <c r="J193" s="172">
        <v>19496.541000000001</v>
      </c>
      <c r="K193" s="172">
        <v>20774.781999999999</v>
      </c>
      <c r="L193" s="172">
        <v>21110.895</v>
      </c>
      <c r="M193" s="172">
        <v>20069.043000000001</v>
      </c>
      <c r="N193" s="172">
        <v>19461.111000000001</v>
      </c>
      <c r="O193" s="172">
        <f t="shared" si="2"/>
        <v>135930.522</v>
      </c>
      <c r="P193" s="172">
        <v>135930.522</v>
      </c>
    </row>
    <row r="194" spans="1:16" ht="11.4" x14ac:dyDescent="0.2">
      <c r="A194" s="182">
        <v>1568</v>
      </c>
      <c r="B194" s="179" t="s">
        <v>214</v>
      </c>
      <c r="C194" s="181" t="s">
        <v>23</v>
      </c>
      <c r="D194" s="180" t="s">
        <v>226</v>
      </c>
      <c r="E194" s="180">
        <v>908</v>
      </c>
      <c r="F194" s="179" t="s">
        <v>11</v>
      </c>
      <c r="G194" s="180">
        <v>2048</v>
      </c>
      <c r="H194" s="172">
        <v>16919.919999999998</v>
      </c>
      <c r="I194" s="172">
        <v>17831.892</v>
      </c>
      <c r="J194" s="172">
        <v>19253.473000000002</v>
      </c>
      <c r="K194" s="172">
        <v>20621.849999999999</v>
      </c>
      <c r="L194" s="172">
        <v>21166.427</v>
      </c>
      <c r="M194" s="172">
        <v>20377.276999999998</v>
      </c>
      <c r="N194" s="172">
        <v>19423.123</v>
      </c>
      <c r="O194" s="172">
        <f t="shared" ref="O194:O257" si="3">SUM(H194:N194)</f>
        <v>135593.962</v>
      </c>
      <c r="P194" s="172">
        <v>135593.962</v>
      </c>
    </row>
    <row r="195" spans="1:16" ht="11.4" x14ac:dyDescent="0.2">
      <c r="A195" s="182">
        <v>1569</v>
      </c>
      <c r="B195" s="179" t="s">
        <v>214</v>
      </c>
      <c r="C195" s="181" t="s">
        <v>23</v>
      </c>
      <c r="D195" s="180" t="s">
        <v>226</v>
      </c>
      <c r="E195" s="180">
        <v>908</v>
      </c>
      <c r="F195" s="179" t="s">
        <v>11</v>
      </c>
      <c r="G195" s="180">
        <v>2049</v>
      </c>
      <c r="H195" s="172">
        <v>16854.289000000001</v>
      </c>
      <c r="I195" s="172">
        <v>17655.985000000001</v>
      </c>
      <c r="J195" s="172">
        <v>19007.682000000001</v>
      </c>
      <c r="K195" s="172">
        <v>20438.468000000001</v>
      </c>
      <c r="L195" s="172">
        <v>21173.062999999998</v>
      </c>
      <c r="M195" s="172">
        <v>20663.536</v>
      </c>
      <c r="N195" s="172">
        <v>19469.864000000001</v>
      </c>
      <c r="O195" s="172">
        <f t="shared" si="3"/>
        <v>135262.88699999999</v>
      </c>
      <c r="P195" s="172">
        <v>135262.88699999999</v>
      </c>
    </row>
    <row r="196" spans="1:16" ht="11.4" x14ac:dyDescent="0.2">
      <c r="A196" s="182">
        <v>1570</v>
      </c>
      <c r="B196" s="179" t="s">
        <v>214</v>
      </c>
      <c r="C196" s="181" t="s">
        <v>23</v>
      </c>
      <c r="D196" s="180" t="s">
        <v>226</v>
      </c>
      <c r="E196" s="180">
        <v>908</v>
      </c>
      <c r="F196" s="179" t="s">
        <v>11</v>
      </c>
      <c r="G196" s="180">
        <v>2050</v>
      </c>
      <c r="H196" s="172">
        <v>16801.074000000001</v>
      </c>
      <c r="I196" s="172">
        <v>17490.494999999999</v>
      </c>
      <c r="J196" s="172">
        <v>18763.733</v>
      </c>
      <c r="K196" s="172">
        <v>20229.897000000001</v>
      </c>
      <c r="L196" s="172">
        <v>21138.218000000001</v>
      </c>
      <c r="M196" s="172">
        <v>20890.02</v>
      </c>
      <c r="N196" s="172">
        <v>19587.756000000001</v>
      </c>
      <c r="O196" s="172">
        <f t="shared" si="3"/>
        <v>134901.19300000003</v>
      </c>
      <c r="P196" s="172">
        <v>134901.19300000003</v>
      </c>
    </row>
    <row r="197" spans="1:16" ht="11.4" x14ac:dyDescent="0.2">
      <c r="A197" s="182">
        <v>1571</v>
      </c>
      <c r="B197" s="179" t="s">
        <v>214</v>
      </c>
      <c r="C197" s="181" t="s">
        <v>23</v>
      </c>
      <c r="D197" s="180" t="s">
        <v>226</v>
      </c>
      <c r="E197" s="180">
        <v>908</v>
      </c>
      <c r="F197" s="179" t="s">
        <v>11</v>
      </c>
      <c r="G197" s="180">
        <v>2051</v>
      </c>
      <c r="H197" s="172">
        <v>16811.784</v>
      </c>
      <c r="I197" s="172">
        <v>17373.237000000001</v>
      </c>
      <c r="J197" s="172">
        <v>18544.900000000001</v>
      </c>
      <c r="K197" s="172">
        <v>20008.627</v>
      </c>
      <c r="L197" s="172">
        <v>21067.724999999999</v>
      </c>
      <c r="M197" s="172">
        <v>21070.597000000002</v>
      </c>
      <c r="N197" s="172">
        <v>19788.733</v>
      </c>
      <c r="O197" s="172">
        <f t="shared" si="3"/>
        <v>134665.60300000003</v>
      </c>
      <c r="P197" s="172">
        <v>134665.60300000003</v>
      </c>
    </row>
    <row r="198" spans="1:16" ht="11.4" x14ac:dyDescent="0.2">
      <c r="A198" s="182">
        <v>1572</v>
      </c>
      <c r="B198" s="179" t="s">
        <v>214</v>
      </c>
      <c r="C198" s="181" t="s">
        <v>23</v>
      </c>
      <c r="D198" s="180" t="s">
        <v>226</v>
      </c>
      <c r="E198" s="180">
        <v>908</v>
      </c>
      <c r="F198" s="179" t="s">
        <v>11</v>
      </c>
      <c r="G198" s="180">
        <v>2052</v>
      </c>
      <c r="H198" s="172">
        <v>16838.066999999999</v>
      </c>
      <c r="I198" s="172">
        <v>17276.638999999999</v>
      </c>
      <c r="J198" s="172">
        <v>18341.494999999999</v>
      </c>
      <c r="K198" s="172">
        <v>19773.458999999999</v>
      </c>
      <c r="L198" s="172">
        <v>20953.653999999999</v>
      </c>
      <c r="M198" s="172">
        <v>21187.507000000001</v>
      </c>
      <c r="N198" s="172">
        <v>20062.653999999999</v>
      </c>
      <c r="O198" s="172">
        <f t="shared" si="3"/>
        <v>134433.47500000001</v>
      </c>
      <c r="P198" s="172">
        <v>134433.47500000001</v>
      </c>
    </row>
    <row r="199" spans="1:16" ht="11.4" x14ac:dyDescent="0.2">
      <c r="A199" s="182">
        <v>1573</v>
      </c>
      <c r="B199" s="179" t="s">
        <v>214</v>
      </c>
      <c r="C199" s="181" t="s">
        <v>23</v>
      </c>
      <c r="D199" s="180" t="s">
        <v>226</v>
      </c>
      <c r="E199" s="180">
        <v>908</v>
      </c>
      <c r="F199" s="179" t="s">
        <v>11</v>
      </c>
      <c r="G199" s="180">
        <v>2053</v>
      </c>
      <c r="H199" s="172">
        <v>16871.941999999999</v>
      </c>
      <c r="I199" s="172">
        <v>17199.282999999999</v>
      </c>
      <c r="J199" s="172">
        <v>18153.909</v>
      </c>
      <c r="K199" s="172">
        <v>19530.714</v>
      </c>
      <c r="L199" s="172">
        <v>20801.28</v>
      </c>
      <c r="M199" s="172">
        <v>21243.007000000001</v>
      </c>
      <c r="N199" s="172">
        <v>20370.366000000002</v>
      </c>
      <c r="O199" s="172">
        <f t="shared" si="3"/>
        <v>134170.50099999999</v>
      </c>
      <c r="P199" s="172">
        <v>134170.50099999999</v>
      </c>
    </row>
    <row r="200" spans="1:16" ht="11.4" x14ac:dyDescent="0.2">
      <c r="A200" s="182">
        <v>1574</v>
      </c>
      <c r="B200" s="179" t="s">
        <v>214</v>
      </c>
      <c r="C200" s="181" t="s">
        <v>23</v>
      </c>
      <c r="D200" s="180" t="s">
        <v>226</v>
      </c>
      <c r="E200" s="180">
        <v>908</v>
      </c>
      <c r="F200" s="179" t="s">
        <v>11</v>
      </c>
      <c r="G200" s="180">
        <v>2054</v>
      </c>
      <c r="H200" s="172">
        <v>16904.845000000001</v>
      </c>
      <c r="I200" s="172">
        <v>17139.125</v>
      </c>
      <c r="J200" s="172">
        <v>17981.359</v>
      </c>
      <c r="K200" s="172">
        <v>19287.72</v>
      </c>
      <c r="L200" s="172">
        <v>20618.3</v>
      </c>
      <c r="M200" s="172">
        <v>21248.73</v>
      </c>
      <c r="N200" s="172">
        <v>20655.960999999999</v>
      </c>
      <c r="O200" s="172">
        <f t="shared" si="3"/>
        <v>133836.04</v>
      </c>
      <c r="P200" s="172">
        <v>133836.04</v>
      </c>
    </row>
    <row r="201" spans="1:16" ht="11.4" x14ac:dyDescent="0.2">
      <c r="A201" s="182">
        <v>1575</v>
      </c>
      <c r="B201" s="179" t="s">
        <v>214</v>
      </c>
      <c r="C201" s="181" t="s">
        <v>23</v>
      </c>
      <c r="D201" s="180" t="s">
        <v>226</v>
      </c>
      <c r="E201" s="180">
        <v>908</v>
      </c>
      <c r="F201" s="179" t="s">
        <v>11</v>
      </c>
      <c r="G201" s="180">
        <v>2055</v>
      </c>
      <c r="H201" s="172">
        <v>16930.855</v>
      </c>
      <c r="I201" s="172">
        <v>17092.148000000001</v>
      </c>
      <c r="J201" s="172">
        <v>17822.355</v>
      </c>
      <c r="K201" s="172">
        <v>19048.883999999998</v>
      </c>
      <c r="L201" s="172">
        <v>20410.439999999999</v>
      </c>
      <c r="M201" s="172">
        <v>21211.834999999999</v>
      </c>
      <c r="N201" s="172">
        <v>20880.605</v>
      </c>
      <c r="O201" s="172">
        <f t="shared" si="3"/>
        <v>133397.122</v>
      </c>
      <c r="P201" s="172">
        <v>133397.122</v>
      </c>
    </row>
    <row r="202" spans="1:16" ht="11.4" x14ac:dyDescent="0.2">
      <c r="A202" s="182">
        <v>1576</v>
      </c>
      <c r="B202" s="179" t="s">
        <v>214</v>
      </c>
      <c r="C202" s="181" t="s">
        <v>23</v>
      </c>
      <c r="D202" s="180" t="s">
        <v>226</v>
      </c>
      <c r="E202" s="180">
        <v>908</v>
      </c>
      <c r="F202" s="179" t="s">
        <v>11</v>
      </c>
      <c r="G202" s="180">
        <v>2056</v>
      </c>
      <c r="H202" s="172">
        <v>17002.623</v>
      </c>
      <c r="I202" s="172">
        <v>17094.621999999999</v>
      </c>
      <c r="J202" s="172">
        <v>17699.388999999999</v>
      </c>
      <c r="K202" s="172">
        <v>18827.671999999999</v>
      </c>
      <c r="L202" s="172">
        <v>20191.751</v>
      </c>
      <c r="M202" s="172">
        <v>21144.654999999999</v>
      </c>
      <c r="N202" s="172">
        <v>21061.197</v>
      </c>
      <c r="O202" s="172">
        <f t="shared" si="3"/>
        <v>133021.90899999999</v>
      </c>
      <c r="P202" s="172">
        <v>133021.90899999999</v>
      </c>
    </row>
    <row r="203" spans="1:16" ht="11.4" x14ac:dyDescent="0.2">
      <c r="A203" s="182">
        <v>1577</v>
      </c>
      <c r="B203" s="179" t="s">
        <v>214</v>
      </c>
      <c r="C203" s="181" t="s">
        <v>23</v>
      </c>
      <c r="D203" s="180" t="s">
        <v>226</v>
      </c>
      <c r="E203" s="180">
        <v>908</v>
      </c>
      <c r="F203" s="179" t="s">
        <v>11</v>
      </c>
      <c r="G203" s="180">
        <v>2057</v>
      </c>
      <c r="H203" s="172">
        <v>17070.184000000001</v>
      </c>
      <c r="I203" s="172">
        <v>17116.914000000001</v>
      </c>
      <c r="J203" s="172">
        <v>17600.177</v>
      </c>
      <c r="K203" s="172">
        <v>18622.794000000002</v>
      </c>
      <c r="L203" s="172">
        <v>19958.406999999999</v>
      </c>
      <c r="M203" s="172">
        <v>21033.321</v>
      </c>
      <c r="N203" s="172">
        <v>21178.518</v>
      </c>
      <c r="O203" s="172">
        <f t="shared" si="3"/>
        <v>132580.315</v>
      </c>
      <c r="P203" s="172">
        <v>132580.315</v>
      </c>
    </row>
    <row r="204" spans="1:16" ht="11.4" x14ac:dyDescent="0.2">
      <c r="A204" s="182">
        <v>1578</v>
      </c>
      <c r="B204" s="179" t="s">
        <v>214</v>
      </c>
      <c r="C204" s="181" t="s">
        <v>23</v>
      </c>
      <c r="D204" s="180" t="s">
        <v>226</v>
      </c>
      <c r="E204" s="180">
        <v>908</v>
      </c>
      <c r="F204" s="179" t="s">
        <v>11</v>
      </c>
      <c r="G204" s="180">
        <v>2058</v>
      </c>
      <c r="H204" s="172">
        <v>17125.298999999999</v>
      </c>
      <c r="I204" s="172">
        <v>17152.178</v>
      </c>
      <c r="J204" s="172">
        <v>17523.357</v>
      </c>
      <c r="K204" s="172">
        <v>18435.732</v>
      </c>
      <c r="L204" s="172">
        <v>19717.042000000001</v>
      </c>
      <c r="M204" s="172">
        <v>20882.809000000001</v>
      </c>
      <c r="N204" s="172">
        <v>21235.053</v>
      </c>
      <c r="O204" s="172">
        <f t="shared" si="3"/>
        <v>132071.47000000003</v>
      </c>
      <c r="P204" s="172">
        <v>132071.47000000003</v>
      </c>
    </row>
    <row r="205" spans="1:16" ht="11.4" x14ac:dyDescent="0.2">
      <c r="A205" s="182">
        <v>1579</v>
      </c>
      <c r="B205" s="179" t="s">
        <v>214</v>
      </c>
      <c r="C205" s="181" t="s">
        <v>23</v>
      </c>
      <c r="D205" s="180" t="s">
        <v>226</v>
      </c>
      <c r="E205" s="180">
        <v>908</v>
      </c>
      <c r="F205" s="179" t="s">
        <v>11</v>
      </c>
      <c r="G205" s="180">
        <v>2059</v>
      </c>
      <c r="H205" s="172">
        <v>17159.737000000001</v>
      </c>
      <c r="I205" s="172">
        <v>17190.674999999999</v>
      </c>
      <c r="J205" s="172">
        <v>17466.587</v>
      </c>
      <c r="K205" s="172">
        <v>18265.96</v>
      </c>
      <c r="L205" s="172">
        <v>19475.03</v>
      </c>
      <c r="M205" s="172">
        <v>20700.422999999999</v>
      </c>
      <c r="N205" s="172">
        <v>21241.815999999999</v>
      </c>
      <c r="O205" s="172">
        <f t="shared" si="3"/>
        <v>131500.228</v>
      </c>
      <c r="P205" s="172">
        <v>131500.228</v>
      </c>
    </row>
    <row r="206" spans="1:16" ht="11.4" x14ac:dyDescent="0.2">
      <c r="A206" s="182">
        <v>1580</v>
      </c>
      <c r="B206" s="179" t="s">
        <v>214</v>
      </c>
      <c r="C206" s="181" t="s">
        <v>23</v>
      </c>
      <c r="D206" s="180" t="s">
        <v>226</v>
      </c>
      <c r="E206" s="180">
        <v>908</v>
      </c>
      <c r="F206" s="179" t="s">
        <v>11</v>
      </c>
      <c r="G206" s="180">
        <v>2060</v>
      </c>
      <c r="H206" s="172">
        <v>17167.812000000002</v>
      </c>
      <c r="I206" s="172">
        <v>17222.683000000001</v>
      </c>
      <c r="J206" s="172">
        <v>17425.683000000001</v>
      </c>
      <c r="K206" s="172">
        <v>18111.592000000001</v>
      </c>
      <c r="L206" s="172">
        <v>19236.932000000001</v>
      </c>
      <c r="M206" s="172">
        <v>20491.458999999999</v>
      </c>
      <c r="N206" s="172">
        <v>21204.538</v>
      </c>
      <c r="O206" s="172">
        <f t="shared" si="3"/>
        <v>130860.69900000001</v>
      </c>
      <c r="P206" s="172">
        <v>130860.69900000001</v>
      </c>
    </row>
    <row r="207" spans="1:16" ht="11.4" x14ac:dyDescent="0.2">
      <c r="A207" s="182">
        <v>1485</v>
      </c>
      <c r="B207" s="179" t="s">
        <v>215</v>
      </c>
      <c r="C207" s="181" t="s">
        <v>25</v>
      </c>
      <c r="D207" s="180" t="s">
        <v>225</v>
      </c>
      <c r="E207" s="180">
        <v>904</v>
      </c>
      <c r="F207" s="179" t="s">
        <v>11</v>
      </c>
      <c r="G207" s="180">
        <v>2014</v>
      </c>
      <c r="H207" s="172">
        <v>27158.017</v>
      </c>
      <c r="I207" s="172">
        <v>26720.434000000001</v>
      </c>
      <c r="J207" s="172">
        <v>25701.33</v>
      </c>
      <c r="K207" s="172">
        <v>24516.295999999998</v>
      </c>
      <c r="L207" s="172">
        <v>22540.550999999999</v>
      </c>
      <c r="M207" s="172">
        <v>20599.798999999999</v>
      </c>
      <c r="N207" s="172">
        <v>18965.861000000001</v>
      </c>
      <c r="O207" s="172">
        <f t="shared" si="3"/>
        <v>166202.288</v>
      </c>
      <c r="P207" s="172">
        <v>166202.288</v>
      </c>
    </row>
    <row r="208" spans="1:16" ht="11.4" x14ac:dyDescent="0.2">
      <c r="A208" s="182">
        <v>1486</v>
      </c>
      <c r="B208" s="179" t="s">
        <v>215</v>
      </c>
      <c r="C208" s="181" t="s">
        <v>25</v>
      </c>
      <c r="D208" s="180" t="s">
        <v>225</v>
      </c>
      <c r="E208" s="180">
        <v>904</v>
      </c>
      <c r="F208" s="179" t="s">
        <v>11</v>
      </c>
      <c r="G208" s="180">
        <v>2015</v>
      </c>
      <c r="H208" s="172">
        <v>27096.370999999999</v>
      </c>
      <c r="I208" s="172">
        <v>26808.003000000001</v>
      </c>
      <c r="J208" s="172">
        <v>25831.198</v>
      </c>
      <c r="K208" s="172">
        <v>24768.821</v>
      </c>
      <c r="L208" s="172">
        <v>22896.761999999999</v>
      </c>
      <c r="M208" s="172">
        <v>20899.508000000002</v>
      </c>
      <c r="N208" s="172">
        <v>19241.924999999999</v>
      </c>
      <c r="O208" s="172">
        <f t="shared" si="3"/>
        <v>167542.58799999999</v>
      </c>
      <c r="P208" s="172">
        <v>167542.58799999999</v>
      </c>
    </row>
    <row r="209" spans="1:16" ht="11.4" x14ac:dyDescent="0.2">
      <c r="A209" s="182">
        <v>1487</v>
      </c>
      <c r="B209" s="179" t="s">
        <v>215</v>
      </c>
      <c r="C209" s="181" t="s">
        <v>25</v>
      </c>
      <c r="D209" s="180" t="s">
        <v>225</v>
      </c>
      <c r="E209" s="180">
        <v>904</v>
      </c>
      <c r="F209" s="179" t="s">
        <v>11</v>
      </c>
      <c r="G209" s="180">
        <v>2016</v>
      </c>
      <c r="H209" s="172">
        <v>27002.670999999998</v>
      </c>
      <c r="I209" s="172">
        <v>26877.902999999998</v>
      </c>
      <c r="J209" s="172">
        <v>25995.516</v>
      </c>
      <c r="K209" s="172">
        <v>25003.234</v>
      </c>
      <c r="L209" s="172">
        <v>23261.766</v>
      </c>
      <c r="M209" s="172">
        <v>21215.915000000001</v>
      </c>
      <c r="N209" s="172">
        <v>19502.011999999999</v>
      </c>
      <c r="O209" s="172">
        <f t="shared" si="3"/>
        <v>168859.01699999999</v>
      </c>
      <c r="P209" s="172">
        <v>168859.01699999999</v>
      </c>
    </row>
    <row r="210" spans="1:16" ht="11.4" x14ac:dyDescent="0.2">
      <c r="A210" s="182">
        <v>1488</v>
      </c>
      <c r="B210" s="179" t="s">
        <v>215</v>
      </c>
      <c r="C210" s="181" t="s">
        <v>25</v>
      </c>
      <c r="D210" s="180" t="s">
        <v>225</v>
      </c>
      <c r="E210" s="180">
        <v>904</v>
      </c>
      <c r="F210" s="179" t="s">
        <v>11</v>
      </c>
      <c r="G210" s="180">
        <v>2017</v>
      </c>
      <c r="H210" s="172">
        <v>26878.934000000001</v>
      </c>
      <c r="I210" s="172">
        <v>26914.735000000001</v>
      </c>
      <c r="J210" s="172">
        <v>26167.437000000002</v>
      </c>
      <c r="K210" s="172">
        <v>25190.342000000001</v>
      </c>
      <c r="L210" s="172">
        <v>23631.513999999999</v>
      </c>
      <c r="M210" s="172">
        <v>21562.059000000001</v>
      </c>
      <c r="N210" s="172">
        <v>19759.197</v>
      </c>
      <c r="O210" s="172">
        <f t="shared" si="3"/>
        <v>170104.21799999999</v>
      </c>
      <c r="P210" s="172">
        <v>170104.21799999999</v>
      </c>
    </row>
    <row r="211" spans="1:16" ht="11.4" x14ac:dyDescent="0.2">
      <c r="A211" s="182">
        <v>1489</v>
      </c>
      <c r="B211" s="179" t="s">
        <v>215</v>
      </c>
      <c r="C211" s="181" t="s">
        <v>25</v>
      </c>
      <c r="D211" s="180" t="s">
        <v>225</v>
      </c>
      <c r="E211" s="180">
        <v>904</v>
      </c>
      <c r="F211" s="179" t="s">
        <v>11</v>
      </c>
      <c r="G211" s="180">
        <v>2018</v>
      </c>
      <c r="H211" s="172">
        <v>26725.078000000001</v>
      </c>
      <c r="I211" s="172">
        <v>26916.879000000001</v>
      </c>
      <c r="J211" s="172">
        <v>26332.986000000001</v>
      </c>
      <c r="K211" s="172">
        <v>25343.664000000001</v>
      </c>
      <c r="L211" s="172">
        <v>23989.838</v>
      </c>
      <c r="M211" s="172">
        <v>21930.379000000001</v>
      </c>
      <c r="N211" s="172">
        <v>20020.776999999998</v>
      </c>
      <c r="O211" s="172">
        <f t="shared" si="3"/>
        <v>171259.60100000002</v>
      </c>
      <c r="P211" s="172">
        <v>171259.60100000002</v>
      </c>
    </row>
    <row r="212" spans="1:16" ht="11.4" x14ac:dyDescent="0.2">
      <c r="A212" s="182">
        <v>1490</v>
      </c>
      <c r="B212" s="179" t="s">
        <v>215</v>
      </c>
      <c r="C212" s="181" t="s">
        <v>25</v>
      </c>
      <c r="D212" s="180" t="s">
        <v>225</v>
      </c>
      <c r="E212" s="180">
        <v>904</v>
      </c>
      <c r="F212" s="179" t="s">
        <v>11</v>
      </c>
      <c r="G212" s="180">
        <v>2019</v>
      </c>
      <c r="H212" s="172">
        <v>26544.907999999999</v>
      </c>
      <c r="I212" s="172">
        <v>26881.723000000002</v>
      </c>
      <c r="J212" s="172">
        <v>26469.339</v>
      </c>
      <c r="K212" s="172">
        <v>25487.453000000001</v>
      </c>
      <c r="L212" s="172">
        <v>24314.550999999999</v>
      </c>
      <c r="M212" s="172">
        <v>22307.288</v>
      </c>
      <c r="N212" s="172">
        <v>20298.352999999999</v>
      </c>
      <c r="O212" s="172">
        <f t="shared" si="3"/>
        <v>172303.61500000002</v>
      </c>
      <c r="P212" s="172">
        <v>172303.61500000002</v>
      </c>
    </row>
    <row r="213" spans="1:16" ht="11.4" x14ac:dyDescent="0.2">
      <c r="A213" s="182">
        <v>1491</v>
      </c>
      <c r="B213" s="179" t="s">
        <v>215</v>
      </c>
      <c r="C213" s="181" t="s">
        <v>25</v>
      </c>
      <c r="D213" s="180" t="s">
        <v>225</v>
      </c>
      <c r="E213" s="180">
        <v>904</v>
      </c>
      <c r="F213" s="179" t="s">
        <v>11</v>
      </c>
      <c r="G213" s="180">
        <v>2020</v>
      </c>
      <c r="H213" s="172">
        <v>26348.225999999999</v>
      </c>
      <c r="I213" s="172">
        <v>26807.437999999998</v>
      </c>
      <c r="J213" s="172">
        <v>26561.495999999999</v>
      </c>
      <c r="K213" s="172">
        <v>25636.010999999999</v>
      </c>
      <c r="L213" s="172">
        <v>24592.012999999999</v>
      </c>
      <c r="M213" s="172">
        <v>22681.973000000002</v>
      </c>
      <c r="N213" s="172">
        <v>20600.731</v>
      </c>
      <c r="O213" s="172">
        <f t="shared" si="3"/>
        <v>173227.88800000001</v>
      </c>
      <c r="P213" s="172">
        <v>173227.88800000001</v>
      </c>
    </row>
    <row r="214" spans="1:16" ht="11.4" x14ac:dyDescent="0.2">
      <c r="A214" s="182">
        <v>1622</v>
      </c>
      <c r="B214" s="179" t="s">
        <v>214</v>
      </c>
      <c r="C214" s="181" t="s">
        <v>25</v>
      </c>
      <c r="D214" s="180" t="s">
        <v>225</v>
      </c>
      <c r="E214" s="180">
        <v>904</v>
      </c>
      <c r="F214" s="179" t="s">
        <v>11</v>
      </c>
      <c r="G214" s="180">
        <v>2021</v>
      </c>
      <c r="H214" s="172">
        <v>26181.216</v>
      </c>
      <c r="I214" s="172">
        <v>26735.592000000001</v>
      </c>
      <c r="J214" s="172">
        <v>26645.144</v>
      </c>
      <c r="K214" s="172">
        <v>25800.606</v>
      </c>
      <c r="L214" s="172">
        <v>24824.333999999999</v>
      </c>
      <c r="M214" s="172">
        <v>23051.131000000001</v>
      </c>
      <c r="N214" s="172">
        <v>20925.368999999999</v>
      </c>
      <c r="O214" s="172">
        <f t="shared" si="3"/>
        <v>174163.39200000002</v>
      </c>
      <c r="P214" s="172">
        <v>174163.39200000002</v>
      </c>
    </row>
    <row r="215" spans="1:16" ht="11.4" x14ac:dyDescent="0.2">
      <c r="A215" s="182">
        <v>1623</v>
      </c>
      <c r="B215" s="179" t="s">
        <v>214</v>
      </c>
      <c r="C215" s="181" t="s">
        <v>25</v>
      </c>
      <c r="D215" s="180" t="s">
        <v>225</v>
      </c>
      <c r="E215" s="180">
        <v>904</v>
      </c>
      <c r="F215" s="179" t="s">
        <v>11</v>
      </c>
      <c r="G215" s="180">
        <v>2022</v>
      </c>
      <c r="H215" s="172">
        <v>26006.073</v>
      </c>
      <c r="I215" s="172">
        <v>26631.228999999999</v>
      </c>
      <c r="J215" s="172">
        <v>26695.844000000001</v>
      </c>
      <c r="K215" s="172">
        <v>25972.168000000001</v>
      </c>
      <c r="L215" s="172">
        <v>25006.548999999999</v>
      </c>
      <c r="M215" s="172">
        <v>23420.206999999999</v>
      </c>
      <c r="N215" s="172">
        <v>21278.035</v>
      </c>
      <c r="O215" s="172">
        <f t="shared" si="3"/>
        <v>175010.10500000001</v>
      </c>
      <c r="P215" s="172">
        <v>175010.10500000001</v>
      </c>
    </row>
    <row r="216" spans="1:16" ht="11.4" x14ac:dyDescent="0.2">
      <c r="A216" s="182">
        <v>1624</v>
      </c>
      <c r="B216" s="179" t="s">
        <v>214</v>
      </c>
      <c r="C216" s="181" t="s">
        <v>25</v>
      </c>
      <c r="D216" s="180" t="s">
        <v>225</v>
      </c>
      <c r="E216" s="180">
        <v>904</v>
      </c>
      <c r="F216" s="179" t="s">
        <v>11</v>
      </c>
      <c r="G216" s="180">
        <v>2023</v>
      </c>
      <c r="H216" s="172">
        <v>25836.86</v>
      </c>
      <c r="I216" s="172">
        <v>26499.378000000001</v>
      </c>
      <c r="J216" s="172">
        <v>26712.457999999999</v>
      </c>
      <c r="K216" s="172">
        <v>26138.383000000002</v>
      </c>
      <c r="L216" s="172">
        <v>25154.132000000001</v>
      </c>
      <c r="M216" s="172">
        <v>23774.542000000001</v>
      </c>
      <c r="N216" s="172">
        <v>21650.203000000001</v>
      </c>
      <c r="O216" s="172">
        <f t="shared" si="3"/>
        <v>175765.95600000001</v>
      </c>
      <c r="P216" s="172">
        <v>175765.95600000001</v>
      </c>
    </row>
    <row r="217" spans="1:16" ht="11.4" x14ac:dyDescent="0.2">
      <c r="A217" s="182">
        <v>1625</v>
      </c>
      <c r="B217" s="179" t="s">
        <v>214</v>
      </c>
      <c r="C217" s="181" t="s">
        <v>25</v>
      </c>
      <c r="D217" s="180" t="s">
        <v>225</v>
      </c>
      <c r="E217" s="180">
        <v>904</v>
      </c>
      <c r="F217" s="179" t="s">
        <v>11</v>
      </c>
      <c r="G217" s="180">
        <v>2024</v>
      </c>
      <c r="H217" s="172">
        <v>25691.484</v>
      </c>
      <c r="I217" s="172">
        <v>26348.165000000001</v>
      </c>
      <c r="J217" s="172">
        <v>26694.505000000001</v>
      </c>
      <c r="K217" s="172">
        <v>26279.797999999999</v>
      </c>
      <c r="L217" s="172">
        <v>25294.227999999999</v>
      </c>
      <c r="M217" s="172">
        <v>24094.373</v>
      </c>
      <c r="N217" s="172">
        <v>22028.417000000001</v>
      </c>
      <c r="O217" s="172">
        <f t="shared" si="3"/>
        <v>176430.97000000003</v>
      </c>
      <c r="P217" s="172">
        <v>176430.97000000003</v>
      </c>
    </row>
    <row r="218" spans="1:16" ht="11.4" x14ac:dyDescent="0.2">
      <c r="A218" s="182">
        <v>1626</v>
      </c>
      <c r="B218" s="179" t="s">
        <v>214</v>
      </c>
      <c r="C218" s="181" t="s">
        <v>25</v>
      </c>
      <c r="D218" s="180" t="s">
        <v>225</v>
      </c>
      <c r="E218" s="180">
        <v>904</v>
      </c>
      <c r="F218" s="179" t="s">
        <v>11</v>
      </c>
      <c r="G218" s="180">
        <v>2025</v>
      </c>
      <c r="H218" s="172">
        <v>25579.093000000001</v>
      </c>
      <c r="I218" s="172">
        <v>26185.012999999999</v>
      </c>
      <c r="J218" s="172">
        <v>26641.451000000001</v>
      </c>
      <c r="K218" s="172">
        <v>26383.673999999999</v>
      </c>
      <c r="L218" s="172">
        <v>25442.883999999998</v>
      </c>
      <c r="M218" s="172">
        <v>24367.38</v>
      </c>
      <c r="N218" s="172">
        <v>22401.800999999999</v>
      </c>
      <c r="O218" s="172">
        <f t="shared" si="3"/>
        <v>177001.296</v>
      </c>
      <c r="P218" s="172">
        <v>177001.296</v>
      </c>
    </row>
    <row r="219" spans="1:16" ht="11.4" x14ac:dyDescent="0.2">
      <c r="A219" s="182">
        <v>1627</v>
      </c>
      <c r="B219" s="179" t="s">
        <v>214</v>
      </c>
      <c r="C219" s="181" t="s">
        <v>25</v>
      </c>
      <c r="D219" s="180" t="s">
        <v>225</v>
      </c>
      <c r="E219" s="180">
        <v>904</v>
      </c>
      <c r="F219" s="179" t="s">
        <v>11</v>
      </c>
      <c r="G219" s="180">
        <v>2026</v>
      </c>
      <c r="H219" s="172">
        <v>25507.919000000002</v>
      </c>
      <c r="I219" s="172">
        <v>26031.947</v>
      </c>
      <c r="J219" s="172">
        <v>26576.367999999999</v>
      </c>
      <c r="K219" s="172">
        <v>26475.251</v>
      </c>
      <c r="L219" s="172">
        <v>25614.173999999999</v>
      </c>
      <c r="M219" s="172">
        <v>24604.183000000001</v>
      </c>
      <c r="N219" s="172">
        <v>22773.319</v>
      </c>
      <c r="O219" s="172">
        <f t="shared" si="3"/>
        <v>177583.16099999999</v>
      </c>
      <c r="P219" s="172">
        <v>177583.16099999999</v>
      </c>
    </row>
    <row r="220" spans="1:16" ht="11.4" x14ac:dyDescent="0.2">
      <c r="A220" s="182">
        <v>1628</v>
      </c>
      <c r="B220" s="179" t="s">
        <v>214</v>
      </c>
      <c r="C220" s="181" t="s">
        <v>25</v>
      </c>
      <c r="D220" s="180" t="s">
        <v>225</v>
      </c>
      <c r="E220" s="180">
        <v>904</v>
      </c>
      <c r="F220" s="179" t="s">
        <v>11</v>
      </c>
      <c r="G220" s="180">
        <v>2027</v>
      </c>
      <c r="H220" s="172">
        <v>25469.583999999999</v>
      </c>
      <c r="I220" s="172">
        <v>25866.207999999999</v>
      </c>
      <c r="J220" s="172">
        <v>26476.633000000002</v>
      </c>
      <c r="K220" s="172">
        <v>26534.134999999998</v>
      </c>
      <c r="L220" s="172">
        <v>25792.014999999999</v>
      </c>
      <c r="M220" s="172">
        <v>24790.938999999998</v>
      </c>
      <c r="N220" s="172">
        <v>23144.188999999998</v>
      </c>
      <c r="O220" s="172">
        <f t="shared" si="3"/>
        <v>178073.70299999998</v>
      </c>
      <c r="P220" s="172">
        <v>178073.70299999998</v>
      </c>
    </row>
    <row r="221" spans="1:16" ht="11.4" x14ac:dyDescent="0.2">
      <c r="A221" s="182">
        <v>1629</v>
      </c>
      <c r="B221" s="179" t="s">
        <v>214</v>
      </c>
      <c r="C221" s="181" t="s">
        <v>25</v>
      </c>
      <c r="D221" s="180" t="s">
        <v>225</v>
      </c>
      <c r="E221" s="180">
        <v>904</v>
      </c>
      <c r="F221" s="179" t="s">
        <v>11</v>
      </c>
      <c r="G221" s="180">
        <v>2028</v>
      </c>
      <c r="H221" s="172">
        <v>25451.723999999998</v>
      </c>
      <c r="I221" s="172">
        <v>25700.668000000001</v>
      </c>
      <c r="J221" s="172">
        <v>26347.706999999999</v>
      </c>
      <c r="K221" s="172">
        <v>26558.294000000002</v>
      </c>
      <c r="L221" s="172">
        <v>25964.626</v>
      </c>
      <c r="M221" s="172">
        <v>24943.975999999999</v>
      </c>
      <c r="N221" s="172">
        <v>23500.928</v>
      </c>
      <c r="O221" s="172">
        <f t="shared" si="3"/>
        <v>178467.92300000001</v>
      </c>
      <c r="P221" s="172">
        <v>178467.92300000001</v>
      </c>
    </row>
    <row r="222" spans="1:16" ht="11.4" x14ac:dyDescent="0.2">
      <c r="A222" s="182">
        <v>1630</v>
      </c>
      <c r="B222" s="179" t="s">
        <v>214</v>
      </c>
      <c r="C222" s="181" t="s">
        <v>25</v>
      </c>
      <c r="D222" s="180" t="s">
        <v>225</v>
      </c>
      <c r="E222" s="180">
        <v>904</v>
      </c>
      <c r="F222" s="179" t="s">
        <v>11</v>
      </c>
      <c r="G222" s="180">
        <v>2029</v>
      </c>
      <c r="H222" s="172">
        <v>25432.523000000001</v>
      </c>
      <c r="I222" s="172">
        <v>25553.708999999999</v>
      </c>
      <c r="J222" s="172">
        <v>26197.902999999998</v>
      </c>
      <c r="K222" s="172">
        <v>26545.8</v>
      </c>
      <c r="L222" s="172">
        <v>26112.375</v>
      </c>
      <c r="M222" s="172">
        <v>25090.316999999999</v>
      </c>
      <c r="N222" s="172">
        <v>23824.255000000001</v>
      </c>
      <c r="O222" s="172">
        <f t="shared" si="3"/>
        <v>178756.88200000001</v>
      </c>
      <c r="P222" s="172">
        <v>178756.88200000001</v>
      </c>
    </row>
    <row r="223" spans="1:16" ht="11.4" x14ac:dyDescent="0.2">
      <c r="A223" s="182">
        <v>1631</v>
      </c>
      <c r="B223" s="179" t="s">
        <v>214</v>
      </c>
      <c r="C223" s="181" t="s">
        <v>25</v>
      </c>
      <c r="D223" s="180" t="s">
        <v>225</v>
      </c>
      <c r="E223" s="180">
        <v>904</v>
      </c>
      <c r="F223" s="179" t="s">
        <v>11</v>
      </c>
      <c r="G223" s="180">
        <v>2030</v>
      </c>
      <c r="H223" s="172">
        <v>25396.937000000002</v>
      </c>
      <c r="I223" s="172">
        <v>25436.734</v>
      </c>
      <c r="J223" s="172">
        <v>26034.294999999998</v>
      </c>
      <c r="K223" s="172">
        <v>26495.611000000001</v>
      </c>
      <c r="L223" s="172">
        <v>26222.116999999998</v>
      </c>
      <c r="M223" s="172">
        <v>25245.664000000001</v>
      </c>
      <c r="N223" s="172">
        <v>24102.039000000001</v>
      </c>
      <c r="O223" s="172">
        <f t="shared" si="3"/>
        <v>178933.397</v>
      </c>
      <c r="P223" s="172">
        <v>178933.397</v>
      </c>
    </row>
    <row r="224" spans="1:16" ht="11.4" x14ac:dyDescent="0.2">
      <c r="A224" s="182">
        <v>1632</v>
      </c>
      <c r="B224" s="179" t="s">
        <v>214</v>
      </c>
      <c r="C224" s="181" t="s">
        <v>25</v>
      </c>
      <c r="D224" s="180" t="s">
        <v>225</v>
      </c>
      <c r="E224" s="180">
        <v>904</v>
      </c>
      <c r="F224" s="179" t="s">
        <v>11</v>
      </c>
      <c r="G224" s="180">
        <v>2031</v>
      </c>
      <c r="H224" s="172">
        <v>25358.215</v>
      </c>
      <c r="I224" s="172">
        <v>25368.186000000002</v>
      </c>
      <c r="J224" s="172">
        <v>25879.585999999999</v>
      </c>
      <c r="K224" s="172">
        <v>26426.142</v>
      </c>
      <c r="L224" s="172">
        <v>26311.100999999999</v>
      </c>
      <c r="M224" s="172">
        <v>25414.44</v>
      </c>
      <c r="N224" s="172">
        <v>24336.68</v>
      </c>
      <c r="O224" s="172">
        <f t="shared" si="3"/>
        <v>179094.34999999998</v>
      </c>
      <c r="P224" s="172">
        <v>179094.34999999998</v>
      </c>
    </row>
    <row r="225" spans="1:16" ht="11.4" x14ac:dyDescent="0.2">
      <c r="A225" s="182">
        <v>1633</v>
      </c>
      <c r="B225" s="179" t="s">
        <v>214</v>
      </c>
      <c r="C225" s="181" t="s">
        <v>25</v>
      </c>
      <c r="D225" s="180" t="s">
        <v>225</v>
      </c>
      <c r="E225" s="180">
        <v>904</v>
      </c>
      <c r="F225" s="179" t="s">
        <v>11</v>
      </c>
      <c r="G225" s="180">
        <v>2032</v>
      </c>
      <c r="H225" s="172">
        <v>25304.828000000001</v>
      </c>
      <c r="I225" s="172">
        <v>25330.976999999999</v>
      </c>
      <c r="J225" s="172">
        <v>25712.472000000002</v>
      </c>
      <c r="K225" s="172">
        <v>26322.718000000001</v>
      </c>
      <c r="L225" s="172">
        <v>26367.744999999999</v>
      </c>
      <c r="M225" s="172">
        <v>25590.432000000001</v>
      </c>
      <c r="N225" s="172">
        <v>24522.761999999999</v>
      </c>
      <c r="O225" s="172">
        <f t="shared" si="3"/>
        <v>179151.93399999998</v>
      </c>
      <c r="P225" s="172">
        <v>179151.93399999998</v>
      </c>
    </row>
    <row r="226" spans="1:16" ht="11.4" x14ac:dyDescent="0.2">
      <c r="A226" s="182">
        <v>1634</v>
      </c>
      <c r="B226" s="179" t="s">
        <v>214</v>
      </c>
      <c r="C226" s="181" t="s">
        <v>25</v>
      </c>
      <c r="D226" s="180" t="s">
        <v>225</v>
      </c>
      <c r="E226" s="180">
        <v>904</v>
      </c>
      <c r="F226" s="179" t="s">
        <v>11</v>
      </c>
      <c r="G226" s="180">
        <v>2033</v>
      </c>
      <c r="H226" s="172">
        <v>25235.573</v>
      </c>
      <c r="I226" s="172">
        <v>25311.879000000001</v>
      </c>
      <c r="J226" s="172">
        <v>25545.522000000001</v>
      </c>
      <c r="K226" s="172">
        <v>26191.133999999998</v>
      </c>
      <c r="L226" s="172">
        <v>26389.440999999999</v>
      </c>
      <c r="M226" s="172">
        <v>25761.71</v>
      </c>
      <c r="N226" s="172">
        <v>24676.225999999999</v>
      </c>
      <c r="O226" s="172">
        <f t="shared" si="3"/>
        <v>179111.48499999999</v>
      </c>
      <c r="P226" s="172">
        <v>179111.48499999999</v>
      </c>
    </row>
    <row r="227" spans="1:16" ht="11.4" x14ac:dyDescent="0.2">
      <c r="A227" s="182">
        <v>1635</v>
      </c>
      <c r="B227" s="179" t="s">
        <v>214</v>
      </c>
      <c r="C227" s="181" t="s">
        <v>25</v>
      </c>
      <c r="D227" s="180" t="s">
        <v>225</v>
      </c>
      <c r="E227" s="180">
        <v>904</v>
      </c>
      <c r="F227" s="179" t="s">
        <v>11</v>
      </c>
      <c r="G227" s="180">
        <v>2034</v>
      </c>
      <c r="H227" s="172">
        <v>25149.413</v>
      </c>
      <c r="I227" s="172">
        <v>25289.385999999999</v>
      </c>
      <c r="J227" s="172">
        <v>25396.749</v>
      </c>
      <c r="K227" s="172">
        <v>26039.528999999999</v>
      </c>
      <c r="L227" s="172">
        <v>26374.078000000001</v>
      </c>
      <c r="M227" s="172">
        <v>25908.396000000001</v>
      </c>
      <c r="N227" s="172">
        <v>24823.437999999998</v>
      </c>
      <c r="O227" s="172">
        <f t="shared" si="3"/>
        <v>178980.989</v>
      </c>
      <c r="P227" s="172">
        <v>178980.989</v>
      </c>
    </row>
    <row r="228" spans="1:16" ht="11.4" x14ac:dyDescent="0.2">
      <c r="A228" s="182">
        <v>1636</v>
      </c>
      <c r="B228" s="179" t="s">
        <v>214</v>
      </c>
      <c r="C228" s="181" t="s">
        <v>25</v>
      </c>
      <c r="D228" s="180" t="s">
        <v>225</v>
      </c>
      <c r="E228" s="180">
        <v>904</v>
      </c>
      <c r="F228" s="179" t="s">
        <v>11</v>
      </c>
      <c r="G228" s="180">
        <v>2035</v>
      </c>
      <c r="H228" s="172">
        <v>25044.868999999999</v>
      </c>
      <c r="I228" s="172">
        <v>25249.552</v>
      </c>
      <c r="J228" s="172">
        <v>25276.892</v>
      </c>
      <c r="K228" s="172">
        <v>25874.378000000001</v>
      </c>
      <c r="L228" s="172">
        <v>26320.981</v>
      </c>
      <c r="M228" s="172">
        <v>26017.042000000001</v>
      </c>
      <c r="N228" s="172">
        <v>24979.642</v>
      </c>
      <c r="O228" s="172">
        <f t="shared" si="3"/>
        <v>178763.35599999997</v>
      </c>
      <c r="P228" s="172">
        <v>178763.35599999997</v>
      </c>
    </row>
    <row r="229" spans="1:16" ht="11.4" x14ac:dyDescent="0.2">
      <c r="A229" s="182">
        <v>1637</v>
      </c>
      <c r="B229" s="179" t="s">
        <v>214</v>
      </c>
      <c r="C229" s="181" t="s">
        <v>25</v>
      </c>
      <c r="D229" s="180" t="s">
        <v>225</v>
      </c>
      <c r="E229" s="180">
        <v>904</v>
      </c>
      <c r="F229" s="179" t="s">
        <v>11</v>
      </c>
      <c r="G229" s="180">
        <v>2036</v>
      </c>
      <c r="H229" s="172">
        <v>24932.66</v>
      </c>
      <c r="I229" s="172">
        <v>25215.875</v>
      </c>
      <c r="J229" s="172">
        <v>25210.314999999999</v>
      </c>
      <c r="K229" s="172">
        <v>25720.300999999999</v>
      </c>
      <c r="L229" s="172">
        <v>26252.817999999999</v>
      </c>
      <c r="M229" s="172">
        <v>26105.741000000002</v>
      </c>
      <c r="N229" s="172">
        <v>25148.46</v>
      </c>
      <c r="O229" s="172">
        <f t="shared" si="3"/>
        <v>178586.17</v>
      </c>
      <c r="P229" s="172">
        <v>178586.17</v>
      </c>
    </row>
    <row r="230" spans="1:16" ht="11.4" x14ac:dyDescent="0.2">
      <c r="A230" s="182">
        <v>1638</v>
      </c>
      <c r="B230" s="179" t="s">
        <v>214</v>
      </c>
      <c r="C230" s="181" t="s">
        <v>25</v>
      </c>
      <c r="D230" s="180" t="s">
        <v>225</v>
      </c>
      <c r="E230" s="180">
        <v>904</v>
      </c>
      <c r="F230" s="179" t="s">
        <v>11</v>
      </c>
      <c r="G230" s="180">
        <v>2037</v>
      </c>
      <c r="H230" s="172">
        <v>24799.933000000001</v>
      </c>
      <c r="I230" s="172">
        <v>25166.412</v>
      </c>
      <c r="J230" s="172">
        <v>25175.444</v>
      </c>
      <c r="K230" s="172">
        <v>25555.018</v>
      </c>
      <c r="L230" s="172">
        <v>26152.108</v>
      </c>
      <c r="M230" s="172">
        <v>26163.862000000001</v>
      </c>
      <c r="N230" s="172">
        <v>25325.982</v>
      </c>
      <c r="O230" s="172">
        <f t="shared" si="3"/>
        <v>178338.75899999999</v>
      </c>
      <c r="P230" s="172">
        <v>178338.75899999999</v>
      </c>
    </row>
    <row r="231" spans="1:16" ht="11.4" x14ac:dyDescent="0.2">
      <c r="A231" s="182">
        <v>1639</v>
      </c>
      <c r="B231" s="179" t="s">
        <v>214</v>
      </c>
      <c r="C231" s="181" t="s">
        <v>25</v>
      </c>
      <c r="D231" s="180" t="s">
        <v>225</v>
      </c>
      <c r="E231" s="180">
        <v>904</v>
      </c>
      <c r="F231" s="179" t="s">
        <v>11</v>
      </c>
      <c r="G231" s="180">
        <v>2038</v>
      </c>
      <c r="H231" s="172">
        <v>24650.473999999998</v>
      </c>
      <c r="I231" s="172">
        <v>25098.228999999999</v>
      </c>
      <c r="J231" s="172">
        <v>25158.206999999999</v>
      </c>
      <c r="K231" s="172">
        <v>25390.582999999999</v>
      </c>
      <c r="L231" s="172">
        <v>26023.458999999999</v>
      </c>
      <c r="M231" s="172">
        <v>26188.293000000001</v>
      </c>
      <c r="N231" s="172">
        <v>25499.582999999999</v>
      </c>
      <c r="O231" s="172">
        <f t="shared" si="3"/>
        <v>178008.82799999998</v>
      </c>
      <c r="P231" s="172">
        <v>178008.82799999998</v>
      </c>
    </row>
    <row r="232" spans="1:16" ht="11.4" x14ac:dyDescent="0.2">
      <c r="A232" s="182">
        <v>1640</v>
      </c>
      <c r="B232" s="179" t="s">
        <v>214</v>
      </c>
      <c r="C232" s="181" t="s">
        <v>25</v>
      </c>
      <c r="D232" s="180" t="s">
        <v>225</v>
      </c>
      <c r="E232" s="180">
        <v>904</v>
      </c>
      <c r="F232" s="179" t="s">
        <v>11</v>
      </c>
      <c r="G232" s="180">
        <v>2039</v>
      </c>
      <c r="H232" s="172">
        <v>24489.644</v>
      </c>
      <c r="I232" s="172">
        <v>25009.907999999999</v>
      </c>
      <c r="J232" s="172">
        <v>25136.268</v>
      </c>
      <c r="K232" s="172">
        <v>25244.218000000001</v>
      </c>
      <c r="L232" s="172">
        <v>25874.405999999999</v>
      </c>
      <c r="M232" s="172">
        <v>26176.392</v>
      </c>
      <c r="N232" s="172">
        <v>25649.077000000001</v>
      </c>
      <c r="O232" s="172">
        <f t="shared" si="3"/>
        <v>177579.913</v>
      </c>
      <c r="P232" s="172">
        <v>177579.913</v>
      </c>
    </row>
    <row r="233" spans="1:16" ht="11.4" x14ac:dyDescent="0.2">
      <c r="A233" s="182">
        <v>1641</v>
      </c>
      <c r="B233" s="179" t="s">
        <v>214</v>
      </c>
      <c r="C233" s="181" t="s">
        <v>25</v>
      </c>
      <c r="D233" s="180" t="s">
        <v>225</v>
      </c>
      <c r="E233" s="180">
        <v>904</v>
      </c>
      <c r="F233" s="179" t="s">
        <v>11</v>
      </c>
      <c r="G233" s="180">
        <v>2040</v>
      </c>
      <c r="H233" s="172">
        <v>24320.769</v>
      </c>
      <c r="I233" s="172">
        <v>24901.239000000001</v>
      </c>
      <c r="J233" s="172">
        <v>25094.843000000001</v>
      </c>
      <c r="K233" s="172">
        <v>25125.777999999998</v>
      </c>
      <c r="L233" s="172">
        <v>25711.414000000001</v>
      </c>
      <c r="M233" s="172">
        <v>26126.999</v>
      </c>
      <c r="N233" s="172">
        <v>25761.080999999998</v>
      </c>
      <c r="O233" s="172">
        <f t="shared" si="3"/>
        <v>177042.12299999999</v>
      </c>
      <c r="P233" s="172">
        <v>177042.12299999999</v>
      </c>
    </row>
    <row r="234" spans="1:16" ht="11.4" x14ac:dyDescent="0.2">
      <c r="A234" s="182">
        <v>1642</v>
      </c>
      <c r="B234" s="179" t="s">
        <v>214</v>
      </c>
      <c r="C234" s="181" t="s">
        <v>25</v>
      </c>
      <c r="D234" s="180" t="s">
        <v>225</v>
      </c>
      <c r="E234" s="180">
        <v>904</v>
      </c>
      <c r="F234" s="179" t="s">
        <v>11</v>
      </c>
      <c r="G234" s="180">
        <v>2041</v>
      </c>
      <c r="H234" s="172">
        <v>24158.758000000002</v>
      </c>
      <c r="I234" s="172">
        <v>24795.876</v>
      </c>
      <c r="J234" s="172">
        <v>25064.649000000001</v>
      </c>
      <c r="K234" s="172">
        <v>25061.012999999999</v>
      </c>
      <c r="L234" s="172">
        <v>25560.043000000001</v>
      </c>
      <c r="M234" s="172">
        <v>26060.597000000002</v>
      </c>
      <c r="N234" s="172">
        <v>25851.200000000001</v>
      </c>
      <c r="O234" s="172">
        <f t="shared" si="3"/>
        <v>176552.13600000003</v>
      </c>
      <c r="P234" s="172">
        <v>176552.13600000003</v>
      </c>
    </row>
    <row r="235" spans="1:16" ht="11.4" x14ac:dyDescent="0.2">
      <c r="A235" s="182">
        <v>1643</v>
      </c>
      <c r="B235" s="179" t="s">
        <v>214</v>
      </c>
      <c r="C235" s="181" t="s">
        <v>25</v>
      </c>
      <c r="D235" s="180" t="s">
        <v>225</v>
      </c>
      <c r="E235" s="180">
        <v>904</v>
      </c>
      <c r="F235" s="179" t="s">
        <v>11</v>
      </c>
      <c r="G235" s="180">
        <v>2042</v>
      </c>
      <c r="H235" s="172">
        <v>23989.186000000002</v>
      </c>
      <c r="I235" s="172">
        <v>24667.437000000002</v>
      </c>
      <c r="J235" s="172">
        <v>25017.716</v>
      </c>
      <c r="K235" s="172">
        <v>25027.550999999999</v>
      </c>
      <c r="L235" s="172">
        <v>25397.345000000001</v>
      </c>
      <c r="M235" s="172">
        <v>25961.955999999998</v>
      </c>
      <c r="N235" s="172">
        <v>25911.242999999999</v>
      </c>
      <c r="O235" s="172">
        <f t="shared" si="3"/>
        <v>175972.43400000001</v>
      </c>
      <c r="P235" s="172">
        <v>175972.43400000001</v>
      </c>
    </row>
    <row r="236" spans="1:16" ht="11.4" x14ac:dyDescent="0.2">
      <c r="A236" s="182">
        <v>1644</v>
      </c>
      <c r="B236" s="179" t="s">
        <v>214</v>
      </c>
      <c r="C236" s="181" t="s">
        <v>25</v>
      </c>
      <c r="D236" s="180" t="s">
        <v>225</v>
      </c>
      <c r="E236" s="180">
        <v>904</v>
      </c>
      <c r="F236" s="179" t="s">
        <v>11</v>
      </c>
      <c r="G236" s="180">
        <v>2043</v>
      </c>
      <c r="H236" s="172">
        <v>23814.489000000001</v>
      </c>
      <c r="I236" s="172">
        <v>24519.13</v>
      </c>
      <c r="J236" s="172">
        <v>24951.332999999999</v>
      </c>
      <c r="K236" s="172">
        <v>25011.937999999998</v>
      </c>
      <c r="L236" s="172">
        <v>25235.382000000001</v>
      </c>
      <c r="M236" s="172">
        <v>25836.293000000001</v>
      </c>
      <c r="N236" s="172">
        <v>25938.654999999999</v>
      </c>
      <c r="O236" s="172">
        <f t="shared" si="3"/>
        <v>175307.22</v>
      </c>
      <c r="P236" s="172">
        <v>175307.22</v>
      </c>
    </row>
    <row r="237" spans="1:16" ht="11.4" x14ac:dyDescent="0.2">
      <c r="A237" s="182">
        <v>1645</v>
      </c>
      <c r="B237" s="179" t="s">
        <v>214</v>
      </c>
      <c r="C237" s="181" t="s">
        <v>25</v>
      </c>
      <c r="D237" s="180" t="s">
        <v>225</v>
      </c>
      <c r="E237" s="180">
        <v>904</v>
      </c>
      <c r="F237" s="179" t="s">
        <v>11</v>
      </c>
      <c r="G237" s="180">
        <v>2044</v>
      </c>
      <c r="H237" s="172">
        <v>23636.559000000001</v>
      </c>
      <c r="I237" s="172">
        <v>24356.782999999999</v>
      </c>
      <c r="J237" s="172">
        <v>24864.116999999998</v>
      </c>
      <c r="K237" s="172">
        <v>24992.054</v>
      </c>
      <c r="L237" s="172">
        <v>25091.511999999999</v>
      </c>
      <c r="M237" s="172">
        <v>25691.373</v>
      </c>
      <c r="N237" s="172">
        <v>25931.019</v>
      </c>
      <c r="O237" s="172">
        <f t="shared" si="3"/>
        <v>174563.41700000002</v>
      </c>
      <c r="P237" s="172">
        <v>174563.41700000002</v>
      </c>
    </row>
    <row r="238" spans="1:16" ht="11.4" x14ac:dyDescent="0.2">
      <c r="A238" s="182">
        <v>1646</v>
      </c>
      <c r="B238" s="179" t="s">
        <v>214</v>
      </c>
      <c r="C238" s="181" t="s">
        <v>25</v>
      </c>
      <c r="D238" s="180" t="s">
        <v>225</v>
      </c>
      <c r="E238" s="180">
        <v>904</v>
      </c>
      <c r="F238" s="179" t="s">
        <v>11</v>
      </c>
      <c r="G238" s="180">
        <v>2045</v>
      </c>
      <c r="H238" s="172">
        <v>23455.988000000001</v>
      </c>
      <c r="I238" s="172">
        <v>24184.880000000001</v>
      </c>
      <c r="J238" s="172">
        <v>24755.035</v>
      </c>
      <c r="K238" s="172">
        <v>24952.454000000002</v>
      </c>
      <c r="L238" s="172">
        <v>24975.633000000002</v>
      </c>
      <c r="M238" s="172">
        <v>25533.149000000001</v>
      </c>
      <c r="N238" s="172">
        <v>25886.9</v>
      </c>
      <c r="O238" s="172">
        <f t="shared" si="3"/>
        <v>173744.03899999999</v>
      </c>
      <c r="P238" s="172">
        <v>173744.03899999999</v>
      </c>
    </row>
    <row r="239" spans="1:16" ht="11.4" x14ac:dyDescent="0.2">
      <c r="A239" s="182">
        <v>1647</v>
      </c>
      <c r="B239" s="179" t="s">
        <v>214</v>
      </c>
      <c r="C239" s="181" t="s">
        <v>25</v>
      </c>
      <c r="D239" s="180" t="s">
        <v>225</v>
      </c>
      <c r="E239" s="180">
        <v>904</v>
      </c>
      <c r="F239" s="179" t="s">
        <v>11</v>
      </c>
      <c r="G239" s="180">
        <v>2046</v>
      </c>
      <c r="H239" s="172">
        <v>23288.768</v>
      </c>
      <c r="I239" s="172">
        <v>24028.133000000002</v>
      </c>
      <c r="J239" s="172">
        <v>24651.690999999999</v>
      </c>
      <c r="K239" s="172">
        <v>24922.402999999998</v>
      </c>
      <c r="L239" s="172">
        <v>24911.64</v>
      </c>
      <c r="M239" s="172">
        <v>25382.418000000001</v>
      </c>
      <c r="N239" s="172">
        <v>25821.572</v>
      </c>
      <c r="O239" s="172">
        <f t="shared" si="3"/>
        <v>173006.625</v>
      </c>
      <c r="P239" s="172">
        <v>173006.625</v>
      </c>
    </row>
    <row r="240" spans="1:16" ht="11.4" x14ac:dyDescent="0.2">
      <c r="A240" s="182">
        <v>1648</v>
      </c>
      <c r="B240" s="179" t="s">
        <v>214</v>
      </c>
      <c r="C240" s="181" t="s">
        <v>25</v>
      </c>
      <c r="D240" s="180" t="s">
        <v>225</v>
      </c>
      <c r="E240" s="180">
        <v>904</v>
      </c>
      <c r="F240" s="179" t="s">
        <v>11</v>
      </c>
      <c r="G240" s="180">
        <v>2047</v>
      </c>
      <c r="H240" s="172">
        <v>23121.940999999999</v>
      </c>
      <c r="I240" s="172">
        <v>23862.618999999999</v>
      </c>
      <c r="J240" s="172">
        <v>24525.706999999999</v>
      </c>
      <c r="K240" s="172">
        <v>24876.768</v>
      </c>
      <c r="L240" s="172">
        <v>24880.107</v>
      </c>
      <c r="M240" s="172">
        <v>25222.014999999999</v>
      </c>
      <c r="N240" s="172">
        <v>25725.954000000002</v>
      </c>
      <c r="O240" s="172">
        <f t="shared" si="3"/>
        <v>172215.111</v>
      </c>
      <c r="P240" s="172">
        <v>172215.111</v>
      </c>
    </row>
    <row r="241" spans="1:16" ht="11.4" x14ac:dyDescent="0.2">
      <c r="A241" s="182">
        <v>1649</v>
      </c>
      <c r="B241" s="179" t="s">
        <v>214</v>
      </c>
      <c r="C241" s="181" t="s">
        <v>25</v>
      </c>
      <c r="D241" s="180" t="s">
        <v>225</v>
      </c>
      <c r="E241" s="180">
        <v>904</v>
      </c>
      <c r="F241" s="179" t="s">
        <v>11</v>
      </c>
      <c r="G241" s="180">
        <v>2048</v>
      </c>
      <c r="H241" s="172">
        <v>22954.866000000002</v>
      </c>
      <c r="I241" s="172">
        <v>23689.53</v>
      </c>
      <c r="J241" s="172">
        <v>24379.844000000001</v>
      </c>
      <c r="K241" s="172">
        <v>24812.695</v>
      </c>
      <c r="L241" s="172">
        <v>24866.905999999999</v>
      </c>
      <c r="M241" s="172">
        <v>25063.7</v>
      </c>
      <c r="N241" s="172">
        <v>25604.919000000002</v>
      </c>
      <c r="O241" s="172">
        <f t="shared" si="3"/>
        <v>171372.46</v>
      </c>
      <c r="P241" s="172">
        <v>171372.46</v>
      </c>
    </row>
    <row r="242" spans="1:16" ht="11.4" x14ac:dyDescent="0.2">
      <c r="A242" s="182">
        <v>1650</v>
      </c>
      <c r="B242" s="179" t="s">
        <v>214</v>
      </c>
      <c r="C242" s="181" t="s">
        <v>25</v>
      </c>
      <c r="D242" s="180" t="s">
        <v>225</v>
      </c>
      <c r="E242" s="180">
        <v>904</v>
      </c>
      <c r="F242" s="179" t="s">
        <v>11</v>
      </c>
      <c r="G242" s="180">
        <v>2049</v>
      </c>
      <c r="H242" s="172">
        <v>22784.775000000001</v>
      </c>
      <c r="I242" s="172">
        <v>23510.412</v>
      </c>
      <c r="J242" s="172">
        <v>24219.107</v>
      </c>
      <c r="K242" s="172">
        <v>24727.969000000001</v>
      </c>
      <c r="L242" s="172">
        <v>24849.260999999999</v>
      </c>
      <c r="M242" s="172">
        <v>24924.092000000001</v>
      </c>
      <c r="N242" s="172">
        <v>25465.4</v>
      </c>
      <c r="O242" s="172">
        <f t="shared" si="3"/>
        <v>170481.016</v>
      </c>
      <c r="P242" s="172">
        <v>170481.016</v>
      </c>
    </row>
    <row r="243" spans="1:16" ht="11.4" x14ac:dyDescent="0.2">
      <c r="A243" s="182">
        <v>1651</v>
      </c>
      <c r="B243" s="179" t="s">
        <v>214</v>
      </c>
      <c r="C243" s="181" t="s">
        <v>25</v>
      </c>
      <c r="D243" s="180" t="s">
        <v>225</v>
      </c>
      <c r="E243" s="180">
        <v>904</v>
      </c>
      <c r="F243" s="179" t="s">
        <v>11</v>
      </c>
      <c r="G243" s="180">
        <v>2050</v>
      </c>
      <c r="H243" s="172">
        <v>22609.13</v>
      </c>
      <c r="I243" s="172">
        <v>23326.598999999998</v>
      </c>
      <c r="J243" s="172">
        <v>24046.643</v>
      </c>
      <c r="K243" s="172">
        <v>24620.47</v>
      </c>
      <c r="L243" s="172">
        <v>24811.403999999999</v>
      </c>
      <c r="M243" s="172">
        <v>24812.191999999999</v>
      </c>
      <c r="N243" s="172">
        <v>25312.662</v>
      </c>
      <c r="O243" s="172">
        <f t="shared" si="3"/>
        <v>169539.1</v>
      </c>
      <c r="P243" s="172">
        <v>169539.1</v>
      </c>
    </row>
    <row r="244" spans="1:16" ht="11.4" x14ac:dyDescent="0.2">
      <c r="A244" s="182">
        <v>1652</v>
      </c>
      <c r="B244" s="179" t="s">
        <v>214</v>
      </c>
      <c r="C244" s="181" t="s">
        <v>25</v>
      </c>
      <c r="D244" s="180" t="s">
        <v>225</v>
      </c>
      <c r="E244" s="180">
        <v>904</v>
      </c>
      <c r="F244" s="179" t="s">
        <v>11</v>
      </c>
      <c r="G244" s="180">
        <v>2051</v>
      </c>
      <c r="H244" s="172">
        <v>22445.044999999998</v>
      </c>
      <c r="I244" s="172">
        <v>23164.971000000001</v>
      </c>
      <c r="J244" s="172">
        <v>23892.347000000002</v>
      </c>
      <c r="K244" s="172">
        <v>24518.03</v>
      </c>
      <c r="L244" s="172">
        <v>24782.387999999999</v>
      </c>
      <c r="M244" s="172">
        <v>24749.002</v>
      </c>
      <c r="N244" s="172">
        <v>25164.324000000001</v>
      </c>
      <c r="O244" s="172">
        <f t="shared" si="3"/>
        <v>168716.10700000002</v>
      </c>
      <c r="P244" s="172">
        <v>168716.10700000002</v>
      </c>
    </row>
    <row r="245" spans="1:16" ht="11.4" x14ac:dyDescent="0.2">
      <c r="A245" s="182">
        <v>1653</v>
      </c>
      <c r="B245" s="179" t="s">
        <v>214</v>
      </c>
      <c r="C245" s="181" t="s">
        <v>25</v>
      </c>
      <c r="D245" s="180" t="s">
        <v>225</v>
      </c>
      <c r="E245" s="180">
        <v>904</v>
      </c>
      <c r="F245" s="179" t="s">
        <v>11</v>
      </c>
      <c r="G245" s="180">
        <v>2052</v>
      </c>
      <c r="H245" s="172">
        <v>22278.444</v>
      </c>
      <c r="I245" s="172">
        <v>23002.397000000001</v>
      </c>
      <c r="J245" s="172">
        <v>23729.405999999999</v>
      </c>
      <c r="K245" s="172">
        <v>24393.902999999998</v>
      </c>
      <c r="L245" s="172">
        <v>24738.949000000001</v>
      </c>
      <c r="M245" s="172">
        <v>24719.414000000001</v>
      </c>
      <c r="N245" s="172">
        <v>25007.664000000001</v>
      </c>
      <c r="O245" s="172">
        <f t="shared" si="3"/>
        <v>167870.17699999997</v>
      </c>
      <c r="P245" s="172">
        <v>167870.17699999997</v>
      </c>
    </row>
    <row r="246" spans="1:16" ht="11.4" x14ac:dyDescent="0.2">
      <c r="A246" s="182">
        <v>1654</v>
      </c>
      <c r="B246" s="179" t="s">
        <v>214</v>
      </c>
      <c r="C246" s="181" t="s">
        <v>25</v>
      </c>
      <c r="D246" s="180" t="s">
        <v>225</v>
      </c>
      <c r="E246" s="180">
        <v>904</v>
      </c>
      <c r="F246" s="179" t="s">
        <v>11</v>
      </c>
      <c r="G246" s="180">
        <v>2053</v>
      </c>
      <c r="H246" s="172">
        <v>22110.563999999998</v>
      </c>
      <c r="I246" s="172">
        <v>22836.512999999999</v>
      </c>
      <c r="J246" s="172">
        <v>23558.199000000001</v>
      </c>
      <c r="K246" s="172">
        <v>24250.095000000001</v>
      </c>
      <c r="L246" s="172">
        <v>24677.012999999999</v>
      </c>
      <c r="M246" s="172">
        <v>24708.585999999999</v>
      </c>
      <c r="N246" s="172">
        <v>24853.585999999999</v>
      </c>
      <c r="O246" s="172">
        <f t="shared" si="3"/>
        <v>166994.55600000001</v>
      </c>
      <c r="P246" s="172">
        <v>166994.55600000001</v>
      </c>
    </row>
    <row r="247" spans="1:16" ht="11.4" x14ac:dyDescent="0.2">
      <c r="A247" s="182">
        <v>1655</v>
      </c>
      <c r="B247" s="179" t="s">
        <v>214</v>
      </c>
      <c r="C247" s="181" t="s">
        <v>25</v>
      </c>
      <c r="D247" s="180" t="s">
        <v>225</v>
      </c>
      <c r="E247" s="180">
        <v>904</v>
      </c>
      <c r="F247" s="179" t="s">
        <v>11</v>
      </c>
      <c r="G247" s="180">
        <v>2054</v>
      </c>
      <c r="H247" s="172">
        <v>21942.848999999998</v>
      </c>
      <c r="I247" s="172">
        <v>22664.308000000001</v>
      </c>
      <c r="J247" s="172">
        <v>23379.621999999999</v>
      </c>
      <c r="K247" s="172">
        <v>24090.937999999998</v>
      </c>
      <c r="L247" s="172">
        <v>24593.78</v>
      </c>
      <c r="M247" s="172">
        <v>24693.398000000001</v>
      </c>
      <c r="N247" s="172">
        <v>24718.151999999998</v>
      </c>
      <c r="O247" s="172">
        <f t="shared" si="3"/>
        <v>166083.04699999999</v>
      </c>
      <c r="P247" s="172">
        <v>166083.04699999999</v>
      </c>
    </row>
    <row r="248" spans="1:16" ht="11.4" x14ac:dyDescent="0.2">
      <c r="A248" s="182">
        <v>1656</v>
      </c>
      <c r="B248" s="179" t="s">
        <v>214</v>
      </c>
      <c r="C248" s="181" t="s">
        <v>25</v>
      </c>
      <c r="D248" s="180" t="s">
        <v>225</v>
      </c>
      <c r="E248" s="180">
        <v>904</v>
      </c>
      <c r="F248" s="179" t="s">
        <v>11</v>
      </c>
      <c r="G248" s="180">
        <v>2055</v>
      </c>
      <c r="H248" s="172">
        <v>21775.616000000002</v>
      </c>
      <c r="I248" s="172">
        <v>22484.617999999999</v>
      </c>
      <c r="J248" s="172">
        <v>23194.388999999999</v>
      </c>
      <c r="K248" s="172">
        <v>23919.163</v>
      </c>
      <c r="L248" s="172">
        <v>24487.309000000001</v>
      </c>
      <c r="M248" s="172">
        <v>24657.948</v>
      </c>
      <c r="N248" s="172">
        <v>24610.262999999999</v>
      </c>
      <c r="O248" s="172">
        <f t="shared" si="3"/>
        <v>165129.30600000001</v>
      </c>
      <c r="P248" s="172">
        <v>165129.30600000001</v>
      </c>
    </row>
    <row r="249" spans="1:16" ht="11.4" x14ac:dyDescent="0.2">
      <c r="A249" s="182">
        <v>1657</v>
      </c>
      <c r="B249" s="179" t="s">
        <v>214</v>
      </c>
      <c r="C249" s="181" t="s">
        <v>25</v>
      </c>
      <c r="D249" s="180" t="s">
        <v>225</v>
      </c>
      <c r="E249" s="180">
        <v>904</v>
      </c>
      <c r="F249" s="179" t="s">
        <v>11</v>
      </c>
      <c r="G249" s="180">
        <v>2056</v>
      </c>
      <c r="H249" s="172">
        <v>21626.866999999998</v>
      </c>
      <c r="I249" s="172">
        <v>22326.12</v>
      </c>
      <c r="J249" s="172">
        <v>23035.305</v>
      </c>
      <c r="K249" s="172">
        <v>23766.06</v>
      </c>
      <c r="L249" s="172">
        <v>24386.322</v>
      </c>
      <c r="M249" s="172">
        <v>24629.577000000001</v>
      </c>
      <c r="N249" s="172">
        <v>24549.14</v>
      </c>
      <c r="O249" s="172">
        <f t="shared" si="3"/>
        <v>164319.391</v>
      </c>
      <c r="P249" s="172">
        <v>164319.391</v>
      </c>
    </row>
    <row r="250" spans="1:16" ht="11.4" x14ac:dyDescent="0.2">
      <c r="A250" s="182">
        <v>1658</v>
      </c>
      <c r="B250" s="179" t="s">
        <v>214</v>
      </c>
      <c r="C250" s="181" t="s">
        <v>25</v>
      </c>
      <c r="D250" s="180" t="s">
        <v>225</v>
      </c>
      <c r="E250" s="180">
        <v>904</v>
      </c>
      <c r="F250" s="179" t="s">
        <v>11</v>
      </c>
      <c r="G250" s="180">
        <v>2057</v>
      </c>
      <c r="H250" s="172">
        <v>21480.162</v>
      </c>
      <c r="I250" s="172">
        <v>22162.835999999999</v>
      </c>
      <c r="J250" s="172">
        <v>22874.402999999998</v>
      </c>
      <c r="K250" s="172">
        <v>23604.131000000001</v>
      </c>
      <c r="L250" s="172">
        <v>24263.710999999999</v>
      </c>
      <c r="M250" s="172">
        <v>24587.1</v>
      </c>
      <c r="N250" s="172">
        <v>24521.451000000001</v>
      </c>
      <c r="O250" s="172">
        <f t="shared" si="3"/>
        <v>163493.79399999999</v>
      </c>
      <c r="P250" s="172">
        <v>163493.79399999999</v>
      </c>
    </row>
    <row r="251" spans="1:16" ht="11.4" x14ac:dyDescent="0.2">
      <c r="A251" s="182">
        <v>1659</v>
      </c>
      <c r="B251" s="179" t="s">
        <v>214</v>
      </c>
      <c r="C251" s="181" t="s">
        <v>25</v>
      </c>
      <c r="D251" s="180" t="s">
        <v>225</v>
      </c>
      <c r="E251" s="180">
        <v>904</v>
      </c>
      <c r="F251" s="179" t="s">
        <v>11</v>
      </c>
      <c r="G251" s="180">
        <v>2058</v>
      </c>
      <c r="H251" s="172">
        <v>21335.936000000002</v>
      </c>
      <c r="I251" s="172">
        <v>21995.599999999999</v>
      </c>
      <c r="J251" s="172">
        <v>22709.838</v>
      </c>
      <c r="K251" s="172">
        <v>23434.392</v>
      </c>
      <c r="L251" s="172">
        <v>24121.686000000002</v>
      </c>
      <c r="M251" s="172">
        <v>24527.178</v>
      </c>
      <c r="N251" s="172">
        <v>24513.091</v>
      </c>
      <c r="O251" s="172">
        <f t="shared" si="3"/>
        <v>162637.72100000002</v>
      </c>
      <c r="P251" s="172">
        <v>162637.72100000002</v>
      </c>
    </row>
    <row r="252" spans="1:16" ht="11.4" x14ac:dyDescent="0.2">
      <c r="A252" s="182">
        <v>1660</v>
      </c>
      <c r="B252" s="179" t="s">
        <v>214</v>
      </c>
      <c r="C252" s="181" t="s">
        <v>25</v>
      </c>
      <c r="D252" s="180" t="s">
        <v>225</v>
      </c>
      <c r="E252" s="180">
        <v>904</v>
      </c>
      <c r="F252" s="179" t="s">
        <v>11</v>
      </c>
      <c r="G252" s="180">
        <v>2059</v>
      </c>
      <c r="H252" s="172">
        <v>21193.541000000001</v>
      </c>
      <c r="I252" s="172">
        <v>21826.118999999999</v>
      </c>
      <c r="J252" s="172">
        <v>22538.467000000001</v>
      </c>
      <c r="K252" s="172">
        <v>23257.679</v>
      </c>
      <c r="L252" s="172">
        <v>23964.55</v>
      </c>
      <c r="M252" s="172">
        <v>24447.031999999999</v>
      </c>
      <c r="N252" s="172">
        <v>24501.174999999999</v>
      </c>
      <c r="O252" s="172">
        <f t="shared" si="3"/>
        <v>161728.56299999999</v>
      </c>
      <c r="P252" s="172">
        <v>161728.56299999999</v>
      </c>
    </row>
    <row r="253" spans="1:16" ht="11.4" x14ac:dyDescent="0.2">
      <c r="A253" s="182">
        <v>1661</v>
      </c>
      <c r="B253" s="179" t="s">
        <v>214</v>
      </c>
      <c r="C253" s="181" t="s">
        <v>25</v>
      </c>
      <c r="D253" s="180" t="s">
        <v>225</v>
      </c>
      <c r="E253" s="180">
        <v>904</v>
      </c>
      <c r="F253" s="179" t="s">
        <v>11</v>
      </c>
      <c r="G253" s="180">
        <v>2060</v>
      </c>
      <c r="H253" s="172">
        <v>21051.056</v>
      </c>
      <c r="I253" s="172">
        <v>21655.420999999998</v>
      </c>
      <c r="J253" s="172">
        <v>22357.883999999998</v>
      </c>
      <c r="K253" s="172">
        <v>23073.638999999999</v>
      </c>
      <c r="L253" s="172">
        <v>23794.542000000001</v>
      </c>
      <c r="M253" s="172">
        <v>24343.752</v>
      </c>
      <c r="N253" s="172">
        <v>24469.284</v>
      </c>
      <c r="O253" s="172">
        <f t="shared" si="3"/>
        <v>160745.57799999998</v>
      </c>
      <c r="P253" s="172">
        <v>160745.57799999998</v>
      </c>
    </row>
    <row r="254" spans="1:16" ht="11.4" x14ac:dyDescent="0.2">
      <c r="A254" s="182">
        <v>1556</v>
      </c>
      <c r="B254" s="179" t="s">
        <v>215</v>
      </c>
      <c r="C254" s="181" t="s">
        <v>26</v>
      </c>
      <c r="D254" s="180" t="s">
        <v>224</v>
      </c>
      <c r="E254" s="180">
        <v>905</v>
      </c>
      <c r="F254" s="179" t="s">
        <v>11</v>
      </c>
      <c r="G254" s="180">
        <v>2014</v>
      </c>
      <c r="H254" s="172">
        <v>11633.65</v>
      </c>
      <c r="I254" s="172">
        <v>12455.799000000001</v>
      </c>
      <c r="J254" s="172">
        <v>12135.518</v>
      </c>
      <c r="K254" s="172">
        <v>11698.941999999999</v>
      </c>
      <c r="L254" s="172">
        <v>11229.978999999999</v>
      </c>
      <c r="M254" s="172">
        <v>11292.147000000001</v>
      </c>
      <c r="N254" s="172">
        <v>11744.089</v>
      </c>
      <c r="O254" s="172">
        <f t="shared" si="3"/>
        <v>82190.124000000011</v>
      </c>
      <c r="P254" s="172">
        <v>82190.124000000011</v>
      </c>
    </row>
    <row r="255" spans="1:16" ht="11.4" x14ac:dyDescent="0.2">
      <c r="A255" s="182">
        <v>1557</v>
      </c>
      <c r="B255" s="179" t="s">
        <v>215</v>
      </c>
      <c r="C255" s="181" t="s">
        <v>26</v>
      </c>
      <c r="D255" s="180" t="s">
        <v>224</v>
      </c>
      <c r="E255" s="180">
        <v>905</v>
      </c>
      <c r="F255" s="179" t="s">
        <v>11</v>
      </c>
      <c r="G255" s="180">
        <v>2015</v>
      </c>
      <c r="H255" s="172">
        <v>11515.547</v>
      </c>
      <c r="I255" s="172">
        <v>12516.214</v>
      </c>
      <c r="J255" s="172">
        <v>12304.782999999999</v>
      </c>
      <c r="K255" s="172">
        <v>11879.724</v>
      </c>
      <c r="L255" s="172">
        <v>11317.421</v>
      </c>
      <c r="M255" s="172">
        <v>11276.584999999999</v>
      </c>
      <c r="N255" s="172">
        <v>11569.489</v>
      </c>
      <c r="O255" s="172">
        <f t="shared" si="3"/>
        <v>82379.763000000006</v>
      </c>
      <c r="P255" s="172">
        <v>82379.763000000006</v>
      </c>
    </row>
    <row r="256" spans="1:16" ht="11.4" x14ac:dyDescent="0.2">
      <c r="A256" s="182">
        <v>1558</v>
      </c>
      <c r="B256" s="179" t="s">
        <v>215</v>
      </c>
      <c r="C256" s="181" t="s">
        <v>26</v>
      </c>
      <c r="D256" s="180" t="s">
        <v>224</v>
      </c>
      <c r="E256" s="180">
        <v>905</v>
      </c>
      <c r="F256" s="179" t="s">
        <v>11</v>
      </c>
      <c r="G256" s="180">
        <v>2016</v>
      </c>
      <c r="H256" s="172">
        <v>11473.921</v>
      </c>
      <c r="I256" s="172">
        <v>12511.324000000001</v>
      </c>
      <c r="J256" s="172">
        <v>12479.346</v>
      </c>
      <c r="K256" s="172">
        <v>12043.303</v>
      </c>
      <c r="L256" s="172">
        <v>11434.545</v>
      </c>
      <c r="M256" s="172">
        <v>11272.132</v>
      </c>
      <c r="N256" s="172">
        <v>11443.694</v>
      </c>
      <c r="O256" s="172">
        <f t="shared" si="3"/>
        <v>82658.264999999999</v>
      </c>
      <c r="P256" s="172">
        <v>82658.264999999999</v>
      </c>
    </row>
    <row r="257" spans="1:16" ht="11.4" x14ac:dyDescent="0.2">
      <c r="A257" s="182">
        <v>1559</v>
      </c>
      <c r="B257" s="179" t="s">
        <v>215</v>
      </c>
      <c r="C257" s="181" t="s">
        <v>26</v>
      </c>
      <c r="D257" s="180" t="s">
        <v>224</v>
      </c>
      <c r="E257" s="180">
        <v>905</v>
      </c>
      <c r="F257" s="179" t="s">
        <v>11</v>
      </c>
      <c r="G257" s="180">
        <v>2017</v>
      </c>
      <c r="H257" s="172">
        <v>11440.788</v>
      </c>
      <c r="I257" s="172">
        <v>12433.657999999999</v>
      </c>
      <c r="J257" s="172">
        <v>12665.92</v>
      </c>
      <c r="K257" s="172">
        <v>12192.626</v>
      </c>
      <c r="L257" s="172">
        <v>11579.816000000001</v>
      </c>
      <c r="M257" s="172">
        <v>11273.011</v>
      </c>
      <c r="N257" s="172">
        <v>11363.629000000001</v>
      </c>
      <c r="O257" s="172">
        <f t="shared" si="3"/>
        <v>82949.448000000004</v>
      </c>
      <c r="P257" s="172">
        <v>82949.448000000004</v>
      </c>
    </row>
    <row r="258" spans="1:16" ht="11.4" x14ac:dyDescent="0.2">
      <c r="A258" s="182">
        <v>1560</v>
      </c>
      <c r="B258" s="179" t="s">
        <v>215</v>
      </c>
      <c r="C258" s="181" t="s">
        <v>26</v>
      </c>
      <c r="D258" s="180" t="s">
        <v>224</v>
      </c>
      <c r="E258" s="180">
        <v>905</v>
      </c>
      <c r="F258" s="179" t="s">
        <v>11</v>
      </c>
      <c r="G258" s="180">
        <v>2018</v>
      </c>
      <c r="H258" s="172">
        <v>11414.703</v>
      </c>
      <c r="I258" s="172">
        <v>12312.775</v>
      </c>
      <c r="J258" s="172">
        <v>12842.655000000001</v>
      </c>
      <c r="K258" s="172">
        <v>12336.879000000001</v>
      </c>
      <c r="L258" s="172">
        <v>11745.489</v>
      </c>
      <c r="M258" s="172">
        <v>11288.871999999999</v>
      </c>
      <c r="N258" s="172">
        <v>11321.048000000001</v>
      </c>
      <c r="O258" s="172">
        <f t="shared" ref="O258:O321" si="4">SUM(H258:N258)</f>
        <v>83262.421000000002</v>
      </c>
      <c r="P258" s="172">
        <v>83262.421000000002</v>
      </c>
    </row>
    <row r="259" spans="1:16" ht="11.4" x14ac:dyDescent="0.2">
      <c r="A259" s="182">
        <v>1561</v>
      </c>
      <c r="B259" s="179" t="s">
        <v>215</v>
      </c>
      <c r="C259" s="181" t="s">
        <v>26</v>
      </c>
      <c r="D259" s="180" t="s">
        <v>224</v>
      </c>
      <c r="E259" s="180">
        <v>905</v>
      </c>
      <c r="F259" s="179" t="s">
        <v>11</v>
      </c>
      <c r="G259" s="180">
        <v>2019</v>
      </c>
      <c r="H259" s="172">
        <v>11395.85</v>
      </c>
      <c r="I259" s="172">
        <v>12192.473</v>
      </c>
      <c r="J259" s="172">
        <v>12974.321</v>
      </c>
      <c r="K259" s="172">
        <v>12491.84</v>
      </c>
      <c r="L259" s="172">
        <v>11918.950999999999</v>
      </c>
      <c r="M259" s="172">
        <v>11334.848</v>
      </c>
      <c r="N259" s="172">
        <v>11297.789000000001</v>
      </c>
      <c r="O259" s="172">
        <f t="shared" si="4"/>
        <v>83606.072</v>
      </c>
      <c r="P259" s="172">
        <v>83606.072</v>
      </c>
    </row>
    <row r="260" spans="1:16" ht="11.4" x14ac:dyDescent="0.2">
      <c r="A260" s="182">
        <v>1562</v>
      </c>
      <c r="B260" s="179" t="s">
        <v>215</v>
      </c>
      <c r="C260" s="181" t="s">
        <v>26</v>
      </c>
      <c r="D260" s="180" t="s">
        <v>224</v>
      </c>
      <c r="E260" s="180">
        <v>905</v>
      </c>
      <c r="F260" s="179" t="s">
        <v>11</v>
      </c>
      <c r="G260" s="180">
        <v>2020</v>
      </c>
      <c r="H260" s="172">
        <v>11383.442999999999</v>
      </c>
      <c r="I260" s="172">
        <v>12095.111000000001</v>
      </c>
      <c r="J260" s="172">
        <v>13038.538</v>
      </c>
      <c r="K260" s="172">
        <v>12664.445</v>
      </c>
      <c r="L260" s="172">
        <v>12091.084999999999</v>
      </c>
      <c r="M260" s="172">
        <v>11418.459000000001</v>
      </c>
      <c r="N260" s="172">
        <v>11281.957</v>
      </c>
      <c r="O260" s="172">
        <f t="shared" si="4"/>
        <v>83973.038</v>
      </c>
      <c r="P260" s="172">
        <v>83973.038</v>
      </c>
    </row>
    <row r="261" spans="1:16" ht="11.4" x14ac:dyDescent="0.2">
      <c r="A261" s="182">
        <v>1703</v>
      </c>
      <c r="B261" s="179" t="s">
        <v>214</v>
      </c>
      <c r="C261" s="181" t="s">
        <v>26</v>
      </c>
      <c r="D261" s="180" t="s">
        <v>224</v>
      </c>
      <c r="E261" s="180">
        <v>905</v>
      </c>
      <c r="F261" s="179" t="s">
        <v>11</v>
      </c>
      <c r="G261" s="180">
        <v>2021</v>
      </c>
      <c r="H261" s="172">
        <v>11443.379000000001</v>
      </c>
      <c r="I261" s="172">
        <v>12014.941999999999</v>
      </c>
      <c r="J261" s="172">
        <v>13017.312</v>
      </c>
      <c r="K261" s="172">
        <v>12831.228999999999</v>
      </c>
      <c r="L261" s="172">
        <v>12247.895</v>
      </c>
      <c r="M261" s="172">
        <v>11527.883</v>
      </c>
      <c r="N261" s="172">
        <v>11270.289000000001</v>
      </c>
      <c r="O261" s="172">
        <f t="shared" si="4"/>
        <v>84352.929000000004</v>
      </c>
      <c r="P261" s="172">
        <v>84352.929000000004</v>
      </c>
    </row>
    <row r="262" spans="1:16" ht="11.4" x14ac:dyDescent="0.2">
      <c r="A262" s="182">
        <v>1704</v>
      </c>
      <c r="B262" s="179" t="s">
        <v>214</v>
      </c>
      <c r="C262" s="181" t="s">
        <v>26</v>
      </c>
      <c r="D262" s="180" t="s">
        <v>224</v>
      </c>
      <c r="E262" s="180">
        <v>905</v>
      </c>
      <c r="F262" s="179" t="s">
        <v>11</v>
      </c>
      <c r="G262" s="180">
        <v>2022</v>
      </c>
      <c r="H262" s="172">
        <v>11526.276</v>
      </c>
      <c r="I262" s="172">
        <v>11961.333000000001</v>
      </c>
      <c r="J262" s="172">
        <v>12932.51</v>
      </c>
      <c r="K262" s="172">
        <v>13014.814</v>
      </c>
      <c r="L262" s="172">
        <v>12395.948</v>
      </c>
      <c r="M262" s="172">
        <v>11671.418</v>
      </c>
      <c r="N262" s="172">
        <v>11270.487999999999</v>
      </c>
      <c r="O262" s="172">
        <f t="shared" si="4"/>
        <v>84772.786999999997</v>
      </c>
      <c r="P262" s="172">
        <v>84772.786999999997</v>
      </c>
    </row>
    <row r="263" spans="1:16" ht="11.4" x14ac:dyDescent="0.2">
      <c r="A263" s="182">
        <v>1705</v>
      </c>
      <c r="B263" s="179" t="s">
        <v>214</v>
      </c>
      <c r="C263" s="181" t="s">
        <v>26</v>
      </c>
      <c r="D263" s="180" t="s">
        <v>224</v>
      </c>
      <c r="E263" s="180">
        <v>905</v>
      </c>
      <c r="F263" s="179" t="s">
        <v>11</v>
      </c>
      <c r="G263" s="180">
        <v>2023</v>
      </c>
      <c r="H263" s="172">
        <v>11603.678</v>
      </c>
      <c r="I263" s="172">
        <v>11936.027</v>
      </c>
      <c r="J263" s="172">
        <v>12810.087</v>
      </c>
      <c r="K263" s="172">
        <v>13190.573</v>
      </c>
      <c r="L263" s="172">
        <v>12541.311</v>
      </c>
      <c r="M263" s="172">
        <v>11838.427</v>
      </c>
      <c r="N263" s="172">
        <v>11289.183000000001</v>
      </c>
      <c r="O263" s="172">
        <f t="shared" si="4"/>
        <v>85209.286000000007</v>
      </c>
      <c r="P263" s="172">
        <v>85209.286000000007</v>
      </c>
    </row>
    <row r="264" spans="1:16" ht="11.4" x14ac:dyDescent="0.2">
      <c r="A264" s="182">
        <v>1706</v>
      </c>
      <c r="B264" s="179" t="s">
        <v>214</v>
      </c>
      <c r="C264" s="181" t="s">
        <v>26</v>
      </c>
      <c r="D264" s="180" t="s">
        <v>224</v>
      </c>
      <c r="E264" s="180">
        <v>905</v>
      </c>
      <c r="F264" s="179" t="s">
        <v>11</v>
      </c>
      <c r="G264" s="180">
        <v>2024</v>
      </c>
      <c r="H264" s="172">
        <v>11638.334000000001</v>
      </c>
      <c r="I264" s="172">
        <v>11934.409</v>
      </c>
      <c r="J264" s="172">
        <v>12690.835999999999</v>
      </c>
      <c r="K264" s="172">
        <v>13320.066000000001</v>
      </c>
      <c r="L264" s="172">
        <v>12695.373</v>
      </c>
      <c r="M264" s="172">
        <v>12012.031000000001</v>
      </c>
      <c r="N264" s="172">
        <v>11337.191999999999</v>
      </c>
      <c r="O264" s="172">
        <f t="shared" si="4"/>
        <v>85628.240999999995</v>
      </c>
      <c r="P264" s="172">
        <v>85628.240999999995</v>
      </c>
    </row>
    <row r="265" spans="1:16" ht="11.4" x14ac:dyDescent="0.2">
      <c r="A265" s="182">
        <v>1707</v>
      </c>
      <c r="B265" s="179" t="s">
        <v>214</v>
      </c>
      <c r="C265" s="181" t="s">
        <v>26</v>
      </c>
      <c r="D265" s="180" t="s">
        <v>224</v>
      </c>
      <c r="E265" s="180">
        <v>905</v>
      </c>
      <c r="F265" s="179" t="s">
        <v>11</v>
      </c>
      <c r="G265" s="180">
        <v>2025</v>
      </c>
      <c r="H265" s="172">
        <v>11609.781999999999</v>
      </c>
      <c r="I265" s="172">
        <v>11947.146000000001</v>
      </c>
      <c r="J265" s="172">
        <v>12600.967000000001</v>
      </c>
      <c r="K265" s="172">
        <v>13381.518</v>
      </c>
      <c r="L265" s="172">
        <v>12863.557000000001</v>
      </c>
      <c r="M265" s="172">
        <v>12181.334999999999</v>
      </c>
      <c r="N265" s="172">
        <v>11420.35</v>
      </c>
      <c r="O265" s="172">
        <f t="shared" si="4"/>
        <v>86004.654999999999</v>
      </c>
      <c r="P265" s="172">
        <v>86004.654999999999</v>
      </c>
    </row>
    <row r="266" spans="1:16" ht="11.4" x14ac:dyDescent="0.2">
      <c r="A266" s="182">
        <v>1708</v>
      </c>
      <c r="B266" s="179" t="s">
        <v>214</v>
      </c>
      <c r="C266" s="181" t="s">
        <v>26</v>
      </c>
      <c r="D266" s="180" t="s">
        <v>224</v>
      </c>
      <c r="E266" s="180">
        <v>905</v>
      </c>
      <c r="F266" s="179" t="s">
        <v>11</v>
      </c>
      <c r="G266" s="180">
        <v>2026</v>
      </c>
      <c r="H266" s="172">
        <v>11593.564</v>
      </c>
      <c r="I266" s="172">
        <v>11986.308000000001</v>
      </c>
      <c r="J266" s="172">
        <v>12521.263999999999</v>
      </c>
      <c r="K266" s="172">
        <v>13366.705</v>
      </c>
      <c r="L266" s="172">
        <v>13035.01</v>
      </c>
      <c r="M266" s="172">
        <v>12340.571</v>
      </c>
      <c r="N266" s="172">
        <v>11530.981</v>
      </c>
      <c r="O266" s="172">
        <f t="shared" si="4"/>
        <v>86374.403000000006</v>
      </c>
      <c r="P266" s="172">
        <v>86374.403000000006</v>
      </c>
    </row>
    <row r="267" spans="1:16" ht="11.4" x14ac:dyDescent="0.2">
      <c r="A267" s="182">
        <v>1709</v>
      </c>
      <c r="B267" s="179" t="s">
        <v>214</v>
      </c>
      <c r="C267" s="181" t="s">
        <v>26</v>
      </c>
      <c r="D267" s="180" t="s">
        <v>224</v>
      </c>
      <c r="E267" s="180">
        <v>905</v>
      </c>
      <c r="F267" s="179" t="s">
        <v>11</v>
      </c>
      <c r="G267" s="180">
        <v>2027</v>
      </c>
      <c r="H267" s="172">
        <v>11523.207</v>
      </c>
      <c r="I267" s="172">
        <v>12060.472</v>
      </c>
      <c r="J267" s="172">
        <v>12470.884</v>
      </c>
      <c r="K267" s="172">
        <v>13287.571</v>
      </c>
      <c r="L267" s="172">
        <v>13222.547</v>
      </c>
      <c r="M267" s="172">
        <v>12491.306</v>
      </c>
      <c r="N267" s="172">
        <v>11676.127</v>
      </c>
      <c r="O267" s="172">
        <f t="shared" si="4"/>
        <v>86732.114000000001</v>
      </c>
      <c r="P267" s="172">
        <v>86732.114000000001</v>
      </c>
    </row>
    <row r="268" spans="1:16" ht="11.4" x14ac:dyDescent="0.2">
      <c r="A268" s="182">
        <v>1710</v>
      </c>
      <c r="B268" s="179" t="s">
        <v>214</v>
      </c>
      <c r="C268" s="181" t="s">
        <v>26</v>
      </c>
      <c r="D268" s="180" t="s">
        <v>224</v>
      </c>
      <c r="E268" s="180">
        <v>905</v>
      </c>
      <c r="F268" s="179" t="s">
        <v>11</v>
      </c>
      <c r="G268" s="180">
        <v>2028</v>
      </c>
      <c r="H268" s="172">
        <v>11410.77</v>
      </c>
      <c r="I268" s="172">
        <v>12146.115</v>
      </c>
      <c r="J268" s="172">
        <v>12450.271000000001</v>
      </c>
      <c r="K268" s="172">
        <v>13169.159</v>
      </c>
      <c r="L268" s="172">
        <v>13400.69</v>
      </c>
      <c r="M268" s="172">
        <v>12638.481</v>
      </c>
      <c r="N268" s="172">
        <v>11844.207</v>
      </c>
      <c r="O268" s="172">
        <f t="shared" si="4"/>
        <v>87059.692999999999</v>
      </c>
      <c r="P268" s="172">
        <v>87059.692999999999</v>
      </c>
    </row>
    <row r="269" spans="1:16" ht="11.4" x14ac:dyDescent="0.2">
      <c r="A269" s="182">
        <v>1711</v>
      </c>
      <c r="B269" s="179" t="s">
        <v>214</v>
      </c>
      <c r="C269" s="181" t="s">
        <v>26</v>
      </c>
      <c r="D269" s="180" t="s">
        <v>224</v>
      </c>
      <c r="E269" s="180">
        <v>905</v>
      </c>
      <c r="F269" s="179" t="s">
        <v>11</v>
      </c>
      <c r="G269" s="180">
        <v>2029</v>
      </c>
      <c r="H269" s="172">
        <v>11286.271000000001</v>
      </c>
      <c r="I269" s="172">
        <v>12204.793</v>
      </c>
      <c r="J269" s="172">
        <v>12456.475</v>
      </c>
      <c r="K269" s="172">
        <v>13053.493</v>
      </c>
      <c r="L269" s="172">
        <v>13531.532999999999</v>
      </c>
      <c r="M269" s="172">
        <v>12793.434999999999</v>
      </c>
      <c r="N269" s="172">
        <v>12018.48</v>
      </c>
      <c r="O269" s="172">
        <f t="shared" si="4"/>
        <v>87344.48</v>
      </c>
      <c r="P269" s="172">
        <v>87344.48</v>
      </c>
    </row>
    <row r="270" spans="1:16" ht="11.4" x14ac:dyDescent="0.2">
      <c r="A270" s="182">
        <v>1712</v>
      </c>
      <c r="B270" s="179" t="s">
        <v>214</v>
      </c>
      <c r="C270" s="181" t="s">
        <v>26</v>
      </c>
      <c r="D270" s="180" t="s">
        <v>224</v>
      </c>
      <c r="E270" s="180">
        <v>905</v>
      </c>
      <c r="F270" s="179" t="s">
        <v>11</v>
      </c>
      <c r="G270" s="180">
        <v>2030</v>
      </c>
      <c r="H270" s="172">
        <v>11171.726000000001</v>
      </c>
      <c r="I270" s="172">
        <v>12208.286</v>
      </c>
      <c r="J270" s="172">
        <v>12485.575000000001</v>
      </c>
      <c r="K270" s="172">
        <v>12969.008</v>
      </c>
      <c r="L270" s="172">
        <v>13593.786</v>
      </c>
      <c r="M270" s="172">
        <v>12961.527</v>
      </c>
      <c r="N270" s="172">
        <v>12188.14</v>
      </c>
      <c r="O270" s="172">
        <f t="shared" si="4"/>
        <v>87578.047999999995</v>
      </c>
      <c r="P270" s="172">
        <v>87578.047999999995</v>
      </c>
    </row>
    <row r="271" spans="1:16" ht="11.4" x14ac:dyDescent="0.2">
      <c r="A271" s="182">
        <v>1713</v>
      </c>
      <c r="B271" s="179" t="s">
        <v>214</v>
      </c>
      <c r="C271" s="181" t="s">
        <v>26</v>
      </c>
      <c r="D271" s="180" t="s">
        <v>224</v>
      </c>
      <c r="E271" s="180">
        <v>905</v>
      </c>
      <c r="F271" s="179" t="s">
        <v>11</v>
      </c>
      <c r="G271" s="180">
        <v>2031</v>
      </c>
      <c r="H271" s="172">
        <v>11141.528</v>
      </c>
      <c r="I271" s="172">
        <v>12173.314</v>
      </c>
      <c r="J271" s="172">
        <v>12528.138000000001</v>
      </c>
      <c r="K271" s="172">
        <v>12899.734</v>
      </c>
      <c r="L271" s="172">
        <v>13588.285</v>
      </c>
      <c r="M271" s="172">
        <v>13139.196</v>
      </c>
      <c r="N271" s="172">
        <v>12351.579</v>
      </c>
      <c r="O271" s="172">
        <f t="shared" si="4"/>
        <v>87821.774000000005</v>
      </c>
      <c r="P271" s="172">
        <v>87821.774000000005</v>
      </c>
    </row>
    <row r="272" spans="1:16" ht="11.4" x14ac:dyDescent="0.2">
      <c r="A272" s="182">
        <v>1714</v>
      </c>
      <c r="B272" s="179" t="s">
        <v>214</v>
      </c>
      <c r="C272" s="181" t="s">
        <v>26</v>
      </c>
      <c r="D272" s="180" t="s">
        <v>224</v>
      </c>
      <c r="E272" s="180">
        <v>905</v>
      </c>
      <c r="F272" s="179" t="s">
        <v>11</v>
      </c>
      <c r="G272" s="180">
        <v>2032</v>
      </c>
      <c r="H272" s="172">
        <v>11123.565000000001</v>
      </c>
      <c r="I272" s="172">
        <v>12094.263999999999</v>
      </c>
      <c r="J272" s="172">
        <v>12605.847</v>
      </c>
      <c r="K272" s="172">
        <v>12855.558999999999</v>
      </c>
      <c r="L272" s="172">
        <v>13514.978999999999</v>
      </c>
      <c r="M272" s="172">
        <v>13330.191999999999</v>
      </c>
      <c r="N272" s="172">
        <v>12504.611000000001</v>
      </c>
      <c r="O272" s="172">
        <f t="shared" si="4"/>
        <v>88029.017000000007</v>
      </c>
      <c r="P272" s="172">
        <v>88029.017000000007</v>
      </c>
    </row>
    <row r="273" spans="1:16" ht="11.4" x14ac:dyDescent="0.2">
      <c r="A273" s="182">
        <v>1715</v>
      </c>
      <c r="B273" s="179" t="s">
        <v>214</v>
      </c>
      <c r="C273" s="181" t="s">
        <v>26</v>
      </c>
      <c r="D273" s="180" t="s">
        <v>224</v>
      </c>
      <c r="E273" s="180">
        <v>905</v>
      </c>
      <c r="F273" s="179" t="s">
        <v>11</v>
      </c>
      <c r="G273" s="180">
        <v>2033</v>
      </c>
      <c r="H273" s="172">
        <v>11111.803</v>
      </c>
      <c r="I273" s="172">
        <v>11990.625</v>
      </c>
      <c r="J273" s="172">
        <v>12696.045</v>
      </c>
      <c r="K273" s="172">
        <v>12838.404</v>
      </c>
      <c r="L273" s="172">
        <v>13400.199000000001</v>
      </c>
      <c r="M273" s="172">
        <v>13510.14</v>
      </c>
      <c r="N273" s="172">
        <v>12653.183000000001</v>
      </c>
      <c r="O273" s="172">
        <f t="shared" si="4"/>
        <v>88200.399000000005</v>
      </c>
      <c r="P273" s="172">
        <v>88200.399000000005</v>
      </c>
    </row>
    <row r="274" spans="1:16" ht="11.4" x14ac:dyDescent="0.2">
      <c r="A274" s="182">
        <v>1716</v>
      </c>
      <c r="B274" s="179" t="s">
        <v>214</v>
      </c>
      <c r="C274" s="181" t="s">
        <v>26</v>
      </c>
      <c r="D274" s="180" t="s">
        <v>224</v>
      </c>
      <c r="E274" s="180">
        <v>905</v>
      </c>
      <c r="F274" s="179" t="s">
        <v>11</v>
      </c>
      <c r="G274" s="180">
        <v>2034</v>
      </c>
      <c r="H274" s="172">
        <v>11102.272999999999</v>
      </c>
      <c r="I274" s="172">
        <v>11891.543</v>
      </c>
      <c r="J274" s="172">
        <v>12762.545</v>
      </c>
      <c r="K274" s="172">
        <v>12847.343000000001</v>
      </c>
      <c r="L274" s="172">
        <v>13286.691000000001</v>
      </c>
      <c r="M274" s="172">
        <v>13641.763000000001</v>
      </c>
      <c r="N274" s="172">
        <v>12808.944</v>
      </c>
      <c r="O274" s="172">
        <f t="shared" si="4"/>
        <v>88341.101999999999</v>
      </c>
      <c r="P274" s="172">
        <v>88341.101999999999</v>
      </c>
    </row>
    <row r="275" spans="1:16" ht="11.4" x14ac:dyDescent="0.2">
      <c r="A275" s="182">
        <v>1717</v>
      </c>
      <c r="B275" s="179" t="s">
        <v>214</v>
      </c>
      <c r="C275" s="181" t="s">
        <v>26</v>
      </c>
      <c r="D275" s="180" t="s">
        <v>224</v>
      </c>
      <c r="E275" s="180">
        <v>905</v>
      </c>
      <c r="F275" s="179" t="s">
        <v>11</v>
      </c>
      <c r="G275" s="180">
        <v>2035</v>
      </c>
      <c r="H275" s="172">
        <v>11093.614</v>
      </c>
      <c r="I275" s="172">
        <v>11810.132</v>
      </c>
      <c r="J275" s="172">
        <v>12782.281000000001</v>
      </c>
      <c r="K275" s="172">
        <v>12880.427</v>
      </c>
      <c r="L275" s="172">
        <v>13202.523999999999</v>
      </c>
      <c r="M275" s="172">
        <v>13703.236000000001</v>
      </c>
      <c r="N275" s="172">
        <v>12976.55</v>
      </c>
      <c r="O275" s="172">
        <f t="shared" si="4"/>
        <v>88448.763999999996</v>
      </c>
      <c r="P275" s="172">
        <v>88448.763999999996</v>
      </c>
    </row>
    <row r="276" spans="1:16" ht="11.4" x14ac:dyDescent="0.2">
      <c r="A276" s="182">
        <v>1718</v>
      </c>
      <c r="B276" s="179" t="s">
        <v>214</v>
      </c>
      <c r="C276" s="181" t="s">
        <v>26</v>
      </c>
      <c r="D276" s="180" t="s">
        <v>224</v>
      </c>
      <c r="E276" s="180">
        <v>905</v>
      </c>
      <c r="F276" s="179" t="s">
        <v>11</v>
      </c>
      <c r="G276" s="180">
        <v>2036</v>
      </c>
      <c r="H276" s="172">
        <v>11166.951999999999</v>
      </c>
      <c r="I276" s="172">
        <v>11752.18</v>
      </c>
      <c r="J276" s="172">
        <v>12744.731</v>
      </c>
      <c r="K276" s="172">
        <v>12928.794</v>
      </c>
      <c r="L276" s="172">
        <v>13139.418</v>
      </c>
      <c r="M276" s="172">
        <v>13701.93</v>
      </c>
      <c r="N276" s="172">
        <v>13155.772000000001</v>
      </c>
      <c r="O276" s="172">
        <f t="shared" si="4"/>
        <v>88589.777000000002</v>
      </c>
      <c r="P276" s="172">
        <v>88589.777000000002</v>
      </c>
    </row>
    <row r="277" spans="1:16" ht="11.4" x14ac:dyDescent="0.2">
      <c r="A277" s="182">
        <v>1719</v>
      </c>
      <c r="B277" s="179" t="s">
        <v>214</v>
      </c>
      <c r="C277" s="181" t="s">
        <v>26</v>
      </c>
      <c r="D277" s="180" t="s">
        <v>224</v>
      </c>
      <c r="E277" s="180">
        <v>905</v>
      </c>
      <c r="F277" s="179" t="s">
        <v>11</v>
      </c>
      <c r="G277" s="180">
        <v>2037</v>
      </c>
      <c r="H277" s="172">
        <v>11251.911</v>
      </c>
      <c r="I277" s="172">
        <v>11717.871999999999</v>
      </c>
      <c r="J277" s="172">
        <v>12664.06</v>
      </c>
      <c r="K277" s="172">
        <v>13008.759</v>
      </c>
      <c r="L277" s="172">
        <v>13098.341</v>
      </c>
      <c r="M277" s="172">
        <v>13631.502</v>
      </c>
      <c r="N277" s="172">
        <v>13347.323</v>
      </c>
      <c r="O277" s="172">
        <f t="shared" si="4"/>
        <v>88719.768000000011</v>
      </c>
      <c r="P277" s="172">
        <v>88719.768000000011</v>
      </c>
    </row>
    <row r="278" spans="1:16" ht="11.4" x14ac:dyDescent="0.2">
      <c r="A278" s="182">
        <v>1720</v>
      </c>
      <c r="B278" s="179" t="s">
        <v>214</v>
      </c>
      <c r="C278" s="181" t="s">
        <v>26</v>
      </c>
      <c r="D278" s="180" t="s">
        <v>224</v>
      </c>
      <c r="E278" s="180">
        <v>905</v>
      </c>
      <c r="F278" s="179" t="s">
        <v>11</v>
      </c>
      <c r="G278" s="180">
        <v>2038</v>
      </c>
      <c r="H278" s="172">
        <v>11333.764999999999</v>
      </c>
      <c r="I278" s="172">
        <v>11708.477000000001</v>
      </c>
      <c r="J278" s="172">
        <v>12559.829</v>
      </c>
      <c r="K278" s="172">
        <v>13098.304</v>
      </c>
      <c r="L278" s="172">
        <v>13081.712</v>
      </c>
      <c r="M278" s="172">
        <v>13518.386</v>
      </c>
      <c r="N278" s="172">
        <v>13527.224</v>
      </c>
      <c r="O278" s="172">
        <f t="shared" si="4"/>
        <v>88827.697</v>
      </c>
      <c r="P278" s="172">
        <v>88827.697</v>
      </c>
    </row>
    <row r="279" spans="1:16" ht="11.4" x14ac:dyDescent="0.2">
      <c r="A279" s="182">
        <v>1721</v>
      </c>
      <c r="B279" s="179" t="s">
        <v>214</v>
      </c>
      <c r="C279" s="181" t="s">
        <v>26</v>
      </c>
      <c r="D279" s="180" t="s">
        <v>224</v>
      </c>
      <c r="E279" s="180">
        <v>905</v>
      </c>
      <c r="F279" s="179" t="s">
        <v>11</v>
      </c>
      <c r="G279" s="180">
        <v>2039</v>
      </c>
      <c r="H279" s="172">
        <v>11398.066999999999</v>
      </c>
      <c r="I279" s="172">
        <v>11719.393</v>
      </c>
      <c r="J279" s="172">
        <v>12463.254000000001</v>
      </c>
      <c r="K279" s="172">
        <v>13163.053</v>
      </c>
      <c r="L279" s="172">
        <v>13089.308000000001</v>
      </c>
      <c r="M279" s="172">
        <v>13405.291999999999</v>
      </c>
      <c r="N279" s="172">
        <v>13658.584000000001</v>
      </c>
      <c r="O279" s="172">
        <f t="shared" si="4"/>
        <v>88896.951000000001</v>
      </c>
      <c r="P279" s="172">
        <v>88896.951000000001</v>
      </c>
    </row>
    <row r="280" spans="1:16" ht="11.4" x14ac:dyDescent="0.2">
      <c r="A280" s="182">
        <v>1722</v>
      </c>
      <c r="B280" s="179" t="s">
        <v>214</v>
      </c>
      <c r="C280" s="181" t="s">
        <v>26</v>
      </c>
      <c r="D280" s="180" t="s">
        <v>224</v>
      </c>
      <c r="E280" s="180">
        <v>905</v>
      </c>
      <c r="F280" s="179" t="s">
        <v>11</v>
      </c>
      <c r="G280" s="180">
        <v>2040</v>
      </c>
      <c r="H280" s="172">
        <v>11436.922</v>
      </c>
      <c r="I280" s="172">
        <v>11740.993</v>
      </c>
      <c r="J280" s="172">
        <v>12393.493</v>
      </c>
      <c r="K280" s="172">
        <v>13182.614</v>
      </c>
      <c r="L280" s="172">
        <v>13119.552</v>
      </c>
      <c r="M280" s="172">
        <v>13319.994000000001</v>
      </c>
      <c r="N280" s="172">
        <v>13719.674999999999</v>
      </c>
      <c r="O280" s="172">
        <f t="shared" si="4"/>
        <v>88913.243000000017</v>
      </c>
      <c r="P280" s="172">
        <v>88913.243000000017</v>
      </c>
    </row>
    <row r="281" spans="1:16" ht="11.4" x14ac:dyDescent="0.2">
      <c r="A281" s="182">
        <v>1723</v>
      </c>
      <c r="B281" s="179" t="s">
        <v>214</v>
      </c>
      <c r="C281" s="181" t="s">
        <v>26</v>
      </c>
      <c r="D281" s="180" t="s">
        <v>224</v>
      </c>
      <c r="E281" s="180">
        <v>905</v>
      </c>
      <c r="F281" s="179" t="s">
        <v>11</v>
      </c>
      <c r="G281" s="180">
        <v>2041</v>
      </c>
      <c r="H281" s="172">
        <v>11530.092000000001</v>
      </c>
      <c r="I281" s="172">
        <v>11782.885</v>
      </c>
      <c r="J281" s="172">
        <v>12329.870999999999</v>
      </c>
      <c r="K281" s="172">
        <v>13147.942999999999</v>
      </c>
      <c r="L281" s="172">
        <v>13170.416999999999</v>
      </c>
      <c r="M281" s="172">
        <v>13258.312</v>
      </c>
      <c r="N281" s="172">
        <v>13717.865</v>
      </c>
      <c r="O281" s="172">
        <f t="shared" si="4"/>
        <v>88937.385000000009</v>
      </c>
      <c r="P281" s="172">
        <v>88937.385000000009</v>
      </c>
    </row>
    <row r="282" spans="1:16" ht="11.4" x14ac:dyDescent="0.2">
      <c r="A282" s="182">
        <v>1724</v>
      </c>
      <c r="B282" s="179" t="s">
        <v>214</v>
      </c>
      <c r="C282" s="181" t="s">
        <v>26</v>
      </c>
      <c r="D282" s="180" t="s">
        <v>224</v>
      </c>
      <c r="E282" s="180">
        <v>905</v>
      </c>
      <c r="F282" s="179" t="s">
        <v>11</v>
      </c>
      <c r="G282" s="180">
        <v>2042</v>
      </c>
      <c r="H282" s="172">
        <v>11606.308999999999</v>
      </c>
      <c r="I282" s="172">
        <v>11850.287</v>
      </c>
      <c r="J282" s="172">
        <v>12293.091</v>
      </c>
      <c r="K282" s="172">
        <v>13069.427</v>
      </c>
      <c r="L282" s="172">
        <v>13252.47</v>
      </c>
      <c r="M282" s="172">
        <v>13219.369000000001</v>
      </c>
      <c r="N282" s="172">
        <v>13649.268</v>
      </c>
      <c r="O282" s="172">
        <f t="shared" si="4"/>
        <v>88940.221000000005</v>
      </c>
      <c r="P282" s="172">
        <v>88940.221000000005</v>
      </c>
    </row>
    <row r="283" spans="1:16" ht="11.4" x14ac:dyDescent="0.2">
      <c r="A283" s="182">
        <v>1725</v>
      </c>
      <c r="B283" s="179" t="s">
        <v>214</v>
      </c>
      <c r="C283" s="181" t="s">
        <v>26</v>
      </c>
      <c r="D283" s="180" t="s">
        <v>224</v>
      </c>
      <c r="E283" s="180">
        <v>905</v>
      </c>
      <c r="F283" s="179" t="s">
        <v>11</v>
      </c>
      <c r="G283" s="180">
        <v>2043</v>
      </c>
      <c r="H283" s="172">
        <v>11658.065000000001</v>
      </c>
      <c r="I283" s="172">
        <v>11935.078</v>
      </c>
      <c r="J283" s="172">
        <v>12283.654</v>
      </c>
      <c r="K283" s="172">
        <v>12966.226000000001</v>
      </c>
      <c r="L283" s="172">
        <v>13343.332</v>
      </c>
      <c r="M283" s="172">
        <v>13204.864</v>
      </c>
      <c r="N283" s="172">
        <v>13539.49</v>
      </c>
      <c r="O283" s="172">
        <f t="shared" si="4"/>
        <v>88930.709000000003</v>
      </c>
      <c r="P283" s="172">
        <v>88930.709000000003</v>
      </c>
    </row>
    <row r="284" spans="1:16" ht="11.4" x14ac:dyDescent="0.2">
      <c r="A284" s="182">
        <v>1726</v>
      </c>
      <c r="B284" s="179" t="s">
        <v>214</v>
      </c>
      <c r="C284" s="181" t="s">
        <v>26</v>
      </c>
      <c r="D284" s="180" t="s">
        <v>224</v>
      </c>
      <c r="E284" s="180">
        <v>905</v>
      </c>
      <c r="F284" s="179" t="s">
        <v>11</v>
      </c>
      <c r="G284" s="180">
        <v>2044</v>
      </c>
      <c r="H284" s="172">
        <v>11683.37</v>
      </c>
      <c r="I284" s="172">
        <v>12020.984</v>
      </c>
      <c r="J284" s="172">
        <v>12297.887000000001</v>
      </c>
      <c r="K284" s="172">
        <v>12869.81</v>
      </c>
      <c r="L284" s="172">
        <v>13408.008</v>
      </c>
      <c r="M284" s="172">
        <v>13213.486999999999</v>
      </c>
      <c r="N284" s="172">
        <v>13429.638000000001</v>
      </c>
      <c r="O284" s="172">
        <f t="shared" si="4"/>
        <v>88923.184000000008</v>
      </c>
      <c r="P284" s="172">
        <v>88923.184000000008</v>
      </c>
    </row>
    <row r="285" spans="1:16" ht="11.4" x14ac:dyDescent="0.2">
      <c r="A285" s="182">
        <v>1727</v>
      </c>
      <c r="B285" s="179" t="s">
        <v>214</v>
      </c>
      <c r="C285" s="181" t="s">
        <v>26</v>
      </c>
      <c r="D285" s="180" t="s">
        <v>224</v>
      </c>
      <c r="E285" s="180">
        <v>905</v>
      </c>
      <c r="F285" s="179" t="s">
        <v>11</v>
      </c>
      <c r="G285" s="180">
        <v>2045</v>
      </c>
      <c r="H285" s="172">
        <v>11682.550999999999</v>
      </c>
      <c r="I285" s="172">
        <v>12090.682000000001</v>
      </c>
      <c r="J285" s="172">
        <v>12331.255999999999</v>
      </c>
      <c r="K285" s="172">
        <v>12800.677</v>
      </c>
      <c r="L285" s="172">
        <v>13425.26</v>
      </c>
      <c r="M285" s="172">
        <v>13242.405000000001</v>
      </c>
      <c r="N285" s="172">
        <v>13345.883</v>
      </c>
      <c r="O285" s="172">
        <f t="shared" si="4"/>
        <v>88918.714000000007</v>
      </c>
      <c r="P285" s="172">
        <v>88918.714000000007</v>
      </c>
    </row>
    <row r="286" spans="1:16" ht="11.4" x14ac:dyDescent="0.2">
      <c r="A286" s="182">
        <v>1728</v>
      </c>
      <c r="B286" s="179" t="s">
        <v>214</v>
      </c>
      <c r="C286" s="181" t="s">
        <v>26</v>
      </c>
      <c r="D286" s="180" t="s">
        <v>224</v>
      </c>
      <c r="E286" s="180">
        <v>905</v>
      </c>
      <c r="F286" s="179" t="s">
        <v>11</v>
      </c>
      <c r="G286" s="180">
        <v>2046</v>
      </c>
      <c r="H286" s="172">
        <v>11735.477999999999</v>
      </c>
      <c r="I286" s="172">
        <v>12153.641</v>
      </c>
      <c r="J286" s="172">
        <v>12368.964</v>
      </c>
      <c r="K286" s="172">
        <v>12742.243</v>
      </c>
      <c r="L286" s="172">
        <v>13395.642</v>
      </c>
      <c r="M286" s="172">
        <v>13296.317999999999</v>
      </c>
      <c r="N286" s="172">
        <v>13286.828</v>
      </c>
      <c r="O286" s="172">
        <f t="shared" si="4"/>
        <v>88979.113999999987</v>
      </c>
      <c r="P286" s="172">
        <v>88979.113999999987</v>
      </c>
    </row>
    <row r="287" spans="1:16" ht="11.4" x14ac:dyDescent="0.2">
      <c r="A287" s="182">
        <v>1729</v>
      </c>
      <c r="B287" s="179" t="s">
        <v>214</v>
      </c>
      <c r="C287" s="181" t="s">
        <v>26</v>
      </c>
      <c r="D287" s="180" t="s">
        <v>224</v>
      </c>
      <c r="E287" s="180">
        <v>905</v>
      </c>
      <c r="F287" s="179" t="s">
        <v>11</v>
      </c>
      <c r="G287" s="180">
        <v>2047</v>
      </c>
      <c r="H287" s="172">
        <v>11770.358</v>
      </c>
      <c r="I287" s="172">
        <v>12212.457</v>
      </c>
      <c r="J287" s="172">
        <v>12434.017</v>
      </c>
      <c r="K287" s="172">
        <v>12708.074000000001</v>
      </c>
      <c r="L287" s="172">
        <v>13320.602000000001</v>
      </c>
      <c r="M287" s="172">
        <v>13380.688</v>
      </c>
      <c r="N287" s="172">
        <v>13250.337</v>
      </c>
      <c r="O287" s="172">
        <f t="shared" si="4"/>
        <v>89076.532999999996</v>
      </c>
      <c r="P287" s="172">
        <v>89076.532999999996</v>
      </c>
    </row>
    <row r="288" spans="1:16" ht="11.4" x14ac:dyDescent="0.2">
      <c r="A288" s="182">
        <v>1730</v>
      </c>
      <c r="B288" s="179" t="s">
        <v>214</v>
      </c>
      <c r="C288" s="181" t="s">
        <v>26</v>
      </c>
      <c r="D288" s="180" t="s">
        <v>224</v>
      </c>
      <c r="E288" s="180">
        <v>905</v>
      </c>
      <c r="F288" s="179" t="s">
        <v>11</v>
      </c>
      <c r="G288" s="180">
        <v>2048</v>
      </c>
      <c r="H288" s="172">
        <v>11781.905000000001</v>
      </c>
      <c r="I288" s="172">
        <v>12266.076999999999</v>
      </c>
      <c r="J288" s="172">
        <v>12517.377</v>
      </c>
      <c r="K288" s="172">
        <v>12698.201999999999</v>
      </c>
      <c r="L288" s="172">
        <v>13218.596</v>
      </c>
      <c r="M288" s="172">
        <v>13472.325999999999</v>
      </c>
      <c r="N288" s="172">
        <v>13237.272000000001</v>
      </c>
      <c r="O288" s="172">
        <f t="shared" si="4"/>
        <v>89191.75499999999</v>
      </c>
      <c r="P288" s="172">
        <v>89191.75499999999</v>
      </c>
    </row>
    <row r="289" spans="1:16" ht="11.4" x14ac:dyDescent="0.2">
      <c r="A289" s="182">
        <v>1731</v>
      </c>
      <c r="B289" s="179" t="s">
        <v>214</v>
      </c>
      <c r="C289" s="181" t="s">
        <v>26</v>
      </c>
      <c r="D289" s="180" t="s">
        <v>224</v>
      </c>
      <c r="E289" s="180">
        <v>905</v>
      </c>
      <c r="F289" s="179" t="s">
        <v>11</v>
      </c>
      <c r="G289" s="180">
        <v>2049</v>
      </c>
      <c r="H289" s="172">
        <v>11771.205</v>
      </c>
      <c r="I289" s="172">
        <v>12311.543</v>
      </c>
      <c r="J289" s="172">
        <v>12604.656000000001</v>
      </c>
      <c r="K289" s="172">
        <v>12710.384</v>
      </c>
      <c r="L289" s="172">
        <v>13121.210999999999</v>
      </c>
      <c r="M289" s="172">
        <v>13536.218000000001</v>
      </c>
      <c r="N289" s="172">
        <v>13246.313</v>
      </c>
      <c r="O289" s="172">
        <f t="shared" si="4"/>
        <v>89301.53</v>
      </c>
      <c r="P289" s="172">
        <v>89301.53</v>
      </c>
    </row>
    <row r="290" spans="1:16" ht="11.4" x14ac:dyDescent="0.2">
      <c r="A290" s="182">
        <v>1732</v>
      </c>
      <c r="B290" s="179" t="s">
        <v>214</v>
      </c>
      <c r="C290" s="181" t="s">
        <v>26</v>
      </c>
      <c r="D290" s="180" t="s">
        <v>224</v>
      </c>
      <c r="E290" s="180">
        <v>905</v>
      </c>
      <c r="F290" s="179" t="s">
        <v>11</v>
      </c>
      <c r="G290" s="180">
        <v>2050</v>
      </c>
      <c r="H290" s="172">
        <v>11740.995999999999</v>
      </c>
      <c r="I290" s="172">
        <v>12340.897999999999</v>
      </c>
      <c r="J290" s="172">
        <v>12684.937</v>
      </c>
      <c r="K290" s="172">
        <v>12742.895</v>
      </c>
      <c r="L290" s="172">
        <v>13049.257</v>
      </c>
      <c r="M290" s="172">
        <v>13551.272999999999</v>
      </c>
      <c r="N290" s="172">
        <v>13274.85</v>
      </c>
      <c r="O290" s="172">
        <f t="shared" si="4"/>
        <v>89385.106</v>
      </c>
      <c r="P290" s="172">
        <v>89385.106</v>
      </c>
    </row>
    <row r="291" spans="1:16" ht="11.4" x14ac:dyDescent="0.2">
      <c r="A291" s="182">
        <v>1733</v>
      </c>
      <c r="B291" s="179" t="s">
        <v>214</v>
      </c>
      <c r="C291" s="181" t="s">
        <v>26</v>
      </c>
      <c r="D291" s="180" t="s">
        <v>224</v>
      </c>
      <c r="E291" s="180">
        <v>905</v>
      </c>
      <c r="F291" s="179" t="s">
        <v>11</v>
      </c>
      <c r="G291" s="180">
        <v>2051</v>
      </c>
      <c r="H291" s="172">
        <v>11772.13</v>
      </c>
      <c r="I291" s="172">
        <v>12361.934999999999</v>
      </c>
      <c r="J291" s="172">
        <v>12742.248</v>
      </c>
      <c r="K291" s="172">
        <v>12784.271000000001</v>
      </c>
      <c r="L291" s="172">
        <v>12994.984</v>
      </c>
      <c r="M291" s="172">
        <v>13524.058000000001</v>
      </c>
      <c r="N291" s="172">
        <v>13329.52</v>
      </c>
      <c r="O291" s="172">
        <f t="shared" si="4"/>
        <v>89509.146000000008</v>
      </c>
      <c r="P291" s="172">
        <v>89509.146000000008</v>
      </c>
    </row>
    <row r="292" spans="1:16" ht="11.4" x14ac:dyDescent="0.2">
      <c r="A292" s="182">
        <v>1734</v>
      </c>
      <c r="B292" s="179" t="s">
        <v>214</v>
      </c>
      <c r="C292" s="181" t="s">
        <v>26</v>
      </c>
      <c r="D292" s="180" t="s">
        <v>224</v>
      </c>
      <c r="E292" s="180">
        <v>905</v>
      </c>
      <c r="F292" s="179" t="s">
        <v>11</v>
      </c>
      <c r="G292" s="180">
        <v>2052</v>
      </c>
      <c r="H292" s="172">
        <v>11794.752</v>
      </c>
      <c r="I292" s="172">
        <v>12377.727000000001</v>
      </c>
      <c r="J292" s="172">
        <v>12797.254999999999</v>
      </c>
      <c r="K292" s="172">
        <v>12850.333000000001</v>
      </c>
      <c r="L292" s="172">
        <v>12962.958000000001</v>
      </c>
      <c r="M292" s="172">
        <v>13451.048000000001</v>
      </c>
      <c r="N292" s="172">
        <v>13414.544</v>
      </c>
      <c r="O292" s="172">
        <f t="shared" si="4"/>
        <v>89648.616999999984</v>
      </c>
      <c r="P292" s="172">
        <v>89648.616999999984</v>
      </c>
    </row>
    <row r="293" spans="1:16" ht="11.4" x14ac:dyDescent="0.2">
      <c r="A293" s="182">
        <v>1735</v>
      </c>
      <c r="B293" s="179" t="s">
        <v>214</v>
      </c>
      <c r="C293" s="181" t="s">
        <v>26</v>
      </c>
      <c r="D293" s="180" t="s">
        <v>224</v>
      </c>
      <c r="E293" s="180">
        <v>905</v>
      </c>
      <c r="F293" s="179" t="s">
        <v>11</v>
      </c>
      <c r="G293" s="180">
        <v>2053</v>
      </c>
      <c r="H293" s="172">
        <v>11801.101000000001</v>
      </c>
      <c r="I293" s="172">
        <v>12390.404</v>
      </c>
      <c r="J293" s="172">
        <v>12848.880999999999</v>
      </c>
      <c r="K293" s="172">
        <v>12932.512000000001</v>
      </c>
      <c r="L293" s="172">
        <v>12953.555</v>
      </c>
      <c r="M293" s="172">
        <v>13350.710999999999</v>
      </c>
      <c r="N293" s="172">
        <v>13507.007</v>
      </c>
      <c r="O293" s="172">
        <f t="shared" si="4"/>
        <v>89784.171000000002</v>
      </c>
      <c r="P293" s="172">
        <v>89784.171000000002</v>
      </c>
    </row>
    <row r="294" spans="1:16" ht="11.4" x14ac:dyDescent="0.2">
      <c r="A294" s="182">
        <v>1736</v>
      </c>
      <c r="B294" s="179" t="s">
        <v>214</v>
      </c>
      <c r="C294" s="181" t="s">
        <v>26</v>
      </c>
      <c r="D294" s="180" t="s">
        <v>224</v>
      </c>
      <c r="E294" s="180">
        <v>905</v>
      </c>
      <c r="F294" s="179" t="s">
        <v>11</v>
      </c>
      <c r="G294" s="180">
        <v>2054</v>
      </c>
      <c r="H294" s="172">
        <v>11787.237999999999</v>
      </c>
      <c r="I294" s="172">
        <v>12399.972</v>
      </c>
      <c r="J294" s="172">
        <v>12895.842000000001</v>
      </c>
      <c r="K294" s="172">
        <v>13017.673000000001</v>
      </c>
      <c r="L294" s="172">
        <v>12964.635</v>
      </c>
      <c r="M294" s="172">
        <v>13254.044</v>
      </c>
      <c r="N294" s="172">
        <v>13571.709000000001</v>
      </c>
      <c r="O294" s="172">
        <f t="shared" si="4"/>
        <v>89891.112999999998</v>
      </c>
      <c r="P294" s="172">
        <v>89891.112999999998</v>
      </c>
    </row>
    <row r="295" spans="1:16" ht="11.4" x14ac:dyDescent="0.2">
      <c r="A295" s="182">
        <v>1737</v>
      </c>
      <c r="B295" s="179" t="s">
        <v>214</v>
      </c>
      <c r="C295" s="181" t="s">
        <v>26</v>
      </c>
      <c r="D295" s="180" t="s">
        <v>224</v>
      </c>
      <c r="E295" s="180">
        <v>905</v>
      </c>
      <c r="F295" s="179" t="s">
        <v>11</v>
      </c>
      <c r="G295" s="180">
        <v>2055</v>
      </c>
      <c r="H295" s="172">
        <v>11752.433999999999</v>
      </c>
      <c r="I295" s="172">
        <v>12400.091</v>
      </c>
      <c r="J295" s="172">
        <v>12935.753000000001</v>
      </c>
      <c r="K295" s="172">
        <v>13096.880999999999</v>
      </c>
      <c r="L295" s="172">
        <v>12994.022999999999</v>
      </c>
      <c r="M295" s="172">
        <v>13180.834999999999</v>
      </c>
      <c r="N295" s="172">
        <v>13586.884</v>
      </c>
      <c r="O295" s="172">
        <f t="shared" si="4"/>
        <v>89946.901000000013</v>
      </c>
      <c r="P295" s="172">
        <v>89946.901000000013</v>
      </c>
    </row>
    <row r="296" spans="1:16" ht="11.4" x14ac:dyDescent="0.2">
      <c r="A296" s="182">
        <v>1738</v>
      </c>
      <c r="B296" s="179" t="s">
        <v>214</v>
      </c>
      <c r="C296" s="181" t="s">
        <v>26</v>
      </c>
      <c r="D296" s="180" t="s">
        <v>224</v>
      </c>
      <c r="E296" s="180">
        <v>905</v>
      </c>
      <c r="F296" s="179" t="s">
        <v>11</v>
      </c>
      <c r="G296" s="180">
        <v>2056</v>
      </c>
      <c r="H296" s="172">
        <v>11778.593000000001</v>
      </c>
      <c r="I296" s="172">
        <v>12399.888999999999</v>
      </c>
      <c r="J296" s="172">
        <v>12951.808999999999</v>
      </c>
      <c r="K296" s="172">
        <v>13158.38</v>
      </c>
      <c r="L296" s="172">
        <v>13039.671</v>
      </c>
      <c r="M296" s="172">
        <v>13129.790999999999</v>
      </c>
      <c r="N296" s="172">
        <v>13561.438</v>
      </c>
      <c r="O296" s="172">
        <f t="shared" si="4"/>
        <v>90019.570999999996</v>
      </c>
      <c r="P296" s="172">
        <v>90019.570999999996</v>
      </c>
    </row>
    <row r="297" spans="1:16" ht="11.4" x14ac:dyDescent="0.2">
      <c r="A297" s="182">
        <v>1739</v>
      </c>
      <c r="B297" s="179" t="s">
        <v>214</v>
      </c>
      <c r="C297" s="181" t="s">
        <v>26</v>
      </c>
      <c r="D297" s="180" t="s">
        <v>224</v>
      </c>
      <c r="E297" s="180">
        <v>905</v>
      </c>
      <c r="F297" s="179" t="s">
        <v>11</v>
      </c>
      <c r="G297" s="180">
        <v>2057</v>
      </c>
      <c r="H297" s="172">
        <v>11795.946</v>
      </c>
      <c r="I297" s="172">
        <v>12404.063</v>
      </c>
      <c r="J297" s="172">
        <v>12964.543</v>
      </c>
      <c r="K297" s="172">
        <v>13215.152</v>
      </c>
      <c r="L297" s="172">
        <v>13108.112999999999</v>
      </c>
      <c r="M297" s="172">
        <v>13100.248</v>
      </c>
      <c r="N297" s="172">
        <v>13490.712</v>
      </c>
      <c r="O297" s="172">
        <f t="shared" si="4"/>
        <v>90078.777000000002</v>
      </c>
      <c r="P297" s="172">
        <v>90078.777000000002</v>
      </c>
    </row>
    <row r="298" spans="1:16" ht="11.4" x14ac:dyDescent="0.2">
      <c r="A298" s="182">
        <v>1740</v>
      </c>
      <c r="B298" s="179" t="s">
        <v>214</v>
      </c>
      <c r="C298" s="181" t="s">
        <v>26</v>
      </c>
      <c r="D298" s="180" t="s">
        <v>224</v>
      </c>
      <c r="E298" s="180">
        <v>905</v>
      </c>
      <c r="F298" s="179" t="s">
        <v>11</v>
      </c>
      <c r="G298" s="180">
        <v>2058</v>
      </c>
      <c r="H298" s="172">
        <v>11797.380999999999</v>
      </c>
      <c r="I298" s="172">
        <v>12411.608</v>
      </c>
      <c r="J298" s="172">
        <v>12975.383</v>
      </c>
      <c r="K298" s="172">
        <v>13265.835999999999</v>
      </c>
      <c r="L298" s="172">
        <v>13190.462</v>
      </c>
      <c r="M298" s="172">
        <v>13091.957</v>
      </c>
      <c r="N298" s="172">
        <v>13392.491</v>
      </c>
      <c r="O298" s="172">
        <f t="shared" si="4"/>
        <v>90125.117999999988</v>
      </c>
      <c r="P298" s="172">
        <v>90125.117999999988</v>
      </c>
    </row>
    <row r="299" spans="1:16" ht="11.4" x14ac:dyDescent="0.2">
      <c r="A299" s="182">
        <v>1741</v>
      </c>
      <c r="B299" s="179" t="s">
        <v>214</v>
      </c>
      <c r="C299" s="181" t="s">
        <v>26</v>
      </c>
      <c r="D299" s="180" t="s">
        <v>224</v>
      </c>
      <c r="E299" s="180">
        <v>905</v>
      </c>
      <c r="F299" s="179" t="s">
        <v>11</v>
      </c>
      <c r="G299" s="180">
        <v>2059</v>
      </c>
      <c r="H299" s="172">
        <v>11780.742</v>
      </c>
      <c r="I299" s="172">
        <v>12417.465</v>
      </c>
      <c r="J299" s="172">
        <v>12985.949000000001</v>
      </c>
      <c r="K299" s="172">
        <v>13310.275</v>
      </c>
      <c r="L299" s="172">
        <v>13273.65</v>
      </c>
      <c r="M299" s="172">
        <v>13102.433000000001</v>
      </c>
      <c r="N299" s="172">
        <v>13297.126</v>
      </c>
      <c r="O299" s="172">
        <f t="shared" si="4"/>
        <v>90167.640000000014</v>
      </c>
      <c r="P299" s="172">
        <v>90167.640000000014</v>
      </c>
    </row>
    <row r="300" spans="1:16" ht="11.4" x14ac:dyDescent="0.2">
      <c r="A300" s="182">
        <v>1742</v>
      </c>
      <c r="B300" s="179" t="s">
        <v>214</v>
      </c>
      <c r="C300" s="181" t="s">
        <v>26</v>
      </c>
      <c r="D300" s="180" t="s">
        <v>224</v>
      </c>
      <c r="E300" s="180">
        <v>905</v>
      </c>
      <c r="F300" s="179" t="s">
        <v>11</v>
      </c>
      <c r="G300" s="180">
        <v>2060</v>
      </c>
      <c r="H300" s="172">
        <v>11746.566999999999</v>
      </c>
      <c r="I300" s="172">
        <v>12412.326999999999</v>
      </c>
      <c r="J300" s="172">
        <v>12996.019</v>
      </c>
      <c r="K300" s="172">
        <v>13348.562</v>
      </c>
      <c r="L300" s="172">
        <v>13348.852000000001</v>
      </c>
      <c r="M300" s="172">
        <v>13129.246999999999</v>
      </c>
      <c r="N300" s="172">
        <v>13223.984</v>
      </c>
      <c r="O300" s="172">
        <f t="shared" si="4"/>
        <v>90205.55799999999</v>
      </c>
      <c r="P300" s="172">
        <v>90205.55799999999</v>
      </c>
    </row>
    <row r="301" spans="1:16" ht="11.4" x14ac:dyDescent="0.2">
      <c r="A301" s="182">
        <v>1627</v>
      </c>
      <c r="B301" s="179" t="s">
        <v>215</v>
      </c>
      <c r="C301" s="181" t="s">
        <v>27</v>
      </c>
      <c r="D301" s="180" t="s">
        <v>223</v>
      </c>
      <c r="E301" s="180">
        <v>909</v>
      </c>
      <c r="F301" s="179" t="s">
        <v>11</v>
      </c>
      <c r="G301" s="180">
        <v>2014</v>
      </c>
      <c r="H301" s="172">
        <v>1429.6969999999999</v>
      </c>
      <c r="I301" s="172">
        <v>1453.973</v>
      </c>
      <c r="J301" s="172">
        <v>1466.5530000000001</v>
      </c>
      <c r="K301" s="172">
        <v>1404.1990000000001</v>
      </c>
      <c r="L301" s="172">
        <v>1286.1369999999999</v>
      </c>
      <c r="M301" s="172">
        <v>1300.4880000000001</v>
      </c>
      <c r="N301" s="172">
        <v>1207.9690000000001</v>
      </c>
      <c r="O301" s="172">
        <f t="shared" si="4"/>
        <v>9549.0159999999996</v>
      </c>
      <c r="P301" s="172">
        <v>9549.0159999999996</v>
      </c>
    </row>
    <row r="302" spans="1:16" ht="11.4" x14ac:dyDescent="0.2">
      <c r="A302" s="182">
        <v>1628</v>
      </c>
      <c r="B302" s="179" t="s">
        <v>215</v>
      </c>
      <c r="C302" s="181" t="s">
        <v>27</v>
      </c>
      <c r="D302" s="180" t="s">
        <v>223</v>
      </c>
      <c r="E302" s="180">
        <v>909</v>
      </c>
      <c r="F302" s="179" t="s">
        <v>11</v>
      </c>
      <c r="G302" s="180">
        <v>2015</v>
      </c>
      <c r="H302" s="172">
        <v>1435.184</v>
      </c>
      <c r="I302" s="172">
        <v>1465.963</v>
      </c>
      <c r="J302" s="172">
        <v>1484.1559999999999</v>
      </c>
      <c r="K302" s="172">
        <v>1441.326</v>
      </c>
      <c r="L302" s="172">
        <v>1300.211</v>
      </c>
      <c r="M302" s="172">
        <v>1312.1679999999999</v>
      </c>
      <c r="N302" s="172">
        <v>1220.4369999999999</v>
      </c>
      <c r="O302" s="172">
        <f t="shared" si="4"/>
        <v>9659.4449999999997</v>
      </c>
      <c r="P302" s="172">
        <v>9659.4449999999997</v>
      </c>
    </row>
    <row r="303" spans="1:16" ht="11.4" x14ac:dyDescent="0.2">
      <c r="A303" s="182">
        <v>1629</v>
      </c>
      <c r="B303" s="179" t="s">
        <v>215</v>
      </c>
      <c r="C303" s="181" t="s">
        <v>27</v>
      </c>
      <c r="D303" s="180" t="s">
        <v>223</v>
      </c>
      <c r="E303" s="180">
        <v>909</v>
      </c>
      <c r="F303" s="179" t="s">
        <v>11</v>
      </c>
      <c r="G303" s="180">
        <v>2016</v>
      </c>
      <c r="H303" s="172">
        <v>1442.85</v>
      </c>
      <c r="I303" s="172">
        <v>1471.2349999999999</v>
      </c>
      <c r="J303" s="172">
        <v>1495.135</v>
      </c>
      <c r="K303" s="172">
        <v>1468.943</v>
      </c>
      <c r="L303" s="172">
        <v>1323.2180000000001</v>
      </c>
      <c r="M303" s="172">
        <v>1316.924</v>
      </c>
      <c r="N303" s="172">
        <v>1236.559</v>
      </c>
      <c r="O303" s="172">
        <f t="shared" si="4"/>
        <v>9754.8639999999996</v>
      </c>
      <c r="P303" s="172">
        <v>9754.8639999999996</v>
      </c>
    </row>
    <row r="304" spans="1:16" ht="11.4" x14ac:dyDescent="0.2">
      <c r="A304" s="182">
        <v>1630</v>
      </c>
      <c r="B304" s="179" t="s">
        <v>215</v>
      </c>
      <c r="C304" s="181" t="s">
        <v>27</v>
      </c>
      <c r="D304" s="180" t="s">
        <v>223</v>
      </c>
      <c r="E304" s="180">
        <v>909</v>
      </c>
      <c r="F304" s="179" t="s">
        <v>11</v>
      </c>
      <c r="G304" s="180">
        <v>2017</v>
      </c>
      <c r="H304" s="172">
        <v>1449.63</v>
      </c>
      <c r="I304" s="172">
        <v>1475.4159999999999</v>
      </c>
      <c r="J304" s="172">
        <v>1503.0170000000001</v>
      </c>
      <c r="K304" s="172">
        <v>1489.57</v>
      </c>
      <c r="L304" s="172">
        <v>1357.539</v>
      </c>
      <c r="M304" s="172">
        <v>1312.002</v>
      </c>
      <c r="N304" s="172">
        <v>1258.42</v>
      </c>
      <c r="O304" s="172">
        <f t="shared" si="4"/>
        <v>9845.5939999999991</v>
      </c>
      <c r="P304" s="172">
        <v>9845.5939999999991</v>
      </c>
    </row>
    <row r="305" spans="1:16" ht="11.4" x14ac:dyDescent="0.2">
      <c r="A305" s="182">
        <v>1631</v>
      </c>
      <c r="B305" s="179" t="s">
        <v>215</v>
      </c>
      <c r="C305" s="181" t="s">
        <v>27</v>
      </c>
      <c r="D305" s="180" t="s">
        <v>223</v>
      </c>
      <c r="E305" s="180">
        <v>909</v>
      </c>
      <c r="F305" s="179" t="s">
        <v>11</v>
      </c>
      <c r="G305" s="180">
        <v>2018</v>
      </c>
      <c r="H305" s="172">
        <v>1457.521</v>
      </c>
      <c r="I305" s="172">
        <v>1479.152</v>
      </c>
      <c r="J305" s="172">
        <v>1508.4590000000001</v>
      </c>
      <c r="K305" s="172">
        <v>1504.6179999999999</v>
      </c>
      <c r="L305" s="172">
        <v>1398.5650000000001</v>
      </c>
      <c r="M305" s="172">
        <v>1303.644</v>
      </c>
      <c r="N305" s="172">
        <v>1282.337</v>
      </c>
      <c r="O305" s="172">
        <f t="shared" si="4"/>
        <v>9934.2960000000003</v>
      </c>
      <c r="P305" s="172">
        <v>9934.2960000000003</v>
      </c>
    </row>
    <row r="306" spans="1:16" ht="11.4" x14ac:dyDescent="0.2">
      <c r="A306" s="182">
        <v>1632</v>
      </c>
      <c r="B306" s="179" t="s">
        <v>215</v>
      </c>
      <c r="C306" s="181" t="s">
        <v>27</v>
      </c>
      <c r="D306" s="180" t="s">
        <v>223</v>
      </c>
      <c r="E306" s="180">
        <v>909</v>
      </c>
      <c r="F306" s="179" t="s">
        <v>11</v>
      </c>
      <c r="G306" s="180">
        <v>2019</v>
      </c>
      <c r="H306" s="172">
        <v>1469.556</v>
      </c>
      <c r="I306" s="172">
        <v>1483.03</v>
      </c>
      <c r="J306" s="172">
        <v>1512.537</v>
      </c>
      <c r="K306" s="172">
        <v>1516.99</v>
      </c>
      <c r="L306" s="172">
        <v>1438.3679999999999</v>
      </c>
      <c r="M306" s="172">
        <v>1302.0650000000001</v>
      </c>
      <c r="N306" s="172">
        <v>1301.954</v>
      </c>
      <c r="O306" s="172">
        <f t="shared" si="4"/>
        <v>10024.5</v>
      </c>
      <c r="P306" s="172">
        <v>10024.5</v>
      </c>
    </row>
    <row r="307" spans="1:16" ht="11.4" x14ac:dyDescent="0.2">
      <c r="A307" s="182">
        <v>1633</v>
      </c>
      <c r="B307" s="179" t="s">
        <v>215</v>
      </c>
      <c r="C307" s="181" t="s">
        <v>27</v>
      </c>
      <c r="D307" s="180" t="s">
        <v>223</v>
      </c>
      <c r="E307" s="180">
        <v>909</v>
      </c>
      <c r="F307" s="179" t="s">
        <v>11</v>
      </c>
      <c r="G307" s="180">
        <v>2020</v>
      </c>
      <c r="H307" s="172">
        <v>1487.1780000000001</v>
      </c>
      <c r="I307" s="172">
        <v>1487.357</v>
      </c>
      <c r="J307" s="172">
        <v>1515.944</v>
      </c>
      <c r="K307" s="172">
        <v>1528.354</v>
      </c>
      <c r="L307" s="172">
        <v>1471.6130000000001</v>
      </c>
      <c r="M307" s="172">
        <v>1313.441</v>
      </c>
      <c r="N307" s="172">
        <v>1313.4369999999999</v>
      </c>
      <c r="O307" s="172">
        <f t="shared" si="4"/>
        <v>10117.324000000001</v>
      </c>
      <c r="P307" s="172">
        <v>10117.324000000001</v>
      </c>
    </row>
    <row r="308" spans="1:16" ht="11.4" x14ac:dyDescent="0.2">
      <c r="A308" s="182">
        <v>1784</v>
      </c>
      <c r="B308" s="179" t="s">
        <v>214</v>
      </c>
      <c r="C308" s="181" t="s">
        <v>27</v>
      </c>
      <c r="D308" s="180" t="s">
        <v>223</v>
      </c>
      <c r="E308" s="180">
        <v>909</v>
      </c>
      <c r="F308" s="179" t="s">
        <v>11</v>
      </c>
      <c r="G308" s="180">
        <v>2021</v>
      </c>
      <c r="H308" s="172">
        <v>1510.4390000000001</v>
      </c>
      <c r="I308" s="172">
        <v>1491.47</v>
      </c>
      <c r="J308" s="172">
        <v>1517.8910000000001</v>
      </c>
      <c r="K308" s="172">
        <v>1535.83</v>
      </c>
      <c r="L308" s="172">
        <v>1496.9259999999999</v>
      </c>
      <c r="M308" s="172">
        <v>1335.037</v>
      </c>
      <c r="N308" s="172">
        <v>1316.127</v>
      </c>
      <c r="O308" s="172">
        <f t="shared" si="4"/>
        <v>10203.720000000001</v>
      </c>
      <c r="P308" s="172">
        <v>10203.720000000001</v>
      </c>
    </row>
    <row r="309" spans="1:16" ht="11.4" x14ac:dyDescent="0.2">
      <c r="A309" s="182">
        <v>1785</v>
      </c>
      <c r="B309" s="179" t="s">
        <v>214</v>
      </c>
      <c r="C309" s="181" t="s">
        <v>27</v>
      </c>
      <c r="D309" s="180" t="s">
        <v>223</v>
      </c>
      <c r="E309" s="180">
        <v>909</v>
      </c>
      <c r="F309" s="179" t="s">
        <v>11</v>
      </c>
      <c r="G309" s="180">
        <v>2022</v>
      </c>
      <c r="H309" s="172">
        <v>1540.0650000000001</v>
      </c>
      <c r="I309" s="172">
        <v>1496.088</v>
      </c>
      <c r="J309" s="172">
        <v>1520.403</v>
      </c>
      <c r="K309" s="172">
        <v>1541.7339999999999</v>
      </c>
      <c r="L309" s="172">
        <v>1516.482</v>
      </c>
      <c r="M309" s="172">
        <v>1369.175</v>
      </c>
      <c r="N309" s="172">
        <v>1310.3920000000001</v>
      </c>
      <c r="O309" s="172">
        <f t="shared" si="4"/>
        <v>10294.339</v>
      </c>
      <c r="P309" s="172">
        <v>10294.339</v>
      </c>
    </row>
    <row r="310" spans="1:16" ht="11.4" x14ac:dyDescent="0.2">
      <c r="A310" s="182">
        <v>1786</v>
      </c>
      <c r="B310" s="179" t="s">
        <v>214</v>
      </c>
      <c r="C310" s="181" t="s">
        <v>27</v>
      </c>
      <c r="D310" s="180" t="s">
        <v>223</v>
      </c>
      <c r="E310" s="180">
        <v>909</v>
      </c>
      <c r="F310" s="179" t="s">
        <v>11</v>
      </c>
      <c r="G310" s="180">
        <v>2023</v>
      </c>
      <c r="H310" s="172">
        <v>1572.702</v>
      </c>
      <c r="I310" s="172">
        <v>1502.713</v>
      </c>
      <c r="J310" s="172">
        <v>1523.366</v>
      </c>
      <c r="K310" s="172">
        <v>1546.3040000000001</v>
      </c>
      <c r="L310" s="172">
        <v>1531.2439999999999</v>
      </c>
      <c r="M310" s="172">
        <v>1410.5530000000001</v>
      </c>
      <c r="N310" s="172">
        <v>1302.191</v>
      </c>
      <c r="O310" s="172">
        <f t="shared" si="4"/>
        <v>10389.073</v>
      </c>
      <c r="P310" s="172">
        <v>10389.073</v>
      </c>
    </row>
    <row r="311" spans="1:16" ht="11.4" x14ac:dyDescent="0.2">
      <c r="A311" s="182">
        <v>1787</v>
      </c>
      <c r="B311" s="179" t="s">
        <v>214</v>
      </c>
      <c r="C311" s="181" t="s">
        <v>27</v>
      </c>
      <c r="D311" s="180" t="s">
        <v>223</v>
      </c>
      <c r="E311" s="180">
        <v>909</v>
      </c>
      <c r="F311" s="179" t="s">
        <v>11</v>
      </c>
      <c r="G311" s="180">
        <v>2024</v>
      </c>
      <c r="H311" s="172">
        <v>1603.0229999999999</v>
      </c>
      <c r="I311" s="172">
        <v>1513.598</v>
      </c>
      <c r="J311" s="172">
        <v>1526.414</v>
      </c>
      <c r="K311" s="172">
        <v>1549.7380000000001</v>
      </c>
      <c r="L311" s="172">
        <v>1543.2139999999999</v>
      </c>
      <c r="M311" s="172">
        <v>1450.329</v>
      </c>
      <c r="N311" s="172">
        <v>1300.941</v>
      </c>
      <c r="O311" s="172">
        <f t="shared" si="4"/>
        <v>10487.257000000001</v>
      </c>
      <c r="P311" s="172">
        <v>10487.257000000001</v>
      </c>
    </row>
    <row r="312" spans="1:16" ht="11.4" x14ac:dyDescent="0.2">
      <c r="A312" s="182">
        <v>1788</v>
      </c>
      <c r="B312" s="179" t="s">
        <v>214</v>
      </c>
      <c r="C312" s="181" t="s">
        <v>27</v>
      </c>
      <c r="D312" s="180" t="s">
        <v>223</v>
      </c>
      <c r="E312" s="180">
        <v>909</v>
      </c>
      <c r="F312" s="179" t="s">
        <v>11</v>
      </c>
      <c r="G312" s="180">
        <v>2025</v>
      </c>
      <c r="H312" s="172">
        <v>1627.6790000000001</v>
      </c>
      <c r="I312" s="172">
        <v>1529.9880000000001</v>
      </c>
      <c r="J312" s="172">
        <v>1529.5219999999999</v>
      </c>
      <c r="K312" s="172">
        <v>1552.3420000000001</v>
      </c>
      <c r="L312" s="172">
        <v>1553.7339999999999</v>
      </c>
      <c r="M312" s="172">
        <v>1482.925</v>
      </c>
      <c r="N312" s="172">
        <v>1312.278</v>
      </c>
      <c r="O312" s="172">
        <f t="shared" si="4"/>
        <v>10588.468000000001</v>
      </c>
      <c r="P312" s="172">
        <v>10588.468000000001</v>
      </c>
    </row>
    <row r="313" spans="1:16" ht="11.4" x14ac:dyDescent="0.2">
      <c r="A313" s="182">
        <v>1789</v>
      </c>
      <c r="B313" s="179" t="s">
        <v>214</v>
      </c>
      <c r="C313" s="181" t="s">
        <v>27</v>
      </c>
      <c r="D313" s="180" t="s">
        <v>223</v>
      </c>
      <c r="E313" s="180">
        <v>909</v>
      </c>
      <c r="F313" s="179" t="s">
        <v>11</v>
      </c>
      <c r="G313" s="180">
        <v>2026</v>
      </c>
      <c r="H313" s="172">
        <v>1650.3589999999999</v>
      </c>
      <c r="I313" s="172">
        <v>1554.1790000000001</v>
      </c>
      <c r="J313" s="172">
        <v>1534.3009999999999</v>
      </c>
      <c r="K313" s="172">
        <v>1554.877</v>
      </c>
      <c r="L313" s="172">
        <v>1561.913</v>
      </c>
      <c r="M313" s="172">
        <v>1509.0920000000001</v>
      </c>
      <c r="N313" s="172">
        <v>1334.538</v>
      </c>
      <c r="O313" s="172">
        <f t="shared" si="4"/>
        <v>10699.259000000002</v>
      </c>
      <c r="P313" s="172">
        <v>10699.259000000002</v>
      </c>
    </row>
    <row r="314" spans="1:16" ht="11.4" x14ac:dyDescent="0.2">
      <c r="A314" s="182">
        <v>1790</v>
      </c>
      <c r="B314" s="179" t="s">
        <v>214</v>
      </c>
      <c r="C314" s="181" t="s">
        <v>27</v>
      </c>
      <c r="D314" s="180" t="s">
        <v>223</v>
      </c>
      <c r="E314" s="180">
        <v>909</v>
      </c>
      <c r="F314" s="179" t="s">
        <v>11</v>
      </c>
      <c r="G314" s="180">
        <v>2027</v>
      </c>
      <c r="H314" s="172">
        <v>1667.26</v>
      </c>
      <c r="I314" s="172">
        <v>1584.327</v>
      </c>
      <c r="J314" s="172">
        <v>1539.26</v>
      </c>
      <c r="K314" s="172">
        <v>1557.576</v>
      </c>
      <c r="L314" s="172">
        <v>1567.9760000000001</v>
      </c>
      <c r="M314" s="172">
        <v>1528.91</v>
      </c>
      <c r="N314" s="172">
        <v>1368.6220000000001</v>
      </c>
      <c r="O314" s="172">
        <f t="shared" si="4"/>
        <v>10813.930999999999</v>
      </c>
      <c r="P314" s="172">
        <v>10813.930999999999</v>
      </c>
    </row>
    <row r="315" spans="1:16" ht="11.4" x14ac:dyDescent="0.2">
      <c r="A315" s="182">
        <v>1791</v>
      </c>
      <c r="B315" s="179" t="s">
        <v>214</v>
      </c>
      <c r="C315" s="181" t="s">
        <v>27</v>
      </c>
      <c r="D315" s="180" t="s">
        <v>223</v>
      </c>
      <c r="E315" s="180">
        <v>909</v>
      </c>
      <c r="F315" s="179" t="s">
        <v>11</v>
      </c>
      <c r="G315" s="180">
        <v>2028</v>
      </c>
      <c r="H315" s="172">
        <v>1680.1690000000001</v>
      </c>
      <c r="I315" s="172">
        <v>1617.251</v>
      </c>
      <c r="J315" s="172">
        <v>1546.1469999999999</v>
      </c>
      <c r="K315" s="172">
        <v>1560.605</v>
      </c>
      <c r="L315" s="172">
        <v>1572.482</v>
      </c>
      <c r="M315" s="172">
        <v>1543.53</v>
      </c>
      <c r="N315" s="172">
        <v>1409.6089999999999</v>
      </c>
      <c r="O315" s="172">
        <f t="shared" si="4"/>
        <v>10929.793000000001</v>
      </c>
      <c r="P315" s="172">
        <v>10929.793000000001</v>
      </c>
    </row>
    <row r="316" spans="1:16" ht="11.4" x14ac:dyDescent="0.2">
      <c r="A316" s="182">
        <v>1792</v>
      </c>
      <c r="B316" s="179" t="s">
        <v>214</v>
      </c>
      <c r="C316" s="181" t="s">
        <v>27</v>
      </c>
      <c r="D316" s="180" t="s">
        <v>223</v>
      </c>
      <c r="E316" s="180">
        <v>909</v>
      </c>
      <c r="F316" s="179" t="s">
        <v>11</v>
      </c>
      <c r="G316" s="180">
        <v>2029</v>
      </c>
      <c r="H316" s="172">
        <v>1692.412</v>
      </c>
      <c r="I316" s="172">
        <v>1648.0329999999999</v>
      </c>
      <c r="J316" s="172">
        <v>1557.634</v>
      </c>
      <c r="K316" s="172">
        <v>1564.0930000000001</v>
      </c>
      <c r="L316" s="172">
        <v>1576.182</v>
      </c>
      <c r="M316" s="172">
        <v>1555.4570000000001</v>
      </c>
      <c r="N316" s="172">
        <v>1449.1590000000001</v>
      </c>
      <c r="O316" s="172">
        <f t="shared" si="4"/>
        <v>11042.97</v>
      </c>
      <c r="P316" s="172">
        <v>11042.97</v>
      </c>
    </row>
    <row r="317" spans="1:16" ht="11.4" x14ac:dyDescent="0.2">
      <c r="A317" s="182">
        <v>1793</v>
      </c>
      <c r="B317" s="179" t="s">
        <v>214</v>
      </c>
      <c r="C317" s="181" t="s">
        <v>27</v>
      </c>
      <c r="D317" s="180" t="s">
        <v>223</v>
      </c>
      <c r="E317" s="180">
        <v>909</v>
      </c>
      <c r="F317" s="179" t="s">
        <v>11</v>
      </c>
      <c r="G317" s="180">
        <v>2030</v>
      </c>
      <c r="H317" s="172">
        <v>1705.93</v>
      </c>
      <c r="I317" s="172">
        <v>1673.481</v>
      </c>
      <c r="J317" s="172">
        <v>1575.068</v>
      </c>
      <c r="K317" s="172">
        <v>1568.172</v>
      </c>
      <c r="L317" s="172">
        <v>1579.5229999999999</v>
      </c>
      <c r="M317" s="172">
        <v>1566.2909999999999</v>
      </c>
      <c r="N317" s="172">
        <v>1481.809</v>
      </c>
      <c r="O317" s="172">
        <f t="shared" si="4"/>
        <v>11150.273999999999</v>
      </c>
      <c r="P317" s="172">
        <v>11150.273999999999</v>
      </c>
    </row>
    <row r="318" spans="1:16" ht="11.4" x14ac:dyDescent="0.2">
      <c r="A318" s="182">
        <v>1794</v>
      </c>
      <c r="B318" s="179" t="s">
        <v>214</v>
      </c>
      <c r="C318" s="181" t="s">
        <v>27</v>
      </c>
      <c r="D318" s="180" t="s">
        <v>223</v>
      </c>
      <c r="E318" s="180">
        <v>909</v>
      </c>
      <c r="F318" s="179" t="s">
        <v>11</v>
      </c>
      <c r="G318" s="180">
        <v>2031</v>
      </c>
      <c r="H318" s="172">
        <v>1723.106</v>
      </c>
      <c r="I318" s="172">
        <v>1696.0619999999999</v>
      </c>
      <c r="J318" s="172">
        <v>1599.0160000000001</v>
      </c>
      <c r="K318" s="172">
        <v>1572.6959999999999</v>
      </c>
      <c r="L318" s="172">
        <v>1581.857</v>
      </c>
      <c r="M318" s="172">
        <v>1574.546</v>
      </c>
      <c r="N318" s="172">
        <v>1507.827</v>
      </c>
      <c r="O318" s="172">
        <f t="shared" si="4"/>
        <v>11255.109999999999</v>
      </c>
      <c r="P318" s="172">
        <v>11255.109999999999</v>
      </c>
    </row>
    <row r="319" spans="1:16" ht="11.4" x14ac:dyDescent="0.2">
      <c r="A319" s="182">
        <v>1795</v>
      </c>
      <c r="B319" s="179" t="s">
        <v>214</v>
      </c>
      <c r="C319" s="181" t="s">
        <v>27</v>
      </c>
      <c r="D319" s="180" t="s">
        <v>223</v>
      </c>
      <c r="E319" s="180">
        <v>909</v>
      </c>
      <c r="F319" s="179" t="s">
        <v>11</v>
      </c>
      <c r="G319" s="180">
        <v>2032</v>
      </c>
      <c r="H319" s="172">
        <v>1741.2840000000001</v>
      </c>
      <c r="I319" s="172">
        <v>1713.41</v>
      </c>
      <c r="J319" s="172">
        <v>1629.462</v>
      </c>
      <c r="K319" s="172">
        <v>1577.9</v>
      </c>
      <c r="L319" s="172">
        <v>1584.7180000000001</v>
      </c>
      <c r="M319" s="172">
        <v>1580.9449999999999</v>
      </c>
      <c r="N319" s="172">
        <v>1527.7739999999999</v>
      </c>
      <c r="O319" s="172">
        <f t="shared" si="4"/>
        <v>11355.493</v>
      </c>
      <c r="P319" s="172">
        <v>11355.493</v>
      </c>
    </row>
    <row r="320" spans="1:16" ht="11.4" x14ac:dyDescent="0.2">
      <c r="A320" s="182">
        <v>1796</v>
      </c>
      <c r="B320" s="179" t="s">
        <v>214</v>
      </c>
      <c r="C320" s="181" t="s">
        <v>27</v>
      </c>
      <c r="D320" s="180" t="s">
        <v>223</v>
      </c>
      <c r="E320" s="180">
        <v>909</v>
      </c>
      <c r="F320" s="179" t="s">
        <v>11</v>
      </c>
      <c r="G320" s="180">
        <v>2033</v>
      </c>
      <c r="H320" s="172">
        <v>1758.971</v>
      </c>
      <c r="I320" s="172">
        <v>1727.125</v>
      </c>
      <c r="J320" s="172">
        <v>1663.07</v>
      </c>
      <c r="K320" s="172">
        <v>1585.402</v>
      </c>
      <c r="L320" s="172">
        <v>1588.231</v>
      </c>
      <c r="M320" s="172">
        <v>1585.8579999999999</v>
      </c>
      <c r="N320" s="172">
        <v>1542.7650000000001</v>
      </c>
      <c r="O320" s="172">
        <f t="shared" si="4"/>
        <v>11451.422</v>
      </c>
      <c r="P320" s="172">
        <v>11451.422</v>
      </c>
    </row>
    <row r="321" spans="1:16" ht="11.4" x14ac:dyDescent="0.2">
      <c r="A321" s="182">
        <v>1797</v>
      </c>
      <c r="B321" s="179" t="s">
        <v>214</v>
      </c>
      <c r="C321" s="181" t="s">
        <v>27</v>
      </c>
      <c r="D321" s="180" t="s">
        <v>223</v>
      </c>
      <c r="E321" s="180">
        <v>909</v>
      </c>
      <c r="F321" s="179" t="s">
        <v>11</v>
      </c>
      <c r="G321" s="180">
        <v>2034</v>
      </c>
      <c r="H321" s="172">
        <v>1773.75</v>
      </c>
      <c r="I321" s="172">
        <v>1740.1759999999999</v>
      </c>
      <c r="J321" s="172">
        <v>1694.671</v>
      </c>
      <c r="K321" s="172">
        <v>1597.6089999999999</v>
      </c>
      <c r="L321" s="172">
        <v>1592.249</v>
      </c>
      <c r="M321" s="172">
        <v>1589.7819999999999</v>
      </c>
      <c r="N321" s="172">
        <v>1554.9870000000001</v>
      </c>
      <c r="O321" s="172">
        <f t="shared" si="4"/>
        <v>11543.223999999998</v>
      </c>
      <c r="P321" s="172">
        <v>11543.223999999998</v>
      </c>
    </row>
    <row r="322" spans="1:16" ht="11.4" x14ac:dyDescent="0.2">
      <c r="A322" s="182">
        <v>1798</v>
      </c>
      <c r="B322" s="179" t="s">
        <v>214</v>
      </c>
      <c r="C322" s="181" t="s">
        <v>27</v>
      </c>
      <c r="D322" s="180" t="s">
        <v>223</v>
      </c>
      <c r="E322" s="180">
        <v>909</v>
      </c>
      <c r="F322" s="179" t="s">
        <v>11</v>
      </c>
      <c r="G322" s="180">
        <v>2035</v>
      </c>
      <c r="H322" s="172">
        <v>1784.13</v>
      </c>
      <c r="I322" s="172">
        <v>1754.35</v>
      </c>
      <c r="J322" s="172">
        <v>1720.9090000000001</v>
      </c>
      <c r="K322" s="172">
        <v>1615.7919999999999</v>
      </c>
      <c r="L322" s="172">
        <v>1596.856</v>
      </c>
      <c r="M322" s="172">
        <v>1593.183</v>
      </c>
      <c r="N322" s="172">
        <v>1565.8320000000001</v>
      </c>
      <c r="O322" s="172">
        <f t="shared" ref="O322:O347" si="5">SUM(H322:N322)</f>
        <v>11631.052000000001</v>
      </c>
      <c r="P322" s="172">
        <v>11631.052000000001</v>
      </c>
    </row>
    <row r="323" spans="1:16" ht="11.4" x14ac:dyDescent="0.2">
      <c r="A323" s="182">
        <v>1799</v>
      </c>
      <c r="B323" s="179" t="s">
        <v>214</v>
      </c>
      <c r="C323" s="181" t="s">
        <v>27</v>
      </c>
      <c r="D323" s="180" t="s">
        <v>223</v>
      </c>
      <c r="E323" s="180">
        <v>909</v>
      </c>
      <c r="F323" s="179" t="s">
        <v>11</v>
      </c>
      <c r="G323" s="180">
        <v>2036</v>
      </c>
      <c r="H323" s="172">
        <v>1793.8920000000001</v>
      </c>
      <c r="I323" s="172">
        <v>1771.412</v>
      </c>
      <c r="J323" s="172">
        <v>1743.297</v>
      </c>
      <c r="K323" s="172">
        <v>1639.6030000000001</v>
      </c>
      <c r="L323" s="172">
        <v>1601.415</v>
      </c>
      <c r="M323" s="172">
        <v>1595.9090000000001</v>
      </c>
      <c r="N323" s="172">
        <v>1574.4749999999999</v>
      </c>
      <c r="O323" s="172">
        <f t="shared" si="5"/>
        <v>11720.003000000001</v>
      </c>
      <c r="P323" s="172">
        <v>11720.003000000001</v>
      </c>
    </row>
    <row r="324" spans="1:16" ht="11.4" x14ac:dyDescent="0.2">
      <c r="A324" s="182">
        <v>1800</v>
      </c>
      <c r="B324" s="179" t="s">
        <v>214</v>
      </c>
      <c r="C324" s="181" t="s">
        <v>27</v>
      </c>
      <c r="D324" s="180" t="s">
        <v>223</v>
      </c>
      <c r="E324" s="180">
        <v>909</v>
      </c>
      <c r="F324" s="179" t="s">
        <v>11</v>
      </c>
      <c r="G324" s="180">
        <v>2037</v>
      </c>
      <c r="H324" s="172">
        <v>1799.9290000000001</v>
      </c>
      <c r="I324" s="172">
        <v>1789.5319999999999</v>
      </c>
      <c r="J324" s="172">
        <v>1760.538</v>
      </c>
      <c r="K324" s="172">
        <v>1669.902</v>
      </c>
      <c r="L324" s="172">
        <v>1606.5509999999999</v>
      </c>
      <c r="M324" s="172">
        <v>1598.913</v>
      </c>
      <c r="N324" s="172">
        <v>1580.9349999999999</v>
      </c>
      <c r="O324" s="172">
        <f t="shared" si="5"/>
        <v>11806.3</v>
      </c>
      <c r="P324" s="172">
        <v>11806.3</v>
      </c>
    </row>
    <row r="325" spans="1:16" ht="11.4" x14ac:dyDescent="0.2">
      <c r="A325" s="182">
        <v>1801</v>
      </c>
      <c r="B325" s="179" t="s">
        <v>214</v>
      </c>
      <c r="C325" s="181" t="s">
        <v>27</v>
      </c>
      <c r="D325" s="180" t="s">
        <v>223</v>
      </c>
      <c r="E325" s="180">
        <v>909</v>
      </c>
      <c r="F325" s="179" t="s">
        <v>11</v>
      </c>
      <c r="G325" s="180">
        <v>2038</v>
      </c>
      <c r="H325" s="172">
        <v>1803.175</v>
      </c>
      <c r="I325" s="172">
        <v>1807.241</v>
      </c>
      <c r="J325" s="172">
        <v>1774.2329999999999</v>
      </c>
      <c r="K325" s="172">
        <v>1703.4369999999999</v>
      </c>
      <c r="L325" s="172">
        <v>1613.982</v>
      </c>
      <c r="M325" s="172">
        <v>1602.309</v>
      </c>
      <c r="N325" s="172">
        <v>1585.7860000000001</v>
      </c>
      <c r="O325" s="172">
        <f t="shared" si="5"/>
        <v>11890.162999999999</v>
      </c>
      <c r="P325" s="172">
        <v>11890.162999999999</v>
      </c>
    </row>
    <row r="326" spans="1:16" ht="11.4" x14ac:dyDescent="0.2">
      <c r="A326" s="182">
        <v>1802</v>
      </c>
      <c r="B326" s="179" t="s">
        <v>214</v>
      </c>
      <c r="C326" s="181" t="s">
        <v>27</v>
      </c>
      <c r="D326" s="180" t="s">
        <v>223</v>
      </c>
      <c r="E326" s="180">
        <v>909</v>
      </c>
      <c r="F326" s="179" t="s">
        <v>11</v>
      </c>
      <c r="G326" s="180">
        <v>2039</v>
      </c>
      <c r="H326" s="172">
        <v>1805.2159999999999</v>
      </c>
      <c r="I326" s="172">
        <v>1822.182</v>
      </c>
      <c r="J326" s="172">
        <v>1787.48</v>
      </c>
      <c r="K326" s="172">
        <v>1735.1469999999999</v>
      </c>
      <c r="L326" s="172">
        <v>1626.2840000000001</v>
      </c>
      <c r="M326" s="172">
        <v>1606.1420000000001</v>
      </c>
      <c r="N326" s="172">
        <v>1589.6389999999999</v>
      </c>
      <c r="O326" s="172">
        <f t="shared" si="5"/>
        <v>11972.09</v>
      </c>
      <c r="P326" s="172">
        <v>11972.09</v>
      </c>
    </row>
    <row r="327" spans="1:16" ht="11.4" x14ac:dyDescent="0.2">
      <c r="A327" s="182">
        <v>1803</v>
      </c>
      <c r="B327" s="179" t="s">
        <v>214</v>
      </c>
      <c r="C327" s="181" t="s">
        <v>27</v>
      </c>
      <c r="D327" s="180" t="s">
        <v>223</v>
      </c>
      <c r="E327" s="180">
        <v>909</v>
      </c>
      <c r="F327" s="179" t="s">
        <v>11</v>
      </c>
      <c r="G327" s="180">
        <v>2040</v>
      </c>
      <c r="H327" s="172">
        <v>1807.1179999999999</v>
      </c>
      <c r="I327" s="172">
        <v>1832.905</v>
      </c>
      <c r="J327" s="172">
        <v>1802.097</v>
      </c>
      <c r="K327" s="172">
        <v>1761.751</v>
      </c>
      <c r="L327" s="172">
        <v>1644.7190000000001</v>
      </c>
      <c r="M327" s="172">
        <v>1610.606</v>
      </c>
      <c r="N327" s="172">
        <v>1592.92</v>
      </c>
      <c r="O327" s="172">
        <f t="shared" si="5"/>
        <v>12052.116</v>
      </c>
      <c r="P327" s="172">
        <v>12052.116</v>
      </c>
    </row>
    <row r="328" spans="1:16" ht="11.4" x14ac:dyDescent="0.2">
      <c r="A328" s="182">
        <v>1804</v>
      </c>
      <c r="B328" s="179" t="s">
        <v>214</v>
      </c>
      <c r="C328" s="181" t="s">
        <v>27</v>
      </c>
      <c r="D328" s="180" t="s">
        <v>223</v>
      </c>
      <c r="E328" s="180">
        <v>909</v>
      </c>
      <c r="F328" s="179" t="s">
        <v>11</v>
      </c>
      <c r="G328" s="180">
        <v>2041</v>
      </c>
      <c r="H328" s="172">
        <v>1812.123</v>
      </c>
      <c r="I328" s="172">
        <v>1842.268</v>
      </c>
      <c r="J328" s="172">
        <v>1818.731</v>
      </c>
      <c r="K328" s="172">
        <v>1783.7629999999999</v>
      </c>
      <c r="L328" s="172">
        <v>1668.2929999999999</v>
      </c>
      <c r="M328" s="172">
        <v>1615.299</v>
      </c>
      <c r="N328" s="172">
        <v>1595.71</v>
      </c>
      <c r="O328" s="172">
        <f t="shared" si="5"/>
        <v>12136.186999999998</v>
      </c>
      <c r="P328" s="172">
        <v>12136.186999999998</v>
      </c>
    </row>
    <row r="329" spans="1:16" ht="11.4" x14ac:dyDescent="0.2">
      <c r="A329" s="182">
        <v>1805</v>
      </c>
      <c r="B329" s="179" t="s">
        <v>214</v>
      </c>
      <c r="C329" s="181" t="s">
        <v>27</v>
      </c>
      <c r="D329" s="180" t="s">
        <v>223</v>
      </c>
      <c r="E329" s="180">
        <v>909</v>
      </c>
      <c r="F329" s="179" t="s">
        <v>11</v>
      </c>
      <c r="G329" s="180">
        <v>2042</v>
      </c>
      <c r="H329" s="172">
        <v>1817.24</v>
      </c>
      <c r="I329" s="172">
        <v>1848.1790000000001</v>
      </c>
      <c r="J329" s="172">
        <v>1836.6559999999999</v>
      </c>
      <c r="K329" s="172">
        <v>1800.818</v>
      </c>
      <c r="L329" s="172">
        <v>1698.4159999999999</v>
      </c>
      <c r="M329" s="172">
        <v>1620.519</v>
      </c>
      <c r="N329" s="172">
        <v>1598.655</v>
      </c>
      <c r="O329" s="172">
        <f t="shared" si="5"/>
        <v>12220.483</v>
      </c>
      <c r="P329" s="172">
        <v>12220.483</v>
      </c>
    </row>
    <row r="330" spans="1:16" ht="11.4" x14ac:dyDescent="0.2">
      <c r="A330" s="182">
        <v>1806</v>
      </c>
      <c r="B330" s="179" t="s">
        <v>214</v>
      </c>
      <c r="C330" s="181" t="s">
        <v>27</v>
      </c>
      <c r="D330" s="180" t="s">
        <v>223</v>
      </c>
      <c r="E330" s="180">
        <v>909</v>
      </c>
      <c r="F330" s="179" t="s">
        <v>11</v>
      </c>
      <c r="G330" s="180">
        <v>2043</v>
      </c>
      <c r="H330" s="172">
        <v>1822.327</v>
      </c>
      <c r="I330" s="172">
        <v>1851.569</v>
      </c>
      <c r="J330" s="172">
        <v>1854.4559999999999</v>
      </c>
      <c r="K330" s="172">
        <v>1814.588</v>
      </c>
      <c r="L330" s="172">
        <v>1731.9459999999999</v>
      </c>
      <c r="M330" s="172">
        <v>1628</v>
      </c>
      <c r="N330" s="172">
        <v>1602.058</v>
      </c>
      <c r="O330" s="172">
        <f t="shared" si="5"/>
        <v>12304.944</v>
      </c>
      <c r="P330" s="172">
        <v>12304.944</v>
      </c>
    </row>
    <row r="331" spans="1:16" ht="11.4" x14ac:dyDescent="0.2">
      <c r="A331" s="182">
        <v>1807</v>
      </c>
      <c r="B331" s="179" t="s">
        <v>214</v>
      </c>
      <c r="C331" s="181" t="s">
        <v>27</v>
      </c>
      <c r="D331" s="180" t="s">
        <v>223</v>
      </c>
      <c r="E331" s="180">
        <v>909</v>
      </c>
      <c r="F331" s="179" t="s">
        <v>11</v>
      </c>
      <c r="G331" s="180">
        <v>2044</v>
      </c>
      <c r="H331" s="172">
        <v>1827.0219999999999</v>
      </c>
      <c r="I331" s="172">
        <v>1853.9839999999999</v>
      </c>
      <c r="J331" s="172">
        <v>1869.7639999999999</v>
      </c>
      <c r="K331" s="172">
        <v>1828.16</v>
      </c>
      <c r="L331" s="172">
        <v>1763.8589999999999</v>
      </c>
      <c r="M331" s="172">
        <v>1640.2929999999999</v>
      </c>
      <c r="N331" s="172">
        <v>1605.9390000000001</v>
      </c>
      <c r="O331" s="172">
        <f t="shared" si="5"/>
        <v>12389.020999999999</v>
      </c>
      <c r="P331" s="172">
        <v>12389.020999999999</v>
      </c>
    </row>
    <row r="332" spans="1:16" ht="11.4" x14ac:dyDescent="0.2">
      <c r="A332" s="182">
        <v>1808</v>
      </c>
      <c r="B332" s="179" t="s">
        <v>214</v>
      </c>
      <c r="C332" s="181" t="s">
        <v>27</v>
      </c>
      <c r="D332" s="180" t="s">
        <v>223</v>
      </c>
      <c r="E332" s="180">
        <v>909</v>
      </c>
      <c r="F332" s="179" t="s">
        <v>11</v>
      </c>
      <c r="G332" s="180">
        <v>2045</v>
      </c>
      <c r="H332" s="172">
        <v>1831.0440000000001</v>
      </c>
      <c r="I332" s="172">
        <v>1856.36</v>
      </c>
      <c r="J332" s="172">
        <v>1881.0329999999999</v>
      </c>
      <c r="K332" s="172">
        <v>1843.2739999999999</v>
      </c>
      <c r="L332" s="172">
        <v>1790.817</v>
      </c>
      <c r="M332" s="172">
        <v>1658.7090000000001</v>
      </c>
      <c r="N332" s="172">
        <v>1610.3920000000001</v>
      </c>
      <c r="O332" s="172">
        <f t="shared" si="5"/>
        <v>12471.628999999999</v>
      </c>
      <c r="P332" s="172">
        <v>12471.628999999999</v>
      </c>
    </row>
    <row r="333" spans="1:16" ht="11.4" x14ac:dyDescent="0.2">
      <c r="A333" s="182">
        <v>1809</v>
      </c>
      <c r="B333" s="179" t="s">
        <v>214</v>
      </c>
      <c r="C333" s="181" t="s">
        <v>27</v>
      </c>
      <c r="D333" s="180" t="s">
        <v>223</v>
      </c>
      <c r="E333" s="180">
        <v>909</v>
      </c>
      <c r="F333" s="179" t="s">
        <v>11</v>
      </c>
      <c r="G333" s="180">
        <v>2046</v>
      </c>
      <c r="H333" s="172">
        <v>1837.9929999999999</v>
      </c>
      <c r="I333" s="172">
        <v>1861.0029999999999</v>
      </c>
      <c r="J333" s="172">
        <v>1890.039</v>
      </c>
      <c r="K333" s="172">
        <v>1859.6179999999999</v>
      </c>
      <c r="L333" s="172">
        <v>1812.672</v>
      </c>
      <c r="M333" s="172">
        <v>1682.4780000000001</v>
      </c>
      <c r="N333" s="172">
        <v>1615.211</v>
      </c>
      <c r="O333" s="172">
        <f t="shared" si="5"/>
        <v>12559.013999999999</v>
      </c>
      <c r="P333" s="172">
        <v>12559.013999999999</v>
      </c>
    </row>
    <row r="334" spans="1:16" ht="11.4" x14ac:dyDescent="0.2">
      <c r="A334" s="182">
        <v>1810</v>
      </c>
      <c r="B334" s="179" t="s">
        <v>214</v>
      </c>
      <c r="C334" s="181" t="s">
        <v>27</v>
      </c>
      <c r="D334" s="180" t="s">
        <v>223</v>
      </c>
      <c r="E334" s="180">
        <v>909</v>
      </c>
      <c r="F334" s="179" t="s">
        <v>11</v>
      </c>
      <c r="G334" s="180">
        <v>2047</v>
      </c>
      <c r="H334" s="172">
        <v>1845.018</v>
      </c>
      <c r="I334" s="172">
        <v>1866.1120000000001</v>
      </c>
      <c r="J334" s="172">
        <v>1895.912</v>
      </c>
      <c r="K334" s="172">
        <v>1877.518</v>
      </c>
      <c r="L334" s="172">
        <v>1829.7170000000001</v>
      </c>
      <c r="M334" s="172">
        <v>1712.7840000000001</v>
      </c>
      <c r="N334" s="172">
        <v>1620.548</v>
      </c>
      <c r="O334" s="172">
        <f t="shared" si="5"/>
        <v>12647.609</v>
      </c>
      <c r="P334" s="172">
        <v>12647.609</v>
      </c>
    </row>
    <row r="335" spans="1:16" ht="11.4" x14ac:dyDescent="0.2">
      <c r="A335" s="182">
        <v>1811</v>
      </c>
      <c r="B335" s="179" t="s">
        <v>214</v>
      </c>
      <c r="C335" s="181" t="s">
        <v>27</v>
      </c>
      <c r="D335" s="180" t="s">
        <v>223</v>
      </c>
      <c r="E335" s="180">
        <v>909</v>
      </c>
      <c r="F335" s="179" t="s">
        <v>11</v>
      </c>
      <c r="G335" s="180">
        <v>2048</v>
      </c>
      <c r="H335" s="172">
        <v>1851.87</v>
      </c>
      <c r="I335" s="172">
        <v>1871.3910000000001</v>
      </c>
      <c r="J335" s="172">
        <v>1899.454</v>
      </c>
      <c r="K335" s="172">
        <v>1895.444</v>
      </c>
      <c r="L335" s="172">
        <v>1843.585</v>
      </c>
      <c r="M335" s="172">
        <v>1746.3489999999999</v>
      </c>
      <c r="N335" s="172">
        <v>1628.1179999999999</v>
      </c>
      <c r="O335" s="172">
        <f t="shared" si="5"/>
        <v>12736.210999999999</v>
      </c>
      <c r="P335" s="172">
        <v>12736.210999999999</v>
      </c>
    </row>
    <row r="336" spans="1:16" ht="11.4" x14ac:dyDescent="0.2">
      <c r="A336" s="182">
        <v>1812</v>
      </c>
      <c r="B336" s="179" t="s">
        <v>214</v>
      </c>
      <c r="C336" s="181" t="s">
        <v>27</v>
      </c>
      <c r="D336" s="180" t="s">
        <v>223</v>
      </c>
      <c r="E336" s="180">
        <v>909</v>
      </c>
      <c r="F336" s="179" t="s">
        <v>11</v>
      </c>
      <c r="G336" s="180">
        <v>2049</v>
      </c>
      <c r="H336" s="172">
        <v>1858.338</v>
      </c>
      <c r="I336" s="172">
        <v>1876.365</v>
      </c>
      <c r="J336" s="172">
        <v>1902.1410000000001</v>
      </c>
      <c r="K336" s="172">
        <v>1910.9590000000001</v>
      </c>
      <c r="L336" s="172">
        <v>1857.327</v>
      </c>
      <c r="M336" s="172">
        <v>1778.1</v>
      </c>
      <c r="N336" s="172">
        <v>1640.424</v>
      </c>
      <c r="O336" s="172">
        <f t="shared" si="5"/>
        <v>12823.653999999999</v>
      </c>
      <c r="P336" s="172">
        <v>12823.653999999999</v>
      </c>
    </row>
    <row r="337" spans="1:16" ht="11.4" x14ac:dyDescent="0.2">
      <c r="A337" s="182">
        <v>1813</v>
      </c>
      <c r="B337" s="179" t="s">
        <v>214</v>
      </c>
      <c r="C337" s="181" t="s">
        <v>27</v>
      </c>
      <c r="D337" s="180" t="s">
        <v>223</v>
      </c>
      <c r="E337" s="180">
        <v>909</v>
      </c>
      <c r="F337" s="179" t="s">
        <v>11</v>
      </c>
      <c r="G337" s="180">
        <v>2050</v>
      </c>
      <c r="H337" s="172">
        <v>1864.316</v>
      </c>
      <c r="I337" s="172">
        <v>1880.7339999999999</v>
      </c>
      <c r="J337" s="172">
        <v>1904.93</v>
      </c>
      <c r="K337" s="172">
        <v>1922.588</v>
      </c>
      <c r="L337" s="172">
        <v>1872.704</v>
      </c>
      <c r="M337" s="172">
        <v>1804.893</v>
      </c>
      <c r="N337" s="172">
        <v>1658.7170000000001</v>
      </c>
      <c r="O337" s="172">
        <f t="shared" si="5"/>
        <v>12908.882000000001</v>
      </c>
      <c r="P337" s="172">
        <v>12908.882000000001</v>
      </c>
    </row>
    <row r="338" spans="1:16" ht="11.4" x14ac:dyDescent="0.2">
      <c r="A338" s="182">
        <v>1814</v>
      </c>
      <c r="B338" s="179" t="s">
        <v>214</v>
      </c>
      <c r="C338" s="181" t="s">
        <v>27</v>
      </c>
      <c r="D338" s="180" t="s">
        <v>223</v>
      </c>
      <c r="E338" s="180">
        <v>909</v>
      </c>
      <c r="F338" s="179" t="s">
        <v>11</v>
      </c>
      <c r="G338" s="180">
        <v>2051</v>
      </c>
      <c r="H338" s="172">
        <v>1873.404</v>
      </c>
      <c r="I338" s="172">
        <v>1887.328</v>
      </c>
      <c r="J338" s="172">
        <v>1909.2370000000001</v>
      </c>
      <c r="K338" s="172">
        <v>1931.328</v>
      </c>
      <c r="L338" s="172">
        <v>1888.94</v>
      </c>
      <c r="M338" s="172">
        <v>1826.9649999999999</v>
      </c>
      <c r="N338" s="172">
        <v>1682.636</v>
      </c>
      <c r="O338" s="172">
        <f t="shared" si="5"/>
        <v>12999.838000000002</v>
      </c>
      <c r="P338" s="172">
        <v>12999.838000000002</v>
      </c>
    </row>
    <row r="339" spans="1:16" ht="11.4" x14ac:dyDescent="0.2">
      <c r="A339" s="182">
        <v>1815</v>
      </c>
      <c r="B339" s="179" t="s">
        <v>214</v>
      </c>
      <c r="C339" s="181" t="s">
        <v>27</v>
      </c>
      <c r="D339" s="180" t="s">
        <v>223</v>
      </c>
      <c r="E339" s="180">
        <v>909</v>
      </c>
      <c r="F339" s="179" t="s">
        <v>11</v>
      </c>
      <c r="G339" s="180">
        <v>2052</v>
      </c>
      <c r="H339" s="172">
        <v>1882.39</v>
      </c>
      <c r="I339" s="172">
        <v>1894.162</v>
      </c>
      <c r="J339" s="172">
        <v>1914.1469999999999</v>
      </c>
      <c r="K339" s="172">
        <v>1937.03</v>
      </c>
      <c r="L339" s="172">
        <v>1906.681</v>
      </c>
      <c r="M339" s="172">
        <v>1844.1010000000001</v>
      </c>
      <c r="N339" s="172">
        <v>1712.8620000000001</v>
      </c>
      <c r="O339" s="172">
        <f t="shared" si="5"/>
        <v>13091.373</v>
      </c>
      <c r="P339" s="172">
        <v>13091.373</v>
      </c>
    </row>
    <row r="340" spans="1:16" ht="11.4" x14ac:dyDescent="0.2">
      <c r="A340" s="182">
        <v>1816</v>
      </c>
      <c r="B340" s="179" t="s">
        <v>214</v>
      </c>
      <c r="C340" s="181" t="s">
        <v>27</v>
      </c>
      <c r="D340" s="180" t="s">
        <v>223</v>
      </c>
      <c r="E340" s="180">
        <v>909</v>
      </c>
      <c r="F340" s="179" t="s">
        <v>11</v>
      </c>
      <c r="G340" s="180">
        <v>2053</v>
      </c>
      <c r="H340" s="172">
        <v>1891.2180000000001</v>
      </c>
      <c r="I340" s="172">
        <v>1901.0709999999999</v>
      </c>
      <c r="J340" s="172">
        <v>1919.453</v>
      </c>
      <c r="K340" s="172">
        <v>1940.588</v>
      </c>
      <c r="L340" s="172">
        <v>1924.58</v>
      </c>
      <c r="M340" s="172">
        <v>1857.98</v>
      </c>
      <c r="N340" s="172">
        <v>1746.3389999999999</v>
      </c>
      <c r="O340" s="172">
        <f t="shared" si="5"/>
        <v>13181.228999999999</v>
      </c>
      <c r="P340" s="172">
        <v>13181.228999999999</v>
      </c>
    </row>
    <row r="341" spans="1:16" ht="11.4" x14ac:dyDescent="0.2">
      <c r="A341" s="182">
        <v>1817</v>
      </c>
      <c r="B341" s="179" t="s">
        <v>214</v>
      </c>
      <c r="C341" s="181" t="s">
        <v>27</v>
      </c>
      <c r="D341" s="180" t="s">
        <v>223</v>
      </c>
      <c r="E341" s="180">
        <v>909</v>
      </c>
      <c r="F341" s="179" t="s">
        <v>11</v>
      </c>
      <c r="G341" s="180">
        <v>2054</v>
      </c>
      <c r="H341" s="172">
        <v>1899.895</v>
      </c>
      <c r="I341" s="172">
        <v>1907.854</v>
      </c>
      <c r="J341" s="172">
        <v>1924.7159999999999</v>
      </c>
      <c r="K341" s="172">
        <v>1943.5329999999999</v>
      </c>
      <c r="L341" s="172">
        <v>1940.297</v>
      </c>
      <c r="M341" s="172">
        <v>1871.6990000000001</v>
      </c>
      <c r="N341" s="172">
        <v>1778.0809999999999</v>
      </c>
      <c r="O341" s="172">
        <f t="shared" si="5"/>
        <v>13266.075000000001</v>
      </c>
      <c r="P341" s="172">
        <v>13266.075000000001</v>
      </c>
    </row>
    <row r="342" spans="1:16" ht="11.4" x14ac:dyDescent="0.2">
      <c r="A342" s="182">
        <v>1818</v>
      </c>
      <c r="B342" s="179" t="s">
        <v>214</v>
      </c>
      <c r="C342" s="181" t="s">
        <v>27</v>
      </c>
      <c r="D342" s="180" t="s">
        <v>223</v>
      </c>
      <c r="E342" s="180">
        <v>909</v>
      </c>
      <c r="F342" s="179" t="s">
        <v>11</v>
      </c>
      <c r="G342" s="180">
        <v>2055</v>
      </c>
      <c r="H342" s="172">
        <v>1908.317</v>
      </c>
      <c r="I342" s="172">
        <v>1914.2639999999999</v>
      </c>
      <c r="J342" s="172">
        <v>1929.5830000000001</v>
      </c>
      <c r="K342" s="172">
        <v>1946.797</v>
      </c>
      <c r="L342" s="172">
        <v>1952.299</v>
      </c>
      <c r="M342" s="172">
        <v>1887.075</v>
      </c>
      <c r="N342" s="172">
        <v>1804.826</v>
      </c>
      <c r="O342" s="172">
        <f t="shared" si="5"/>
        <v>13343.161000000004</v>
      </c>
      <c r="P342" s="172">
        <v>13343.161000000004</v>
      </c>
    </row>
    <row r="343" spans="1:16" ht="11.4" x14ac:dyDescent="0.2">
      <c r="A343" s="182">
        <v>1819</v>
      </c>
      <c r="B343" s="179" t="s">
        <v>214</v>
      </c>
      <c r="C343" s="181" t="s">
        <v>27</v>
      </c>
      <c r="D343" s="180" t="s">
        <v>223</v>
      </c>
      <c r="E343" s="180">
        <v>909</v>
      </c>
      <c r="F343" s="179" t="s">
        <v>11</v>
      </c>
      <c r="G343" s="180">
        <v>2056</v>
      </c>
      <c r="H343" s="172">
        <v>1920.1189999999999</v>
      </c>
      <c r="I343" s="172">
        <v>1922.9780000000001</v>
      </c>
      <c r="J343" s="172">
        <v>1935.807</v>
      </c>
      <c r="K343" s="172">
        <v>1950.809</v>
      </c>
      <c r="L343" s="172">
        <v>1960.8969999999999</v>
      </c>
      <c r="M343" s="172">
        <v>1903.5360000000001</v>
      </c>
      <c r="N343" s="172">
        <v>1827.037</v>
      </c>
      <c r="O343" s="172">
        <f t="shared" si="5"/>
        <v>13421.183000000001</v>
      </c>
      <c r="P343" s="172">
        <v>13421.183000000001</v>
      </c>
    </row>
    <row r="344" spans="1:16" ht="11.4" x14ac:dyDescent="0.2">
      <c r="A344" s="182">
        <v>1820</v>
      </c>
      <c r="B344" s="179" t="s">
        <v>214</v>
      </c>
      <c r="C344" s="181" t="s">
        <v>27</v>
      </c>
      <c r="D344" s="180" t="s">
        <v>223</v>
      </c>
      <c r="E344" s="180">
        <v>909</v>
      </c>
      <c r="F344" s="179" t="s">
        <v>11</v>
      </c>
      <c r="G344" s="180">
        <v>2057</v>
      </c>
      <c r="H344" s="172">
        <v>1932.0429999999999</v>
      </c>
      <c r="I344" s="172">
        <v>1931.8330000000001</v>
      </c>
      <c r="J344" s="172">
        <v>1942.5060000000001</v>
      </c>
      <c r="K344" s="172">
        <v>1955.61</v>
      </c>
      <c r="L344" s="172">
        <v>1966.519</v>
      </c>
      <c r="M344" s="172">
        <v>1921.4559999999999</v>
      </c>
      <c r="N344" s="172">
        <v>1844.239</v>
      </c>
      <c r="O344" s="172">
        <f t="shared" si="5"/>
        <v>13494.206</v>
      </c>
      <c r="P344" s="172">
        <v>13494.206</v>
      </c>
    </row>
    <row r="345" spans="1:16" ht="11.4" x14ac:dyDescent="0.2">
      <c r="A345" s="182">
        <v>1821</v>
      </c>
      <c r="B345" s="179" t="s">
        <v>214</v>
      </c>
      <c r="C345" s="181" t="s">
        <v>27</v>
      </c>
      <c r="D345" s="180" t="s">
        <v>223</v>
      </c>
      <c r="E345" s="180">
        <v>909</v>
      </c>
      <c r="F345" s="179" t="s">
        <v>11</v>
      </c>
      <c r="G345" s="180">
        <v>2058</v>
      </c>
      <c r="H345" s="172">
        <v>1943.6610000000001</v>
      </c>
      <c r="I345" s="172">
        <v>1940.749</v>
      </c>
      <c r="J345" s="172">
        <v>1949.491</v>
      </c>
      <c r="K345" s="172">
        <v>1960.9690000000001</v>
      </c>
      <c r="L345" s="172">
        <v>1970.133</v>
      </c>
      <c r="M345" s="172">
        <v>1939.396</v>
      </c>
      <c r="N345" s="172">
        <v>1858.1980000000001</v>
      </c>
      <c r="O345" s="172">
        <f t="shared" si="5"/>
        <v>13562.597000000002</v>
      </c>
      <c r="P345" s="172">
        <v>13562.597000000002</v>
      </c>
    </row>
    <row r="346" spans="1:16" ht="11.4" x14ac:dyDescent="0.2">
      <c r="A346" s="182">
        <v>1822</v>
      </c>
      <c r="B346" s="179" t="s">
        <v>214</v>
      </c>
      <c r="C346" s="181" t="s">
        <v>27</v>
      </c>
      <c r="D346" s="180" t="s">
        <v>223</v>
      </c>
      <c r="E346" s="180">
        <v>909</v>
      </c>
      <c r="F346" s="179" t="s">
        <v>11</v>
      </c>
      <c r="G346" s="180">
        <v>2059</v>
      </c>
      <c r="H346" s="172">
        <v>1954.41</v>
      </c>
      <c r="I346" s="172">
        <v>1949.711</v>
      </c>
      <c r="J346" s="172">
        <v>1956.538</v>
      </c>
      <c r="K346" s="172">
        <v>1966.47</v>
      </c>
      <c r="L346" s="172">
        <v>1973.277</v>
      </c>
      <c r="M346" s="172">
        <v>1955.0450000000001</v>
      </c>
      <c r="N346" s="172">
        <v>1872.01</v>
      </c>
      <c r="O346" s="172">
        <f t="shared" si="5"/>
        <v>13627.460999999999</v>
      </c>
      <c r="P346" s="172">
        <v>13627.460999999999</v>
      </c>
    </row>
    <row r="347" spans="1:16" ht="11.4" x14ac:dyDescent="0.2">
      <c r="A347" s="182">
        <v>1823</v>
      </c>
      <c r="B347" s="179" t="s">
        <v>214</v>
      </c>
      <c r="C347" s="181" t="s">
        <v>27</v>
      </c>
      <c r="D347" s="180" t="s">
        <v>223</v>
      </c>
      <c r="E347" s="180">
        <v>909</v>
      </c>
      <c r="F347" s="179" t="s">
        <v>11</v>
      </c>
      <c r="G347" s="180">
        <v>2060</v>
      </c>
      <c r="H347" s="172">
        <v>1963.826</v>
      </c>
      <c r="I347" s="172">
        <v>1958.5329999999999</v>
      </c>
      <c r="J347" s="172">
        <v>1963.394</v>
      </c>
      <c r="K347" s="172">
        <v>1971.749</v>
      </c>
      <c r="L347" s="172">
        <v>1976.8620000000001</v>
      </c>
      <c r="M347" s="172">
        <v>1966.9780000000001</v>
      </c>
      <c r="N347" s="172">
        <v>1887.3679999999999</v>
      </c>
      <c r="O347" s="172">
        <f t="shared" si="5"/>
        <v>13688.710000000001</v>
      </c>
      <c r="P347" s="172">
        <v>13688.710000000001</v>
      </c>
    </row>
    <row r="348" spans="1:16" ht="12" x14ac:dyDescent="0.25">
      <c r="C348" s="178" t="s">
        <v>138</v>
      </c>
    </row>
    <row r="349" spans="1:16" ht="12" x14ac:dyDescent="0.25">
      <c r="A349" s="177">
        <v>1769</v>
      </c>
      <c r="B349" s="174" t="s">
        <v>215</v>
      </c>
      <c r="C349" s="176" t="s">
        <v>222</v>
      </c>
      <c r="D349" s="175"/>
      <c r="E349" s="175">
        <v>947</v>
      </c>
      <c r="F349" s="174" t="s">
        <v>212</v>
      </c>
      <c r="G349" s="175">
        <v>2014</v>
      </c>
      <c r="H349" s="173">
        <v>49257.042000000001</v>
      </c>
      <c r="I349" s="173">
        <v>42284.472999999998</v>
      </c>
      <c r="J349" s="173">
        <v>36370.762000000002</v>
      </c>
      <c r="K349" s="173">
        <v>30668.508999999998</v>
      </c>
      <c r="L349" s="173">
        <v>24972.775000000001</v>
      </c>
      <c r="M349" s="173">
        <v>20269.938999999998</v>
      </c>
      <c r="N349" s="173">
        <v>16385.213</v>
      </c>
      <c r="O349" s="172">
        <f t="shared" ref="O349:O412" si="6">SUM(H349:N349)</f>
        <v>220208.71299999999</v>
      </c>
      <c r="P349" s="172">
        <v>220208.71299999999</v>
      </c>
    </row>
    <row r="350" spans="1:16" ht="12" x14ac:dyDescent="0.25">
      <c r="A350" s="177">
        <v>1770</v>
      </c>
      <c r="B350" s="174" t="s">
        <v>215</v>
      </c>
      <c r="C350" s="176" t="s">
        <v>222</v>
      </c>
      <c r="D350" s="175"/>
      <c r="E350" s="175">
        <v>947</v>
      </c>
      <c r="F350" s="174" t="s">
        <v>212</v>
      </c>
      <c r="G350" s="175">
        <v>2015</v>
      </c>
      <c r="H350" s="173">
        <v>50673.978000000003</v>
      </c>
      <c r="I350" s="173">
        <v>43410.035000000003</v>
      </c>
      <c r="J350" s="173">
        <v>37315.053</v>
      </c>
      <c r="K350" s="173">
        <v>31632.239000000001</v>
      </c>
      <c r="L350" s="173">
        <v>25843.832999999999</v>
      </c>
      <c r="M350" s="173">
        <v>20986.736000000001</v>
      </c>
      <c r="N350" s="173">
        <v>16937.064999999999</v>
      </c>
      <c r="O350" s="172">
        <f t="shared" si="6"/>
        <v>226798.93899999998</v>
      </c>
      <c r="P350" s="172">
        <v>226798.93899999998</v>
      </c>
    </row>
    <row r="351" spans="1:16" ht="12" x14ac:dyDescent="0.25">
      <c r="A351" s="177">
        <v>1771</v>
      </c>
      <c r="B351" s="174" t="s">
        <v>215</v>
      </c>
      <c r="C351" s="176" t="s">
        <v>222</v>
      </c>
      <c r="D351" s="175"/>
      <c r="E351" s="175">
        <v>947</v>
      </c>
      <c r="F351" s="174" t="s">
        <v>212</v>
      </c>
      <c r="G351" s="175">
        <v>2016</v>
      </c>
      <c r="H351" s="173">
        <v>52069.661999999997</v>
      </c>
      <c r="I351" s="173">
        <v>44562.686999999998</v>
      </c>
      <c r="J351" s="173">
        <v>38278.633999999998</v>
      </c>
      <c r="K351" s="173">
        <v>32589.322</v>
      </c>
      <c r="L351" s="173">
        <v>26767.846000000001</v>
      </c>
      <c r="M351" s="173">
        <v>21728.835999999999</v>
      </c>
      <c r="N351" s="173">
        <v>17514.668000000001</v>
      </c>
      <c r="O351" s="172">
        <f t="shared" si="6"/>
        <v>233511.655</v>
      </c>
      <c r="P351" s="172">
        <v>233511.655</v>
      </c>
    </row>
    <row r="352" spans="1:16" ht="12" x14ac:dyDescent="0.25">
      <c r="A352" s="177">
        <v>1772</v>
      </c>
      <c r="B352" s="174" t="s">
        <v>215</v>
      </c>
      <c r="C352" s="176" t="s">
        <v>222</v>
      </c>
      <c r="D352" s="175"/>
      <c r="E352" s="175">
        <v>947</v>
      </c>
      <c r="F352" s="174" t="s">
        <v>212</v>
      </c>
      <c r="G352" s="175">
        <v>2017</v>
      </c>
      <c r="H352" s="173">
        <v>53532.516000000003</v>
      </c>
      <c r="I352" s="173">
        <v>45791.794999999998</v>
      </c>
      <c r="J352" s="173">
        <v>39266.023000000001</v>
      </c>
      <c r="K352" s="173">
        <v>33536.612000000001</v>
      </c>
      <c r="L352" s="173">
        <v>27744.100999999999</v>
      </c>
      <c r="M352" s="173">
        <v>22495.411</v>
      </c>
      <c r="N352" s="173">
        <v>18141.316999999999</v>
      </c>
      <c r="O352" s="172">
        <f t="shared" si="6"/>
        <v>240507.77499999999</v>
      </c>
      <c r="P352" s="172">
        <v>240507.77499999999</v>
      </c>
    </row>
    <row r="353" spans="1:16" ht="12" x14ac:dyDescent="0.25">
      <c r="A353" s="177">
        <v>1773</v>
      </c>
      <c r="B353" s="174" t="s">
        <v>215</v>
      </c>
      <c r="C353" s="176" t="s">
        <v>222</v>
      </c>
      <c r="D353" s="175"/>
      <c r="E353" s="175">
        <v>947</v>
      </c>
      <c r="F353" s="174" t="s">
        <v>212</v>
      </c>
      <c r="G353" s="175">
        <v>2018</v>
      </c>
      <c r="H353" s="173">
        <v>55058.180999999997</v>
      </c>
      <c r="I353" s="173">
        <v>47090.616999999998</v>
      </c>
      <c r="J353" s="173">
        <v>40285.915000000001</v>
      </c>
      <c r="K353" s="173">
        <v>34479.302000000003</v>
      </c>
      <c r="L353" s="173">
        <v>28751.49</v>
      </c>
      <c r="M353" s="173">
        <v>23291.008000000002</v>
      </c>
      <c r="N353" s="173">
        <v>18809.615000000002</v>
      </c>
      <c r="O353" s="172">
        <f t="shared" si="6"/>
        <v>247766.12799999997</v>
      </c>
      <c r="P353" s="172">
        <v>247766.12799999997</v>
      </c>
    </row>
    <row r="354" spans="1:16" ht="12" x14ac:dyDescent="0.25">
      <c r="A354" s="177">
        <v>1774</v>
      </c>
      <c r="B354" s="174" t="s">
        <v>215</v>
      </c>
      <c r="C354" s="176" t="s">
        <v>222</v>
      </c>
      <c r="D354" s="175"/>
      <c r="E354" s="175">
        <v>947</v>
      </c>
      <c r="F354" s="174" t="s">
        <v>212</v>
      </c>
      <c r="G354" s="175">
        <v>2019</v>
      </c>
      <c r="H354" s="173">
        <v>56639.063000000002</v>
      </c>
      <c r="I354" s="173">
        <v>48447.137000000002</v>
      </c>
      <c r="J354" s="173">
        <v>41352.612999999998</v>
      </c>
      <c r="K354" s="173">
        <v>35428.150999999998</v>
      </c>
      <c r="L354" s="173">
        <v>29757.105</v>
      </c>
      <c r="M354" s="173">
        <v>24126.053</v>
      </c>
      <c r="N354" s="173">
        <v>19507.621999999999</v>
      </c>
      <c r="O354" s="172">
        <f t="shared" si="6"/>
        <v>255257.74400000004</v>
      </c>
      <c r="P354" s="172">
        <v>255257.74400000004</v>
      </c>
    </row>
    <row r="355" spans="1:16" ht="12" x14ac:dyDescent="0.25">
      <c r="A355" s="177">
        <v>1775</v>
      </c>
      <c r="B355" s="174" t="s">
        <v>215</v>
      </c>
      <c r="C355" s="176" t="s">
        <v>222</v>
      </c>
      <c r="D355" s="175"/>
      <c r="E355" s="175">
        <v>947</v>
      </c>
      <c r="F355" s="174" t="s">
        <v>212</v>
      </c>
      <c r="G355" s="175">
        <v>2020</v>
      </c>
      <c r="H355" s="173">
        <v>58264.116000000002</v>
      </c>
      <c r="I355" s="173">
        <v>49854.394999999997</v>
      </c>
      <c r="J355" s="173">
        <v>42477.631000000001</v>
      </c>
      <c r="K355" s="173">
        <v>36391.089999999997</v>
      </c>
      <c r="L355" s="173">
        <v>30739.934000000001</v>
      </c>
      <c r="M355" s="173">
        <v>25006.041000000001</v>
      </c>
      <c r="N355" s="173">
        <v>20227.038</v>
      </c>
      <c r="O355" s="172">
        <f t="shared" si="6"/>
        <v>262960.245</v>
      </c>
      <c r="P355" s="172">
        <v>262960.245</v>
      </c>
    </row>
    <row r="356" spans="1:16" ht="12" x14ac:dyDescent="0.25">
      <c r="A356" s="177">
        <v>1946</v>
      </c>
      <c r="B356" s="174" t="s">
        <v>214</v>
      </c>
      <c r="C356" s="176" t="s">
        <v>222</v>
      </c>
      <c r="D356" s="175"/>
      <c r="E356" s="175">
        <v>947</v>
      </c>
      <c r="F356" s="174" t="s">
        <v>212</v>
      </c>
      <c r="G356" s="175">
        <v>2021</v>
      </c>
      <c r="H356" s="173">
        <v>59876.75</v>
      </c>
      <c r="I356" s="173">
        <v>51280.226999999999</v>
      </c>
      <c r="J356" s="173">
        <v>43658.847999999998</v>
      </c>
      <c r="K356" s="173">
        <v>37366.961000000003</v>
      </c>
      <c r="L356" s="173">
        <v>31699.99</v>
      </c>
      <c r="M356" s="173">
        <v>25927.097000000002</v>
      </c>
      <c r="N356" s="173">
        <v>20953.928</v>
      </c>
      <c r="O356" s="172">
        <f t="shared" si="6"/>
        <v>270763.80100000004</v>
      </c>
      <c r="P356" s="172">
        <v>270763.80100000004</v>
      </c>
    </row>
    <row r="357" spans="1:16" ht="12" x14ac:dyDescent="0.25">
      <c r="A357" s="177">
        <v>1947</v>
      </c>
      <c r="B357" s="174" t="s">
        <v>214</v>
      </c>
      <c r="C357" s="176" t="s">
        <v>222</v>
      </c>
      <c r="D357" s="175"/>
      <c r="E357" s="175">
        <v>947</v>
      </c>
      <c r="F357" s="174" t="s">
        <v>212</v>
      </c>
      <c r="G357" s="175">
        <v>2022</v>
      </c>
      <c r="H357" s="173">
        <v>61527.587</v>
      </c>
      <c r="I357" s="173">
        <v>52743.817000000003</v>
      </c>
      <c r="J357" s="173">
        <v>44896.46</v>
      </c>
      <c r="K357" s="173">
        <v>38354.531000000003</v>
      </c>
      <c r="L357" s="173">
        <v>32641.343000000001</v>
      </c>
      <c r="M357" s="173">
        <v>26891.812000000002</v>
      </c>
      <c r="N357" s="173">
        <v>21701.338</v>
      </c>
      <c r="O357" s="172">
        <f t="shared" si="6"/>
        <v>278756.88800000004</v>
      </c>
      <c r="P357" s="172">
        <v>278756.88800000004</v>
      </c>
    </row>
    <row r="358" spans="1:16" ht="12" x14ac:dyDescent="0.25">
      <c r="A358" s="177">
        <v>1948</v>
      </c>
      <c r="B358" s="174" t="s">
        <v>214</v>
      </c>
      <c r="C358" s="176" t="s">
        <v>222</v>
      </c>
      <c r="D358" s="175"/>
      <c r="E358" s="175">
        <v>947</v>
      </c>
      <c r="F358" s="174" t="s">
        <v>212</v>
      </c>
      <c r="G358" s="175">
        <v>2023</v>
      </c>
      <c r="H358" s="173">
        <v>63206.334999999999</v>
      </c>
      <c r="I358" s="173">
        <v>54249.491999999998</v>
      </c>
      <c r="J358" s="173">
        <v>46189.409</v>
      </c>
      <c r="K358" s="173">
        <v>39369.773999999998</v>
      </c>
      <c r="L358" s="173">
        <v>33575.453000000001</v>
      </c>
      <c r="M358" s="173">
        <v>27881.645</v>
      </c>
      <c r="N358" s="173">
        <v>22478.373</v>
      </c>
      <c r="O358" s="172">
        <f t="shared" si="6"/>
        <v>286950.48100000003</v>
      </c>
      <c r="P358" s="172">
        <v>286950.48100000003</v>
      </c>
    </row>
    <row r="359" spans="1:16" ht="12" x14ac:dyDescent="0.25">
      <c r="A359" s="177">
        <v>1949</v>
      </c>
      <c r="B359" s="174" t="s">
        <v>214</v>
      </c>
      <c r="C359" s="176" t="s">
        <v>222</v>
      </c>
      <c r="D359" s="175"/>
      <c r="E359" s="175">
        <v>947</v>
      </c>
      <c r="F359" s="174" t="s">
        <v>212</v>
      </c>
      <c r="G359" s="175">
        <v>2024</v>
      </c>
      <c r="H359" s="173">
        <v>64893.595999999998</v>
      </c>
      <c r="I359" s="173">
        <v>55805.843999999997</v>
      </c>
      <c r="J359" s="173">
        <v>47534.728999999999</v>
      </c>
      <c r="K359" s="173">
        <v>40434.483</v>
      </c>
      <c r="L359" s="173">
        <v>34519.447999999997</v>
      </c>
      <c r="M359" s="173">
        <v>28870.304</v>
      </c>
      <c r="N359" s="173">
        <v>23299.550999999999</v>
      </c>
      <c r="O359" s="172">
        <f t="shared" si="6"/>
        <v>295357.95499999996</v>
      </c>
      <c r="P359" s="172">
        <v>295357.95499999996</v>
      </c>
    </row>
    <row r="360" spans="1:16" ht="12" x14ac:dyDescent="0.25">
      <c r="A360" s="177">
        <v>1950</v>
      </c>
      <c r="B360" s="174" t="s">
        <v>214</v>
      </c>
      <c r="C360" s="176" t="s">
        <v>222</v>
      </c>
      <c r="D360" s="175"/>
      <c r="E360" s="175">
        <v>947</v>
      </c>
      <c r="F360" s="174" t="s">
        <v>212</v>
      </c>
      <c r="G360" s="175">
        <v>2025</v>
      </c>
      <c r="H360" s="173">
        <v>66569.156000000003</v>
      </c>
      <c r="I360" s="173">
        <v>57416.375</v>
      </c>
      <c r="J360" s="173">
        <v>48929.919999999998</v>
      </c>
      <c r="K360" s="173">
        <v>41561.315999999999</v>
      </c>
      <c r="L360" s="173">
        <v>35483.752</v>
      </c>
      <c r="M360" s="173">
        <v>29842.19</v>
      </c>
      <c r="N360" s="173">
        <v>24170.518</v>
      </c>
      <c r="O360" s="172">
        <f t="shared" si="6"/>
        <v>303973.22699999996</v>
      </c>
      <c r="P360" s="172">
        <v>303973.22699999996</v>
      </c>
    </row>
    <row r="361" spans="1:16" ht="12" x14ac:dyDescent="0.25">
      <c r="A361" s="177">
        <v>1951</v>
      </c>
      <c r="B361" s="174" t="s">
        <v>214</v>
      </c>
      <c r="C361" s="176" t="s">
        <v>222</v>
      </c>
      <c r="D361" s="175"/>
      <c r="E361" s="175">
        <v>947</v>
      </c>
      <c r="F361" s="174" t="s">
        <v>212</v>
      </c>
      <c r="G361" s="175">
        <v>2026</v>
      </c>
      <c r="H361" s="173">
        <v>68169.421000000002</v>
      </c>
      <c r="I361" s="173">
        <v>59034.019</v>
      </c>
      <c r="J361" s="173">
        <v>50353.966</v>
      </c>
      <c r="K361" s="173">
        <v>42733.709000000003</v>
      </c>
      <c r="L361" s="173">
        <v>36448.519999999997</v>
      </c>
      <c r="M361" s="173">
        <v>30789.149000000001</v>
      </c>
      <c r="N361" s="173">
        <v>25063.806</v>
      </c>
      <c r="O361" s="172">
        <f t="shared" si="6"/>
        <v>312592.58999999997</v>
      </c>
      <c r="P361" s="172">
        <v>312592.58999999997</v>
      </c>
    </row>
    <row r="362" spans="1:16" ht="12" x14ac:dyDescent="0.25">
      <c r="A362" s="177">
        <v>1952</v>
      </c>
      <c r="B362" s="174" t="s">
        <v>214</v>
      </c>
      <c r="C362" s="176" t="s">
        <v>222</v>
      </c>
      <c r="D362" s="175"/>
      <c r="E362" s="175">
        <v>947</v>
      </c>
      <c r="F362" s="174" t="s">
        <v>212</v>
      </c>
      <c r="G362" s="175">
        <v>2027</v>
      </c>
      <c r="H362" s="173">
        <v>69767.850999999995</v>
      </c>
      <c r="I362" s="173">
        <v>60698.466999999997</v>
      </c>
      <c r="J362" s="173">
        <v>51826.237999999998</v>
      </c>
      <c r="K362" s="173">
        <v>43974.250999999997</v>
      </c>
      <c r="L362" s="173">
        <v>37436.171000000002</v>
      </c>
      <c r="M362" s="173">
        <v>31728.27</v>
      </c>
      <c r="N362" s="173">
        <v>26011.192999999999</v>
      </c>
      <c r="O362" s="172">
        <f t="shared" si="6"/>
        <v>321442.44099999999</v>
      </c>
      <c r="P362" s="172">
        <v>321442.44099999999</v>
      </c>
    </row>
    <row r="363" spans="1:16" ht="12" x14ac:dyDescent="0.25">
      <c r="A363" s="177">
        <v>1953</v>
      </c>
      <c r="B363" s="174" t="s">
        <v>214</v>
      </c>
      <c r="C363" s="176" t="s">
        <v>222</v>
      </c>
      <c r="D363" s="175"/>
      <c r="E363" s="175">
        <v>947</v>
      </c>
      <c r="F363" s="174" t="s">
        <v>212</v>
      </c>
      <c r="G363" s="175">
        <v>2028</v>
      </c>
      <c r="H363" s="173">
        <v>71350.073000000004</v>
      </c>
      <c r="I363" s="173">
        <v>62389.313999999998</v>
      </c>
      <c r="J363" s="173">
        <v>53343.993999999999</v>
      </c>
      <c r="K363" s="173">
        <v>45276.37</v>
      </c>
      <c r="L363" s="173">
        <v>38458.264999999999</v>
      </c>
      <c r="M363" s="173">
        <v>32663.7</v>
      </c>
      <c r="N363" s="173">
        <v>26992.233</v>
      </c>
      <c r="O363" s="172">
        <f t="shared" si="6"/>
        <v>330473.94900000002</v>
      </c>
      <c r="P363" s="172">
        <v>330473.94900000002</v>
      </c>
    </row>
    <row r="364" spans="1:16" ht="12" x14ac:dyDescent="0.25">
      <c r="A364" s="177">
        <v>1954</v>
      </c>
      <c r="B364" s="174" t="s">
        <v>214</v>
      </c>
      <c r="C364" s="176" t="s">
        <v>222</v>
      </c>
      <c r="D364" s="175"/>
      <c r="E364" s="175">
        <v>947</v>
      </c>
      <c r="F364" s="174" t="s">
        <v>212</v>
      </c>
      <c r="G364" s="175">
        <v>2029</v>
      </c>
      <c r="H364" s="173">
        <v>72893.404999999999</v>
      </c>
      <c r="I364" s="173">
        <v>64079.040999999997</v>
      </c>
      <c r="J364" s="173">
        <v>54906.413</v>
      </c>
      <c r="K364" s="173">
        <v>46628.764000000003</v>
      </c>
      <c r="L364" s="173">
        <v>39529.135000000002</v>
      </c>
      <c r="M364" s="173">
        <v>33605.688000000002</v>
      </c>
      <c r="N364" s="173">
        <v>27975.764999999999</v>
      </c>
      <c r="O364" s="172">
        <f t="shared" si="6"/>
        <v>339618.21100000001</v>
      </c>
      <c r="P364" s="172">
        <v>339618.21100000001</v>
      </c>
    </row>
    <row r="365" spans="1:16" ht="12" x14ac:dyDescent="0.25">
      <c r="A365" s="177">
        <v>1955</v>
      </c>
      <c r="B365" s="174" t="s">
        <v>214</v>
      </c>
      <c r="C365" s="176" t="s">
        <v>222</v>
      </c>
      <c r="D365" s="175"/>
      <c r="E365" s="175">
        <v>947</v>
      </c>
      <c r="F365" s="174" t="s">
        <v>212</v>
      </c>
      <c r="G365" s="175">
        <v>2030</v>
      </c>
      <c r="H365" s="173">
        <v>74382.160999999993</v>
      </c>
      <c r="I365" s="173">
        <v>65750.717999999993</v>
      </c>
      <c r="J365" s="173">
        <v>56511.813000000002</v>
      </c>
      <c r="K365" s="173">
        <v>48023.856</v>
      </c>
      <c r="L365" s="173">
        <v>40657.504999999997</v>
      </c>
      <c r="M365" s="173">
        <v>34563.805</v>
      </c>
      <c r="N365" s="173">
        <v>28941.999</v>
      </c>
      <c r="O365" s="172">
        <f t="shared" si="6"/>
        <v>348831.85699999996</v>
      </c>
      <c r="P365" s="172">
        <v>348831.85699999996</v>
      </c>
    </row>
    <row r="366" spans="1:16" ht="12" x14ac:dyDescent="0.25">
      <c r="A366" s="177">
        <v>1956</v>
      </c>
      <c r="B366" s="174" t="s">
        <v>214</v>
      </c>
      <c r="C366" s="176" t="s">
        <v>222</v>
      </c>
      <c r="D366" s="175"/>
      <c r="E366" s="175">
        <v>947</v>
      </c>
      <c r="F366" s="174" t="s">
        <v>212</v>
      </c>
      <c r="G366" s="175">
        <v>2031</v>
      </c>
      <c r="H366" s="173">
        <v>75773.467999999993</v>
      </c>
      <c r="I366" s="173">
        <v>67375.531000000003</v>
      </c>
      <c r="J366" s="173">
        <v>58142.944000000003</v>
      </c>
      <c r="K366" s="173">
        <v>49451.425999999999</v>
      </c>
      <c r="L366" s="173">
        <v>41831.370999999999</v>
      </c>
      <c r="M366" s="173">
        <v>35531.235999999997</v>
      </c>
      <c r="N366" s="173">
        <v>29873.953000000001</v>
      </c>
      <c r="O366" s="172">
        <f t="shared" si="6"/>
        <v>357979.929</v>
      </c>
      <c r="P366" s="172">
        <v>357979.929</v>
      </c>
    </row>
    <row r="367" spans="1:16" ht="12" x14ac:dyDescent="0.25">
      <c r="A367" s="177">
        <v>1957</v>
      </c>
      <c r="B367" s="174" t="s">
        <v>214</v>
      </c>
      <c r="C367" s="176" t="s">
        <v>222</v>
      </c>
      <c r="D367" s="175"/>
      <c r="E367" s="175">
        <v>947</v>
      </c>
      <c r="F367" s="174" t="s">
        <v>212</v>
      </c>
      <c r="G367" s="175">
        <v>2032</v>
      </c>
      <c r="H367" s="173">
        <v>77118.740000000005</v>
      </c>
      <c r="I367" s="173">
        <v>68985.131999999998</v>
      </c>
      <c r="J367" s="173">
        <v>59811.68</v>
      </c>
      <c r="K367" s="173">
        <v>50921.764000000003</v>
      </c>
      <c r="L367" s="173">
        <v>43068.188000000002</v>
      </c>
      <c r="M367" s="173">
        <v>36518.692999999999</v>
      </c>
      <c r="N367" s="173">
        <v>30799.949000000001</v>
      </c>
      <c r="O367" s="172">
        <f t="shared" si="6"/>
        <v>367224.14600000007</v>
      </c>
      <c r="P367" s="172">
        <v>367224.14600000007</v>
      </c>
    </row>
    <row r="368" spans="1:16" ht="12" x14ac:dyDescent="0.25">
      <c r="A368" s="177">
        <v>1958</v>
      </c>
      <c r="B368" s="174" t="s">
        <v>214</v>
      </c>
      <c r="C368" s="176" t="s">
        <v>222</v>
      </c>
      <c r="D368" s="175"/>
      <c r="E368" s="175">
        <v>947</v>
      </c>
      <c r="F368" s="174" t="s">
        <v>212</v>
      </c>
      <c r="G368" s="175">
        <v>2033</v>
      </c>
      <c r="H368" s="173">
        <v>78441.879000000001</v>
      </c>
      <c r="I368" s="173">
        <v>70565.057000000001</v>
      </c>
      <c r="J368" s="173">
        <v>61499.099000000002</v>
      </c>
      <c r="K368" s="173">
        <v>52433.796999999999</v>
      </c>
      <c r="L368" s="173">
        <v>44363.569000000003</v>
      </c>
      <c r="M368" s="173">
        <v>37535.561999999998</v>
      </c>
      <c r="N368" s="173">
        <v>31725.741000000002</v>
      </c>
      <c r="O368" s="172">
        <f t="shared" si="6"/>
        <v>376564.70399999997</v>
      </c>
      <c r="P368" s="172">
        <v>376564.70399999997</v>
      </c>
    </row>
    <row r="369" spans="1:16" ht="12" x14ac:dyDescent="0.25">
      <c r="A369" s="177">
        <v>1959</v>
      </c>
      <c r="B369" s="174" t="s">
        <v>214</v>
      </c>
      <c r="C369" s="176" t="s">
        <v>222</v>
      </c>
      <c r="D369" s="175"/>
      <c r="E369" s="175">
        <v>947</v>
      </c>
      <c r="F369" s="174" t="s">
        <v>212</v>
      </c>
      <c r="G369" s="175">
        <v>2034</v>
      </c>
      <c r="H369" s="173">
        <v>79778.581000000006</v>
      </c>
      <c r="I369" s="173">
        <v>72099.471999999994</v>
      </c>
      <c r="J369" s="173">
        <v>63181.53</v>
      </c>
      <c r="K369" s="173">
        <v>53989.485999999997</v>
      </c>
      <c r="L369" s="173">
        <v>45708.889000000003</v>
      </c>
      <c r="M369" s="173">
        <v>38597.663999999997</v>
      </c>
      <c r="N369" s="173">
        <v>32662.543000000001</v>
      </c>
      <c r="O369" s="172">
        <f t="shared" si="6"/>
        <v>386018.16500000004</v>
      </c>
      <c r="P369" s="172">
        <v>386018.16500000004</v>
      </c>
    </row>
    <row r="370" spans="1:16" ht="12" x14ac:dyDescent="0.25">
      <c r="A370" s="177">
        <v>1960</v>
      </c>
      <c r="B370" s="174" t="s">
        <v>214</v>
      </c>
      <c r="C370" s="176" t="s">
        <v>222</v>
      </c>
      <c r="D370" s="175"/>
      <c r="E370" s="175">
        <v>947</v>
      </c>
      <c r="F370" s="174" t="s">
        <v>212</v>
      </c>
      <c r="G370" s="175">
        <v>2035</v>
      </c>
      <c r="H370" s="173">
        <v>81147.932000000001</v>
      </c>
      <c r="I370" s="173">
        <v>73582.17</v>
      </c>
      <c r="J370" s="173">
        <v>64842.857000000004</v>
      </c>
      <c r="K370" s="173">
        <v>55587.15</v>
      </c>
      <c r="L370" s="173">
        <v>47097.224999999999</v>
      </c>
      <c r="M370" s="173">
        <v>39716.294999999998</v>
      </c>
      <c r="N370" s="173">
        <v>33617.860999999997</v>
      </c>
      <c r="O370" s="172">
        <f t="shared" si="6"/>
        <v>395591.49</v>
      </c>
      <c r="P370" s="172">
        <v>395591.49</v>
      </c>
    </row>
    <row r="371" spans="1:16" ht="12" x14ac:dyDescent="0.25">
      <c r="A371" s="177">
        <v>1961</v>
      </c>
      <c r="B371" s="174" t="s">
        <v>214</v>
      </c>
      <c r="C371" s="176" t="s">
        <v>222</v>
      </c>
      <c r="D371" s="175"/>
      <c r="E371" s="175">
        <v>947</v>
      </c>
      <c r="F371" s="174" t="s">
        <v>212</v>
      </c>
      <c r="G371" s="175">
        <v>2036</v>
      </c>
      <c r="H371" s="173">
        <v>82512.331000000006</v>
      </c>
      <c r="I371" s="173">
        <v>74991.016000000003</v>
      </c>
      <c r="J371" s="173">
        <v>66474.884000000005</v>
      </c>
      <c r="K371" s="173">
        <v>57215.107000000004</v>
      </c>
      <c r="L371" s="173">
        <v>48517.601999999999</v>
      </c>
      <c r="M371" s="173">
        <v>40885.038</v>
      </c>
      <c r="N371" s="173">
        <v>34568.042999999998</v>
      </c>
      <c r="O371" s="172">
        <f t="shared" si="6"/>
        <v>405164.02100000007</v>
      </c>
      <c r="P371" s="172">
        <v>405164.02100000007</v>
      </c>
    </row>
    <row r="372" spans="1:16" ht="12" x14ac:dyDescent="0.25">
      <c r="A372" s="177">
        <v>1962</v>
      </c>
      <c r="B372" s="174" t="s">
        <v>214</v>
      </c>
      <c r="C372" s="176" t="s">
        <v>222</v>
      </c>
      <c r="D372" s="175"/>
      <c r="E372" s="175">
        <v>947</v>
      </c>
      <c r="F372" s="174" t="s">
        <v>212</v>
      </c>
      <c r="G372" s="175">
        <v>2037</v>
      </c>
      <c r="H372" s="173">
        <v>83917.33</v>
      </c>
      <c r="I372" s="173">
        <v>76345.577000000005</v>
      </c>
      <c r="J372" s="173">
        <v>68086.712</v>
      </c>
      <c r="K372" s="173">
        <v>58878.963000000003</v>
      </c>
      <c r="L372" s="173">
        <v>49979.493999999999</v>
      </c>
      <c r="M372" s="173">
        <v>42115.766000000003</v>
      </c>
      <c r="N372" s="173">
        <v>35541.838000000003</v>
      </c>
      <c r="O372" s="172">
        <f t="shared" si="6"/>
        <v>414865.68</v>
      </c>
      <c r="P372" s="172">
        <v>414865.68</v>
      </c>
    </row>
    <row r="373" spans="1:16" ht="12" x14ac:dyDescent="0.25">
      <c r="A373" s="177">
        <v>1963</v>
      </c>
      <c r="B373" s="174" t="s">
        <v>214</v>
      </c>
      <c r="C373" s="176" t="s">
        <v>222</v>
      </c>
      <c r="D373" s="175"/>
      <c r="E373" s="175">
        <v>947</v>
      </c>
      <c r="F373" s="174" t="s">
        <v>212</v>
      </c>
      <c r="G373" s="175">
        <v>2038</v>
      </c>
      <c r="H373" s="173">
        <v>85357.554999999993</v>
      </c>
      <c r="I373" s="173">
        <v>77669.455000000002</v>
      </c>
      <c r="J373" s="173">
        <v>69665.184999999998</v>
      </c>
      <c r="K373" s="173">
        <v>60561.13</v>
      </c>
      <c r="L373" s="173">
        <v>51483.834999999999</v>
      </c>
      <c r="M373" s="173">
        <v>43402.118000000002</v>
      </c>
      <c r="N373" s="173">
        <v>36550.057999999997</v>
      </c>
      <c r="O373" s="172">
        <f t="shared" si="6"/>
        <v>424689.33600000007</v>
      </c>
      <c r="P373" s="172">
        <v>424689.33600000007</v>
      </c>
    </row>
    <row r="374" spans="1:16" ht="12" x14ac:dyDescent="0.25">
      <c r="A374" s="177">
        <v>1964</v>
      </c>
      <c r="B374" s="174" t="s">
        <v>214</v>
      </c>
      <c r="C374" s="176" t="s">
        <v>222</v>
      </c>
      <c r="D374" s="175"/>
      <c r="E374" s="175">
        <v>947</v>
      </c>
      <c r="F374" s="174" t="s">
        <v>212</v>
      </c>
      <c r="G374" s="175">
        <v>2039</v>
      </c>
      <c r="H374" s="173">
        <v>86817.551999999996</v>
      </c>
      <c r="I374" s="173">
        <v>79001.036999999997</v>
      </c>
      <c r="J374" s="173">
        <v>71195.078999999998</v>
      </c>
      <c r="K374" s="173">
        <v>62237.775999999998</v>
      </c>
      <c r="L374" s="173">
        <v>53032.446000000004</v>
      </c>
      <c r="M374" s="173">
        <v>44735.462</v>
      </c>
      <c r="N374" s="173">
        <v>37607.474000000002</v>
      </c>
      <c r="O374" s="172">
        <f t="shared" si="6"/>
        <v>434626.82599999994</v>
      </c>
      <c r="P374" s="172">
        <v>434626.82599999994</v>
      </c>
    </row>
    <row r="375" spans="1:16" ht="12" x14ac:dyDescent="0.25">
      <c r="A375" s="177">
        <v>1965</v>
      </c>
      <c r="B375" s="174" t="s">
        <v>214</v>
      </c>
      <c r="C375" s="176" t="s">
        <v>222</v>
      </c>
      <c r="D375" s="175"/>
      <c r="E375" s="175">
        <v>947</v>
      </c>
      <c r="F375" s="174" t="s">
        <v>212</v>
      </c>
      <c r="G375" s="175">
        <v>2040</v>
      </c>
      <c r="H375" s="173">
        <v>88282.986999999994</v>
      </c>
      <c r="I375" s="173">
        <v>80366.679999999993</v>
      </c>
      <c r="J375" s="173">
        <v>72669.593999999997</v>
      </c>
      <c r="K375" s="173">
        <v>63891.607000000004</v>
      </c>
      <c r="L375" s="173">
        <v>54622.658000000003</v>
      </c>
      <c r="M375" s="173">
        <v>46110.919000000002</v>
      </c>
      <c r="N375" s="173">
        <v>38722.392999999996</v>
      </c>
      <c r="O375" s="172">
        <f t="shared" si="6"/>
        <v>444666.83799999999</v>
      </c>
      <c r="P375" s="172">
        <v>444666.83799999999</v>
      </c>
    </row>
    <row r="376" spans="1:16" ht="12" x14ac:dyDescent="0.25">
      <c r="A376" s="177">
        <v>1966</v>
      </c>
      <c r="B376" s="174" t="s">
        <v>214</v>
      </c>
      <c r="C376" s="176" t="s">
        <v>222</v>
      </c>
      <c r="D376" s="175"/>
      <c r="E376" s="175">
        <v>947</v>
      </c>
      <c r="F376" s="174" t="s">
        <v>212</v>
      </c>
      <c r="G376" s="175">
        <v>2041</v>
      </c>
      <c r="H376" s="173">
        <v>89731.804000000004</v>
      </c>
      <c r="I376" s="173">
        <v>81749.607999999993</v>
      </c>
      <c r="J376" s="173">
        <v>74089.676999999996</v>
      </c>
      <c r="K376" s="173">
        <v>65522.512999999999</v>
      </c>
      <c r="L376" s="173">
        <v>56242.127999999997</v>
      </c>
      <c r="M376" s="173">
        <v>47522.635999999999</v>
      </c>
      <c r="N376" s="173">
        <v>39870.769999999997</v>
      </c>
      <c r="O376" s="172">
        <f t="shared" si="6"/>
        <v>454729.136</v>
      </c>
      <c r="P376" s="172">
        <v>454729.136</v>
      </c>
    </row>
    <row r="377" spans="1:16" ht="12" x14ac:dyDescent="0.25">
      <c r="A377" s="177">
        <v>1967</v>
      </c>
      <c r="B377" s="174" t="s">
        <v>214</v>
      </c>
      <c r="C377" s="176" t="s">
        <v>222</v>
      </c>
      <c r="D377" s="175"/>
      <c r="E377" s="175">
        <v>947</v>
      </c>
      <c r="F377" s="174" t="s">
        <v>212</v>
      </c>
      <c r="G377" s="175">
        <v>2042</v>
      </c>
      <c r="H377" s="173">
        <v>91196.084000000003</v>
      </c>
      <c r="I377" s="173">
        <v>83164.36</v>
      </c>
      <c r="J377" s="173">
        <v>75451.195999999996</v>
      </c>
      <c r="K377" s="173">
        <v>67132.502999999997</v>
      </c>
      <c r="L377" s="173">
        <v>57897.09</v>
      </c>
      <c r="M377" s="173">
        <v>48975.875999999997</v>
      </c>
      <c r="N377" s="173">
        <v>41083.836000000003</v>
      </c>
      <c r="O377" s="172">
        <f t="shared" si="6"/>
        <v>464900.94500000001</v>
      </c>
      <c r="P377" s="172">
        <v>464900.94500000001</v>
      </c>
    </row>
    <row r="378" spans="1:16" ht="12" x14ac:dyDescent="0.25">
      <c r="A378" s="177">
        <v>1968</v>
      </c>
      <c r="B378" s="174" t="s">
        <v>214</v>
      </c>
      <c r="C378" s="176" t="s">
        <v>222</v>
      </c>
      <c r="D378" s="175"/>
      <c r="E378" s="175">
        <v>947</v>
      </c>
      <c r="F378" s="174" t="s">
        <v>212</v>
      </c>
      <c r="G378" s="175">
        <v>2043</v>
      </c>
      <c r="H378" s="173">
        <v>92670.782999999996</v>
      </c>
      <c r="I378" s="173">
        <v>84604.873999999996</v>
      </c>
      <c r="J378" s="173">
        <v>76778.077999999994</v>
      </c>
      <c r="K378" s="173">
        <v>68709.058999999994</v>
      </c>
      <c r="L378" s="173">
        <v>59571.777999999998</v>
      </c>
      <c r="M378" s="173">
        <v>50469.161</v>
      </c>
      <c r="N378" s="173">
        <v>42356.9</v>
      </c>
      <c r="O378" s="172">
        <f t="shared" si="6"/>
        <v>475160.63300000003</v>
      </c>
      <c r="P378" s="172">
        <v>475160.63300000003</v>
      </c>
    </row>
    <row r="379" spans="1:16" ht="12" x14ac:dyDescent="0.25">
      <c r="A379" s="177">
        <v>1969</v>
      </c>
      <c r="B379" s="174" t="s">
        <v>214</v>
      </c>
      <c r="C379" s="176" t="s">
        <v>222</v>
      </c>
      <c r="D379" s="175"/>
      <c r="E379" s="175">
        <v>947</v>
      </c>
      <c r="F379" s="174" t="s">
        <v>212</v>
      </c>
      <c r="G379" s="175">
        <v>2044</v>
      </c>
      <c r="H379" s="173">
        <v>94145.743000000002</v>
      </c>
      <c r="I379" s="173">
        <v>86059.49</v>
      </c>
      <c r="J379" s="173">
        <v>78109.327000000005</v>
      </c>
      <c r="K379" s="173">
        <v>70237.388999999996</v>
      </c>
      <c r="L379" s="173">
        <v>61243.004000000001</v>
      </c>
      <c r="M379" s="173">
        <v>52004.557999999997</v>
      </c>
      <c r="N379" s="173">
        <v>43681.406999999999</v>
      </c>
      <c r="O379" s="172">
        <f t="shared" si="6"/>
        <v>485480.91800000006</v>
      </c>
      <c r="P379" s="172">
        <v>485480.91800000006</v>
      </c>
    </row>
    <row r="380" spans="1:16" ht="12" x14ac:dyDescent="0.25">
      <c r="A380" s="177">
        <v>1970</v>
      </c>
      <c r="B380" s="174" t="s">
        <v>214</v>
      </c>
      <c r="C380" s="176" t="s">
        <v>222</v>
      </c>
      <c r="D380" s="175"/>
      <c r="E380" s="175">
        <v>947</v>
      </c>
      <c r="F380" s="174" t="s">
        <v>212</v>
      </c>
      <c r="G380" s="175">
        <v>2045</v>
      </c>
      <c r="H380" s="173">
        <v>95609.4</v>
      </c>
      <c r="I380" s="173">
        <v>87521.577000000005</v>
      </c>
      <c r="J380" s="173">
        <v>79470.683999999994</v>
      </c>
      <c r="K380" s="173">
        <v>71709.778000000006</v>
      </c>
      <c r="L380" s="173">
        <v>62892.654999999999</v>
      </c>
      <c r="M380" s="173">
        <v>53581.786999999997</v>
      </c>
      <c r="N380" s="173">
        <v>45050.194000000003</v>
      </c>
      <c r="O380" s="172">
        <f t="shared" si="6"/>
        <v>495836.07500000007</v>
      </c>
      <c r="P380" s="172">
        <v>495836.07500000007</v>
      </c>
    </row>
    <row r="381" spans="1:16" ht="12" x14ac:dyDescent="0.25">
      <c r="A381" s="177">
        <v>1971</v>
      </c>
      <c r="B381" s="174" t="s">
        <v>214</v>
      </c>
      <c r="C381" s="176" t="s">
        <v>222</v>
      </c>
      <c r="D381" s="175"/>
      <c r="E381" s="175">
        <v>947</v>
      </c>
      <c r="F381" s="174" t="s">
        <v>212</v>
      </c>
      <c r="G381" s="175">
        <v>2046</v>
      </c>
      <c r="H381" s="173">
        <v>97041.588000000003</v>
      </c>
      <c r="I381" s="173">
        <v>88984.914000000004</v>
      </c>
      <c r="J381" s="173">
        <v>80863.347999999998</v>
      </c>
      <c r="K381" s="173">
        <v>73130.298999999999</v>
      </c>
      <c r="L381" s="173">
        <v>64514.21</v>
      </c>
      <c r="M381" s="173">
        <v>55189.36</v>
      </c>
      <c r="N381" s="173">
        <v>46435.385000000002</v>
      </c>
      <c r="O381" s="172">
        <f t="shared" si="6"/>
        <v>506159.10399999999</v>
      </c>
      <c r="P381" s="172">
        <v>506159.10399999999</v>
      </c>
    </row>
    <row r="382" spans="1:16" ht="12" x14ac:dyDescent="0.25">
      <c r="A382" s="177">
        <v>1972</v>
      </c>
      <c r="B382" s="174" t="s">
        <v>214</v>
      </c>
      <c r="C382" s="176" t="s">
        <v>222</v>
      </c>
      <c r="D382" s="175"/>
      <c r="E382" s="175">
        <v>947</v>
      </c>
      <c r="F382" s="174" t="s">
        <v>212</v>
      </c>
      <c r="G382" s="175">
        <v>2047</v>
      </c>
      <c r="H382" s="173">
        <v>98467.116999999998</v>
      </c>
      <c r="I382" s="173">
        <v>90458.892000000007</v>
      </c>
      <c r="J382" s="173">
        <v>82285.668000000005</v>
      </c>
      <c r="K382" s="173">
        <v>74494.990000000005</v>
      </c>
      <c r="L382" s="173">
        <v>66117.89</v>
      </c>
      <c r="M382" s="173">
        <v>56835.199999999997</v>
      </c>
      <c r="N382" s="173">
        <v>47867.675000000003</v>
      </c>
      <c r="O382" s="172">
        <f t="shared" si="6"/>
        <v>516527.43200000003</v>
      </c>
      <c r="P382" s="172">
        <v>516527.43200000003</v>
      </c>
    </row>
    <row r="383" spans="1:16" ht="12" x14ac:dyDescent="0.25">
      <c r="A383" s="177">
        <v>1973</v>
      </c>
      <c r="B383" s="174" t="s">
        <v>214</v>
      </c>
      <c r="C383" s="176" t="s">
        <v>222</v>
      </c>
      <c r="D383" s="175"/>
      <c r="E383" s="175">
        <v>947</v>
      </c>
      <c r="F383" s="174" t="s">
        <v>212</v>
      </c>
      <c r="G383" s="175">
        <v>2048</v>
      </c>
      <c r="H383" s="173">
        <v>99881.491999999998</v>
      </c>
      <c r="I383" s="173">
        <v>91936.066999999995</v>
      </c>
      <c r="J383" s="173">
        <v>83730.535000000003</v>
      </c>
      <c r="K383" s="173">
        <v>75826.403000000006</v>
      </c>
      <c r="L383" s="173">
        <v>67692</v>
      </c>
      <c r="M383" s="173">
        <v>58500.086000000003</v>
      </c>
      <c r="N383" s="173">
        <v>49346.400000000001</v>
      </c>
      <c r="O383" s="172">
        <f t="shared" si="6"/>
        <v>526912.98300000001</v>
      </c>
      <c r="P383" s="172">
        <v>526912.98300000001</v>
      </c>
    </row>
    <row r="384" spans="1:16" ht="12" x14ac:dyDescent="0.25">
      <c r="A384" s="177">
        <v>1974</v>
      </c>
      <c r="B384" s="174" t="s">
        <v>214</v>
      </c>
      <c r="C384" s="176" t="s">
        <v>222</v>
      </c>
      <c r="D384" s="175"/>
      <c r="E384" s="175">
        <v>947</v>
      </c>
      <c r="F384" s="174" t="s">
        <v>212</v>
      </c>
      <c r="G384" s="175">
        <v>2049</v>
      </c>
      <c r="H384" s="173">
        <v>101275.898</v>
      </c>
      <c r="I384" s="173">
        <v>93407.167000000001</v>
      </c>
      <c r="J384" s="173">
        <v>85185.095000000001</v>
      </c>
      <c r="K384" s="173">
        <v>77161.122000000003</v>
      </c>
      <c r="L384" s="173">
        <v>69220.259000000005</v>
      </c>
      <c r="M384" s="173">
        <v>60159.576000000001</v>
      </c>
      <c r="N384" s="173">
        <v>50872.1</v>
      </c>
      <c r="O384" s="172">
        <f t="shared" si="6"/>
        <v>537281.21700000006</v>
      </c>
      <c r="P384" s="172">
        <v>537281.21700000006</v>
      </c>
    </row>
    <row r="385" spans="1:16" ht="12" x14ac:dyDescent="0.25">
      <c r="A385" s="177">
        <v>1975</v>
      </c>
      <c r="B385" s="174" t="s">
        <v>214</v>
      </c>
      <c r="C385" s="176" t="s">
        <v>222</v>
      </c>
      <c r="D385" s="175"/>
      <c r="E385" s="175">
        <v>947</v>
      </c>
      <c r="F385" s="174" t="s">
        <v>212</v>
      </c>
      <c r="G385" s="175">
        <v>2050</v>
      </c>
      <c r="H385" s="173">
        <v>102640.689</v>
      </c>
      <c r="I385" s="173">
        <v>94866.813999999998</v>
      </c>
      <c r="J385" s="173">
        <v>86641.548999999999</v>
      </c>
      <c r="K385" s="173">
        <v>78522.563999999998</v>
      </c>
      <c r="L385" s="173">
        <v>70692.929999999993</v>
      </c>
      <c r="M385" s="173">
        <v>61797.446000000004</v>
      </c>
      <c r="N385" s="173">
        <v>52441.180999999997</v>
      </c>
      <c r="O385" s="172">
        <f t="shared" si="6"/>
        <v>547603.17300000007</v>
      </c>
      <c r="P385" s="172">
        <v>547603.17300000007</v>
      </c>
    </row>
    <row r="386" spans="1:16" ht="12" x14ac:dyDescent="0.25">
      <c r="A386" s="177">
        <v>1976</v>
      </c>
      <c r="B386" s="174" t="s">
        <v>214</v>
      </c>
      <c r="C386" s="176" t="s">
        <v>222</v>
      </c>
      <c r="D386" s="175"/>
      <c r="E386" s="175">
        <v>947</v>
      </c>
      <c r="F386" s="174" t="s">
        <v>212</v>
      </c>
      <c r="G386" s="175">
        <v>2051</v>
      </c>
      <c r="H386" s="173">
        <v>103970.037</v>
      </c>
      <c r="I386" s="173">
        <v>96317.994999999995</v>
      </c>
      <c r="J386" s="173">
        <v>88118.278000000006</v>
      </c>
      <c r="K386" s="173">
        <v>79920.917000000001</v>
      </c>
      <c r="L386" s="173">
        <v>72111.445999999996</v>
      </c>
      <c r="M386" s="173">
        <v>63411.934999999998</v>
      </c>
      <c r="N386" s="173">
        <v>54022.546000000002</v>
      </c>
      <c r="O386" s="172">
        <f t="shared" si="6"/>
        <v>557873.15399999998</v>
      </c>
      <c r="P386" s="172">
        <v>557873.15399999998</v>
      </c>
    </row>
    <row r="387" spans="1:16" ht="12" x14ac:dyDescent="0.25">
      <c r="A387" s="177">
        <v>1977</v>
      </c>
      <c r="B387" s="174" t="s">
        <v>214</v>
      </c>
      <c r="C387" s="176" t="s">
        <v>222</v>
      </c>
      <c r="D387" s="175"/>
      <c r="E387" s="175">
        <v>947</v>
      </c>
      <c r="F387" s="174" t="s">
        <v>212</v>
      </c>
      <c r="G387" s="175">
        <v>2052</v>
      </c>
      <c r="H387" s="173">
        <v>105271.336</v>
      </c>
      <c r="I387" s="173">
        <v>97752.896999999997</v>
      </c>
      <c r="J387" s="173">
        <v>89599.002999999997</v>
      </c>
      <c r="K387" s="173">
        <v>81346.152000000002</v>
      </c>
      <c r="L387" s="173">
        <v>73474.023000000001</v>
      </c>
      <c r="M387" s="173">
        <v>65009.008000000002</v>
      </c>
      <c r="N387" s="173">
        <v>55645.703999999998</v>
      </c>
      <c r="O387" s="172">
        <f t="shared" si="6"/>
        <v>568098.12300000002</v>
      </c>
      <c r="P387" s="172">
        <v>568098.12300000002</v>
      </c>
    </row>
    <row r="388" spans="1:16" ht="12" x14ac:dyDescent="0.25">
      <c r="A388" s="177">
        <v>1978</v>
      </c>
      <c r="B388" s="174" t="s">
        <v>214</v>
      </c>
      <c r="C388" s="176" t="s">
        <v>222</v>
      </c>
      <c r="D388" s="175"/>
      <c r="E388" s="175">
        <v>947</v>
      </c>
      <c r="F388" s="174" t="s">
        <v>212</v>
      </c>
      <c r="G388" s="175">
        <v>2053</v>
      </c>
      <c r="H388" s="173">
        <v>106547.24</v>
      </c>
      <c r="I388" s="173">
        <v>99167.043000000005</v>
      </c>
      <c r="J388" s="173">
        <v>91077.365000000005</v>
      </c>
      <c r="K388" s="173">
        <v>82792.005999999994</v>
      </c>
      <c r="L388" s="173">
        <v>74805.531000000003</v>
      </c>
      <c r="M388" s="173">
        <v>66574.770999999993</v>
      </c>
      <c r="N388" s="173">
        <v>57293.766000000003</v>
      </c>
      <c r="O388" s="172">
        <f t="shared" si="6"/>
        <v>578257.72200000007</v>
      </c>
      <c r="P388" s="172">
        <v>578257.72200000007</v>
      </c>
    </row>
    <row r="389" spans="1:16" ht="12" x14ac:dyDescent="0.25">
      <c r="A389" s="177">
        <v>1979</v>
      </c>
      <c r="B389" s="174" t="s">
        <v>214</v>
      </c>
      <c r="C389" s="176" t="s">
        <v>222</v>
      </c>
      <c r="D389" s="175"/>
      <c r="E389" s="175">
        <v>947</v>
      </c>
      <c r="F389" s="174" t="s">
        <v>212</v>
      </c>
      <c r="G389" s="175">
        <v>2054</v>
      </c>
      <c r="H389" s="173">
        <v>107799.624</v>
      </c>
      <c r="I389" s="173">
        <v>100556.348</v>
      </c>
      <c r="J389" s="173">
        <v>92546.513999999996</v>
      </c>
      <c r="K389" s="173">
        <v>84247.271999999997</v>
      </c>
      <c r="L389" s="173">
        <v>76143.349000000002</v>
      </c>
      <c r="M389" s="173">
        <v>68094.231</v>
      </c>
      <c r="N389" s="173">
        <v>58943.192999999999</v>
      </c>
      <c r="O389" s="172">
        <f t="shared" si="6"/>
        <v>588330.53099999996</v>
      </c>
      <c r="P389" s="172">
        <v>588330.53099999996</v>
      </c>
    </row>
    <row r="390" spans="1:16" ht="12" x14ac:dyDescent="0.25">
      <c r="A390" s="177">
        <v>1980</v>
      </c>
      <c r="B390" s="174" t="s">
        <v>214</v>
      </c>
      <c r="C390" s="176" t="s">
        <v>222</v>
      </c>
      <c r="D390" s="175"/>
      <c r="E390" s="175">
        <v>947</v>
      </c>
      <c r="F390" s="174" t="s">
        <v>212</v>
      </c>
      <c r="G390" s="175">
        <v>2055</v>
      </c>
      <c r="H390" s="173">
        <v>109025.236</v>
      </c>
      <c r="I390" s="173">
        <v>101918.747</v>
      </c>
      <c r="J390" s="173">
        <v>94001.535000000003</v>
      </c>
      <c r="K390" s="173">
        <v>85703.853000000003</v>
      </c>
      <c r="L390" s="173">
        <v>77509.472999999998</v>
      </c>
      <c r="M390" s="173">
        <v>69560.735000000001</v>
      </c>
      <c r="N390" s="173">
        <v>60575.517</v>
      </c>
      <c r="O390" s="172">
        <f t="shared" si="6"/>
        <v>598295.09600000002</v>
      </c>
      <c r="P390" s="172">
        <v>598295.09600000002</v>
      </c>
    </row>
    <row r="391" spans="1:16" ht="12" x14ac:dyDescent="0.25">
      <c r="A391" s="177">
        <v>1981</v>
      </c>
      <c r="B391" s="174" t="s">
        <v>214</v>
      </c>
      <c r="C391" s="176" t="s">
        <v>222</v>
      </c>
      <c r="D391" s="175"/>
      <c r="E391" s="175">
        <v>947</v>
      </c>
      <c r="F391" s="174" t="s">
        <v>212</v>
      </c>
      <c r="G391" s="175">
        <v>2056</v>
      </c>
      <c r="H391" s="173">
        <v>110223.16899999999</v>
      </c>
      <c r="I391" s="173">
        <v>103260.68700000001</v>
      </c>
      <c r="J391" s="173">
        <v>95460.183999999994</v>
      </c>
      <c r="K391" s="173">
        <v>87179.960999999996</v>
      </c>
      <c r="L391" s="173">
        <v>78901.89</v>
      </c>
      <c r="M391" s="173">
        <v>70972.747000000003</v>
      </c>
      <c r="N391" s="173">
        <v>62161.332000000002</v>
      </c>
      <c r="O391" s="172">
        <f t="shared" si="6"/>
        <v>608159.97000000009</v>
      </c>
      <c r="P391" s="172">
        <v>608159.97000000009</v>
      </c>
    </row>
    <row r="392" spans="1:16" ht="12" x14ac:dyDescent="0.25">
      <c r="A392" s="177">
        <v>1982</v>
      </c>
      <c r="B392" s="174" t="s">
        <v>214</v>
      </c>
      <c r="C392" s="176" t="s">
        <v>222</v>
      </c>
      <c r="D392" s="175"/>
      <c r="E392" s="175">
        <v>947</v>
      </c>
      <c r="F392" s="174" t="s">
        <v>212</v>
      </c>
      <c r="G392" s="175">
        <v>2057</v>
      </c>
      <c r="H392" s="173">
        <v>111400.492</v>
      </c>
      <c r="I392" s="173">
        <v>104572.004</v>
      </c>
      <c r="J392" s="173">
        <v>96902.342999999993</v>
      </c>
      <c r="K392" s="173">
        <v>88663.33</v>
      </c>
      <c r="L392" s="173">
        <v>80324.885999999999</v>
      </c>
      <c r="M392" s="173">
        <v>72334.476999999999</v>
      </c>
      <c r="N392" s="173">
        <v>63738.587</v>
      </c>
      <c r="O392" s="172">
        <f t="shared" si="6"/>
        <v>617936.11899999995</v>
      </c>
      <c r="P392" s="172">
        <v>617936.11899999995</v>
      </c>
    </row>
    <row r="393" spans="1:16" ht="12" x14ac:dyDescent="0.25">
      <c r="A393" s="177">
        <v>1983</v>
      </c>
      <c r="B393" s="174" t="s">
        <v>214</v>
      </c>
      <c r="C393" s="176" t="s">
        <v>222</v>
      </c>
      <c r="D393" s="175"/>
      <c r="E393" s="175">
        <v>947</v>
      </c>
      <c r="F393" s="174" t="s">
        <v>212</v>
      </c>
      <c r="G393" s="175">
        <v>2058</v>
      </c>
      <c r="H393" s="173">
        <v>112553.08500000001</v>
      </c>
      <c r="I393" s="173">
        <v>105852.38800000001</v>
      </c>
      <c r="J393" s="173">
        <v>98321.773000000001</v>
      </c>
      <c r="K393" s="173">
        <v>90145.838000000003</v>
      </c>
      <c r="L393" s="173">
        <v>81772.808999999994</v>
      </c>
      <c r="M393" s="173">
        <v>73665.982000000004</v>
      </c>
      <c r="N393" s="173">
        <v>65294.010999999999</v>
      </c>
      <c r="O393" s="172">
        <f t="shared" si="6"/>
        <v>627605.88599999994</v>
      </c>
      <c r="P393" s="172">
        <v>627605.88599999994</v>
      </c>
    </row>
    <row r="394" spans="1:16" ht="12" x14ac:dyDescent="0.25">
      <c r="A394" s="177">
        <v>1984</v>
      </c>
      <c r="B394" s="174" t="s">
        <v>214</v>
      </c>
      <c r="C394" s="176" t="s">
        <v>222</v>
      </c>
      <c r="D394" s="175"/>
      <c r="E394" s="175">
        <v>947</v>
      </c>
      <c r="F394" s="174" t="s">
        <v>212</v>
      </c>
      <c r="G394" s="175">
        <v>2059</v>
      </c>
      <c r="H394" s="173">
        <v>113671.296</v>
      </c>
      <c r="I394" s="173">
        <v>107103.30899999999</v>
      </c>
      <c r="J394" s="173">
        <v>99712.107999999993</v>
      </c>
      <c r="K394" s="173">
        <v>91617.936000000002</v>
      </c>
      <c r="L394" s="173">
        <v>83232.317999999999</v>
      </c>
      <c r="M394" s="173">
        <v>75001.717000000004</v>
      </c>
      <c r="N394" s="173">
        <v>66810.394</v>
      </c>
      <c r="O394" s="172">
        <f t="shared" si="6"/>
        <v>637149.07799999986</v>
      </c>
      <c r="P394" s="172">
        <v>637149.07799999986</v>
      </c>
    </row>
    <row r="395" spans="1:16" ht="12" x14ac:dyDescent="0.25">
      <c r="A395" s="177">
        <v>1985</v>
      </c>
      <c r="B395" s="174" t="s">
        <v>214</v>
      </c>
      <c r="C395" s="176" t="s">
        <v>222</v>
      </c>
      <c r="D395" s="175"/>
      <c r="E395" s="175">
        <v>947</v>
      </c>
      <c r="F395" s="174" t="s">
        <v>212</v>
      </c>
      <c r="G395" s="175">
        <v>2060</v>
      </c>
      <c r="H395" s="173">
        <v>114746.15700000001</v>
      </c>
      <c r="I395" s="173">
        <v>108326.716</v>
      </c>
      <c r="J395" s="173">
        <v>101069.92</v>
      </c>
      <c r="K395" s="173">
        <v>93072.623000000007</v>
      </c>
      <c r="L395" s="173">
        <v>84692.729000000007</v>
      </c>
      <c r="M395" s="173">
        <v>76364.899999999994</v>
      </c>
      <c r="N395" s="173">
        <v>68277.184999999998</v>
      </c>
      <c r="O395" s="172">
        <f t="shared" si="6"/>
        <v>646550.23</v>
      </c>
      <c r="P395" s="172">
        <v>646550.23</v>
      </c>
    </row>
    <row r="396" spans="1:16" ht="24" x14ac:dyDescent="0.25">
      <c r="A396" s="177">
        <v>5674</v>
      </c>
      <c r="B396" s="174" t="s">
        <v>215</v>
      </c>
      <c r="C396" s="176" t="s">
        <v>221</v>
      </c>
      <c r="D396" s="175"/>
      <c r="E396" s="175">
        <v>1833</v>
      </c>
      <c r="F396" s="174" t="s">
        <v>212</v>
      </c>
      <c r="G396" s="175">
        <v>2014</v>
      </c>
      <c r="H396" s="173">
        <v>20797.321</v>
      </c>
      <c r="I396" s="173">
        <v>20590.537</v>
      </c>
      <c r="J396" s="173">
        <v>20086.29</v>
      </c>
      <c r="K396" s="173">
        <v>18516.811000000002</v>
      </c>
      <c r="L396" s="173">
        <v>16092.136</v>
      </c>
      <c r="M396" s="173">
        <v>13649.087</v>
      </c>
      <c r="N396" s="173">
        <v>11653.633</v>
      </c>
      <c r="O396" s="172">
        <f t="shared" si="6"/>
        <v>121385.815</v>
      </c>
      <c r="P396" s="172">
        <v>121385.815</v>
      </c>
    </row>
    <row r="397" spans="1:16" ht="24" x14ac:dyDescent="0.25">
      <c r="A397" s="177">
        <v>5675</v>
      </c>
      <c r="B397" s="174" t="s">
        <v>215</v>
      </c>
      <c r="C397" s="176" t="s">
        <v>221</v>
      </c>
      <c r="D397" s="175"/>
      <c r="E397" s="175">
        <v>1833</v>
      </c>
      <c r="F397" s="174" t="s">
        <v>212</v>
      </c>
      <c r="G397" s="175">
        <v>2015</v>
      </c>
      <c r="H397" s="173">
        <v>20798.797999999999</v>
      </c>
      <c r="I397" s="173">
        <v>20592.724999999999</v>
      </c>
      <c r="J397" s="173">
        <v>20283.715</v>
      </c>
      <c r="K397" s="173">
        <v>18955.853999999999</v>
      </c>
      <c r="L397" s="173">
        <v>16616.035</v>
      </c>
      <c r="M397" s="173">
        <v>14095.544</v>
      </c>
      <c r="N397" s="173">
        <v>12004.34</v>
      </c>
      <c r="O397" s="172">
        <f t="shared" si="6"/>
        <v>123347.011</v>
      </c>
      <c r="P397" s="172">
        <v>123347.011</v>
      </c>
    </row>
    <row r="398" spans="1:16" ht="24" x14ac:dyDescent="0.25">
      <c r="A398" s="177">
        <v>5676</v>
      </c>
      <c r="B398" s="174" t="s">
        <v>215</v>
      </c>
      <c r="C398" s="176" t="s">
        <v>221</v>
      </c>
      <c r="D398" s="175"/>
      <c r="E398" s="175">
        <v>1833</v>
      </c>
      <c r="F398" s="174" t="s">
        <v>212</v>
      </c>
      <c r="G398" s="175">
        <v>2016</v>
      </c>
      <c r="H398" s="173">
        <v>20839.706999999999</v>
      </c>
      <c r="I398" s="173">
        <v>20630.615000000002</v>
      </c>
      <c r="J398" s="173">
        <v>20422.330000000002</v>
      </c>
      <c r="K398" s="173">
        <v>19275.271000000001</v>
      </c>
      <c r="L398" s="173">
        <v>17058.547999999999</v>
      </c>
      <c r="M398" s="173">
        <v>14503.849</v>
      </c>
      <c r="N398" s="173">
        <v>12322.091</v>
      </c>
      <c r="O398" s="172">
        <f t="shared" si="6"/>
        <v>125052.41100000001</v>
      </c>
      <c r="P398" s="172">
        <v>125052.41100000001</v>
      </c>
    </row>
    <row r="399" spans="1:16" ht="24" x14ac:dyDescent="0.25">
      <c r="A399" s="177">
        <v>5677</v>
      </c>
      <c r="B399" s="174" t="s">
        <v>215</v>
      </c>
      <c r="C399" s="176" t="s">
        <v>221</v>
      </c>
      <c r="D399" s="175"/>
      <c r="E399" s="175">
        <v>1833</v>
      </c>
      <c r="F399" s="174" t="s">
        <v>212</v>
      </c>
      <c r="G399" s="175">
        <v>2017</v>
      </c>
      <c r="H399" s="173">
        <v>20900.058000000001</v>
      </c>
      <c r="I399" s="173">
        <v>20660.037</v>
      </c>
      <c r="J399" s="173">
        <v>20537.385999999999</v>
      </c>
      <c r="K399" s="173">
        <v>19578.692999999999</v>
      </c>
      <c r="L399" s="173">
        <v>17502.406999999999</v>
      </c>
      <c r="M399" s="173">
        <v>14936.7</v>
      </c>
      <c r="N399" s="173">
        <v>12652.612999999999</v>
      </c>
      <c r="O399" s="172">
        <f t="shared" si="6"/>
        <v>126767.894</v>
      </c>
      <c r="P399" s="172">
        <v>126767.894</v>
      </c>
    </row>
    <row r="400" spans="1:16" ht="24" x14ac:dyDescent="0.25">
      <c r="A400" s="177">
        <v>5678</v>
      </c>
      <c r="B400" s="174" t="s">
        <v>215</v>
      </c>
      <c r="C400" s="176" t="s">
        <v>221</v>
      </c>
      <c r="D400" s="175"/>
      <c r="E400" s="175">
        <v>1833</v>
      </c>
      <c r="F400" s="174" t="s">
        <v>212</v>
      </c>
      <c r="G400" s="175">
        <v>2018</v>
      </c>
      <c r="H400" s="173">
        <v>20992.827000000001</v>
      </c>
      <c r="I400" s="173">
        <v>20674.019</v>
      </c>
      <c r="J400" s="173">
        <v>20628.383999999998</v>
      </c>
      <c r="K400" s="173">
        <v>19864.415000000001</v>
      </c>
      <c r="L400" s="173">
        <v>17936.774000000001</v>
      </c>
      <c r="M400" s="173">
        <v>15386.242</v>
      </c>
      <c r="N400" s="173">
        <v>12998.235000000001</v>
      </c>
      <c r="O400" s="172">
        <f t="shared" si="6"/>
        <v>128480.89600000001</v>
      </c>
      <c r="P400" s="172">
        <v>128480.89600000001</v>
      </c>
    </row>
    <row r="401" spans="1:16" ht="24" x14ac:dyDescent="0.25">
      <c r="A401" s="177">
        <v>5679</v>
      </c>
      <c r="B401" s="174" t="s">
        <v>215</v>
      </c>
      <c r="C401" s="176" t="s">
        <v>221</v>
      </c>
      <c r="D401" s="175"/>
      <c r="E401" s="175">
        <v>1833</v>
      </c>
      <c r="F401" s="174" t="s">
        <v>212</v>
      </c>
      <c r="G401" s="175">
        <v>2019</v>
      </c>
      <c r="H401" s="173">
        <v>21132.54</v>
      </c>
      <c r="I401" s="173">
        <v>20673.656999999999</v>
      </c>
      <c r="J401" s="173">
        <v>20694.912</v>
      </c>
      <c r="K401" s="173">
        <v>20123.226999999999</v>
      </c>
      <c r="L401" s="173">
        <v>18350.087</v>
      </c>
      <c r="M401" s="173">
        <v>15841.441000000001</v>
      </c>
      <c r="N401" s="173">
        <v>13362.282999999999</v>
      </c>
      <c r="O401" s="172">
        <f t="shared" si="6"/>
        <v>130178.147</v>
      </c>
      <c r="P401" s="172">
        <v>130178.147</v>
      </c>
    </row>
    <row r="402" spans="1:16" ht="24" x14ac:dyDescent="0.25">
      <c r="A402" s="177">
        <v>5680</v>
      </c>
      <c r="B402" s="174" t="s">
        <v>215</v>
      </c>
      <c r="C402" s="176" t="s">
        <v>221</v>
      </c>
      <c r="D402" s="175"/>
      <c r="E402" s="175">
        <v>1833</v>
      </c>
      <c r="F402" s="174" t="s">
        <v>212</v>
      </c>
      <c r="G402" s="175">
        <v>2020</v>
      </c>
      <c r="H402" s="173">
        <v>21332.077000000001</v>
      </c>
      <c r="I402" s="173">
        <v>20671.055</v>
      </c>
      <c r="J402" s="173">
        <v>20735.935000000001</v>
      </c>
      <c r="K402" s="173">
        <v>20346.677</v>
      </c>
      <c r="L402" s="173">
        <v>18739.78</v>
      </c>
      <c r="M402" s="173">
        <v>16296.066000000001</v>
      </c>
      <c r="N402" s="173">
        <v>13747.710999999999</v>
      </c>
      <c r="O402" s="172">
        <f t="shared" si="6"/>
        <v>131869.30100000001</v>
      </c>
      <c r="P402" s="172">
        <v>131869.30100000001</v>
      </c>
    </row>
    <row r="403" spans="1:16" ht="24" x14ac:dyDescent="0.25">
      <c r="A403" s="177">
        <v>6401</v>
      </c>
      <c r="B403" s="174" t="s">
        <v>214</v>
      </c>
      <c r="C403" s="176" t="s">
        <v>221</v>
      </c>
      <c r="D403" s="175"/>
      <c r="E403" s="175">
        <v>1833</v>
      </c>
      <c r="F403" s="174" t="s">
        <v>212</v>
      </c>
      <c r="G403" s="175">
        <v>2021</v>
      </c>
      <c r="H403" s="173">
        <v>21632.68</v>
      </c>
      <c r="I403" s="173">
        <v>20734.169999999998</v>
      </c>
      <c r="J403" s="173">
        <v>20768.780999999999</v>
      </c>
      <c r="K403" s="173">
        <v>20522.897000000001</v>
      </c>
      <c r="L403" s="173">
        <v>19119.742999999999</v>
      </c>
      <c r="M403" s="173">
        <v>16780.433000000001</v>
      </c>
      <c r="N403" s="173">
        <v>14188.393</v>
      </c>
      <c r="O403" s="172">
        <f t="shared" si="6"/>
        <v>133747.09700000001</v>
      </c>
      <c r="P403" s="172">
        <v>133747.09700000001</v>
      </c>
    </row>
    <row r="404" spans="1:16" ht="24" x14ac:dyDescent="0.25">
      <c r="A404" s="177">
        <v>6402</v>
      </c>
      <c r="B404" s="174" t="s">
        <v>214</v>
      </c>
      <c r="C404" s="176" t="s">
        <v>221</v>
      </c>
      <c r="D404" s="175"/>
      <c r="E404" s="175">
        <v>1833</v>
      </c>
      <c r="F404" s="174" t="s">
        <v>212</v>
      </c>
      <c r="G404" s="175">
        <v>2022</v>
      </c>
      <c r="H404" s="173">
        <v>21974.054</v>
      </c>
      <c r="I404" s="173">
        <v>20804.508999999998</v>
      </c>
      <c r="J404" s="173">
        <v>20776.280999999999</v>
      </c>
      <c r="K404" s="173">
        <v>20655.68</v>
      </c>
      <c r="L404" s="173">
        <v>19468.125</v>
      </c>
      <c r="M404" s="173">
        <v>17250.805</v>
      </c>
      <c r="N404" s="173">
        <v>14646.529</v>
      </c>
      <c r="O404" s="172">
        <f t="shared" si="6"/>
        <v>135575.98300000001</v>
      </c>
      <c r="P404" s="172">
        <v>135575.98300000001</v>
      </c>
    </row>
    <row r="405" spans="1:16" ht="24" x14ac:dyDescent="0.25">
      <c r="A405" s="177">
        <v>6403</v>
      </c>
      <c r="B405" s="174" t="s">
        <v>214</v>
      </c>
      <c r="C405" s="176" t="s">
        <v>221</v>
      </c>
      <c r="D405" s="175"/>
      <c r="E405" s="175">
        <v>1833</v>
      </c>
      <c r="F405" s="174" t="s">
        <v>212</v>
      </c>
      <c r="G405" s="175">
        <v>2023</v>
      </c>
      <c r="H405" s="173">
        <v>22366.668000000001</v>
      </c>
      <c r="I405" s="173">
        <v>20894.557000000001</v>
      </c>
      <c r="J405" s="173">
        <v>20766.694</v>
      </c>
      <c r="K405" s="173">
        <v>20753.937000000002</v>
      </c>
      <c r="L405" s="173">
        <v>19782.924999999999</v>
      </c>
      <c r="M405" s="173">
        <v>17701.548999999999</v>
      </c>
      <c r="N405" s="173">
        <v>15118.212</v>
      </c>
      <c r="O405" s="172">
        <f t="shared" si="6"/>
        <v>137384.54200000002</v>
      </c>
      <c r="P405" s="172">
        <v>137384.54200000002</v>
      </c>
    </row>
    <row r="406" spans="1:16" ht="24" x14ac:dyDescent="0.25">
      <c r="A406" s="177">
        <v>6404</v>
      </c>
      <c r="B406" s="174" t="s">
        <v>214</v>
      </c>
      <c r="C406" s="176" t="s">
        <v>221</v>
      </c>
      <c r="D406" s="175"/>
      <c r="E406" s="175">
        <v>1833</v>
      </c>
      <c r="F406" s="174" t="s">
        <v>212</v>
      </c>
      <c r="G406" s="175">
        <v>2024</v>
      </c>
      <c r="H406" s="173">
        <v>22825.624</v>
      </c>
      <c r="I406" s="173">
        <v>21026.995999999999</v>
      </c>
      <c r="J406" s="173">
        <v>20755.254000000001</v>
      </c>
      <c r="K406" s="173">
        <v>20826.684000000001</v>
      </c>
      <c r="L406" s="173">
        <v>20059.921999999999</v>
      </c>
      <c r="M406" s="173">
        <v>18129.402999999998</v>
      </c>
      <c r="N406" s="173">
        <v>15596.263999999999</v>
      </c>
      <c r="O406" s="172">
        <f t="shared" si="6"/>
        <v>139220.14699999997</v>
      </c>
      <c r="P406" s="172">
        <v>139220.14699999997</v>
      </c>
    </row>
    <row r="407" spans="1:16" ht="24" x14ac:dyDescent="0.25">
      <c r="A407" s="177">
        <v>6405</v>
      </c>
      <c r="B407" s="174" t="s">
        <v>214</v>
      </c>
      <c r="C407" s="176" t="s">
        <v>221</v>
      </c>
      <c r="D407" s="175"/>
      <c r="E407" s="175">
        <v>1833</v>
      </c>
      <c r="F407" s="174" t="s">
        <v>212</v>
      </c>
      <c r="G407" s="175">
        <v>2025</v>
      </c>
      <c r="H407" s="173">
        <v>23353.543000000001</v>
      </c>
      <c r="I407" s="173">
        <v>21218.192999999999</v>
      </c>
      <c r="J407" s="173">
        <v>20752.982</v>
      </c>
      <c r="K407" s="173">
        <v>20875.324000000001</v>
      </c>
      <c r="L407" s="173">
        <v>20295.22</v>
      </c>
      <c r="M407" s="173">
        <v>18532.392</v>
      </c>
      <c r="N407" s="173">
        <v>16071.713</v>
      </c>
      <c r="O407" s="172">
        <f t="shared" si="6"/>
        <v>141099.367</v>
      </c>
      <c r="P407" s="172">
        <v>141099.367</v>
      </c>
    </row>
    <row r="408" spans="1:16" ht="24" x14ac:dyDescent="0.25">
      <c r="A408" s="177">
        <v>6406</v>
      </c>
      <c r="B408" s="174" t="s">
        <v>214</v>
      </c>
      <c r="C408" s="176" t="s">
        <v>221</v>
      </c>
      <c r="D408" s="175"/>
      <c r="E408" s="175">
        <v>1833</v>
      </c>
      <c r="F408" s="174" t="s">
        <v>212</v>
      </c>
      <c r="G408" s="175">
        <v>2026</v>
      </c>
      <c r="H408" s="173">
        <v>23978.911</v>
      </c>
      <c r="I408" s="173">
        <v>21500.955999999998</v>
      </c>
      <c r="J408" s="173">
        <v>20763.274000000001</v>
      </c>
      <c r="K408" s="173">
        <v>20855.491999999998</v>
      </c>
      <c r="L408" s="173">
        <v>20453.451000000001</v>
      </c>
      <c r="M408" s="173">
        <v>18906.751</v>
      </c>
      <c r="N408" s="173">
        <v>16540.669999999998</v>
      </c>
      <c r="O408" s="172">
        <f t="shared" si="6"/>
        <v>142999.505</v>
      </c>
      <c r="P408" s="172">
        <v>142999.505</v>
      </c>
    </row>
    <row r="409" spans="1:16" ht="24" x14ac:dyDescent="0.25">
      <c r="A409" s="177">
        <v>6407</v>
      </c>
      <c r="B409" s="174" t="s">
        <v>214</v>
      </c>
      <c r="C409" s="176" t="s">
        <v>221</v>
      </c>
      <c r="D409" s="175"/>
      <c r="E409" s="175">
        <v>1833</v>
      </c>
      <c r="F409" s="174" t="s">
        <v>212</v>
      </c>
      <c r="G409" s="175">
        <v>2027</v>
      </c>
      <c r="H409" s="173">
        <v>24669.010999999999</v>
      </c>
      <c r="I409" s="173">
        <v>21841.614000000001</v>
      </c>
      <c r="J409" s="173">
        <v>20797.819</v>
      </c>
      <c r="K409" s="173">
        <v>20817.382000000001</v>
      </c>
      <c r="L409" s="173">
        <v>20565.126</v>
      </c>
      <c r="M409" s="173">
        <v>19244.242999999999</v>
      </c>
      <c r="N409" s="173">
        <v>16997.3</v>
      </c>
      <c r="O409" s="172">
        <f t="shared" si="6"/>
        <v>144932.495</v>
      </c>
      <c r="P409" s="172">
        <v>144932.495</v>
      </c>
    </row>
    <row r="410" spans="1:16" ht="24" x14ac:dyDescent="0.25">
      <c r="A410" s="177">
        <v>6408</v>
      </c>
      <c r="B410" s="174" t="s">
        <v>214</v>
      </c>
      <c r="C410" s="176" t="s">
        <v>221</v>
      </c>
      <c r="D410" s="175"/>
      <c r="E410" s="175">
        <v>1833</v>
      </c>
      <c r="F410" s="174" t="s">
        <v>212</v>
      </c>
      <c r="G410" s="175">
        <v>2028</v>
      </c>
      <c r="H410" s="173">
        <v>25367.144</v>
      </c>
      <c r="I410" s="173">
        <v>22244.905999999999</v>
      </c>
      <c r="J410" s="173">
        <v>20870.695</v>
      </c>
      <c r="K410" s="173">
        <v>20776.312000000002</v>
      </c>
      <c r="L410" s="173">
        <v>20639.925999999999</v>
      </c>
      <c r="M410" s="173">
        <v>19539.228999999999</v>
      </c>
      <c r="N410" s="173">
        <v>17437.011999999999</v>
      </c>
      <c r="O410" s="172">
        <f t="shared" si="6"/>
        <v>146875.22399999999</v>
      </c>
      <c r="P410" s="172">
        <v>146875.22399999999</v>
      </c>
    </row>
    <row r="411" spans="1:16" ht="24" x14ac:dyDescent="0.25">
      <c r="A411" s="177">
        <v>6409</v>
      </c>
      <c r="B411" s="174" t="s">
        <v>214</v>
      </c>
      <c r="C411" s="176" t="s">
        <v>221</v>
      </c>
      <c r="D411" s="175"/>
      <c r="E411" s="175">
        <v>1833</v>
      </c>
      <c r="F411" s="174" t="s">
        <v>212</v>
      </c>
      <c r="G411" s="175">
        <v>2029</v>
      </c>
      <c r="H411" s="173">
        <v>25986.262999999999</v>
      </c>
      <c r="I411" s="173">
        <v>22716.031999999999</v>
      </c>
      <c r="J411" s="173">
        <v>20999.344000000001</v>
      </c>
      <c r="K411" s="173">
        <v>20746.471000000001</v>
      </c>
      <c r="L411" s="173">
        <v>20684.687000000002</v>
      </c>
      <c r="M411" s="173">
        <v>19785.716</v>
      </c>
      <c r="N411" s="173">
        <v>17852.877</v>
      </c>
      <c r="O411" s="172">
        <f t="shared" si="6"/>
        <v>148771.39000000001</v>
      </c>
      <c r="P411" s="172">
        <v>148771.39000000001</v>
      </c>
    </row>
    <row r="412" spans="1:16" ht="24" x14ac:dyDescent="0.25">
      <c r="A412" s="177">
        <v>6410</v>
      </c>
      <c r="B412" s="174" t="s">
        <v>214</v>
      </c>
      <c r="C412" s="176" t="s">
        <v>221</v>
      </c>
      <c r="D412" s="175"/>
      <c r="E412" s="175">
        <v>1833</v>
      </c>
      <c r="F412" s="174" t="s">
        <v>212</v>
      </c>
      <c r="G412" s="175">
        <v>2030</v>
      </c>
      <c r="H412" s="173">
        <v>26472.773000000001</v>
      </c>
      <c r="I412" s="173">
        <v>23253.183000000001</v>
      </c>
      <c r="J412" s="173">
        <v>21195.185000000001</v>
      </c>
      <c r="K412" s="173">
        <v>20736.758000000002</v>
      </c>
      <c r="L412" s="173">
        <v>20704.723000000002</v>
      </c>
      <c r="M412" s="173">
        <v>19983.945</v>
      </c>
      <c r="N412" s="173">
        <v>18238.352999999999</v>
      </c>
      <c r="O412" s="172">
        <f t="shared" si="6"/>
        <v>150584.92000000001</v>
      </c>
      <c r="P412" s="172">
        <v>150584.92000000001</v>
      </c>
    </row>
    <row r="413" spans="1:16" ht="24" x14ac:dyDescent="0.25">
      <c r="A413" s="177">
        <v>6411</v>
      </c>
      <c r="B413" s="174" t="s">
        <v>214</v>
      </c>
      <c r="C413" s="176" t="s">
        <v>221</v>
      </c>
      <c r="D413" s="175"/>
      <c r="E413" s="175">
        <v>1833</v>
      </c>
      <c r="F413" s="174" t="s">
        <v>212</v>
      </c>
      <c r="G413" s="175">
        <v>2031</v>
      </c>
      <c r="H413" s="173">
        <v>26859.523000000001</v>
      </c>
      <c r="I413" s="173">
        <v>23888.578000000001</v>
      </c>
      <c r="J413" s="173">
        <v>21472.365000000002</v>
      </c>
      <c r="K413" s="173">
        <v>20730.743999999999</v>
      </c>
      <c r="L413" s="173">
        <v>20683.800999999999</v>
      </c>
      <c r="M413" s="173">
        <v>20146.968000000001</v>
      </c>
      <c r="N413" s="173">
        <v>18596.541000000001</v>
      </c>
      <c r="O413" s="172">
        <f t="shared" ref="O413:O476" si="7">SUM(H413:N413)</f>
        <v>152378.51999999999</v>
      </c>
      <c r="P413" s="172">
        <v>152378.51999999999</v>
      </c>
    </row>
    <row r="414" spans="1:16" ht="24" x14ac:dyDescent="0.25">
      <c r="A414" s="177">
        <v>6412</v>
      </c>
      <c r="B414" s="174" t="s">
        <v>214</v>
      </c>
      <c r="C414" s="176" t="s">
        <v>221</v>
      </c>
      <c r="D414" s="175"/>
      <c r="E414" s="175">
        <v>1833</v>
      </c>
      <c r="F414" s="174" t="s">
        <v>212</v>
      </c>
      <c r="G414" s="175">
        <v>2032</v>
      </c>
      <c r="H414" s="173">
        <v>27107.724999999999</v>
      </c>
      <c r="I414" s="173">
        <v>24590.967000000001</v>
      </c>
      <c r="J414" s="173">
        <v>21815.661</v>
      </c>
      <c r="K414" s="173">
        <v>20755.366000000002</v>
      </c>
      <c r="L414" s="173">
        <v>20643.437000000002</v>
      </c>
      <c r="M414" s="173">
        <v>20263.712</v>
      </c>
      <c r="N414" s="173">
        <v>18922.572</v>
      </c>
      <c r="O414" s="172">
        <f t="shared" si="7"/>
        <v>154099.44</v>
      </c>
      <c r="P414" s="172">
        <v>154099.44</v>
      </c>
    </row>
    <row r="415" spans="1:16" ht="24" x14ac:dyDescent="0.25">
      <c r="A415" s="177">
        <v>6413</v>
      </c>
      <c r="B415" s="174" t="s">
        <v>214</v>
      </c>
      <c r="C415" s="176" t="s">
        <v>221</v>
      </c>
      <c r="D415" s="175"/>
      <c r="E415" s="175">
        <v>1833</v>
      </c>
      <c r="F415" s="174" t="s">
        <v>212</v>
      </c>
      <c r="G415" s="175">
        <v>2033</v>
      </c>
      <c r="H415" s="173">
        <v>27241.484</v>
      </c>
      <c r="I415" s="173">
        <v>25299.633999999998</v>
      </c>
      <c r="J415" s="173">
        <v>22226.642</v>
      </c>
      <c r="K415" s="173">
        <v>20827.103999999999</v>
      </c>
      <c r="L415" s="173">
        <v>20598.412</v>
      </c>
      <c r="M415" s="173">
        <v>20336.287</v>
      </c>
      <c r="N415" s="173">
        <v>19210.958999999999</v>
      </c>
      <c r="O415" s="172">
        <f t="shared" si="7"/>
        <v>155740.522</v>
      </c>
      <c r="P415" s="172">
        <v>155740.522</v>
      </c>
    </row>
    <row r="416" spans="1:16" ht="24" x14ac:dyDescent="0.25">
      <c r="A416" s="177">
        <v>6414</v>
      </c>
      <c r="B416" s="174" t="s">
        <v>214</v>
      </c>
      <c r="C416" s="176" t="s">
        <v>221</v>
      </c>
      <c r="D416" s="175"/>
      <c r="E416" s="175">
        <v>1833</v>
      </c>
      <c r="F416" s="174" t="s">
        <v>212</v>
      </c>
      <c r="G416" s="175">
        <v>2034</v>
      </c>
      <c r="H416" s="173">
        <v>27306.828000000001</v>
      </c>
      <c r="I416" s="173">
        <v>25927.746999999999</v>
      </c>
      <c r="J416" s="173">
        <v>22710.513999999999</v>
      </c>
      <c r="K416" s="173">
        <v>20965.725999999999</v>
      </c>
      <c r="L416" s="173">
        <v>20565.311000000002</v>
      </c>
      <c r="M416" s="173">
        <v>20371.12</v>
      </c>
      <c r="N416" s="173">
        <v>19455.258000000002</v>
      </c>
      <c r="O416" s="172">
        <f t="shared" si="7"/>
        <v>157302.50399999999</v>
      </c>
      <c r="P416" s="172">
        <v>157302.50399999999</v>
      </c>
    </row>
    <row r="417" spans="1:16" ht="24" x14ac:dyDescent="0.25">
      <c r="A417" s="177">
        <v>6415</v>
      </c>
      <c r="B417" s="174" t="s">
        <v>214</v>
      </c>
      <c r="C417" s="176" t="s">
        <v>221</v>
      </c>
      <c r="D417" s="175"/>
      <c r="E417" s="175">
        <v>1833</v>
      </c>
      <c r="F417" s="174" t="s">
        <v>212</v>
      </c>
      <c r="G417" s="175">
        <v>2035</v>
      </c>
      <c r="H417" s="173">
        <v>27334.780999999999</v>
      </c>
      <c r="I417" s="173">
        <v>26420.728999999999</v>
      </c>
      <c r="J417" s="173">
        <v>23263.641</v>
      </c>
      <c r="K417" s="173">
        <v>21180.876</v>
      </c>
      <c r="L417" s="173">
        <v>20556.365000000002</v>
      </c>
      <c r="M417" s="173">
        <v>20377.383999999998</v>
      </c>
      <c r="N417" s="173">
        <v>19651.21</v>
      </c>
      <c r="O417" s="172">
        <f t="shared" si="7"/>
        <v>158784.986</v>
      </c>
      <c r="P417" s="172">
        <v>158784.986</v>
      </c>
    </row>
    <row r="418" spans="1:16" ht="24" x14ac:dyDescent="0.25">
      <c r="A418" s="177">
        <v>6416</v>
      </c>
      <c r="B418" s="174" t="s">
        <v>214</v>
      </c>
      <c r="C418" s="176" t="s">
        <v>221</v>
      </c>
      <c r="D418" s="175"/>
      <c r="E418" s="175">
        <v>1833</v>
      </c>
      <c r="F418" s="174" t="s">
        <v>212</v>
      </c>
      <c r="G418" s="175">
        <v>2036</v>
      </c>
      <c r="H418" s="173">
        <v>27333.985000000001</v>
      </c>
      <c r="I418" s="173">
        <v>26806.17</v>
      </c>
      <c r="J418" s="173">
        <v>23888.848999999998</v>
      </c>
      <c r="K418" s="173">
        <v>21447.837</v>
      </c>
      <c r="L418" s="173">
        <v>20557.241000000002</v>
      </c>
      <c r="M418" s="173">
        <v>20371.990000000002</v>
      </c>
      <c r="N418" s="173">
        <v>19811.356</v>
      </c>
      <c r="O418" s="172">
        <f t="shared" si="7"/>
        <v>160217.42799999999</v>
      </c>
      <c r="P418" s="172">
        <v>160217.42799999999</v>
      </c>
    </row>
    <row r="419" spans="1:16" ht="24" x14ac:dyDescent="0.25">
      <c r="A419" s="177">
        <v>6417</v>
      </c>
      <c r="B419" s="174" t="s">
        <v>214</v>
      </c>
      <c r="C419" s="176" t="s">
        <v>221</v>
      </c>
      <c r="D419" s="175"/>
      <c r="E419" s="175">
        <v>1833</v>
      </c>
      <c r="F419" s="174" t="s">
        <v>212</v>
      </c>
      <c r="G419" s="175">
        <v>2037</v>
      </c>
      <c r="H419" s="173">
        <v>27290.205000000002</v>
      </c>
      <c r="I419" s="173">
        <v>27055.482</v>
      </c>
      <c r="J419" s="173">
        <v>24586.280999999999</v>
      </c>
      <c r="K419" s="173">
        <v>21784.714</v>
      </c>
      <c r="L419" s="173">
        <v>20586.141</v>
      </c>
      <c r="M419" s="173">
        <v>20345.010999999999</v>
      </c>
      <c r="N419" s="173">
        <v>19929.48</v>
      </c>
      <c r="O419" s="172">
        <f t="shared" si="7"/>
        <v>161577.31400000001</v>
      </c>
      <c r="P419" s="172">
        <v>161577.31400000001</v>
      </c>
    </row>
    <row r="420" spans="1:16" ht="24" x14ac:dyDescent="0.25">
      <c r="A420" s="177">
        <v>6418</v>
      </c>
      <c r="B420" s="174" t="s">
        <v>214</v>
      </c>
      <c r="C420" s="176" t="s">
        <v>221</v>
      </c>
      <c r="D420" s="175"/>
      <c r="E420" s="175">
        <v>1833</v>
      </c>
      <c r="F420" s="174" t="s">
        <v>212</v>
      </c>
      <c r="G420" s="175">
        <v>2038</v>
      </c>
      <c r="H420" s="173">
        <v>27214.416000000001</v>
      </c>
      <c r="I420" s="173">
        <v>27188.988000000001</v>
      </c>
      <c r="J420" s="173">
        <v>25293.54</v>
      </c>
      <c r="K420" s="173">
        <v>22195.776000000002</v>
      </c>
      <c r="L420" s="173">
        <v>20659.990000000002</v>
      </c>
      <c r="M420" s="173">
        <v>20305.428</v>
      </c>
      <c r="N420" s="173">
        <v>20007.563999999998</v>
      </c>
      <c r="O420" s="172">
        <f t="shared" si="7"/>
        <v>162865.70199999999</v>
      </c>
      <c r="P420" s="172">
        <v>162865.70199999999</v>
      </c>
    </row>
    <row r="421" spans="1:16" ht="24" x14ac:dyDescent="0.25">
      <c r="A421" s="177">
        <v>6419</v>
      </c>
      <c r="B421" s="174" t="s">
        <v>214</v>
      </c>
      <c r="C421" s="176" t="s">
        <v>221</v>
      </c>
      <c r="D421" s="175"/>
      <c r="E421" s="175">
        <v>1833</v>
      </c>
      <c r="F421" s="174" t="s">
        <v>212</v>
      </c>
      <c r="G421" s="175">
        <v>2039</v>
      </c>
      <c r="H421" s="173">
        <v>27119.843000000001</v>
      </c>
      <c r="I421" s="173">
        <v>27249.973999999998</v>
      </c>
      <c r="J421" s="173">
        <v>25921.780999999999</v>
      </c>
      <c r="K421" s="173">
        <v>22685.42</v>
      </c>
      <c r="L421" s="173">
        <v>20798.321</v>
      </c>
      <c r="M421" s="173">
        <v>20268.071</v>
      </c>
      <c r="N421" s="173">
        <v>20049.249</v>
      </c>
      <c r="O421" s="172">
        <f t="shared" si="7"/>
        <v>164092.65900000001</v>
      </c>
      <c r="P421" s="172">
        <v>164092.65900000001</v>
      </c>
    </row>
    <row r="422" spans="1:16" ht="24" x14ac:dyDescent="0.25">
      <c r="A422" s="177">
        <v>6420</v>
      </c>
      <c r="B422" s="174" t="s">
        <v>214</v>
      </c>
      <c r="C422" s="176" t="s">
        <v>221</v>
      </c>
      <c r="D422" s="175"/>
      <c r="E422" s="175">
        <v>1833</v>
      </c>
      <c r="F422" s="174" t="s">
        <v>212</v>
      </c>
      <c r="G422" s="175">
        <v>2040</v>
      </c>
      <c r="H422" s="173">
        <v>27018.371999999999</v>
      </c>
      <c r="I422" s="173">
        <v>27269.506000000001</v>
      </c>
      <c r="J422" s="173">
        <v>26414.54</v>
      </c>
      <c r="K422" s="173">
        <v>23247.425999999999</v>
      </c>
      <c r="L422" s="173">
        <v>21012.85</v>
      </c>
      <c r="M422" s="173">
        <v>20248.375</v>
      </c>
      <c r="N422" s="173">
        <v>20058.8</v>
      </c>
      <c r="O422" s="172">
        <f t="shared" si="7"/>
        <v>165269.86900000001</v>
      </c>
      <c r="P422" s="172">
        <v>165269.86900000001</v>
      </c>
    </row>
    <row r="423" spans="1:16" ht="24" x14ac:dyDescent="0.25">
      <c r="A423" s="177">
        <v>6421</v>
      </c>
      <c r="B423" s="174" t="s">
        <v>214</v>
      </c>
      <c r="C423" s="176" t="s">
        <v>221</v>
      </c>
      <c r="D423" s="175"/>
      <c r="E423" s="175">
        <v>1833</v>
      </c>
      <c r="F423" s="174" t="s">
        <v>212</v>
      </c>
      <c r="G423" s="175">
        <v>2041</v>
      </c>
      <c r="H423" s="173">
        <v>26936.477999999999</v>
      </c>
      <c r="I423" s="173">
        <v>27271.425999999999</v>
      </c>
      <c r="J423" s="173">
        <v>26792.364000000001</v>
      </c>
      <c r="K423" s="173">
        <v>23861.757000000001</v>
      </c>
      <c r="L423" s="173">
        <v>21287.444</v>
      </c>
      <c r="M423" s="173">
        <v>20267.271000000001</v>
      </c>
      <c r="N423" s="173">
        <v>20055.054</v>
      </c>
      <c r="O423" s="172">
        <f t="shared" si="7"/>
        <v>166471.79399999999</v>
      </c>
      <c r="P423" s="172">
        <v>166471.79399999999</v>
      </c>
    </row>
    <row r="424" spans="1:16" ht="24" x14ac:dyDescent="0.25">
      <c r="A424" s="177">
        <v>6422</v>
      </c>
      <c r="B424" s="174" t="s">
        <v>214</v>
      </c>
      <c r="C424" s="176" t="s">
        <v>221</v>
      </c>
      <c r="D424" s="175"/>
      <c r="E424" s="175">
        <v>1833</v>
      </c>
      <c r="F424" s="174" t="s">
        <v>212</v>
      </c>
      <c r="G424" s="175">
        <v>2042</v>
      </c>
      <c r="H424" s="173">
        <v>26858.276999999998</v>
      </c>
      <c r="I424" s="173">
        <v>27229.427</v>
      </c>
      <c r="J424" s="173">
        <v>27037.29</v>
      </c>
      <c r="K424" s="173">
        <v>24549.42</v>
      </c>
      <c r="L424" s="173">
        <v>21626.277999999998</v>
      </c>
      <c r="M424" s="173">
        <v>20308.849999999999</v>
      </c>
      <c r="N424" s="173">
        <v>20030.689999999999</v>
      </c>
      <c r="O424" s="172">
        <f t="shared" si="7"/>
        <v>167640.23200000002</v>
      </c>
      <c r="P424" s="172">
        <v>167640.23200000002</v>
      </c>
    </row>
    <row r="425" spans="1:16" ht="24" x14ac:dyDescent="0.25">
      <c r="A425" s="177">
        <v>6423</v>
      </c>
      <c r="B425" s="174" t="s">
        <v>214</v>
      </c>
      <c r="C425" s="176" t="s">
        <v>221</v>
      </c>
      <c r="D425" s="175"/>
      <c r="E425" s="175">
        <v>1833</v>
      </c>
      <c r="F425" s="174" t="s">
        <v>212</v>
      </c>
      <c r="G425" s="175">
        <v>2043</v>
      </c>
      <c r="H425" s="173">
        <v>26790.944</v>
      </c>
      <c r="I425" s="173">
        <v>27153.167000000001</v>
      </c>
      <c r="J425" s="173">
        <v>27169.026000000002</v>
      </c>
      <c r="K425" s="173">
        <v>25252.425999999999</v>
      </c>
      <c r="L425" s="173">
        <v>22035.612000000001</v>
      </c>
      <c r="M425" s="173">
        <v>20385.986000000001</v>
      </c>
      <c r="N425" s="173">
        <v>19996.189999999999</v>
      </c>
      <c r="O425" s="172">
        <f t="shared" si="7"/>
        <v>168783.351</v>
      </c>
      <c r="P425" s="172">
        <v>168783.351</v>
      </c>
    </row>
    <row r="426" spans="1:16" ht="24" x14ac:dyDescent="0.25">
      <c r="A426" s="177">
        <v>6424</v>
      </c>
      <c r="B426" s="174" t="s">
        <v>214</v>
      </c>
      <c r="C426" s="176" t="s">
        <v>221</v>
      </c>
      <c r="D426" s="175"/>
      <c r="E426" s="175">
        <v>1833</v>
      </c>
      <c r="F426" s="174" t="s">
        <v>212</v>
      </c>
      <c r="G426" s="175">
        <v>2044</v>
      </c>
      <c r="H426" s="173">
        <v>26742.080999999998</v>
      </c>
      <c r="I426" s="173">
        <v>27055.567999999999</v>
      </c>
      <c r="J426" s="173">
        <v>27230.468000000001</v>
      </c>
      <c r="K426" s="173">
        <v>25883.319</v>
      </c>
      <c r="L426" s="173">
        <v>22521.487000000001</v>
      </c>
      <c r="M426" s="173">
        <v>20518.338</v>
      </c>
      <c r="N426" s="173">
        <v>19965.597000000002</v>
      </c>
      <c r="O426" s="172">
        <f t="shared" si="7"/>
        <v>169916.85800000001</v>
      </c>
      <c r="P426" s="172">
        <v>169916.85800000001</v>
      </c>
    </row>
    <row r="427" spans="1:16" ht="24" x14ac:dyDescent="0.25">
      <c r="A427" s="177">
        <v>6425</v>
      </c>
      <c r="B427" s="174" t="s">
        <v>214</v>
      </c>
      <c r="C427" s="176" t="s">
        <v>221</v>
      </c>
      <c r="D427" s="175"/>
      <c r="E427" s="175">
        <v>1833</v>
      </c>
      <c r="F427" s="174" t="s">
        <v>212</v>
      </c>
      <c r="G427" s="175">
        <v>2045</v>
      </c>
      <c r="H427" s="173">
        <v>26717.651999999998</v>
      </c>
      <c r="I427" s="173">
        <v>26948.574000000001</v>
      </c>
      <c r="J427" s="173">
        <v>27251.401000000002</v>
      </c>
      <c r="K427" s="173">
        <v>26383.781999999999</v>
      </c>
      <c r="L427" s="173">
        <v>23080.329000000002</v>
      </c>
      <c r="M427" s="173">
        <v>20721.260999999999</v>
      </c>
      <c r="N427" s="173">
        <v>19950.113000000001</v>
      </c>
      <c r="O427" s="172">
        <f t="shared" si="7"/>
        <v>171053.11199999999</v>
      </c>
      <c r="P427" s="172">
        <v>171053.11199999999</v>
      </c>
    </row>
    <row r="428" spans="1:16" ht="24" x14ac:dyDescent="0.25">
      <c r="A428" s="177">
        <v>6426</v>
      </c>
      <c r="B428" s="174" t="s">
        <v>214</v>
      </c>
      <c r="C428" s="176" t="s">
        <v>221</v>
      </c>
      <c r="D428" s="175"/>
      <c r="E428" s="175">
        <v>1833</v>
      </c>
      <c r="F428" s="174" t="s">
        <v>212</v>
      </c>
      <c r="G428" s="175">
        <v>2046</v>
      </c>
      <c r="H428" s="173">
        <v>26743.214</v>
      </c>
      <c r="I428" s="173">
        <v>26870.342000000001</v>
      </c>
      <c r="J428" s="173">
        <v>27247.73</v>
      </c>
      <c r="K428" s="173">
        <v>26752.008999999998</v>
      </c>
      <c r="L428" s="173">
        <v>23700.148000000001</v>
      </c>
      <c r="M428" s="173">
        <v>21010.373</v>
      </c>
      <c r="N428" s="173">
        <v>19969.216</v>
      </c>
      <c r="O428" s="172">
        <f t="shared" si="7"/>
        <v>172293.03199999995</v>
      </c>
      <c r="P428" s="172">
        <v>172293.03199999995</v>
      </c>
    </row>
    <row r="429" spans="1:16" ht="24" x14ac:dyDescent="0.25">
      <c r="A429" s="177">
        <v>6427</v>
      </c>
      <c r="B429" s="174" t="s">
        <v>214</v>
      </c>
      <c r="C429" s="176" t="s">
        <v>221</v>
      </c>
      <c r="D429" s="175"/>
      <c r="E429" s="175">
        <v>1833</v>
      </c>
      <c r="F429" s="174" t="s">
        <v>212</v>
      </c>
      <c r="G429" s="175">
        <v>2047</v>
      </c>
      <c r="H429" s="173">
        <v>26796.075000000001</v>
      </c>
      <c r="I429" s="173">
        <v>26794.025000000001</v>
      </c>
      <c r="J429" s="173">
        <v>27202.352999999999</v>
      </c>
      <c r="K429" s="173">
        <v>26988.491999999998</v>
      </c>
      <c r="L429" s="173">
        <v>24387.941999999999</v>
      </c>
      <c r="M429" s="173">
        <v>21358.964</v>
      </c>
      <c r="N429" s="173">
        <v>20011.395</v>
      </c>
      <c r="O429" s="172">
        <f t="shared" si="7"/>
        <v>173539.24600000001</v>
      </c>
      <c r="P429" s="172">
        <v>173539.24600000001</v>
      </c>
    </row>
    <row r="430" spans="1:16" ht="24" x14ac:dyDescent="0.25">
      <c r="A430" s="177">
        <v>6428</v>
      </c>
      <c r="B430" s="174" t="s">
        <v>214</v>
      </c>
      <c r="C430" s="176" t="s">
        <v>221</v>
      </c>
      <c r="D430" s="175"/>
      <c r="E430" s="175">
        <v>1833</v>
      </c>
      <c r="F430" s="174" t="s">
        <v>212</v>
      </c>
      <c r="G430" s="175">
        <v>2048</v>
      </c>
      <c r="H430" s="173">
        <v>26873.481</v>
      </c>
      <c r="I430" s="173">
        <v>26726.244999999999</v>
      </c>
      <c r="J430" s="173">
        <v>27125.107</v>
      </c>
      <c r="K430" s="173">
        <v>27117.653999999999</v>
      </c>
      <c r="L430" s="173">
        <v>25088.19</v>
      </c>
      <c r="M430" s="173">
        <v>21769.932000000001</v>
      </c>
      <c r="N430" s="173">
        <v>20091.544999999998</v>
      </c>
      <c r="O430" s="172">
        <f t="shared" si="7"/>
        <v>174792.15399999998</v>
      </c>
      <c r="P430" s="172">
        <v>174792.15399999998</v>
      </c>
    </row>
    <row r="431" spans="1:16" ht="24" x14ac:dyDescent="0.25">
      <c r="A431" s="177">
        <v>6429</v>
      </c>
      <c r="B431" s="174" t="s">
        <v>214</v>
      </c>
      <c r="C431" s="176" t="s">
        <v>221</v>
      </c>
      <c r="D431" s="175"/>
      <c r="E431" s="175">
        <v>1833</v>
      </c>
      <c r="F431" s="174" t="s">
        <v>212</v>
      </c>
      <c r="G431" s="175">
        <v>2049</v>
      </c>
      <c r="H431" s="173">
        <v>26969.235000000001</v>
      </c>
      <c r="I431" s="173">
        <v>26674.920999999998</v>
      </c>
      <c r="J431" s="173">
        <v>27029.19</v>
      </c>
      <c r="K431" s="173">
        <v>27183.98</v>
      </c>
      <c r="L431" s="173">
        <v>25715.677</v>
      </c>
      <c r="M431" s="173">
        <v>22249.654999999999</v>
      </c>
      <c r="N431" s="173">
        <v>20229.013999999999</v>
      </c>
      <c r="O431" s="172">
        <f t="shared" si="7"/>
        <v>176051.67199999999</v>
      </c>
      <c r="P431" s="172">
        <v>176051.67199999999</v>
      </c>
    </row>
    <row r="432" spans="1:16" ht="24" x14ac:dyDescent="0.25">
      <c r="A432" s="177">
        <v>6430</v>
      </c>
      <c r="B432" s="174" t="s">
        <v>214</v>
      </c>
      <c r="C432" s="176" t="s">
        <v>221</v>
      </c>
      <c r="D432" s="175"/>
      <c r="E432" s="175">
        <v>1833</v>
      </c>
      <c r="F432" s="174" t="s">
        <v>212</v>
      </c>
      <c r="G432" s="175">
        <v>2050</v>
      </c>
      <c r="H432" s="173">
        <v>27078.609</v>
      </c>
      <c r="I432" s="173">
        <v>26646.224999999999</v>
      </c>
      <c r="J432" s="173">
        <v>26925.428</v>
      </c>
      <c r="K432" s="173">
        <v>27215.3</v>
      </c>
      <c r="L432" s="173">
        <v>26214.839</v>
      </c>
      <c r="M432" s="173">
        <v>22797.81</v>
      </c>
      <c r="N432" s="173">
        <v>20435.332999999999</v>
      </c>
      <c r="O432" s="172">
        <f t="shared" si="7"/>
        <v>177313.54399999999</v>
      </c>
      <c r="P432" s="172">
        <v>177313.54399999999</v>
      </c>
    </row>
    <row r="433" spans="1:16" ht="24" x14ac:dyDescent="0.25">
      <c r="A433" s="177">
        <v>6431</v>
      </c>
      <c r="B433" s="174" t="s">
        <v>214</v>
      </c>
      <c r="C433" s="176" t="s">
        <v>221</v>
      </c>
      <c r="D433" s="175"/>
      <c r="E433" s="175">
        <v>1833</v>
      </c>
      <c r="F433" s="174" t="s">
        <v>212</v>
      </c>
      <c r="G433" s="175">
        <v>2051</v>
      </c>
      <c r="H433" s="173">
        <v>27224.812000000002</v>
      </c>
      <c r="I433" s="173">
        <v>26675.188999999998</v>
      </c>
      <c r="J433" s="173">
        <v>26842.757000000001</v>
      </c>
      <c r="K433" s="173">
        <v>27204.195</v>
      </c>
      <c r="L433" s="173">
        <v>26588.199000000001</v>
      </c>
      <c r="M433" s="173">
        <v>23428.544999999998</v>
      </c>
      <c r="N433" s="173">
        <v>20721.828000000001</v>
      </c>
      <c r="O433" s="172">
        <f t="shared" si="7"/>
        <v>178685.52499999999</v>
      </c>
      <c r="P433" s="172">
        <v>178685.52499999999</v>
      </c>
    </row>
    <row r="434" spans="1:16" ht="24" x14ac:dyDescent="0.25">
      <c r="A434" s="177">
        <v>6432</v>
      </c>
      <c r="B434" s="174" t="s">
        <v>214</v>
      </c>
      <c r="C434" s="176" t="s">
        <v>221</v>
      </c>
      <c r="D434" s="175"/>
      <c r="E434" s="175">
        <v>1833</v>
      </c>
      <c r="F434" s="174" t="s">
        <v>212</v>
      </c>
      <c r="G434" s="175">
        <v>2052</v>
      </c>
      <c r="H434" s="173">
        <v>27382.737000000001</v>
      </c>
      <c r="I434" s="173">
        <v>26731.712</v>
      </c>
      <c r="J434" s="173">
        <v>26766.286</v>
      </c>
      <c r="K434" s="173">
        <v>27154.830999999998</v>
      </c>
      <c r="L434" s="173">
        <v>26828.291000000001</v>
      </c>
      <c r="M434" s="173">
        <v>24124.857</v>
      </c>
      <c r="N434" s="173">
        <v>21069.828000000001</v>
      </c>
      <c r="O434" s="172">
        <f t="shared" si="7"/>
        <v>180058.54199999999</v>
      </c>
      <c r="P434" s="172">
        <v>180058.54199999999</v>
      </c>
    </row>
    <row r="435" spans="1:16" ht="24" x14ac:dyDescent="0.25">
      <c r="A435" s="177">
        <v>6433</v>
      </c>
      <c r="B435" s="174" t="s">
        <v>214</v>
      </c>
      <c r="C435" s="176" t="s">
        <v>221</v>
      </c>
      <c r="D435" s="175"/>
      <c r="E435" s="175">
        <v>1833</v>
      </c>
      <c r="F435" s="174" t="s">
        <v>212</v>
      </c>
      <c r="G435" s="175">
        <v>2053</v>
      </c>
      <c r="H435" s="173">
        <v>27545.084999999999</v>
      </c>
      <c r="I435" s="173">
        <v>26810.924999999999</v>
      </c>
      <c r="J435" s="173">
        <v>26701.103999999999</v>
      </c>
      <c r="K435" s="173">
        <v>27079.768</v>
      </c>
      <c r="L435" s="173">
        <v>26960.326000000001</v>
      </c>
      <c r="M435" s="173">
        <v>24827.356</v>
      </c>
      <c r="N435" s="173">
        <v>21483.078000000001</v>
      </c>
      <c r="O435" s="172">
        <f t="shared" si="7"/>
        <v>181407.64199999999</v>
      </c>
      <c r="P435" s="172">
        <v>181407.64199999999</v>
      </c>
    </row>
    <row r="436" spans="1:16" ht="24" x14ac:dyDescent="0.25">
      <c r="A436" s="177">
        <v>6434</v>
      </c>
      <c r="B436" s="174" t="s">
        <v>214</v>
      </c>
      <c r="C436" s="176" t="s">
        <v>221</v>
      </c>
      <c r="D436" s="175"/>
      <c r="E436" s="175">
        <v>1833</v>
      </c>
      <c r="F436" s="174" t="s">
        <v>212</v>
      </c>
      <c r="G436" s="175">
        <v>2054</v>
      </c>
      <c r="H436" s="173">
        <v>27701.306</v>
      </c>
      <c r="I436" s="173">
        <v>26905.423999999999</v>
      </c>
      <c r="J436" s="173">
        <v>26653.722000000002</v>
      </c>
      <c r="K436" s="173">
        <v>26992.044999999998</v>
      </c>
      <c r="L436" s="173">
        <v>27028.789000000001</v>
      </c>
      <c r="M436" s="173">
        <v>25450.323</v>
      </c>
      <c r="N436" s="173">
        <v>21966.603999999999</v>
      </c>
      <c r="O436" s="172">
        <f t="shared" si="7"/>
        <v>182698.21299999999</v>
      </c>
      <c r="P436" s="172">
        <v>182698.21299999999</v>
      </c>
    </row>
    <row r="437" spans="1:16" ht="24" x14ac:dyDescent="0.25">
      <c r="A437" s="177">
        <v>6435</v>
      </c>
      <c r="B437" s="174" t="s">
        <v>214</v>
      </c>
      <c r="C437" s="176" t="s">
        <v>221</v>
      </c>
      <c r="D437" s="175"/>
      <c r="E437" s="175">
        <v>1833</v>
      </c>
      <c r="F437" s="174" t="s">
        <v>212</v>
      </c>
      <c r="G437" s="175">
        <v>2055</v>
      </c>
      <c r="H437" s="173">
        <v>27844.206999999999</v>
      </c>
      <c r="I437" s="173">
        <v>27010.311000000002</v>
      </c>
      <c r="J437" s="173">
        <v>26628.721000000001</v>
      </c>
      <c r="K437" s="173">
        <v>26900.178</v>
      </c>
      <c r="L437" s="173">
        <v>27063</v>
      </c>
      <c r="M437" s="173">
        <v>25941.118999999999</v>
      </c>
      <c r="N437" s="173">
        <v>22516.434000000001</v>
      </c>
      <c r="O437" s="172">
        <f t="shared" si="7"/>
        <v>183903.97000000003</v>
      </c>
      <c r="P437" s="172">
        <v>183903.97000000003</v>
      </c>
    </row>
    <row r="438" spans="1:16" ht="24" x14ac:dyDescent="0.25">
      <c r="A438" s="177">
        <v>6436</v>
      </c>
      <c r="B438" s="174" t="s">
        <v>214</v>
      </c>
      <c r="C438" s="176" t="s">
        <v>221</v>
      </c>
      <c r="D438" s="175"/>
      <c r="E438" s="175">
        <v>1833</v>
      </c>
      <c r="F438" s="174" t="s">
        <v>212</v>
      </c>
      <c r="G438" s="175">
        <v>2056</v>
      </c>
      <c r="H438" s="173">
        <v>27998.576000000001</v>
      </c>
      <c r="I438" s="173">
        <v>27161.163</v>
      </c>
      <c r="J438" s="173">
        <v>26654.202000000001</v>
      </c>
      <c r="K438" s="173">
        <v>26810.6</v>
      </c>
      <c r="L438" s="173">
        <v>27058.116999999998</v>
      </c>
      <c r="M438" s="173">
        <v>26326.141</v>
      </c>
      <c r="N438" s="173">
        <v>23143.364000000001</v>
      </c>
      <c r="O438" s="172">
        <f t="shared" si="7"/>
        <v>185152.163</v>
      </c>
      <c r="P438" s="172">
        <v>185152.163</v>
      </c>
    </row>
    <row r="439" spans="1:16" ht="24" x14ac:dyDescent="0.25">
      <c r="A439" s="177">
        <v>6437</v>
      </c>
      <c r="B439" s="174" t="s">
        <v>214</v>
      </c>
      <c r="C439" s="176" t="s">
        <v>221</v>
      </c>
      <c r="D439" s="175"/>
      <c r="E439" s="175">
        <v>1833</v>
      </c>
      <c r="F439" s="174" t="s">
        <v>212</v>
      </c>
      <c r="G439" s="175">
        <v>2057</v>
      </c>
      <c r="H439" s="173">
        <v>28134.571</v>
      </c>
      <c r="I439" s="173">
        <v>27322.62</v>
      </c>
      <c r="J439" s="173">
        <v>26710.109</v>
      </c>
      <c r="K439" s="173">
        <v>26729.341</v>
      </c>
      <c r="L439" s="173">
        <v>27011.460999999999</v>
      </c>
      <c r="M439" s="173">
        <v>26575.203000000001</v>
      </c>
      <c r="N439" s="173">
        <v>23836.705999999998</v>
      </c>
      <c r="O439" s="172">
        <f t="shared" si="7"/>
        <v>186320.01100000003</v>
      </c>
      <c r="P439" s="172">
        <v>186320.01100000003</v>
      </c>
    </row>
    <row r="440" spans="1:16" ht="24" x14ac:dyDescent="0.25">
      <c r="A440" s="177">
        <v>6438</v>
      </c>
      <c r="B440" s="174" t="s">
        <v>214</v>
      </c>
      <c r="C440" s="176" t="s">
        <v>221</v>
      </c>
      <c r="D440" s="175"/>
      <c r="E440" s="175">
        <v>1833</v>
      </c>
      <c r="F440" s="174" t="s">
        <v>212</v>
      </c>
      <c r="G440" s="175">
        <v>2058</v>
      </c>
      <c r="H440" s="173">
        <v>28251.083999999999</v>
      </c>
      <c r="I440" s="173">
        <v>27485.924999999999</v>
      </c>
      <c r="J440" s="173">
        <v>26790.786</v>
      </c>
      <c r="K440" s="173">
        <v>26664.909</v>
      </c>
      <c r="L440" s="173">
        <v>26937.258999999998</v>
      </c>
      <c r="M440" s="173">
        <v>26710.2</v>
      </c>
      <c r="N440" s="173">
        <v>24538.752</v>
      </c>
      <c r="O440" s="172">
        <f t="shared" si="7"/>
        <v>187378.91500000001</v>
      </c>
      <c r="P440" s="172">
        <v>187378.91500000001</v>
      </c>
    </row>
    <row r="441" spans="1:16" ht="24" x14ac:dyDescent="0.25">
      <c r="A441" s="177">
        <v>6439</v>
      </c>
      <c r="B441" s="174" t="s">
        <v>214</v>
      </c>
      <c r="C441" s="176" t="s">
        <v>221</v>
      </c>
      <c r="D441" s="175"/>
      <c r="E441" s="175">
        <v>1833</v>
      </c>
      <c r="F441" s="174" t="s">
        <v>212</v>
      </c>
      <c r="G441" s="175">
        <v>2059</v>
      </c>
      <c r="H441" s="173">
        <v>28347.781999999999</v>
      </c>
      <c r="I441" s="173">
        <v>27640.377</v>
      </c>
      <c r="J441" s="173">
        <v>26888.488000000001</v>
      </c>
      <c r="K441" s="173">
        <v>26624.71</v>
      </c>
      <c r="L441" s="173">
        <v>26850.136999999999</v>
      </c>
      <c r="M441" s="173">
        <v>26775.544999999998</v>
      </c>
      <c r="N441" s="173">
        <v>25163.728999999999</v>
      </c>
      <c r="O441" s="172">
        <f t="shared" si="7"/>
        <v>188290.76799999998</v>
      </c>
      <c r="P441" s="172">
        <v>188290.76799999998</v>
      </c>
    </row>
    <row r="442" spans="1:16" ht="24" x14ac:dyDescent="0.25">
      <c r="A442" s="177">
        <v>6440</v>
      </c>
      <c r="B442" s="174" t="s">
        <v>214</v>
      </c>
      <c r="C442" s="176" t="s">
        <v>221</v>
      </c>
      <c r="D442" s="175"/>
      <c r="E442" s="175">
        <v>1833</v>
      </c>
      <c r="F442" s="174" t="s">
        <v>212</v>
      </c>
      <c r="G442" s="175">
        <v>2060</v>
      </c>
      <c r="H442" s="173">
        <v>28424.38</v>
      </c>
      <c r="I442" s="173">
        <v>27778.952000000001</v>
      </c>
      <c r="J442" s="173">
        <v>26997.028999999999</v>
      </c>
      <c r="K442" s="173">
        <v>26611.293000000001</v>
      </c>
      <c r="L442" s="173">
        <v>26760.7</v>
      </c>
      <c r="M442" s="173">
        <v>26803.151999999998</v>
      </c>
      <c r="N442" s="173">
        <v>25655.912</v>
      </c>
      <c r="O442" s="172">
        <f t="shared" si="7"/>
        <v>189031.41800000003</v>
      </c>
      <c r="P442" s="172">
        <v>189031.41800000003</v>
      </c>
    </row>
    <row r="443" spans="1:16" ht="12" x14ac:dyDescent="0.25">
      <c r="A443" s="177">
        <v>7662</v>
      </c>
      <c r="B443" s="174" t="s">
        <v>215</v>
      </c>
      <c r="C443" s="176" t="s">
        <v>220</v>
      </c>
      <c r="D443" s="175"/>
      <c r="E443" s="175">
        <v>921</v>
      </c>
      <c r="F443" s="174" t="s">
        <v>212</v>
      </c>
      <c r="G443" s="175">
        <v>2014</v>
      </c>
      <c r="H443" s="173">
        <v>85787.668000000005</v>
      </c>
      <c r="I443" s="173">
        <v>82937.786999999997</v>
      </c>
      <c r="J443" s="173">
        <v>79260.024999999994</v>
      </c>
      <c r="K443" s="173">
        <v>71848.625</v>
      </c>
      <c r="L443" s="173">
        <v>62325.805</v>
      </c>
      <c r="M443" s="173">
        <v>54658.962</v>
      </c>
      <c r="N443" s="173">
        <v>48129.845000000001</v>
      </c>
      <c r="O443" s="172">
        <f t="shared" si="7"/>
        <v>484948.71699999995</v>
      </c>
      <c r="P443" s="172">
        <v>484948.71699999995</v>
      </c>
    </row>
    <row r="444" spans="1:16" ht="12" x14ac:dyDescent="0.25">
      <c r="A444" s="177">
        <v>7663</v>
      </c>
      <c r="B444" s="174" t="s">
        <v>215</v>
      </c>
      <c r="C444" s="176" t="s">
        <v>220</v>
      </c>
      <c r="D444" s="175"/>
      <c r="E444" s="175">
        <v>921</v>
      </c>
      <c r="F444" s="174" t="s">
        <v>212</v>
      </c>
      <c r="G444" s="175">
        <v>2015</v>
      </c>
      <c r="H444" s="173">
        <v>86146.721000000005</v>
      </c>
      <c r="I444" s="173">
        <v>83276.282000000007</v>
      </c>
      <c r="J444" s="173">
        <v>80077.459000000003</v>
      </c>
      <c r="K444" s="173">
        <v>73421.811000000002</v>
      </c>
      <c r="L444" s="173">
        <v>63917.991000000002</v>
      </c>
      <c r="M444" s="173">
        <v>55911.593000000001</v>
      </c>
      <c r="N444" s="173">
        <v>49173.067000000003</v>
      </c>
      <c r="O444" s="172">
        <f t="shared" si="7"/>
        <v>491924.924</v>
      </c>
      <c r="P444" s="172">
        <v>491924.924</v>
      </c>
    </row>
    <row r="445" spans="1:16" ht="12" x14ac:dyDescent="0.25">
      <c r="A445" s="177">
        <v>7664</v>
      </c>
      <c r="B445" s="174" t="s">
        <v>215</v>
      </c>
      <c r="C445" s="176" t="s">
        <v>220</v>
      </c>
      <c r="D445" s="175"/>
      <c r="E445" s="175">
        <v>921</v>
      </c>
      <c r="F445" s="174" t="s">
        <v>212</v>
      </c>
      <c r="G445" s="175">
        <v>2016</v>
      </c>
      <c r="H445" s="173">
        <v>86481.267999999996</v>
      </c>
      <c r="I445" s="173">
        <v>83713.061000000002</v>
      </c>
      <c r="J445" s="173">
        <v>80829.396999999997</v>
      </c>
      <c r="K445" s="173">
        <v>74932.710000000006</v>
      </c>
      <c r="L445" s="173">
        <v>65655.702999999994</v>
      </c>
      <c r="M445" s="173">
        <v>57231.35</v>
      </c>
      <c r="N445" s="173">
        <v>50221.616999999998</v>
      </c>
      <c r="O445" s="172">
        <f t="shared" si="7"/>
        <v>499065.10599999991</v>
      </c>
      <c r="P445" s="172">
        <v>499065.10599999991</v>
      </c>
    </row>
    <row r="446" spans="1:16" ht="12" x14ac:dyDescent="0.25">
      <c r="A446" s="177">
        <v>7665</v>
      </c>
      <c r="B446" s="174" t="s">
        <v>215</v>
      </c>
      <c r="C446" s="176" t="s">
        <v>220</v>
      </c>
      <c r="D446" s="175"/>
      <c r="E446" s="175">
        <v>921</v>
      </c>
      <c r="F446" s="174" t="s">
        <v>212</v>
      </c>
      <c r="G446" s="175">
        <v>2017</v>
      </c>
      <c r="H446" s="173">
        <v>86736.785999999993</v>
      </c>
      <c r="I446" s="173">
        <v>84107.081999999995</v>
      </c>
      <c r="J446" s="173">
        <v>81359.55</v>
      </c>
      <c r="K446" s="173">
        <v>76265.976999999999</v>
      </c>
      <c r="L446" s="173">
        <v>67450.763000000006</v>
      </c>
      <c r="M446" s="173">
        <v>58571.188000000002</v>
      </c>
      <c r="N446" s="173">
        <v>51300.476000000002</v>
      </c>
      <c r="O446" s="172">
        <f t="shared" si="7"/>
        <v>505791.8220000001</v>
      </c>
      <c r="P446" s="172">
        <v>505791.8220000001</v>
      </c>
    </row>
    <row r="447" spans="1:16" ht="12" x14ac:dyDescent="0.25">
      <c r="A447" s="177">
        <v>7666</v>
      </c>
      <c r="B447" s="174" t="s">
        <v>215</v>
      </c>
      <c r="C447" s="176" t="s">
        <v>220</v>
      </c>
      <c r="D447" s="175"/>
      <c r="E447" s="175">
        <v>921</v>
      </c>
      <c r="F447" s="174" t="s">
        <v>212</v>
      </c>
      <c r="G447" s="175">
        <v>2018</v>
      </c>
      <c r="H447" s="173">
        <v>86968.471999999994</v>
      </c>
      <c r="I447" s="173">
        <v>84463.392999999996</v>
      </c>
      <c r="J447" s="173">
        <v>81737.141000000003</v>
      </c>
      <c r="K447" s="173">
        <v>77430.433999999994</v>
      </c>
      <c r="L447" s="173">
        <v>69249.224000000002</v>
      </c>
      <c r="M447" s="173">
        <v>59961.432000000001</v>
      </c>
      <c r="N447" s="173">
        <v>52428.076999999997</v>
      </c>
      <c r="O447" s="172">
        <f t="shared" si="7"/>
        <v>512238.17300000001</v>
      </c>
      <c r="P447" s="172">
        <v>512238.17300000001</v>
      </c>
    </row>
    <row r="448" spans="1:16" ht="12" x14ac:dyDescent="0.25">
      <c r="A448" s="177">
        <v>7667</v>
      </c>
      <c r="B448" s="174" t="s">
        <v>215</v>
      </c>
      <c r="C448" s="176" t="s">
        <v>220</v>
      </c>
      <c r="D448" s="175"/>
      <c r="E448" s="175">
        <v>921</v>
      </c>
      <c r="F448" s="174" t="s">
        <v>212</v>
      </c>
      <c r="G448" s="175">
        <v>2019</v>
      </c>
      <c r="H448" s="173">
        <v>87247.394</v>
      </c>
      <c r="I448" s="173">
        <v>84792.521999999997</v>
      </c>
      <c r="J448" s="173">
        <v>82070.02</v>
      </c>
      <c r="K448" s="173">
        <v>78445.217000000004</v>
      </c>
      <c r="L448" s="173">
        <v>70978.221000000005</v>
      </c>
      <c r="M448" s="173">
        <v>61453.718000000001</v>
      </c>
      <c r="N448" s="173">
        <v>53626.131999999998</v>
      </c>
      <c r="O448" s="172">
        <f t="shared" si="7"/>
        <v>518613.22399999999</v>
      </c>
      <c r="P448" s="172">
        <v>518613.22399999999</v>
      </c>
    </row>
    <row r="449" spans="1:16" ht="12" x14ac:dyDescent="0.25">
      <c r="A449" s="177">
        <v>7668</v>
      </c>
      <c r="B449" s="174" t="s">
        <v>215</v>
      </c>
      <c r="C449" s="176" t="s">
        <v>220</v>
      </c>
      <c r="D449" s="175"/>
      <c r="E449" s="175">
        <v>921</v>
      </c>
      <c r="F449" s="174" t="s">
        <v>212</v>
      </c>
      <c r="G449" s="175">
        <v>2020</v>
      </c>
      <c r="H449" s="173">
        <v>87598.161999999997</v>
      </c>
      <c r="I449" s="173">
        <v>85106.09</v>
      </c>
      <c r="J449" s="173">
        <v>82418.606</v>
      </c>
      <c r="K449" s="173">
        <v>79313.955000000002</v>
      </c>
      <c r="L449" s="173">
        <v>72584.517999999996</v>
      </c>
      <c r="M449" s="173">
        <v>63066.847999999998</v>
      </c>
      <c r="N449" s="173">
        <v>54901.017999999996</v>
      </c>
      <c r="O449" s="172">
        <f t="shared" si="7"/>
        <v>524989.19699999993</v>
      </c>
      <c r="P449" s="172">
        <v>524989.19699999993</v>
      </c>
    </row>
    <row r="450" spans="1:16" ht="12" x14ac:dyDescent="0.25">
      <c r="A450" s="177">
        <v>8669</v>
      </c>
      <c r="B450" s="174" t="s">
        <v>214</v>
      </c>
      <c r="C450" s="176" t="s">
        <v>220</v>
      </c>
      <c r="D450" s="175"/>
      <c r="E450" s="175">
        <v>921</v>
      </c>
      <c r="F450" s="174" t="s">
        <v>212</v>
      </c>
      <c r="G450" s="175">
        <v>2021</v>
      </c>
      <c r="H450" s="173">
        <v>87933.126999999993</v>
      </c>
      <c r="I450" s="173">
        <v>85410.846999999994</v>
      </c>
      <c r="J450" s="173">
        <v>82758.441999999995</v>
      </c>
      <c r="K450" s="173">
        <v>79986.282000000007</v>
      </c>
      <c r="L450" s="173">
        <v>74033.270999999993</v>
      </c>
      <c r="M450" s="173">
        <v>64722.364000000001</v>
      </c>
      <c r="N450" s="173">
        <v>56145.370999999999</v>
      </c>
      <c r="O450" s="172">
        <f t="shared" si="7"/>
        <v>530989.70400000003</v>
      </c>
      <c r="P450" s="172">
        <v>530989.70400000003</v>
      </c>
    </row>
    <row r="451" spans="1:16" ht="12" x14ac:dyDescent="0.25">
      <c r="A451" s="177">
        <v>8670</v>
      </c>
      <c r="B451" s="174" t="s">
        <v>214</v>
      </c>
      <c r="C451" s="176" t="s">
        <v>220</v>
      </c>
      <c r="D451" s="175"/>
      <c r="E451" s="175">
        <v>921</v>
      </c>
      <c r="F451" s="174" t="s">
        <v>212</v>
      </c>
      <c r="G451" s="175">
        <v>2022</v>
      </c>
      <c r="H451" s="173">
        <v>88371.361000000004</v>
      </c>
      <c r="I451" s="173">
        <v>85716.728000000003</v>
      </c>
      <c r="J451" s="173">
        <v>83142.709000000003</v>
      </c>
      <c r="K451" s="173">
        <v>80514.27</v>
      </c>
      <c r="L451" s="173">
        <v>75384.305999999997</v>
      </c>
      <c r="M451" s="173">
        <v>66505.695999999996</v>
      </c>
      <c r="N451" s="173">
        <v>57471.525999999998</v>
      </c>
      <c r="O451" s="172">
        <f t="shared" si="7"/>
        <v>537106.59600000002</v>
      </c>
      <c r="P451" s="172">
        <v>537106.59600000002</v>
      </c>
    </row>
    <row r="452" spans="1:16" ht="12" x14ac:dyDescent="0.25">
      <c r="A452" s="177">
        <v>8671</v>
      </c>
      <c r="B452" s="174" t="s">
        <v>214</v>
      </c>
      <c r="C452" s="176" t="s">
        <v>220</v>
      </c>
      <c r="D452" s="175"/>
      <c r="E452" s="175">
        <v>921</v>
      </c>
      <c r="F452" s="174" t="s">
        <v>212</v>
      </c>
      <c r="G452" s="175">
        <v>2023</v>
      </c>
      <c r="H452" s="173">
        <v>88807.343999999997</v>
      </c>
      <c r="I452" s="173">
        <v>86021.514999999999</v>
      </c>
      <c r="J452" s="173">
        <v>83545.692999999999</v>
      </c>
      <c r="K452" s="173">
        <v>80931.06</v>
      </c>
      <c r="L452" s="173">
        <v>76604.452999999994</v>
      </c>
      <c r="M452" s="173">
        <v>68335.797999999995</v>
      </c>
      <c r="N452" s="173">
        <v>58887.296000000002</v>
      </c>
      <c r="O452" s="172">
        <f t="shared" si="7"/>
        <v>543133.15899999999</v>
      </c>
      <c r="P452" s="172">
        <v>543133.15899999999</v>
      </c>
    </row>
    <row r="453" spans="1:16" ht="12" x14ac:dyDescent="0.25">
      <c r="A453" s="177">
        <v>8672</v>
      </c>
      <c r="B453" s="174" t="s">
        <v>214</v>
      </c>
      <c r="C453" s="176" t="s">
        <v>220</v>
      </c>
      <c r="D453" s="175"/>
      <c r="E453" s="175">
        <v>921</v>
      </c>
      <c r="F453" s="174" t="s">
        <v>212</v>
      </c>
      <c r="G453" s="175">
        <v>2024</v>
      </c>
      <c r="H453" s="173">
        <v>89066.062000000005</v>
      </c>
      <c r="I453" s="173">
        <v>86331.803</v>
      </c>
      <c r="J453" s="173">
        <v>83919.231</v>
      </c>
      <c r="K453" s="173">
        <v>81288.966</v>
      </c>
      <c r="L453" s="173">
        <v>77653.290999999997</v>
      </c>
      <c r="M453" s="173">
        <v>70092.786999999997</v>
      </c>
      <c r="N453" s="173">
        <v>60402.639000000003</v>
      </c>
      <c r="O453" s="172">
        <f t="shared" si="7"/>
        <v>548754.77899999998</v>
      </c>
      <c r="P453" s="172">
        <v>548754.77899999998</v>
      </c>
    </row>
    <row r="454" spans="1:16" ht="12" x14ac:dyDescent="0.25">
      <c r="A454" s="177">
        <v>8673</v>
      </c>
      <c r="B454" s="174" t="s">
        <v>214</v>
      </c>
      <c r="C454" s="176" t="s">
        <v>220</v>
      </c>
      <c r="D454" s="175"/>
      <c r="E454" s="175">
        <v>921</v>
      </c>
      <c r="F454" s="174" t="s">
        <v>212</v>
      </c>
      <c r="G454" s="175">
        <v>2025</v>
      </c>
      <c r="H454" s="173">
        <v>89049.725000000006</v>
      </c>
      <c r="I454" s="173">
        <v>86659.748000000007</v>
      </c>
      <c r="J454" s="173">
        <v>84239.785000000003</v>
      </c>
      <c r="K454" s="173">
        <v>81629.264999999999</v>
      </c>
      <c r="L454" s="173">
        <v>78514.277000000002</v>
      </c>
      <c r="M454" s="173">
        <v>71700.858999999997</v>
      </c>
      <c r="N454" s="173">
        <v>62016.91</v>
      </c>
      <c r="O454" s="172">
        <f t="shared" si="7"/>
        <v>553810.56900000002</v>
      </c>
      <c r="P454" s="172">
        <v>553810.56900000002</v>
      </c>
    </row>
    <row r="455" spans="1:16" ht="12" x14ac:dyDescent="0.25">
      <c r="A455" s="177">
        <v>8674</v>
      </c>
      <c r="B455" s="174" t="s">
        <v>214</v>
      </c>
      <c r="C455" s="176" t="s">
        <v>220</v>
      </c>
      <c r="D455" s="175"/>
      <c r="E455" s="175">
        <v>921</v>
      </c>
      <c r="F455" s="174" t="s">
        <v>212</v>
      </c>
      <c r="G455" s="175">
        <v>2026</v>
      </c>
      <c r="H455" s="173">
        <v>88796.202000000005</v>
      </c>
      <c r="I455" s="173">
        <v>87103.687000000005</v>
      </c>
      <c r="J455" s="173">
        <v>84607.398000000001</v>
      </c>
      <c r="K455" s="173">
        <v>82025.955000000002</v>
      </c>
      <c r="L455" s="173">
        <v>79239.426000000007</v>
      </c>
      <c r="M455" s="173">
        <v>73188.587</v>
      </c>
      <c r="N455" s="173">
        <v>63688.411</v>
      </c>
      <c r="O455" s="172">
        <f t="shared" si="7"/>
        <v>558649.66600000008</v>
      </c>
      <c r="P455" s="172">
        <v>558649.66600000008</v>
      </c>
    </row>
    <row r="456" spans="1:16" ht="12" x14ac:dyDescent="0.25">
      <c r="A456" s="177">
        <v>8675</v>
      </c>
      <c r="B456" s="174" t="s">
        <v>214</v>
      </c>
      <c r="C456" s="176" t="s">
        <v>220</v>
      </c>
      <c r="D456" s="175"/>
      <c r="E456" s="175">
        <v>921</v>
      </c>
      <c r="F456" s="174" t="s">
        <v>212</v>
      </c>
      <c r="G456" s="175">
        <v>2027</v>
      </c>
      <c r="H456" s="173">
        <v>88251.603000000003</v>
      </c>
      <c r="I456" s="173">
        <v>87581.687999999995</v>
      </c>
      <c r="J456" s="173">
        <v>84924.373999999996</v>
      </c>
      <c r="K456" s="173">
        <v>82418.009000000005</v>
      </c>
      <c r="L456" s="173">
        <v>79771.864000000001</v>
      </c>
      <c r="M456" s="173">
        <v>74537.074999999997</v>
      </c>
      <c r="N456" s="173">
        <v>65452.925999999999</v>
      </c>
      <c r="O456" s="172">
        <f t="shared" si="7"/>
        <v>562937.53899999999</v>
      </c>
      <c r="P456" s="172">
        <v>562937.53899999999</v>
      </c>
    </row>
    <row r="457" spans="1:16" ht="12" x14ac:dyDescent="0.25">
      <c r="A457" s="177">
        <v>8676</v>
      </c>
      <c r="B457" s="174" t="s">
        <v>214</v>
      </c>
      <c r="C457" s="176" t="s">
        <v>220</v>
      </c>
      <c r="D457" s="175"/>
      <c r="E457" s="175">
        <v>921</v>
      </c>
      <c r="F457" s="174" t="s">
        <v>212</v>
      </c>
      <c r="G457" s="175">
        <v>2028</v>
      </c>
      <c r="H457" s="173">
        <v>87569.046000000002</v>
      </c>
      <c r="I457" s="173">
        <v>87999.195000000007</v>
      </c>
      <c r="J457" s="173">
        <v>85214.372000000003</v>
      </c>
      <c r="K457" s="173">
        <v>82801.570999999996</v>
      </c>
      <c r="L457" s="173">
        <v>80166.428</v>
      </c>
      <c r="M457" s="173">
        <v>75730.035999999993</v>
      </c>
      <c r="N457" s="173">
        <v>67248.319000000003</v>
      </c>
      <c r="O457" s="172">
        <f t="shared" si="7"/>
        <v>566728.96700000006</v>
      </c>
      <c r="P457" s="172">
        <v>566728.96700000006</v>
      </c>
    </row>
    <row r="458" spans="1:16" ht="12" x14ac:dyDescent="0.25">
      <c r="A458" s="177">
        <v>8677</v>
      </c>
      <c r="B458" s="174" t="s">
        <v>214</v>
      </c>
      <c r="C458" s="176" t="s">
        <v>220</v>
      </c>
      <c r="D458" s="175"/>
      <c r="E458" s="175">
        <v>921</v>
      </c>
      <c r="F458" s="174" t="s">
        <v>212</v>
      </c>
      <c r="G458" s="175">
        <v>2029</v>
      </c>
      <c r="H458" s="173">
        <v>86988.365999999995</v>
      </c>
      <c r="I458" s="173">
        <v>88222.043999999994</v>
      </c>
      <c r="J458" s="173">
        <v>85520.03</v>
      </c>
      <c r="K458" s="173">
        <v>83165.192999999999</v>
      </c>
      <c r="L458" s="173">
        <v>80512.400999999998</v>
      </c>
      <c r="M458" s="173">
        <v>76762.224000000002</v>
      </c>
      <c r="N458" s="173">
        <v>68986.724000000002</v>
      </c>
      <c r="O458" s="172">
        <f t="shared" si="7"/>
        <v>570156.98199999996</v>
      </c>
      <c r="P458" s="172">
        <v>570156.98199999996</v>
      </c>
    </row>
    <row r="459" spans="1:16" ht="12" x14ac:dyDescent="0.25">
      <c r="A459" s="177">
        <v>8678</v>
      </c>
      <c r="B459" s="174" t="s">
        <v>214</v>
      </c>
      <c r="C459" s="176" t="s">
        <v>220</v>
      </c>
      <c r="D459" s="175"/>
      <c r="E459" s="175">
        <v>921</v>
      </c>
      <c r="F459" s="174" t="s">
        <v>212</v>
      </c>
      <c r="G459" s="175">
        <v>2030</v>
      </c>
      <c r="H459" s="173">
        <v>86650.514999999999</v>
      </c>
      <c r="I459" s="173">
        <v>88180.031000000003</v>
      </c>
      <c r="J459" s="173">
        <v>85857.104999999996</v>
      </c>
      <c r="K459" s="173">
        <v>83498.683000000005</v>
      </c>
      <c r="L459" s="173">
        <v>80864.592999999993</v>
      </c>
      <c r="M459" s="173">
        <v>77631.642000000007</v>
      </c>
      <c r="N459" s="173">
        <v>70603.233999999997</v>
      </c>
      <c r="O459" s="172">
        <f t="shared" si="7"/>
        <v>573285.80300000007</v>
      </c>
      <c r="P459" s="172">
        <v>573285.80300000007</v>
      </c>
    </row>
    <row r="460" spans="1:16" ht="12" x14ac:dyDescent="0.25">
      <c r="A460" s="177">
        <v>8679</v>
      </c>
      <c r="B460" s="174" t="s">
        <v>214</v>
      </c>
      <c r="C460" s="176" t="s">
        <v>220</v>
      </c>
      <c r="D460" s="175"/>
      <c r="E460" s="175">
        <v>921</v>
      </c>
      <c r="F460" s="174" t="s">
        <v>212</v>
      </c>
      <c r="G460" s="175">
        <v>2031</v>
      </c>
      <c r="H460" s="173">
        <v>86508.936000000002</v>
      </c>
      <c r="I460" s="173">
        <v>87948.710999999996</v>
      </c>
      <c r="J460" s="173">
        <v>86285.088000000003</v>
      </c>
      <c r="K460" s="173">
        <v>83849.453999999998</v>
      </c>
      <c r="L460" s="173">
        <v>81243.64</v>
      </c>
      <c r="M460" s="173">
        <v>78332.538</v>
      </c>
      <c r="N460" s="173">
        <v>72046.673999999999</v>
      </c>
      <c r="O460" s="172">
        <f t="shared" si="7"/>
        <v>576215.04099999997</v>
      </c>
      <c r="P460" s="172">
        <v>576215.04099999997</v>
      </c>
    </row>
    <row r="461" spans="1:16" ht="12" x14ac:dyDescent="0.25">
      <c r="A461" s="177">
        <v>8680</v>
      </c>
      <c r="B461" s="174" t="s">
        <v>214</v>
      </c>
      <c r="C461" s="176" t="s">
        <v>220</v>
      </c>
      <c r="D461" s="175"/>
      <c r="E461" s="175">
        <v>921</v>
      </c>
      <c r="F461" s="174" t="s">
        <v>212</v>
      </c>
      <c r="G461" s="175">
        <v>2032</v>
      </c>
      <c r="H461" s="173">
        <v>86593.369000000006</v>
      </c>
      <c r="I461" s="173">
        <v>87431.49</v>
      </c>
      <c r="J461" s="173">
        <v>86765.346000000005</v>
      </c>
      <c r="K461" s="173">
        <v>84169.721000000005</v>
      </c>
      <c r="L461" s="173">
        <v>81638.292000000001</v>
      </c>
      <c r="M461" s="173">
        <v>78866.354000000007</v>
      </c>
      <c r="N461" s="173">
        <v>73378.407999999996</v>
      </c>
      <c r="O461" s="172">
        <f t="shared" si="7"/>
        <v>578842.98</v>
      </c>
      <c r="P461" s="172">
        <v>578842.98</v>
      </c>
    </row>
    <row r="462" spans="1:16" ht="12" x14ac:dyDescent="0.25">
      <c r="A462" s="177">
        <v>8681</v>
      </c>
      <c r="B462" s="174" t="s">
        <v>214</v>
      </c>
      <c r="C462" s="176" t="s">
        <v>220</v>
      </c>
      <c r="D462" s="175"/>
      <c r="E462" s="175">
        <v>921</v>
      </c>
      <c r="F462" s="174" t="s">
        <v>212</v>
      </c>
      <c r="G462" s="175">
        <v>2033</v>
      </c>
      <c r="H462" s="173">
        <v>86817.187000000005</v>
      </c>
      <c r="I462" s="173">
        <v>86764.241999999998</v>
      </c>
      <c r="J462" s="173">
        <v>87202.748000000007</v>
      </c>
      <c r="K462" s="173">
        <v>84477.816000000006</v>
      </c>
      <c r="L462" s="173">
        <v>82038.642000000007</v>
      </c>
      <c r="M462" s="173">
        <v>79278.929999999993</v>
      </c>
      <c r="N462" s="173">
        <v>74580.881999999998</v>
      </c>
      <c r="O462" s="172">
        <f t="shared" si="7"/>
        <v>581160.44700000004</v>
      </c>
      <c r="P462" s="172">
        <v>581160.44700000004</v>
      </c>
    </row>
    <row r="463" spans="1:16" ht="12" x14ac:dyDescent="0.25">
      <c r="A463" s="177">
        <v>8682</v>
      </c>
      <c r="B463" s="174" t="s">
        <v>214</v>
      </c>
      <c r="C463" s="176" t="s">
        <v>220</v>
      </c>
      <c r="D463" s="175"/>
      <c r="E463" s="175">
        <v>921</v>
      </c>
      <c r="F463" s="174" t="s">
        <v>212</v>
      </c>
      <c r="G463" s="175">
        <v>2034</v>
      </c>
      <c r="H463" s="173">
        <v>87015.942999999999</v>
      </c>
      <c r="I463" s="173">
        <v>86171.577999999994</v>
      </c>
      <c r="J463" s="173">
        <v>87446.357000000004</v>
      </c>
      <c r="K463" s="173">
        <v>84801.53</v>
      </c>
      <c r="L463" s="173">
        <v>82419.278999999995</v>
      </c>
      <c r="M463" s="173">
        <v>79643.741999999998</v>
      </c>
      <c r="N463" s="173">
        <v>75633.823999999993</v>
      </c>
      <c r="O463" s="172">
        <f t="shared" si="7"/>
        <v>583132.25300000003</v>
      </c>
      <c r="P463" s="172">
        <v>583132.25300000003</v>
      </c>
    </row>
    <row r="464" spans="1:16" ht="12" x14ac:dyDescent="0.25">
      <c r="A464" s="177">
        <v>8683</v>
      </c>
      <c r="B464" s="174" t="s">
        <v>214</v>
      </c>
      <c r="C464" s="176" t="s">
        <v>220</v>
      </c>
      <c r="D464" s="175"/>
      <c r="E464" s="175">
        <v>921</v>
      </c>
      <c r="F464" s="174" t="s">
        <v>212</v>
      </c>
      <c r="G464" s="175">
        <v>2035</v>
      </c>
      <c r="H464" s="173">
        <v>87083.317999999999</v>
      </c>
      <c r="I464" s="173">
        <v>85800.570999999996</v>
      </c>
      <c r="J464" s="173">
        <v>87409.373000000007</v>
      </c>
      <c r="K464" s="173">
        <v>85150.770999999993</v>
      </c>
      <c r="L464" s="173">
        <v>82765.547999999995</v>
      </c>
      <c r="M464" s="173">
        <v>80010.816000000006</v>
      </c>
      <c r="N464" s="173">
        <v>76525.357000000004</v>
      </c>
      <c r="O464" s="172">
        <f t="shared" si="7"/>
        <v>584745.75399999996</v>
      </c>
      <c r="P464" s="172">
        <v>584745.75399999996</v>
      </c>
    </row>
    <row r="465" spans="1:16" ht="12" x14ac:dyDescent="0.25">
      <c r="A465" s="177">
        <v>8684</v>
      </c>
      <c r="B465" s="174" t="s">
        <v>214</v>
      </c>
      <c r="C465" s="176" t="s">
        <v>220</v>
      </c>
      <c r="D465" s="175"/>
      <c r="E465" s="175">
        <v>921</v>
      </c>
      <c r="F465" s="174" t="s">
        <v>212</v>
      </c>
      <c r="G465" s="175">
        <v>2036</v>
      </c>
      <c r="H465" s="173">
        <v>87045.218999999997</v>
      </c>
      <c r="I465" s="173">
        <v>85706.4</v>
      </c>
      <c r="J465" s="173">
        <v>87182.187999999995</v>
      </c>
      <c r="K465" s="173">
        <v>85580.481</v>
      </c>
      <c r="L465" s="173">
        <v>83118.195000000007</v>
      </c>
      <c r="M465" s="173">
        <v>80388.661999999997</v>
      </c>
      <c r="N465" s="173">
        <v>77211.566999999995</v>
      </c>
      <c r="O465" s="172">
        <f t="shared" si="7"/>
        <v>586232.71200000006</v>
      </c>
      <c r="P465" s="172">
        <v>586232.71200000006</v>
      </c>
    </row>
    <row r="466" spans="1:16" ht="12" x14ac:dyDescent="0.25">
      <c r="A466" s="177">
        <v>8685</v>
      </c>
      <c r="B466" s="174" t="s">
        <v>214</v>
      </c>
      <c r="C466" s="176" t="s">
        <v>220</v>
      </c>
      <c r="D466" s="175"/>
      <c r="E466" s="175">
        <v>921</v>
      </c>
      <c r="F466" s="174" t="s">
        <v>212</v>
      </c>
      <c r="G466" s="175">
        <v>2037</v>
      </c>
      <c r="H466" s="173">
        <v>86893.332999999999</v>
      </c>
      <c r="I466" s="173">
        <v>85822.816999999995</v>
      </c>
      <c r="J466" s="173">
        <v>86671.153999999995</v>
      </c>
      <c r="K466" s="173">
        <v>86064.620999999999</v>
      </c>
      <c r="L466" s="173">
        <v>83442.653000000006</v>
      </c>
      <c r="M466" s="173">
        <v>80786.803</v>
      </c>
      <c r="N466" s="173">
        <v>77739.001000000004</v>
      </c>
      <c r="O466" s="172">
        <f t="shared" si="7"/>
        <v>587420.38199999998</v>
      </c>
      <c r="P466" s="172">
        <v>587420.38199999998</v>
      </c>
    </row>
    <row r="467" spans="1:16" ht="12" x14ac:dyDescent="0.25">
      <c r="A467" s="177">
        <v>8686</v>
      </c>
      <c r="B467" s="174" t="s">
        <v>214</v>
      </c>
      <c r="C467" s="176" t="s">
        <v>220</v>
      </c>
      <c r="D467" s="175"/>
      <c r="E467" s="175">
        <v>921</v>
      </c>
      <c r="F467" s="174" t="s">
        <v>212</v>
      </c>
      <c r="G467" s="175">
        <v>2038</v>
      </c>
      <c r="H467" s="173">
        <v>86661.596999999994</v>
      </c>
      <c r="I467" s="173">
        <v>86050.519</v>
      </c>
      <c r="J467" s="173">
        <v>86015.14</v>
      </c>
      <c r="K467" s="173">
        <v>86506.524000000005</v>
      </c>
      <c r="L467" s="173">
        <v>83755.512000000002</v>
      </c>
      <c r="M467" s="173">
        <v>81192.008000000002</v>
      </c>
      <c r="N467" s="173">
        <v>78155.519</v>
      </c>
      <c r="O467" s="172">
        <f t="shared" si="7"/>
        <v>588336.81900000002</v>
      </c>
      <c r="P467" s="172">
        <v>588336.81900000002</v>
      </c>
    </row>
    <row r="468" spans="1:16" ht="12" x14ac:dyDescent="0.25">
      <c r="A468" s="177">
        <v>8687</v>
      </c>
      <c r="B468" s="174" t="s">
        <v>214</v>
      </c>
      <c r="C468" s="176" t="s">
        <v>220</v>
      </c>
      <c r="D468" s="175"/>
      <c r="E468" s="175">
        <v>921</v>
      </c>
      <c r="F468" s="174" t="s">
        <v>212</v>
      </c>
      <c r="G468" s="175">
        <v>2039</v>
      </c>
      <c r="H468" s="173">
        <v>86405.683000000005</v>
      </c>
      <c r="I468" s="173">
        <v>86228.676000000007</v>
      </c>
      <c r="J468" s="173">
        <v>85437.972999999998</v>
      </c>
      <c r="K468" s="173">
        <v>86756.904999999999</v>
      </c>
      <c r="L468" s="173">
        <v>84085.732999999993</v>
      </c>
      <c r="M468" s="173">
        <v>81580.229000000007</v>
      </c>
      <c r="N468" s="173">
        <v>78535.930999999997</v>
      </c>
      <c r="O468" s="172">
        <f t="shared" si="7"/>
        <v>589031.13</v>
      </c>
      <c r="P468" s="172">
        <v>589031.13</v>
      </c>
    </row>
    <row r="469" spans="1:16" ht="12" x14ac:dyDescent="0.25">
      <c r="A469" s="177">
        <v>8688</v>
      </c>
      <c r="B469" s="174" t="s">
        <v>214</v>
      </c>
      <c r="C469" s="176" t="s">
        <v>220</v>
      </c>
      <c r="D469" s="175"/>
      <c r="E469" s="175">
        <v>921</v>
      </c>
      <c r="F469" s="174" t="s">
        <v>212</v>
      </c>
      <c r="G469" s="175">
        <v>2040</v>
      </c>
      <c r="H469" s="173">
        <v>86157.466</v>
      </c>
      <c r="I469" s="173">
        <v>86264.077000000005</v>
      </c>
      <c r="J469" s="173">
        <v>85075.630999999994</v>
      </c>
      <c r="K469" s="173">
        <v>86730.358999999997</v>
      </c>
      <c r="L469" s="173">
        <v>84444.085000000006</v>
      </c>
      <c r="M469" s="173">
        <v>81938.072</v>
      </c>
      <c r="N469" s="173">
        <v>78926.937999999995</v>
      </c>
      <c r="O469" s="172">
        <f t="shared" si="7"/>
        <v>589536.62800000003</v>
      </c>
      <c r="P469" s="172">
        <v>589536.62800000003</v>
      </c>
    </row>
    <row r="470" spans="1:16" ht="12" x14ac:dyDescent="0.25">
      <c r="A470" s="177">
        <v>8689</v>
      </c>
      <c r="B470" s="174" t="s">
        <v>214</v>
      </c>
      <c r="C470" s="176" t="s">
        <v>220</v>
      </c>
      <c r="D470" s="175"/>
      <c r="E470" s="175">
        <v>921</v>
      </c>
      <c r="F470" s="174" t="s">
        <v>212</v>
      </c>
      <c r="G470" s="175">
        <v>2041</v>
      </c>
      <c r="H470" s="173">
        <v>85912.12</v>
      </c>
      <c r="I470" s="173">
        <v>86268.239000000001</v>
      </c>
      <c r="J470" s="173">
        <v>84982.267999999996</v>
      </c>
      <c r="K470" s="173">
        <v>86506.766000000003</v>
      </c>
      <c r="L470" s="173">
        <v>84875.532999999996</v>
      </c>
      <c r="M470" s="173">
        <v>82289.010999999999</v>
      </c>
      <c r="N470" s="173">
        <v>79294.725999999995</v>
      </c>
      <c r="O470" s="172">
        <f t="shared" si="7"/>
        <v>590128.66299999994</v>
      </c>
      <c r="P470" s="172">
        <v>590128.66299999994</v>
      </c>
    </row>
    <row r="471" spans="1:16" ht="12" x14ac:dyDescent="0.25">
      <c r="A471" s="177">
        <v>8690</v>
      </c>
      <c r="B471" s="174" t="s">
        <v>214</v>
      </c>
      <c r="C471" s="176" t="s">
        <v>220</v>
      </c>
      <c r="D471" s="175"/>
      <c r="E471" s="175">
        <v>921</v>
      </c>
      <c r="F471" s="174" t="s">
        <v>212</v>
      </c>
      <c r="G471" s="175">
        <v>2042</v>
      </c>
      <c r="H471" s="173">
        <v>85648.16</v>
      </c>
      <c r="I471" s="173">
        <v>86144.615999999995</v>
      </c>
      <c r="J471" s="173">
        <v>85098.430999999997</v>
      </c>
      <c r="K471" s="173">
        <v>86000.914000000004</v>
      </c>
      <c r="L471" s="173">
        <v>85361.115999999995</v>
      </c>
      <c r="M471" s="173">
        <v>82615.288</v>
      </c>
      <c r="N471" s="173">
        <v>79687.320000000007</v>
      </c>
      <c r="O471" s="172">
        <f t="shared" si="7"/>
        <v>590555.84499999997</v>
      </c>
      <c r="P471" s="172">
        <v>590555.84499999997</v>
      </c>
    </row>
    <row r="472" spans="1:16" ht="12" x14ac:dyDescent="0.25">
      <c r="A472" s="177">
        <v>8691</v>
      </c>
      <c r="B472" s="174" t="s">
        <v>214</v>
      </c>
      <c r="C472" s="176" t="s">
        <v>220</v>
      </c>
      <c r="D472" s="175"/>
      <c r="E472" s="175">
        <v>921</v>
      </c>
      <c r="F472" s="174" t="s">
        <v>212</v>
      </c>
      <c r="G472" s="175">
        <v>2043</v>
      </c>
      <c r="H472" s="173">
        <v>85371.789000000004</v>
      </c>
      <c r="I472" s="173">
        <v>85917.176000000007</v>
      </c>
      <c r="J472" s="173">
        <v>85331.898000000001</v>
      </c>
      <c r="K472" s="173">
        <v>85352.551000000007</v>
      </c>
      <c r="L472" s="173">
        <v>85805.861999999994</v>
      </c>
      <c r="M472" s="173">
        <v>82933.175000000003</v>
      </c>
      <c r="N472" s="173">
        <v>80096.044999999998</v>
      </c>
      <c r="O472" s="172">
        <f t="shared" si="7"/>
        <v>590808.49599999993</v>
      </c>
      <c r="P472" s="172">
        <v>590808.49599999993</v>
      </c>
    </row>
    <row r="473" spans="1:16" ht="12" x14ac:dyDescent="0.25">
      <c r="A473" s="177">
        <v>8692</v>
      </c>
      <c r="B473" s="174" t="s">
        <v>214</v>
      </c>
      <c r="C473" s="176" t="s">
        <v>220</v>
      </c>
      <c r="D473" s="175"/>
      <c r="E473" s="175">
        <v>921</v>
      </c>
      <c r="F473" s="174" t="s">
        <v>212</v>
      </c>
      <c r="G473" s="175">
        <v>2044</v>
      </c>
      <c r="H473" s="173">
        <v>85080.057000000001</v>
      </c>
      <c r="I473" s="173">
        <v>85643.471999999994</v>
      </c>
      <c r="J473" s="173">
        <v>85522.304999999993</v>
      </c>
      <c r="K473" s="173">
        <v>84785.82</v>
      </c>
      <c r="L473" s="173">
        <v>86063.150999999998</v>
      </c>
      <c r="M473" s="173">
        <v>83272.909</v>
      </c>
      <c r="N473" s="173">
        <v>80499.502999999997</v>
      </c>
      <c r="O473" s="172">
        <f t="shared" si="7"/>
        <v>590867.21699999995</v>
      </c>
      <c r="P473" s="172">
        <v>590867.21699999995</v>
      </c>
    </row>
    <row r="474" spans="1:16" ht="12" x14ac:dyDescent="0.25">
      <c r="A474" s="177">
        <v>8693</v>
      </c>
      <c r="B474" s="174" t="s">
        <v>214</v>
      </c>
      <c r="C474" s="176" t="s">
        <v>220</v>
      </c>
      <c r="D474" s="175"/>
      <c r="E474" s="175">
        <v>921</v>
      </c>
      <c r="F474" s="174" t="s">
        <v>212</v>
      </c>
      <c r="G474" s="175">
        <v>2045</v>
      </c>
      <c r="H474" s="173">
        <v>84767.803</v>
      </c>
      <c r="I474" s="173">
        <v>85367.043000000005</v>
      </c>
      <c r="J474" s="173">
        <v>85566.203999999998</v>
      </c>
      <c r="K474" s="173">
        <v>84436.997000000003</v>
      </c>
      <c r="L474" s="173">
        <v>86049.157000000007</v>
      </c>
      <c r="M474" s="173">
        <v>83646.006999999998</v>
      </c>
      <c r="N474" s="173">
        <v>80882.577999999994</v>
      </c>
      <c r="O474" s="172">
        <f t="shared" si="7"/>
        <v>590715.78899999999</v>
      </c>
      <c r="P474" s="172">
        <v>590715.78899999999</v>
      </c>
    </row>
    <row r="475" spans="1:16" ht="12" x14ac:dyDescent="0.25">
      <c r="A475" s="177">
        <v>8694</v>
      </c>
      <c r="B475" s="174" t="s">
        <v>214</v>
      </c>
      <c r="C475" s="176" t="s">
        <v>220</v>
      </c>
      <c r="D475" s="175"/>
      <c r="E475" s="175">
        <v>921</v>
      </c>
      <c r="F475" s="174" t="s">
        <v>212</v>
      </c>
      <c r="G475" s="175">
        <v>2046</v>
      </c>
      <c r="H475" s="173">
        <v>84444.020999999993</v>
      </c>
      <c r="I475" s="173">
        <v>85156.584000000003</v>
      </c>
      <c r="J475" s="173">
        <v>85563.054000000004</v>
      </c>
      <c r="K475" s="173">
        <v>84340.212</v>
      </c>
      <c r="L475" s="173">
        <v>85823.53</v>
      </c>
      <c r="M475" s="173">
        <v>84068.850999999995</v>
      </c>
      <c r="N475" s="173">
        <v>81218.254000000001</v>
      </c>
      <c r="O475" s="172">
        <f t="shared" si="7"/>
        <v>590614.50599999994</v>
      </c>
      <c r="P475" s="172">
        <v>590614.50599999994</v>
      </c>
    </row>
    <row r="476" spans="1:16" ht="12" x14ac:dyDescent="0.25">
      <c r="A476" s="177">
        <v>8695</v>
      </c>
      <c r="B476" s="174" t="s">
        <v>214</v>
      </c>
      <c r="C476" s="176" t="s">
        <v>220</v>
      </c>
      <c r="D476" s="175"/>
      <c r="E476" s="175">
        <v>921</v>
      </c>
      <c r="F476" s="174" t="s">
        <v>212</v>
      </c>
      <c r="G476" s="175">
        <v>2047</v>
      </c>
      <c r="H476" s="173">
        <v>84100.226999999999</v>
      </c>
      <c r="I476" s="173">
        <v>84920.737999999998</v>
      </c>
      <c r="J476" s="173">
        <v>85439.457999999999</v>
      </c>
      <c r="K476" s="173">
        <v>84459.285999999993</v>
      </c>
      <c r="L476" s="173">
        <v>85324.710999999996</v>
      </c>
      <c r="M476" s="173">
        <v>84556.293999999994</v>
      </c>
      <c r="N476" s="173">
        <v>81541.707999999999</v>
      </c>
      <c r="O476" s="172">
        <f t="shared" si="7"/>
        <v>590342.42200000002</v>
      </c>
      <c r="P476" s="172">
        <v>590342.42200000002</v>
      </c>
    </row>
    <row r="477" spans="1:16" ht="12" x14ac:dyDescent="0.25">
      <c r="A477" s="177">
        <v>8696</v>
      </c>
      <c r="B477" s="174" t="s">
        <v>214</v>
      </c>
      <c r="C477" s="176" t="s">
        <v>220</v>
      </c>
      <c r="D477" s="175"/>
      <c r="E477" s="175">
        <v>921</v>
      </c>
      <c r="F477" s="174" t="s">
        <v>212</v>
      </c>
      <c r="G477" s="175">
        <v>2048</v>
      </c>
      <c r="H477" s="173">
        <v>83737.739000000001</v>
      </c>
      <c r="I477" s="173">
        <v>84652.235000000001</v>
      </c>
      <c r="J477" s="173">
        <v>85222.187000000005</v>
      </c>
      <c r="K477" s="173">
        <v>84699.627999999997</v>
      </c>
      <c r="L477" s="173">
        <v>84688.797999999995</v>
      </c>
      <c r="M477" s="173">
        <v>85009.918000000005</v>
      </c>
      <c r="N477" s="173">
        <v>81869.457999999999</v>
      </c>
      <c r="O477" s="172">
        <f t="shared" ref="O477:O540" si="8">SUM(H477:N477)</f>
        <v>589879.96299999999</v>
      </c>
      <c r="P477" s="172">
        <v>589879.96299999999</v>
      </c>
    </row>
    <row r="478" spans="1:16" ht="12" x14ac:dyDescent="0.25">
      <c r="A478" s="177">
        <v>8697</v>
      </c>
      <c r="B478" s="174" t="s">
        <v>214</v>
      </c>
      <c r="C478" s="176" t="s">
        <v>220</v>
      </c>
      <c r="D478" s="175"/>
      <c r="E478" s="175">
        <v>921</v>
      </c>
      <c r="F478" s="174" t="s">
        <v>212</v>
      </c>
      <c r="G478" s="175">
        <v>2049</v>
      </c>
      <c r="H478" s="173">
        <v>83348.558000000005</v>
      </c>
      <c r="I478" s="173">
        <v>84345.403000000006</v>
      </c>
      <c r="J478" s="173">
        <v>84963.815000000002</v>
      </c>
      <c r="K478" s="173">
        <v>84898.065000000002</v>
      </c>
      <c r="L478" s="173">
        <v>84135.47</v>
      </c>
      <c r="M478" s="173">
        <v>85280.032999999996</v>
      </c>
      <c r="N478" s="173">
        <v>82228.316000000006</v>
      </c>
      <c r="O478" s="172">
        <f t="shared" si="8"/>
        <v>589199.66</v>
      </c>
      <c r="P478" s="172">
        <v>589199.66</v>
      </c>
    </row>
    <row r="479" spans="1:16" ht="12" x14ac:dyDescent="0.25">
      <c r="A479" s="177">
        <v>8698</v>
      </c>
      <c r="B479" s="174" t="s">
        <v>214</v>
      </c>
      <c r="C479" s="176" t="s">
        <v>220</v>
      </c>
      <c r="D479" s="175"/>
      <c r="E479" s="175">
        <v>921</v>
      </c>
      <c r="F479" s="174" t="s">
        <v>212</v>
      </c>
      <c r="G479" s="175">
        <v>2050</v>
      </c>
      <c r="H479" s="173">
        <v>82925.785000000003</v>
      </c>
      <c r="I479" s="173">
        <v>84004.278999999995</v>
      </c>
      <c r="J479" s="173">
        <v>84695.114000000001</v>
      </c>
      <c r="K479" s="173">
        <v>84950.653999999995</v>
      </c>
      <c r="L479" s="173">
        <v>83799.108999999997</v>
      </c>
      <c r="M479" s="173">
        <v>85281.551000000007</v>
      </c>
      <c r="N479" s="173">
        <v>82625.429999999993</v>
      </c>
      <c r="O479" s="172">
        <f t="shared" si="8"/>
        <v>588281.92200000002</v>
      </c>
      <c r="P479" s="172">
        <v>588281.92200000002</v>
      </c>
    </row>
    <row r="480" spans="1:16" ht="12" x14ac:dyDescent="0.25">
      <c r="A480" s="177">
        <v>8699</v>
      </c>
      <c r="B480" s="174" t="s">
        <v>214</v>
      </c>
      <c r="C480" s="176" t="s">
        <v>220</v>
      </c>
      <c r="D480" s="175"/>
      <c r="E480" s="175">
        <v>921</v>
      </c>
      <c r="F480" s="174" t="s">
        <v>212</v>
      </c>
      <c r="G480" s="175">
        <v>2051</v>
      </c>
      <c r="H480" s="173">
        <v>82484.207999999999</v>
      </c>
      <c r="I480" s="173">
        <v>83720.013000000006</v>
      </c>
      <c r="J480" s="173">
        <v>84482.751999999993</v>
      </c>
      <c r="K480" s="173">
        <v>84946.452000000005</v>
      </c>
      <c r="L480" s="173">
        <v>83703.69</v>
      </c>
      <c r="M480" s="173">
        <v>85054.673999999999</v>
      </c>
      <c r="N480" s="173">
        <v>83039.822</v>
      </c>
      <c r="O480" s="172">
        <f t="shared" si="8"/>
        <v>587431.61100000003</v>
      </c>
      <c r="P480" s="172">
        <v>587431.61100000003</v>
      </c>
    </row>
    <row r="481" spans="1:16" ht="12" x14ac:dyDescent="0.25">
      <c r="A481" s="177">
        <v>8700</v>
      </c>
      <c r="B481" s="174" t="s">
        <v>214</v>
      </c>
      <c r="C481" s="176" t="s">
        <v>220</v>
      </c>
      <c r="D481" s="175"/>
      <c r="E481" s="175">
        <v>921</v>
      </c>
      <c r="F481" s="174" t="s">
        <v>212</v>
      </c>
      <c r="G481" s="175">
        <v>2052</v>
      </c>
      <c r="H481" s="173">
        <v>82004.797000000006</v>
      </c>
      <c r="I481" s="173">
        <v>83403.323000000004</v>
      </c>
      <c r="J481" s="173">
        <v>84246.505999999994</v>
      </c>
      <c r="K481" s="173">
        <v>84824.232000000004</v>
      </c>
      <c r="L481" s="173">
        <v>83824.163</v>
      </c>
      <c r="M481" s="173">
        <v>84560.907999999996</v>
      </c>
      <c r="N481" s="173">
        <v>83524.017999999996</v>
      </c>
      <c r="O481" s="172">
        <f t="shared" si="8"/>
        <v>586387.94700000004</v>
      </c>
      <c r="P481" s="172">
        <v>586387.94700000004</v>
      </c>
    </row>
    <row r="482" spans="1:16" ht="12" x14ac:dyDescent="0.25">
      <c r="A482" s="177">
        <v>8701</v>
      </c>
      <c r="B482" s="174" t="s">
        <v>214</v>
      </c>
      <c r="C482" s="176" t="s">
        <v>220</v>
      </c>
      <c r="D482" s="175"/>
      <c r="E482" s="175">
        <v>921</v>
      </c>
      <c r="F482" s="174" t="s">
        <v>212</v>
      </c>
      <c r="G482" s="175">
        <v>2053</v>
      </c>
      <c r="H482" s="173">
        <v>81503.993000000002</v>
      </c>
      <c r="I482" s="173">
        <v>83044.331999999995</v>
      </c>
      <c r="J482" s="173">
        <v>83983.869000000006</v>
      </c>
      <c r="K482" s="173">
        <v>84610.14</v>
      </c>
      <c r="L482" s="173">
        <v>84065.347999999998</v>
      </c>
      <c r="M482" s="173">
        <v>83934.131999999998</v>
      </c>
      <c r="N482" s="173">
        <v>83981.665999999997</v>
      </c>
      <c r="O482" s="172">
        <f t="shared" si="8"/>
        <v>585123.48</v>
      </c>
      <c r="P482" s="172">
        <v>585123.48</v>
      </c>
    </row>
    <row r="483" spans="1:16" ht="12" x14ac:dyDescent="0.25">
      <c r="A483" s="177">
        <v>8702</v>
      </c>
      <c r="B483" s="174" t="s">
        <v>214</v>
      </c>
      <c r="C483" s="176" t="s">
        <v>220</v>
      </c>
      <c r="D483" s="175"/>
      <c r="E483" s="175">
        <v>921</v>
      </c>
      <c r="F483" s="174" t="s">
        <v>212</v>
      </c>
      <c r="G483" s="175">
        <v>2054</v>
      </c>
      <c r="H483" s="173">
        <v>80998.506999999998</v>
      </c>
      <c r="I483" s="173">
        <v>82636.691000000006</v>
      </c>
      <c r="J483" s="173">
        <v>83688.597999999998</v>
      </c>
      <c r="K483" s="173">
        <v>84357.142999999996</v>
      </c>
      <c r="L483" s="173">
        <v>84266.153000000006</v>
      </c>
      <c r="M483" s="173">
        <v>83393.085000000006</v>
      </c>
      <c r="N483" s="173">
        <v>84264.93</v>
      </c>
      <c r="O483" s="172">
        <f t="shared" si="8"/>
        <v>583605.10700000008</v>
      </c>
      <c r="P483" s="172">
        <v>583605.10700000008</v>
      </c>
    </row>
    <row r="484" spans="1:16" ht="12" x14ac:dyDescent="0.25">
      <c r="A484" s="177">
        <v>8703</v>
      </c>
      <c r="B484" s="174" t="s">
        <v>214</v>
      </c>
      <c r="C484" s="176" t="s">
        <v>220</v>
      </c>
      <c r="D484" s="175"/>
      <c r="E484" s="175">
        <v>921</v>
      </c>
      <c r="F484" s="174" t="s">
        <v>212</v>
      </c>
      <c r="G484" s="175">
        <v>2055</v>
      </c>
      <c r="H484" s="173">
        <v>80496.58</v>
      </c>
      <c r="I484" s="173">
        <v>82184.81</v>
      </c>
      <c r="J484" s="173">
        <v>83354.502999999997</v>
      </c>
      <c r="K484" s="173">
        <v>84096.94</v>
      </c>
      <c r="L484" s="173">
        <v>84324.77</v>
      </c>
      <c r="M484" s="173">
        <v>83071.286999999997</v>
      </c>
      <c r="N484" s="173">
        <v>84287.955000000002</v>
      </c>
      <c r="O484" s="172">
        <f t="shared" si="8"/>
        <v>581816.84499999997</v>
      </c>
      <c r="P484" s="172">
        <v>581816.84499999997</v>
      </c>
    </row>
    <row r="485" spans="1:16" ht="12" x14ac:dyDescent="0.25">
      <c r="A485" s="177">
        <v>8704</v>
      </c>
      <c r="B485" s="174" t="s">
        <v>214</v>
      </c>
      <c r="C485" s="176" t="s">
        <v>220</v>
      </c>
      <c r="D485" s="175"/>
      <c r="E485" s="175">
        <v>921</v>
      </c>
      <c r="F485" s="174" t="s">
        <v>212</v>
      </c>
      <c r="G485" s="175">
        <v>2056</v>
      </c>
      <c r="H485" s="173">
        <v>80009.680999999997</v>
      </c>
      <c r="I485" s="173">
        <v>81776.926000000007</v>
      </c>
      <c r="J485" s="173">
        <v>83063.297999999995</v>
      </c>
      <c r="K485" s="173">
        <v>83880.301000000007</v>
      </c>
      <c r="L485" s="173">
        <v>84316.841</v>
      </c>
      <c r="M485" s="173">
        <v>82971.788</v>
      </c>
      <c r="N485" s="173">
        <v>84055.085000000006</v>
      </c>
      <c r="O485" s="172">
        <f t="shared" si="8"/>
        <v>580073.92000000004</v>
      </c>
      <c r="P485" s="172">
        <v>580073.92000000004</v>
      </c>
    </row>
    <row r="486" spans="1:16" ht="12" x14ac:dyDescent="0.25">
      <c r="A486" s="177">
        <v>8705</v>
      </c>
      <c r="B486" s="174" t="s">
        <v>214</v>
      </c>
      <c r="C486" s="176" t="s">
        <v>220</v>
      </c>
      <c r="D486" s="175"/>
      <c r="E486" s="175">
        <v>921</v>
      </c>
      <c r="F486" s="174" t="s">
        <v>212</v>
      </c>
      <c r="G486" s="175">
        <v>2057</v>
      </c>
      <c r="H486" s="173">
        <v>79523.684999999998</v>
      </c>
      <c r="I486" s="173">
        <v>81324.184999999998</v>
      </c>
      <c r="J486" s="173">
        <v>82746.042000000001</v>
      </c>
      <c r="K486" s="173">
        <v>83646.247000000003</v>
      </c>
      <c r="L486" s="173">
        <v>84197.29</v>
      </c>
      <c r="M486" s="173">
        <v>83094.206000000006</v>
      </c>
      <c r="N486" s="173">
        <v>83567.209000000003</v>
      </c>
      <c r="O486" s="172">
        <f t="shared" si="8"/>
        <v>578098.86399999994</v>
      </c>
      <c r="P486" s="172">
        <v>578098.86399999994</v>
      </c>
    </row>
    <row r="487" spans="1:16" ht="12" x14ac:dyDescent="0.25">
      <c r="A487" s="177">
        <v>8706</v>
      </c>
      <c r="B487" s="174" t="s">
        <v>214</v>
      </c>
      <c r="C487" s="176" t="s">
        <v>220</v>
      </c>
      <c r="D487" s="175"/>
      <c r="E487" s="175">
        <v>921</v>
      </c>
      <c r="F487" s="174" t="s">
        <v>212</v>
      </c>
      <c r="G487" s="175">
        <v>2058</v>
      </c>
      <c r="H487" s="173">
        <v>79043.861000000004</v>
      </c>
      <c r="I487" s="173">
        <v>80830.258000000002</v>
      </c>
      <c r="J487" s="173">
        <v>82396.081000000006</v>
      </c>
      <c r="K487" s="173">
        <v>83390.173999999999</v>
      </c>
      <c r="L487" s="173">
        <v>83989.8</v>
      </c>
      <c r="M487" s="173">
        <v>83341.39</v>
      </c>
      <c r="N487" s="173">
        <v>82957.506999999998</v>
      </c>
      <c r="O487" s="172">
        <f t="shared" si="8"/>
        <v>575949.071</v>
      </c>
      <c r="P487" s="172">
        <v>575949.071</v>
      </c>
    </row>
    <row r="488" spans="1:16" ht="12" x14ac:dyDescent="0.25">
      <c r="A488" s="177">
        <v>8707</v>
      </c>
      <c r="B488" s="174" t="s">
        <v>214</v>
      </c>
      <c r="C488" s="176" t="s">
        <v>220</v>
      </c>
      <c r="D488" s="175"/>
      <c r="E488" s="175">
        <v>921</v>
      </c>
      <c r="F488" s="174" t="s">
        <v>212</v>
      </c>
      <c r="G488" s="175">
        <v>2059</v>
      </c>
      <c r="H488" s="173">
        <v>78567.460999999996</v>
      </c>
      <c r="I488" s="173">
        <v>80309.152000000002</v>
      </c>
      <c r="J488" s="173">
        <v>82002.482999999993</v>
      </c>
      <c r="K488" s="173">
        <v>83102.563999999998</v>
      </c>
      <c r="L488" s="173">
        <v>83744.070999999996</v>
      </c>
      <c r="M488" s="173">
        <v>83550.425000000003</v>
      </c>
      <c r="N488" s="173">
        <v>82439.902000000002</v>
      </c>
      <c r="O488" s="172">
        <f t="shared" si="8"/>
        <v>573716.05799999996</v>
      </c>
      <c r="P488" s="172">
        <v>573716.05799999996</v>
      </c>
    </row>
    <row r="489" spans="1:16" ht="12" x14ac:dyDescent="0.25">
      <c r="A489" s="177">
        <v>8708</v>
      </c>
      <c r="B489" s="174" t="s">
        <v>214</v>
      </c>
      <c r="C489" s="176" t="s">
        <v>220</v>
      </c>
      <c r="D489" s="175"/>
      <c r="E489" s="175">
        <v>921</v>
      </c>
      <c r="F489" s="174" t="s">
        <v>212</v>
      </c>
      <c r="G489" s="175">
        <v>2060</v>
      </c>
      <c r="H489" s="173">
        <v>78090.441000000006</v>
      </c>
      <c r="I489" s="173">
        <v>79777.926000000007</v>
      </c>
      <c r="J489" s="173">
        <v>81557.368000000002</v>
      </c>
      <c r="K489" s="173">
        <v>82776.337</v>
      </c>
      <c r="L489" s="173">
        <v>83490.84</v>
      </c>
      <c r="M489" s="173">
        <v>83618.672000000006</v>
      </c>
      <c r="N489" s="173">
        <v>82142.888999999996</v>
      </c>
      <c r="O489" s="172">
        <f t="shared" si="8"/>
        <v>571454.473</v>
      </c>
      <c r="P489" s="172">
        <v>571454.473</v>
      </c>
    </row>
    <row r="490" spans="1:16" ht="24.6" customHeight="1" x14ac:dyDescent="0.25">
      <c r="A490" s="177">
        <v>8869</v>
      </c>
      <c r="B490" s="174" t="s">
        <v>215</v>
      </c>
      <c r="C490" s="176" t="s">
        <v>219</v>
      </c>
      <c r="D490" s="175"/>
      <c r="E490" s="175">
        <v>1832</v>
      </c>
      <c r="F490" s="174" t="s">
        <v>212</v>
      </c>
      <c r="G490" s="175">
        <v>2014</v>
      </c>
      <c r="H490" s="173">
        <v>75460.553</v>
      </c>
      <c r="I490" s="173">
        <v>83479.284</v>
      </c>
      <c r="J490" s="173">
        <v>94585.445000000007</v>
      </c>
      <c r="K490" s="173">
        <v>80379.074999999997</v>
      </c>
      <c r="L490" s="173">
        <v>80668.695999999996</v>
      </c>
      <c r="M490" s="173">
        <v>92201.072</v>
      </c>
      <c r="N490" s="173">
        <v>88904.404999999999</v>
      </c>
      <c r="O490" s="172">
        <f t="shared" si="8"/>
        <v>595678.53</v>
      </c>
      <c r="P490" s="172">
        <v>595678.53</v>
      </c>
    </row>
    <row r="491" spans="1:16" ht="12" x14ac:dyDescent="0.25">
      <c r="A491" s="177">
        <v>8870</v>
      </c>
      <c r="B491" s="174" t="s">
        <v>215</v>
      </c>
      <c r="C491" s="176" t="s">
        <v>219</v>
      </c>
      <c r="D491" s="175"/>
      <c r="E491" s="175">
        <v>1832</v>
      </c>
      <c r="F491" s="174" t="s">
        <v>212</v>
      </c>
      <c r="G491" s="175">
        <v>2015</v>
      </c>
      <c r="H491" s="173">
        <v>74609.028999999995</v>
      </c>
      <c r="I491" s="173">
        <v>80400.016000000003</v>
      </c>
      <c r="J491" s="173">
        <v>95119.606</v>
      </c>
      <c r="K491" s="173">
        <v>82310.883000000002</v>
      </c>
      <c r="L491" s="173">
        <v>78945.991999999998</v>
      </c>
      <c r="M491" s="173">
        <v>90639.71</v>
      </c>
      <c r="N491" s="173">
        <v>90837.562000000005</v>
      </c>
      <c r="O491" s="172">
        <f t="shared" si="8"/>
        <v>592862.79799999995</v>
      </c>
      <c r="P491" s="172">
        <v>592862.79799999995</v>
      </c>
    </row>
    <row r="492" spans="1:16" ht="12" x14ac:dyDescent="0.25">
      <c r="A492" s="177">
        <v>8871</v>
      </c>
      <c r="B492" s="174" t="s">
        <v>215</v>
      </c>
      <c r="C492" s="176" t="s">
        <v>219</v>
      </c>
      <c r="D492" s="175"/>
      <c r="E492" s="175">
        <v>1832</v>
      </c>
      <c r="F492" s="174" t="s">
        <v>212</v>
      </c>
      <c r="G492" s="175">
        <v>2016</v>
      </c>
      <c r="H492" s="173">
        <v>73661.271999999997</v>
      </c>
      <c r="I492" s="173">
        <v>78095.895999999993</v>
      </c>
      <c r="J492" s="173">
        <v>93979.012000000002</v>
      </c>
      <c r="K492" s="173">
        <v>84920.683999999994</v>
      </c>
      <c r="L492" s="173">
        <v>78024.736999999994</v>
      </c>
      <c r="M492" s="173">
        <v>88458.864000000001</v>
      </c>
      <c r="N492" s="173">
        <v>92011.831999999995</v>
      </c>
      <c r="O492" s="172">
        <f t="shared" si="8"/>
        <v>589152.29700000002</v>
      </c>
      <c r="P492" s="172">
        <v>589152.29700000002</v>
      </c>
    </row>
    <row r="493" spans="1:16" ht="12" x14ac:dyDescent="0.25">
      <c r="A493" s="177">
        <v>8872</v>
      </c>
      <c r="B493" s="174" t="s">
        <v>215</v>
      </c>
      <c r="C493" s="176" t="s">
        <v>219</v>
      </c>
      <c r="D493" s="175"/>
      <c r="E493" s="175">
        <v>1832</v>
      </c>
      <c r="F493" s="174" t="s">
        <v>212</v>
      </c>
      <c r="G493" s="175">
        <v>2017</v>
      </c>
      <c r="H493" s="173">
        <v>72736.767999999996</v>
      </c>
      <c r="I493" s="173">
        <v>76630.539999999994</v>
      </c>
      <c r="J493" s="173">
        <v>91012.131999999998</v>
      </c>
      <c r="K493" s="173">
        <v>88328.569000000003</v>
      </c>
      <c r="L493" s="173">
        <v>77893.524000000005</v>
      </c>
      <c r="M493" s="173">
        <v>85657.714000000007</v>
      </c>
      <c r="N493" s="173">
        <v>92501.591</v>
      </c>
      <c r="O493" s="172">
        <f t="shared" si="8"/>
        <v>584760.83800000011</v>
      </c>
      <c r="P493" s="172">
        <v>584760.83800000011</v>
      </c>
    </row>
    <row r="494" spans="1:16" ht="12" x14ac:dyDescent="0.25">
      <c r="A494" s="177">
        <v>8873</v>
      </c>
      <c r="B494" s="174" t="s">
        <v>215</v>
      </c>
      <c r="C494" s="176" t="s">
        <v>219</v>
      </c>
      <c r="D494" s="175"/>
      <c r="E494" s="175">
        <v>1832</v>
      </c>
      <c r="F494" s="174" t="s">
        <v>212</v>
      </c>
      <c r="G494" s="175">
        <v>2018</v>
      </c>
      <c r="H494" s="173">
        <v>71882.384000000005</v>
      </c>
      <c r="I494" s="173">
        <v>75758.918999999994</v>
      </c>
      <c r="J494" s="173">
        <v>86937.754000000001</v>
      </c>
      <c r="K494" s="173">
        <v>91767.61</v>
      </c>
      <c r="L494" s="173">
        <v>78537.255000000005</v>
      </c>
      <c r="M494" s="173">
        <v>82657.562000000005</v>
      </c>
      <c r="N494" s="173">
        <v>92285.195000000007</v>
      </c>
      <c r="O494" s="172">
        <f t="shared" si="8"/>
        <v>579826.679</v>
      </c>
      <c r="P494" s="172">
        <v>579826.679</v>
      </c>
    </row>
    <row r="495" spans="1:16" ht="12" x14ac:dyDescent="0.25">
      <c r="A495" s="177">
        <v>8874</v>
      </c>
      <c r="B495" s="174" t="s">
        <v>215</v>
      </c>
      <c r="C495" s="176" t="s">
        <v>219</v>
      </c>
      <c r="D495" s="175"/>
      <c r="E495" s="175">
        <v>1832</v>
      </c>
      <c r="F495" s="174" t="s">
        <v>212</v>
      </c>
      <c r="G495" s="175">
        <v>2019</v>
      </c>
      <c r="H495" s="173">
        <v>71187.591</v>
      </c>
      <c r="I495" s="173">
        <v>75004.054000000004</v>
      </c>
      <c r="J495" s="173">
        <v>82963.020999999993</v>
      </c>
      <c r="K495" s="173">
        <v>94083.960999999996</v>
      </c>
      <c r="L495" s="173">
        <v>79883.305999999997</v>
      </c>
      <c r="M495" s="173">
        <v>80088.937000000005</v>
      </c>
      <c r="N495" s="173">
        <v>91369.044999999998</v>
      </c>
      <c r="O495" s="172">
        <f t="shared" si="8"/>
        <v>574579.91500000004</v>
      </c>
      <c r="P495" s="172">
        <v>574579.91500000004</v>
      </c>
    </row>
    <row r="496" spans="1:16" ht="12" x14ac:dyDescent="0.25">
      <c r="A496" s="177">
        <v>8875</v>
      </c>
      <c r="B496" s="174" t="s">
        <v>215</v>
      </c>
      <c r="C496" s="176" t="s">
        <v>219</v>
      </c>
      <c r="D496" s="175"/>
      <c r="E496" s="175">
        <v>1832</v>
      </c>
      <c r="F496" s="174" t="s">
        <v>212</v>
      </c>
      <c r="G496" s="175">
        <v>2020</v>
      </c>
      <c r="H496" s="173">
        <v>70705.62</v>
      </c>
      <c r="I496" s="173">
        <v>74080.247000000003</v>
      </c>
      <c r="J496" s="173">
        <v>79863.097999999998</v>
      </c>
      <c r="K496" s="173">
        <v>94589.73</v>
      </c>
      <c r="L496" s="173">
        <v>81820.311000000002</v>
      </c>
      <c r="M496" s="173">
        <v>78365.084000000003</v>
      </c>
      <c r="N496" s="173">
        <v>89807.365000000005</v>
      </c>
      <c r="O496" s="172">
        <f t="shared" si="8"/>
        <v>569231.45499999996</v>
      </c>
      <c r="P496" s="172">
        <v>569231.45499999996</v>
      </c>
    </row>
    <row r="497" spans="1:16" ht="12" x14ac:dyDescent="0.25">
      <c r="A497" s="177">
        <v>10046</v>
      </c>
      <c r="B497" s="174" t="s">
        <v>214</v>
      </c>
      <c r="C497" s="176" t="s">
        <v>219</v>
      </c>
      <c r="D497" s="175"/>
      <c r="E497" s="175">
        <v>1832</v>
      </c>
      <c r="F497" s="174" t="s">
        <v>212</v>
      </c>
      <c r="G497" s="175">
        <v>2021</v>
      </c>
      <c r="H497" s="173">
        <v>70457.861000000004</v>
      </c>
      <c r="I497" s="173">
        <v>73213.3</v>
      </c>
      <c r="J497" s="173">
        <v>77619.085999999996</v>
      </c>
      <c r="K497" s="173">
        <v>93505.34</v>
      </c>
      <c r="L497" s="173">
        <v>84466.376000000004</v>
      </c>
      <c r="M497" s="173">
        <v>77499.433000000005</v>
      </c>
      <c r="N497" s="173">
        <v>87688.248000000007</v>
      </c>
      <c r="O497" s="172">
        <f t="shared" si="8"/>
        <v>564449.64400000009</v>
      </c>
      <c r="P497" s="172">
        <v>564449.64400000009</v>
      </c>
    </row>
    <row r="498" spans="1:16" ht="12" x14ac:dyDescent="0.25">
      <c r="A498" s="177">
        <v>10047</v>
      </c>
      <c r="B498" s="174" t="s">
        <v>214</v>
      </c>
      <c r="C498" s="176" t="s">
        <v>219</v>
      </c>
      <c r="D498" s="175"/>
      <c r="E498" s="175">
        <v>1832</v>
      </c>
      <c r="F498" s="174" t="s">
        <v>212</v>
      </c>
      <c r="G498" s="175">
        <v>2022</v>
      </c>
      <c r="H498" s="173">
        <v>70345.804999999993</v>
      </c>
      <c r="I498" s="173">
        <v>72314.891000000003</v>
      </c>
      <c r="J498" s="173">
        <v>76163.501999999993</v>
      </c>
      <c r="K498" s="173">
        <v>90550.588000000003</v>
      </c>
      <c r="L498" s="173">
        <v>87864.865000000005</v>
      </c>
      <c r="M498" s="173">
        <v>77374.505000000005</v>
      </c>
      <c r="N498" s="173">
        <v>84910.369000000006</v>
      </c>
      <c r="O498" s="172">
        <f t="shared" si="8"/>
        <v>559524.52499999991</v>
      </c>
      <c r="P498" s="172">
        <v>559524.52499999991</v>
      </c>
    </row>
    <row r="499" spans="1:16" ht="12" x14ac:dyDescent="0.25">
      <c r="A499" s="177">
        <v>10048</v>
      </c>
      <c r="B499" s="174" t="s">
        <v>214</v>
      </c>
      <c r="C499" s="176" t="s">
        <v>219</v>
      </c>
      <c r="D499" s="175"/>
      <c r="E499" s="175">
        <v>1832</v>
      </c>
      <c r="F499" s="174" t="s">
        <v>212</v>
      </c>
      <c r="G499" s="175">
        <v>2023</v>
      </c>
      <c r="H499" s="173">
        <v>70379.305999999997</v>
      </c>
      <c r="I499" s="173">
        <v>71449.857999999993</v>
      </c>
      <c r="J499" s="173">
        <v>75277.607999999993</v>
      </c>
      <c r="K499" s="173">
        <v>86468.078999999998</v>
      </c>
      <c r="L499" s="173">
        <v>91275.865999999995</v>
      </c>
      <c r="M499" s="173">
        <v>77996.245999999999</v>
      </c>
      <c r="N499" s="173">
        <v>81916.521999999997</v>
      </c>
      <c r="O499" s="172">
        <f t="shared" si="8"/>
        <v>554763.48499999999</v>
      </c>
      <c r="P499" s="172">
        <v>554763.48499999999</v>
      </c>
    </row>
    <row r="500" spans="1:16" ht="12" x14ac:dyDescent="0.25">
      <c r="A500" s="177">
        <v>10049</v>
      </c>
      <c r="B500" s="174" t="s">
        <v>214</v>
      </c>
      <c r="C500" s="176" t="s">
        <v>219</v>
      </c>
      <c r="D500" s="175"/>
      <c r="E500" s="175">
        <v>1832</v>
      </c>
      <c r="F500" s="174" t="s">
        <v>212</v>
      </c>
      <c r="G500" s="175">
        <v>2024</v>
      </c>
      <c r="H500" s="173">
        <v>70564.820999999996</v>
      </c>
      <c r="I500" s="173">
        <v>70737.554999999993</v>
      </c>
      <c r="J500" s="173">
        <v>74514.672999999995</v>
      </c>
      <c r="K500" s="173">
        <v>82491.856</v>
      </c>
      <c r="L500" s="173">
        <v>93577.070999999996</v>
      </c>
      <c r="M500" s="173">
        <v>79322.006999999998</v>
      </c>
      <c r="N500" s="173">
        <v>79361.111000000004</v>
      </c>
      <c r="O500" s="172">
        <f t="shared" si="8"/>
        <v>550569.09400000004</v>
      </c>
      <c r="P500" s="172">
        <v>550569.09400000004</v>
      </c>
    </row>
    <row r="501" spans="1:16" ht="12" x14ac:dyDescent="0.25">
      <c r="A501" s="177">
        <v>10050</v>
      </c>
      <c r="B501" s="174" t="s">
        <v>214</v>
      </c>
      <c r="C501" s="176" t="s">
        <v>219</v>
      </c>
      <c r="D501" s="175"/>
      <c r="E501" s="175">
        <v>1832</v>
      </c>
      <c r="F501" s="174" t="s">
        <v>212</v>
      </c>
      <c r="G501" s="175">
        <v>2025</v>
      </c>
      <c r="H501" s="173">
        <v>70885.351999999999</v>
      </c>
      <c r="I501" s="173">
        <v>70248.384999999995</v>
      </c>
      <c r="J501" s="173">
        <v>73596.596000000005</v>
      </c>
      <c r="K501" s="173">
        <v>79405.236999999994</v>
      </c>
      <c r="L501" s="173">
        <v>94091.206000000006</v>
      </c>
      <c r="M501" s="173">
        <v>81255.34</v>
      </c>
      <c r="N501" s="173">
        <v>77663.062000000005</v>
      </c>
      <c r="O501" s="172">
        <f t="shared" si="8"/>
        <v>547145.17799999996</v>
      </c>
      <c r="P501" s="172">
        <v>547145.17799999996</v>
      </c>
    </row>
    <row r="502" spans="1:16" ht="12" x14ac:dyDescent="0.25">
      <c r="A502" s="177">
        <v>10051</v>
      </c>
      <c r="B502" s="174" t="s">
        <v>214</v>
      </c>
      <c r="C502" s="176" t="s">
        <v>219</v>
      </c>
      <c r="D502" s="175"/>
      <c r="E502" s="175">
        <v>1832</v>
      </c>
      <c r="F502" s="174" t="s">
        <v>212</v>
      </c>
      <c r="G502" s="175">
        <v>2026</v>
      </c>
      <c r="H502" s="173">
        <v>71355.048999999999</v>
      </c>
      <c r="I502" s="173">
        <v>70007.45</v>
      </c>
      <c r="J502" s="173">
        <v>72719.129000000001</v>
      </c>
      <c r="K502" s="173">
        <v>77147.264999999999</v>
      </c>
      <c r="L502" s="173">
        <v>92989.006999999998</v>
      </c>
      <c r="M502" s="173">
        <v>83877.024000000005</v>
      </c>
      <c r="N502" s="173">
        <v>76786.445999999996</v>
      </c>
      <c r="O502" s="172">
        <f t="shared" si="8"/>
        <v>544881.37</v>
      </c>
      <c r="P502" s="172">
        <v>544881.37</v>
      </c>
    </row>
    <row r="503" spans="1:16" ht="12" x14ac:dyDescent="0.25">
      <c r="A503" s="177">
        <v>10052</v>
      </c>
      <c r="B503" s="174" t="s">
        <v>214</v>
      </c>
      <c r="C503" s="176" t="s">
        <v>219</v>
      </c>
      <c r="D503" s="175"/>
      <c r="E503" s="175">
        <v>1832</v>
      </c>
      <c r="F503" s="174" t="s">
        <v>212</v>
      </c>
      <c r="G503" s="175">
        <v>2027</v>
      </c>
      <c r="H503" s="173">
        <v>71942.881999999998</v>
      </c>
      <c r="I503" s="173">
        <v>69916.634000000005</v>
      </c>
      <c r="J503" s="173">
        <v>71830.676999999996</v>
      </c>
      <c r="K503" s="173">
        <v>75696.851999999999</v>
      </c>
      <c r="L503" s="173">
        <v>90038.767000000007</v>
      </c>
      <c r="M503" s="173">
        <v>87269.146999999997</v>
      </c>
      <c r="N503" s="173">
        <v>76663.096000000005</v>
      </c>
      <c r="O503" s="172">
        <f t="shared" si="8"/>
        <v>543358.05499999993</v>
      </c>
      <c r="P503" s="172">
        <v>543358.05499999993</v>
      </c>
    </row>
    <row r="504" spans="1:16" ht="12" x14ac:dyDescent="0.25">
      <c r="A504" s="177">
        <v>10053</v>
      </c>
      <c r="B504" s="174" t="s">
        <v>214</v>
      </c>
      <c r="C504" s="176" t="s">
        <v>219</v>
      </c>
      <c r="D504" s="175"/>
      <c r="E504" s="175">
        <v>1832</v>
      </c>
      <c r="F504" s="174" t="s">
        <v>212</v>
      </c>
      <c r="G504" s="175">
        <v>2028</v>
      </c>
      <c r="H504" s="173">
        <v>72543.178</v>
      </c>
      <c r="I504" s="173">
        <v>69971.740000000005</v>
      </c>
      <c r="J504" s="173">
        <v>70988.048999999999</v>
      </c>
      <c r="K504" s="173">
        <v>74828.838000000003</v>
      </c>
      <c r="L504" s="173">
        <v>85978.342999999993</v>
      </c>
      <c r="M504" s="173">
        <v>90684.828999999998</v>
      </c>
      <c r="N504" s="173">
        <v>77293.517000000007</v>
      </c>
      <c r="O504" s="172">
        <f t="shared" si="8"/>
        <v>542288.49399999995</v>
      </c>
      <c r="P504" s="172">
        <v>542288.49399999995</v>
      </c>
    </row>
    <row r="505" spans="1:16" ht="12" x14ac:dyDescent="0.25">
      <c r="A505" s="177">
        <v>10054</v>
      </c>
      <c r="B505" s="174" t="s">
        <v>214</v>
      </c>
      <c r="C505" s="176" t="s">
        <v>219</v>
      </c>
      <c r="D505" s="175"/>
      <c r="E505" s="175">
        <v>1832</v>
      </c>
      <c r="F505" s="174" t="s">
        <v>212</v>
      </c>
      <c r="G505" s="175">
        <v>2029</v>
      </c>
      <c r="H505" s="173">
        <v>72993.259000000005</v>
      </c>
      <c r="I505" s="173">
        <v>70164.326000000001</v>
      </c>
      <c r="J505" s="173">
        <v>70294.748000000007</v>
      </c>
      <c r="K505" s="173">
        <v>74083.56</v>
      </c>
      <c r="L505" s="173">
        <v>82027.763000000006</v>
      </c>
      <c r="M505" s="173">
        <v>92992.388000000006</v>
      </c>
      <c r="N505" s="173">
        <v>78626.542000000001</v>
      </c>
      <c r="O505" s="172">
        <f t="shared" si="8"/>
        <v>541182.58600000013</v>
      </c>
      <c r="P505" s="172">
        <v>541182.58600000013</v>
      </c>
    </row>
    <row r="506" spans="1:16" ht="12" x14ac:dyDescent="0.25">
      <c r="A506" s="177">
        <v>10055</v>
      </c>
      <c r="B506" s="174" t="s">
        <v>214</v>
      </c>
      <c r="C506" s="176" t="s">
        <v>219</v>
      </c>
      <c r="D506" s="175"/>
      <c r="E506" s="175">
        <v>1832</v>
      </c>
      <c r="F506" s="174" t="s">
        <v>212</v>
      </c>
      <c r="G506" s="175">
        <v>2030</v>
      </c>
      <c r="H506" s="173">
        <v>73186.028000000006</v>
      </c>
      <c r="I506" s="173">
        <v>70477.395999999993</v>
      </c>
      <c r="J506" s="173">
        <v>69811.698000000004</v>
      </c>
      <c r="K506" s="173">
        <v>73176.509000000005</v>
      </c>
      <c r="L506" s="173">
        <v>78961.221999999994</v>
      </c>
      <c r="M506" s="173">
        <v>93513.034</v>
      </c>
      <c r="N506" s="173">
        <v>80562.904999999999</v>
      </c>
      <c r="O506" s="172">
        <f t="shared" si="8"/>
        <v>539688.79200000002</v>
      </c>
      <c r="P506" s="172">
        <v>539688.79200000002</v>
      </c>
    </row>
    <row r="507" spans="1:16" ht="12" x14ac:dyDescent="0.25">
      <c r="A507" s="177">
        <v>10056</v>
      </c>
      <c r="B507" s="174" t="s">
        <v>214</v>
      </c>
      <c r="C507" s="176" t="s">
        <v>219</v>
      </c>
      <c r="D507" s="175"/>
      <c r="E507" s="175">
        <v>1832</v>
      </c>
      <c r="F507" s="174" t="s">
        <v>212</v>
      </c>
      <c r="G507" s="175">
        <v>2031</v>
      </c>
      <c r="H507" s="173">
        <v>73170.483999999997</v>
      </c>
      <c r="I507" s="173">
        <v>70969.331999999995</v>
      </c>
      <c r="J507" s="173">
        <v>69582.369000000006</v>
      </c>
      <c r="K507" s="173">
        <v>72304.601999999999</v>
      </c>
      <c r="L507" s="173">
        <v>76711.353000000003</v>
      </c>
      <c r="M507" s="173">
        <v>92407.748000000007</v>
      </c>
      <c r="N507" s="173">
        <v>83166.112999999998</v>
      </c>
      <c r="O507" s="172">
        <f t="shared" si="8"/>
        <v>538312.00100000005</v>
      </c>
      <c r="P507" s="172">
        <v>538312.00100000005</v>
      </c>
    </row>
    <row r="508" spans="1:16" ht="12" x14ac:dyDescent="0.25">
      <c r="A508" s="177">
        <v>10057</v>
      </c>
      <c r="B508" s="174" t="s">
        <v>214</v>
      </c>
      <c r="C508" s="176" t="s">
        <v>219</v>
      </c>
      <c r="D508" s="175"/>
      <c r="E508" s="175">
        <v>1832</v>
      </c>
      <c r="F508" s="174" t="s">
        <v>212</v>
      </c>
      <c r="G508" s="175">
        <v>2032</v>
      </c>
      <c r="H508" s="173">
        <v>72894.527000000002</v>
      </c>
      <c r="I508" s="173">
        <v>71576.258000000002</v>
      </c>
      <c r="J508" s="173">
        <v>69504.819000000003</v>
      </c>
      <c r="K508" s="173">
        <v>71427.569000000003</v>
      </c>
      <c r="L508" s="173">
        <v>75274.758000000002</v>
      </c>
      <c r="M508" s="173">
        <v>89477.865999999995</v>
      </c>
      <c r="N508" s="173">
        <v>86551.085999999996</v>
      </c>
      <c r="O508" s="172">
        <f t="shared" si="8"/>
        <v>536706.88299999991</v>
      </c>
      <c r="P508" s="172">
        <v>536706.88299999991</v>
      </c>
    </row>
    <row r="509" spans="1:16" ht="12" x14ac:dyDescent="0.25">
      <c r="A509" s="177">
        <v>10058</v>
      </c>
      <c r="B509" s="174" t="s">
        <v>214</v>
      </c>
      <c r="C509" s="176" t="s">
        <v>219</v>
      </c>
      <c r="D509" s="175"/>
      <c r="E509" s="175">
        <v>1832</v>
      </c>
      <c r="F509" s="174" t="s">
        <v>212</v>
      </c>
      <c r="G509" s="175">
        <v>2033</v>
      </c>
      <c r="H509" s="173">
        <v>72403.490999999995</v>
      </c>
      <c r="I509" s="173">
        <v>72183.626999999993</v>
      </c>
      <c r="J509" s="173">
        <v>69569.837</v>
      </c>
      <c r="K509" s="173">
        <v>70596.035000000003</v>
      </c>
      <c r="L509" s="173">
        <v>74418.444000000003</v>
      </c>
      <c r="M509" s="173">
        <v>85447.206000000006</v>
      </c>
      <c r="N509" s="173">
        <v>89965.735000000001</v>
      </c>
      <c r="O509" s="172">
        <f t="shared" si="8"/>
        <v>534584.375</v>
      </c>
      <c r="P509" s="172">
        <v>534584.375</v>
      </c>
    </row>
    <row r="510" spans="1:16" ht="12" x14ac:dyDescent="0.25">
      <c r="A510" s="177">
        <v>10059</v>
      </c>
      <c r="B510" s="174" t="s">
        <v>214</v>
      </c>
      <c r="C510" s="176" t="s">
        <v>219</v>
      </c>
      <c r="D510" s="175"/>
      <c r="E510" s="175">
        <v>1832</v>
      </c>
      <c r="F510" s="174" t="s">
        <v>212</v>
      </c>
      <c r="G510" s="175">
        <v>2034</v>
      </c>
      <c r="H510" s="173">
        <v>71781.665999999997</v>
      </c>
      <c r="I510" s="173">
        <v>72627.952000000005</v>
      </c>
      <c r="J510" s="173">
        <v>69766.736000000004</v>
      </c>
      <c r="K510" s="173">
        <v>69910.865000000005</v>
      </c>
      <c r="L510" s="173">
        <v>73681.445999999996</v>
      </c>
      <c r="M510" s="173">
        <v>81523.361999999994</v>
      </c>
      <c r="N510" s="173">
        <v>92274.384000000005</v>
      </c>
      <c r="O510" s="172">
        <f t="shared" si="8"/>
        <v>531566.41099999996</v>
      </c>
      <c r="P510" s="172">
        <v>531566.41099999996</v>
      </c>
    </row>
    <row r="511" spans="1:16" ht="12" x14ac:dyDescent="0.25">
      <c r="A511" s="177">
        <v>10060</v>
      </c>
      <c r="B511" s="174" t="s">
        <v>214</v>
      </c>
      <c r="C511" s="176" t="s">
        <v>219</v>
      </c>
      <c r="D511" s="175"/>
      <c r="E511" s="175">
        <v>1832</v>
      </c>
      <c r="F511" s="174" t="s">
        <v>212</v>
      </c>
      <c r="G511" s="175">
        <v>2035</v>
      </c>
      <c r="H511" s="173">
        <v>71086.494999999995</v>
      </c>
      <c r="I511" s="173">
        <v>72807.334000000003</v>
      </c>
      <c r="J511" s="173">
        <v>70075.752999999997</v>
      </c>
      <c r="K511" s="173">
        <v>69431.466</v>
      </c>
      <c r="L511" s="173">
        <v>72780.597999999998</v>
      </c>
      <c r="M511" s="173">
        <v>78476.032999999996</v>
      </c>
      <c r="N511" s="173">
        <v>92797.341</v>
      </c>
      <c r="O511" s="172">
        <f t="shared" si="8"/>
        <v>527455.02</v>
      </c>
      <c r="P511" s="172">
        <v>527455.02</v>
      </c>
    </row>
    <row r="512" spans="1:16" ht="12" x14ac:dyDescent="0.25">
      <c r="A512" s="177">
        <v>10061</v>
      </c>
      <c r="B512" s="174" t="s">
        <v>214</v>
      </c>
      <c r="C512" s="176" t="s">
        <v>219</v>
      </c>
      <c r="D512" s="175"/>
      <c r="E512" s="175">
        <v>1832</v>
      </c>
      <c r="F512" s="174" t="s">
        <v>212</v>
      </c>
      <c r="G512" s="175">
        <v>2036</v>
      </c>
      <c r="H512" s="173">
        <v>70361.27</v>
      </c>
      <c r="I512" s="173">
        <v>72813.047000000006</v>
      </c>
      <c r="J512" s="173">
        <v>70577.604000000007</v>
      </c>
      <c r="K512" s="173">
        <v>69208.395000000004</v>
      </c>
      <c r="L512" s="173">
        <v>71916.067999999999</v>
      </c>
      <c r="M512" s="173">
        <v>76243.937999999995</v>
      </c>
      <c r="N512" s="173">
        <v>91701.987999999998</v>
      </c>
      <c r="O512" s="172">
        <f t="shared" si="8"/>
        <v>522822.31000000006</v>
      </c>
      <c r="P512" s="172">
        <v>522822.31000000006</v>
      </c>
    </row>
    <row r="513" spans="1:16" ht="12" x14ac:dyDescent="0.25">
      <c r="A513" s="177">
        <v>10062</v>
      </c>
      <c r="B513" s="174" t="s">
        <v>214</v>
      </c>
      <c r="C513" s="176" t="s">
        <v>219</v>
      </c>
      <c r="D513" s="175"/>
      <c r="E513" s="175">
        <v>1832</v>
      </c>
      <c r="F513" s="174" t="s">
        <v>212</v>
      </c>
      <c r="G513" s="175">
        <v>2037</v>
      </c>
      <c r="H513" s="173">
        <v>69552.775999999998</v>
      </c>
      <c r="I513" s="173">
        <v>72549.654999999999</v>
      </c>
      <c r="J513" s="173">
        <v>71189.414000000004</v>
      </c>
      <c r="K513" s="173">
        <v>69134.956999999995</v>
      </c>
      <c r="L513" s="173">
        <v>71044.869000000006</v>
      </c>
      <c r="M513" s="173">
        <v>74818.106</v>
      </c>
      <c r="N513" s="173">
        <v>88791.790999999997</v>
      </c>
      <c r="O513" s="172">
        <f t="shared" si="8"/>
        <v>517081.56799999997</v>
      </c>
      <c r="P513" s="172">
        <v>517081.56799999997</v>
      </c>
    </row>
    <row r="514" spans="1:16" ht="12" x14ac:dyDescent="0.25">
      <c r="A514" s="177">
        <v>10063</v>
      </c>
      <c r="B514" s="174" t="s">
        <v>214</v>
      </c>
      <c r="C514" s="176" t="s">
        <v>219</v>
      </c>
      <c r="D514" s="175"/>
      <c r="E514" s="175">
        <v>1832</v>
      </c>
      <c r="F514" s="174" t="s">
        <v>212</v>
      </c>
      <c r="G514" s="175">
        <v>2038</v>
      </c>
      <c r="H514" s="173">
        <v>68703.548999999999</v>
      </c>
      <c r="I514" s="173">
        <v>72059.722999999998</v>
      </c>
      <c r="J514" s="173">
        <v>71797.551999999996</v>
      </c>
      <c r="K514" s="173">
        <v>69202.441999999995</v>
      </c>
      <c r="L514" s="173">
        <v>70218.338000000003</v>
      </c>
      <c r="M514" s="173">
        <v>73967.468999999997</v>
      </c>
      <c r="N514" s="173">
        <v>84788.307000000001</v>
      </c>
      <c r="O514" s="172">
        <f t="shared" si="8"/>
        <v>510737.38</v>
      </c>
      <c r="P514" s="172">
        <v>510737.38</v>
      </c>
    </row>
    <row r="515" spans="1:16" ht="12" x14ac:dyDescent="0.25">
      <c r="A515" s="177">
        <v>10064</v>
      </c>
      <c r="B515" s="174" t="s">
        <v>214</v>
      </c>
      <c r="C515" s="176" t="s">
        <v>219</v>
      </c>
      <c r="D515" s="175"/>
      <c r="E515" s="175">
        <v>1832</v>
      </c>
      <c r="F515" s="174" t="s">
        <v>212</v>
      </c>
      <c r="G515" s="175">
        <v>2039</v>
      </c>
      <c r="H515" s="173">
        <v>67867.494999999995</v>
      </c>
      <c r="I515" s="173">
        <v>71429.285999999993</v>
      </c>
      <c r="J515" s="173">
        <v>72239.354000000007</v>
      </c>
      <c r="K515" s="173">
        <v>69400.482000000004</v>
      </c>
      <c r="L515" s="173">
        <v>69537.808999999994</v>
      </c>
      <c r="M515" s="173">
        <v>73235.398000000001</v>
      </c>
      <c r="N515" s="173">
        <v>80894.277000000002</v>
      </c>
      <c r="O515" s="172">
        <f t="shared" si="8"/>
        <v>504604.10100000002</v>
      </c>
      <c r="P515" s="172">
        <v>504604.10100000002</v>
      </c>
    </row>
    <row r="516" spans="1:16" ht="12" x14ac:dyDescent="0.25">
      <c r="A516" s="177">
        <v>10065</v>
      </c>
      <c r="B516" s="174" t="s">
        <v>214</v>
      </c>
      <c r="C516" s="176" t="s">
        <v>219</v>
      </c>
      <c r="D516" s="175"/>
      <c r="E516" s="175">
        <v>1832</v>
      </c>
      <c r="F516" s="174" t="s">
        <v>212</v>
      </c>
      <c r="G516" s="175">
        <v>2040</v>
      </c>
      <c r="H516" s="173">
        <v>67080.209000000003</v>
      </c>
      <c r="I516" s="173">
        <v>70721.698000000004</v>
      </c>
      <c r="J516" s="173">
        <v>72411.839000000007</v>
      </c>
      <c r="K516" s="173">
        <v>69708.824999999997</v>
      </c>
      <c r="L516" s="173">
        <v>69062.838000000003</v>
      </c>
      <c r="M516" s="173">
        <v>72341.684999999998</v>
      </c>
      <c r="N516" s="173">
        <v>77874.485000000001</v>
      </c>
      <c r="O516" s="172">
        <f t="shared" si="8"/>
        <v>499201.57899999997</v>
      </c>
      <c r="P516" s="172">
        <v>499201.57899999997</v>
      </c>
    </row>
    <row r="517" spans="1:16" ht="12" x14ac:dyDescent="0.25">
      <c r="A517" s="177">
        <v>10066</v>
      </c>
      <c r="B517" s="174" t="s">
        <v>214</v>
      </c>
      <c r="C517" s="176" t="s">
        <v>219</v>
      </c>
      <c r="D517" s="175"/>
      <c r="E517" s="175">
        <v>1832</v>
      </c>
      <c r="F517" s="174" t="s">
        <v>212</v>
      </c>
      <c r="G517" s="175">
        <v>2041</v>
      </c>
      <c r="H517" s="173">
        <v>66403.572</v>
      </c>
      <c r="I517" s="173">
        <v>70014.346999999994</v>
      </c>
      <c r="J517" s="173">
        <v>72424.81</v>
      </c>
      <c r="K517" s="173">
        <v>70211.633000000002</v>
      </c>
      <c r="L517" s="173">
        <v>68841.917000000001</v>
      </c>
      <c r="M517" s="173">
        <v>71481.710000000006</v>
      </c>
      <c r="N517" s="173">
        <v>75659.381999999998</v>
      </c>
      <c r="O517" s="172">
        <f t="shared" si="8"/>
        <v>495037.37099999998</v>
      </c>
      <c r="P517" s="172">
        <v>495037.37099999998</v>
      </c>
    </row>
    <row r="518" spans="1:16" ht="12" x14ac:dyDescent="0.25">
      <c r="A518" s="177">
        <v>10067</v>
      </c>
      <c r="B518" s="174" t="s">
        <v>214</v>
      </c>
      <c r="C518" s="176" t="s">
        <v>219</v>
      </c>
      <c r="D518" s="175"/>
      <c r="E518" s="175">
        <v>1832</v>
      </c>
      <c r="F518" s="174" t="s">
        <v>212</v>
      </c>
      <c r="G518" s="175">
        <v>2042</v>
      </c>
      <c r="H518" s="173">
        <v>65792.634000000005</v>
      </c>
      <c r="I518" s="173">
        <v>69214.748000000007</v>
      </c>
      <c r="J518" s="173">
        <v>72164.31</v>
      </c>
      <c r="K518" s="173">
        <v>70821.88</v>
      </c>
      <c r="L518" s="173">
        <v>68768.494000000006</v>
      </c>
      <c r="M518" s="173">
        <v>70613.707999999999</v>
      </c>
      <c r="N518" s="173">
        <v>74244.051999999996</v>
      </c>
      <c r="O518" s="172">
        <f t="shared" si="8"/>
        <v>491619.826</v>
      </c>
      <c r="P518" s="172">
        <v>491619.826</v>
      </c>
    </row>
    <row r="519" spans="1:16" ht="12" x14ac:dyDescent="0.25">
      <c r="A519" s="177">
        <v>10068</v>
      </c>
      <c r="B519" s="174" t="s">
        <v>214</v>
      </c>
      <c r="C519" s="176" t="s">
        <v>219</v>
      </c>
      <c r="D519" s="175"/>
      <c r="E519" s="175">
        <v>1832</v>
      </c>
      <c r="F519" s="174" t="s">
        <v>212</v>
      </c>
      <c r="G519" s="175">
        <v>2043</v>
      </c>
      <c r="H519" s="173">
        <v>65246.332999999999</v>
      </c>
      <c r="I519" s="173">
        <v>68365.603000000003</v>
      </c>
      <c r="J519" s="173">
        <v>71676.320999999996</v>
      </c>
      <c r="K519" s="173">
        <v>71429.509000000005</v>
      </c>
      <c r="L519" s="173">
        <v>68837.209000000003</v>
      </c>
      <c r="M519" s="173">
        <v>69792.548999999999</v>
      </c>
      <c r="N519" s="173">
        <v>73400.721000000005</v>
      </c>
      <c r="O519" s="172">
        <f t="shared" si="8"/>
        <v>488748.245</v>
      </c>
      <c r="P519" s="172">
        <v>488748.245</v>
      </c>
    </row>
    <row r="520" spans="1:16" ht="12" x14ac:dyDescent="0.25">
      <c r="A520" s="177">
        <v>10069</v>
      </c>
      <c r="B520" s="174" t="s">
        <v>214</v>
      </c>
      <c r="C520" s="176" t="s">
        <v>219</v>
      </c>
      <c r="D520" s="175"/>
      <c r="E520" s="175">
        <v>1832</v>
      </c>
      <c r="F520" s="174" t="s">
        <v>212</v>
      </c>
      <c r="G520" s="175">
        <v>2044</v>
      </c>
      <c r="H520" s="173">
        <v>64749.307000000001</v>
      </c>
      <c r="I520" s="173">
        <v>67523.966</v>
      </c>
      <c r="J520" s="173">
        <v>71048.641000000003</v>
      </c>
      <c r="K520" s="173">
        <v>71874.351999999999</v>
      </c>
      <c r="L520" s="173">
        <v>69040.081000000006</v>
      </c>
      <c r="M520" s="173">
        <v>69121.460999999996</v>
      </c>
      <c r="N520" s="173">
        <v>72678.907000000007</v>
      </c>
      <c r="O520" s="172">
        <f t="shared" si="8"/>
        <v>486036.71500000003</v>
      </c>
      <c r="P520" s="172">
        <v>486036.71500000003</v>
      </c>
    </row>
    <row r="521" spans="1:16" ht="12" x14ac:dyDescent="0.25">
      <c r="A521" s="177">
        <v>10070</v>
      </c>
      <c r="B521" s="174" t="s">
        <v>214</v>
      </c>
      <c r="C521" s="176" t="s">
        <v>219</v>
      </c>
      <c r="D521" s="175"/>
      <c r="E521" s="175">
        <v>1832</v>
      </c>
      <c r="F521" s="174" t="s">
        <v>212</v>
      </c>
      <c r="G521" s="175">
        <v>2045</v>
      </c>
      <c r="H521" s="173">
        <v>64287</v>
      </c>
      <c r="I521" s="173">
        <v>66729.744000000006</v>
      </c>
      <c r="J521" s="173">
        <v>70341.731</v>
      </c>
      <c r="K521" s="173">
        <v>72051.929999999993</v>
      </c>
      <c r="L521" s="173">
        <v>69356.074999999997</v>
      </c>
      <c r="M521" s="173">
        <v>68658.638000000006</v>
      </c>
      <c r="N521" s="173">
        <v>71801.164000000004</v>
      </c>
      <c r="O521" s="172">
        <f t="shared" si="8"/>
        <v>483226.28200000001</v>
      </c>
      <c r="P521" s="172">
        <v>483226.28200000001</v>
      </c>
    </row>
    <row r="522" spans="1:16" ht="12" x14ac:dyDescent="0.25">
      <c r="A522" s="177">
        <v>10071</v>
      </c>
      <c r="B522" s="174" t="s">
        <v>214</v>
      </c>
      <c r="C522" s="176" t="s">
        <v>219</v>
      </c>
      <c r="D522" s="175"/>
      <c r="E522" s="175">
        <v>1832</v>
      </c>
      <c r="F522" s="174" t="s">
        <v>212</v>
      </c>
      <c r="G522" s="175">
        <v>2046</v>
      </c>
      <c r="H522" s="173">
        <v>63907.311999999998</v>
      </c>
      <c r="I522" s="173">
        <v>66059.846999999994</v>
      </c>
      <c r="J522" s="173">
        <v>69631.485000000001</v>
      </c>
      <c r="K522" s="173">
        <v>72055.205000000002</v>
      </c>
      <c r="L522" s="173">
        <v>69847.525999999998</v>
      </c>
      <c r="M522" s="173">
        <v>68429.478000000003</v>
      </c>
      <c r="N522" s="173">
        <v>70934.932000000001</v>
      </c>
      <c r="O522" s="172">
        <f t="shared" si="8"/>
        <v>480865.78500000003</v>
      </c>
      <c r="P522" s="172">
        <v>480865.78500000003</v>
      </c>
    </row>
    <row r="523" spans="1:16" ht="12" x14ac:dyDescent="0.25">
      <c r="A523" s="177">
        <v>10072</v>
      </c>
      <c r="B523" s="174" t="s">
        <v>214</v>
      </c>
      <c r="C523" s="176" t="s">
        <v>219</v>
      </c>
      <c r="D523" s="175"/>
      <c r="E523" s="175">
        <v>1832</v>
      </c>
      <c r="F523" s="174" t="s">
        <v>212</v>
      </c>
      <c r="G523" s="175">
        <v>2047</v>
      </c>
      <c r="H523" s="173">
        <v>63580.605000000003</v>
      </c>
      <c r="I523" s="173">
        <v>65458.553999999996</v>
      </c>
      <c r="J523" s="173">
        <v>68836.728000000003</v>
      </c>
      <c r="K523" s="173">
        <v>71796.607999999993</v>
      </c>
      <c r="L523" s="173">
        <v>70456.87</v>
      </c>
      <c r="M523" s="173">
        <v>68358.292000000001</v>
      </c>
      <c r="N523" s="173">
        <v>70074.293000000005</v>
      </c>
      <c r="O523" s="172">
        <f t="shared" si="8"/>
        <v>478561.95</v>
      </c>
      <c r="P523" s="172">
        <v>478561.95</v>
      </c>
    </row>
    <row r="524" spans="1:16" ht="12" x14ac:dyDescent="0.25">
      <c r="A524" s="177">
        <v>10073</v>
      </c>
      <c r="B524" s="174" t="s">
        <v>214</v>
      </c>
      <c r="C524" s="176" t="s">
        <v>219</v>
      </c>
      <c r="D524" s="175"/>
      <c r="E524" s="175">
        <v>1832</v>
      </c>
      <c r="F524" s="174" t="s">
        <v>212</v>
      </c>
      <c r="G524" s="175">
        <v>2048</v>
      </c>
      <c r="H524" s="173">
        <v>63291.44</v>
      </c>
      <c r="I524" s="173">
        <v>64918.709000000003</v>
      </c>
      <c r="J524" s="173">
        <v>67996.764999999999</v>
      </c>
      <c r="K524" s="173">
        <v>71318.627999999997</v>
      </c>
      <c r="L524" s="173">
        <v>71071.216</v>
      </c>
      <c r="M524" s="173">
        <v>68436.342000000004</v>
      </c>
      <c r="N524" s="173">
        <v>69269.343999999997</v>
      </c>
      <c r="O524" s="172">
        <f t="shared" si="8"/>
        <v>476302.44400000002</v>
      </c>
      <c r="P524" s="172">
        <v>476302.44400000002</v>
      </c>
    </row>
    <row r="525" spans="1:16" ht="12" x14ac:dyDescent="0.25">
      <c r="A525" s="177">
        <v>10074</v>
      </c>
      <c r="B525" s="174" t="s">
        <v>214</v>
      </c>
      <c r="C525" s="176" t="s">
        <v>219</v>
      </c>
      <c r="D525" s="175"/>
      <c r="E525" s="175">
        <v>1832</v>
      </c>
      <c r="F525" s="174" t="s">
        <v>212</v>
      </c>
      <c r="G525" s="175">
        <v>2049</v>
      </c>
      <c r="H525" s="173">
        <v>63010.832000000002</v>
      </c>
      <c r="I525" s="173">
        <v>64419.925999999999</v>
      </c>
      <c r="J525" s="173">
        <v>67161.899000000005</v>
      </c>
      <c r="K525" s="173">
        <v>70701.563999999998</v>
      </c>
      <c r="L525" s="173">
        <v>71524.358999999997</v>
      </c>
      <c r="M525" s="173">
        <v>68649.370999999999</v>
      </c>
      <c r="N525" s="173">
        <v>68615.222999999998</v>
      </c>
      <c r="O525" s="172">
        <f t="shared" si="8"/>
        <v>474083.174</v>
      </c>
      <c r="P525" s="172">
        <v>474083.174</v>
      </c>
    </row>
    <row r="526" spans="1:16" ht="12" x14ac:dyDescent="0.25">
      <c r="A526" s="177">
        <v>10075</v>
      </c>
      <c r="B526" s="174" t="s">
        <v>214</v>
      </c>
      <c r="C526" s="176" t="s">
        <v>219</v>
      </c>
      <c r="D526" s="175"/>
      <c r="E526" s="175">
        <v>1832</v>
      </c>
      <c r="F526" s="174" t="s">
        <v>212</v>
      </c>
      <c r="G526" s="175">
        <v>2050</v>
      </c>
      <c r="H526" s="173">
        <v>62715.55</v>
      </c>
      <c r="I526" s="173">
        <v>63948.337</v>
      </c>
      <c r="J526" s="173">
        <v>66365.702999999994</v>
      </c>
      <c r="K526" s="173">
        <v>69999.551000000007</v>
      </c>
      <c r="L526" s="173">
        <v>71707.228000000003</v>
      </c>
      <c r="M526" s="173">
        <v>68971.865000000005</v>
      </c>
      <c r="N526" s="173">
        <v>68164.831999999995</v>
      </c>
      <c r="O526" s="172">
        <f t="shared" si="8"/>
        <v>471873.06599999999</v>
      </c>
      <c r="P526" s="172">
        <v>471873.06599999999</v>
      </c>
    </row>
    <row r="527" spans="1:16" ht="12" x14ac:dyDescent="0.25">
      <c r="A527" s="177">
        <v>10076</v>
      </c>
      <c r="B527" s="174" t="s">
        <v>214</v>
      </c>
      <c r="C527" s="176" t="s">
        <v>219</v>
      </c>
      <c r="D527" s="175"/>
      <c r="E527" s="175">
        <v>1832</v>
      </c>
      <c r="F527" s="174" t="s">
        <v>212</v>
      </c>
      <c r="G527" s="175">
        <v>2051</v>
      </c>
      <c r="H527" s="173">
        <v>62455.239000000001</v>
      </c>
      <c r="I527" s="173">
        <v>63589.527999999998</v>
      </c>
      <c r="J527" s="173">
        <v>65708.316000000006</v>
      </c>
      <c r="K527" s="173">
        <v>69297.922000000006</v>
      </c>
      <c r="L527" s="173">
        <v>71717.047000000006</v>
      </c>
      <c r="M527" s="173">
        <v>69468.668000000005</v>
      </c>
      <c r="N527" s="173">
        <v>67944.02</v>
      </c>
      <c r="O527" s="172">
        <f t="shared" si="8"/>
        <v>470180.74000000005</v>
      </c>
      <c r="P527" s="172">
        <v>470180.74000000005</v>
      </c>
    </row>
    <row r="528" spans="1:16" ht="12" x14ac:dyDescent="0.25">
      <c r="A528" s="177">
        <v>10077</v>
      </c>
      <c r="B528" s="174" t="s">
        <v>214</v>
      </c>
      <c r="C528" s="176" t="s">
        <v>219</v>
      </c>
      <c r="D528" s="175"/>
      <c r="E528" s="175">
        <v>1832</v>
      </c>
      <c r="F528" s="174" t="s">
        <v>212</v>
      </c>
      <c r="G528" s="175">
        <v>2052</v>
      </c>
      <c r="H528" s="173">
        <v>62180.391000000003</v>
      </c>
      <c r="I528" s="173">
        <v>63275.089</v>
      </c>
      <c r="J528" s="173">
        <v>65114.62</v>
      </c>
      <c r="K528" s="173">
        <v>68509.285000000003</v>
      </c>
      <c r="L528" s="173">
        <v>71464.072</v>
      </c>
      <c r="M528" s="173">
        <v>70081.150999999998</v>
      </c>
      <c r="N528" s="173">
        <v>67880.092000000004</v>
      </c>
      <c r="O528" s="172">
        <f t="shared" si="8"/>
        <v>468504.7</v>
      </c>
      <c r="P528" s="172">
        <v>468504.7</v>
      </c>
    </row>
    <row r="529" spans="1:16" ht="12" x14ac:dyDescent="0.25">
      <c r="A529" s="177">
        <v>10078</v>
      </c>
      <c r="B529" s="174" t="s">
        <v>214</v>
      </c>
      <c r="C529" s="176" t="s">
        <v>219</v>
      </c>
      <c r="D529" s="175"/>
      <c r="E529" s="175">
        <v>1832</v>
      </c>
      <c r="F529" s="174" t="s">
        <v>212</v>
      </c>
      <c r="G529" s="175">
        <v>2053</v>
      </c>
      <c r="H529" s="173">
        <v>61897.983999999997</v>
      </c>
      <c r="I529" s="173">
        <v>62984.343999999997</v>
      </c>
      <c r="J529" s="173">
        <v>64575.089</v>
      </c>
      <c r="K529" s="173">
        <v>67670.400999999998</v>
      </c>
      <c r="L529" s="173">
        <v>70987.789000000004</v>
      </c>
      <c r="M529" s="173">
        <v>70693.933999999994</v>
      </c>
      <c r="N529" s="173">
        <v>67961.072</v>
      </c>
      <c r="O529" s="172">
        <f t="shared" si="8"/>
        <v>466770.61299999995</v>
      </c>
      <c r="P529" s="172">
        <v>466770.61299999995</v>
      </c>
    </row>
    <row r="530" spans="1:16" ht="12" x14ac:dyDescent="0.25">
      <c r="A530" s="177">
        <v>10079</v>
      </c>
      <c r="B530" s="174" t="s">
        <v>214</v>
      </c>
      <c r="C530" s="176" t="s">
        <v>219</v>
      </c>
      <c r="D530" s="175"/>
      <c r="E530" s="175">
        <v>1832</v>
      </c>
      <c r="F530" s="174" t="s">
        <v>212</v>
      </c>
      <c r="G530" s="175">
        <v>2054</v>
      </c>
      <c r="H530" s="173">
        <v>61623.491000000002</v>
      </c>
      <c r="I530" s="173">
        <v>62692.389000000003</v>
      </c>
      <c r="J530" s="173">
        <v>64072.42</v>
      </c>
      <c r="K530" s="173">
        <v>66834.951000000001</v>
      </c>
      <c r="L530" s="173">
        <v>70371.714000000007</v>
      </c>
      <c r="M530" s="173">
        <v>71145.047000000006</v>
      </c>
      <c r="N530" s="173">
        <v>68175.789999999994</v>
      </c>
      <c r="O530" s="172">
        <f t="shared" si="8"/>
        <v>464915.80199999997</v>
      </c>
      <c r="P530" s="172">
        <v>464915.80199999997</v>
      </c>
    </row>
    <row r="531" spans="1:16" ht="12" x14ac:dyDescent="0.25">
      <c r="A531" s="177">
        <v>10080</v>
      </c>
      <c r="B531" s="174" t="s">
        <v>214</v>
      </c>
      <c r="C531" s="176" t="s">
        <v>219</v>
      </c>
      <c r="D531" s="175"/>
      <c r="E531" s="175">
        <v>1832</v>
      </c>
      <c r="F531" s="174" t="s">
        <v>212</v>
      </c>
      <c r="G531" s="175">
        <v>2055</v>
      </c>
      <c r="H531" s="173">
        <v>61364.05</v>
      </c>
      <c r="I531" s="173">
        <v>62385.978000000003</v>
      </c>
      <c r="J531" s="173">
        <v>63596.347000000002</v>
      </c>
      <c r="K531" s="173">
        <v>66041.153999999995</v>
      </c>
      <c r="L531" s="173">
        <v>69675.691999999995</v>
      </c>
      <c r="M531" s="173">
        <v>71332.229000000007</v>
      </c>
      <c r="N531" s="173">
        <v>68504.554000000004</v>
      </c>
      <c r="O531" s="172">
        <f t="shared" si="8"/>
        <v>462900.00399999996</v>
      </c>
      <c r="P531" s="172">
        <v>462900.00399999996</v>
      </c>
    </row>
    <row r="532" spans="1:16" ht="12" x14ac:dyDescent="0.25">
      <c r="A532" s="177">
        <v>10081</v>
      </c>
      <c r="B532" s="174" t="s">
        <v>214</v>
      </c>
      <c r="C532" s="176" t="s">
        <v>219</v>
      </c>
      <c r="D532" s="175"/>
      <c r="E532" s="175">
        <v>1832</v>
      </c>
      <c r="F532" s="174" t="s">
        <v>212</v>
      </c>
      <c r="G532" s="175">
        <v>2056</v>
      </c>
      <c r="H532" s="173">
        <v>61155.089</v>
      </c>
      <c r="I532" s="173">
        <v>62132.587</v>
      </c>
      <c r="J532" s="173">
        <v>63235.665999999997</v>
      </c>
      <c r="K532" s="173">
        <v>65377.034</v>
      </c>
      <c r="L532" s="173">
        <v>68966.861000000004</v>
      </c>
      <c r="M532" s="173">
        <v>71332.982999999993</v>
      </c>
      <c r="N532" s="173">
        <v>68990.785000000003</v>
      </c>
      <c r="O532" s="172">
        <f t="shared" si="8"/>
        <v>461191.005</v>
      </c>
      <c r="P532" s="172">
        <v>461191.005</v>
      </c>
    </row>
    <row r="533" spans="1:16" ht="12" x14ac:dyDescent="0.25">
      <c r="A533" s="177">
        <v>10082</v>
      </c>
      <c r="B533" s="174" t="s">
        <v>214</v>
      </c>
      <c r="C533" s="176" t="s">
        <v>219</v>
      </c>
      <c r="D533" s="175"/>
      <c r="E533" s="175">
        <v>1832</v>
      </c>
      <c r="F533" s="174" t="s">
        <v>212</v>
      </c>
      <c r="G533" s="175">
        <v>2057</v>
      </c>
      <c r="H533" s="173">
        <v>60960.362999999998</v>
      </c>
      <c r="I533" s="173">
        <v>61861.536</v>
      </c>
      <c r="J533" s="173">
        <v>62920.296999999999</v>
      </c>
      <c r="K533" s="173">
        <v>64780.305</v>
      </c>
      <c r="L533" s="173">
        <v>68175.460000000006</v>
      </c>
      <c r="M533" s="173">
        <v>71076.921000000002</v>
      </c>
      <c r="N533" s="173">
        <v>69597.178</v>
      </c>
      <c r="O533" s="172">
        <f t="shared" si="8"/>
        <v>459372.06</v>
      </c>
      <c r="P533" s="172">
        <v>459372.06</v>
      </c>
    </row>
    <row r="534" spans="1:16" ht="12" x14ac:dyDescent="0.25">
      <c r="A534" s="177">
        <v>10083</v>
      </c>
      <c r="B534" s="174" t="s">
        <v>214</v>
      </c>
      <c r="C534" s="176" t="s">
        <v>219</v>
      </c>
      <c r="D534" s="175"/>
      <c r="E534" s="175">
        <v>1832</v>
      </c>
      <c r="F534" s="174" t="s">
        <v>212</v>
      </c>
      <c r="G534" s="175">
        <v>2058</v>
      </c>
      <c r="H534" s="173">
        <v>60768.224000000002</v>
      </c>
      <c r="I534" s="173">
        <v>61580.58</v>
      </c>
      <c r="J534" s="173">
        <v>62633.038999999997</v>
      </c>
      <c r="K534" s="173">
        <v>64245.076000000001</v>
      </c>
      <c r="L534" s="173">
        <v>67342.157000000007</v>
      </c>
      <c r="M534" s="173">
        <v>70607.664000000004</v>
      </c>
      <c r="N534" s="173">
        <v>70212.707999999999</v>
      </c>
      <c r="O534" s="172">
        <f t="shared" si="8"/>
        <v>457389.44799999997</v>
      </c>
      <c r="P534" s="172">
        <v>457389.44799999997</v>
      </c>
    </row>
    <row r="535" spans="1:16" ht="12" x14ac:dyDescent="0.25">
      <c r="A535" s="177">
        <v>10084</v>
      </c>
      <c r="B535" s="174" t="s">
        <v>214</v>
      </c>
      <c r="C535" s="176" t="s">
        <v>219</v>
      </c>
      <c r="D535" s="175"/>
      <c r="E535" s="175">
        <v>1832</v>
      </c>
      <c r="F535" s="174" t="s">
        <v>212</v>
      </c>
      <c r="G535" s="175">
        <v>2059</v>
      </c>
      <c r="H535" s="173">
        <v>60555.447</v>
      </c>
      <c r="I535" s="173">
        <v>61304.896000000001</v>
      </c>
      <c r="J535" s="173">
        <v>62347.392999999996</v>
      </c>
      <c r="K535" s="173">
        <v>63752.298999999999</v>
      </c>
      <c r="L535" s="173">
        <v>66519.027000000002</v>
      </c>
      <c r="M535" s="173">
        <v>70006.645999999993</v>
      </c>
      <c r="N535" s="173">
        <v>70674.951000000001</v>
      </c>
      <c r="O535" s="172">
        <f t="shared" si="8"/>
        <v>455160.65899999999</v>
      </c>
      <c r="P535" s="172">
        <v>455160.65899999999</v>
      </c>
    </row>
    <row r="536" spans="1:16" ht="12" x14ac:dyDescent="0.25">
      <c r="A536" s="177">
        <v>10085</v>
      </c>
      <c r="B536" s="174" t="s">
        <v>214</v>
      </c>
      <c r="C536" s="176" t="s">
        <v>219</v>
      </c>
      <c r="D536" s="175"/>
      <c r="E536" s="175">
        <v>1832</v>
      </c>
      <c r="F536" s="174" t="s">
        <v>212</v>
      </c>
      <c r="G536" s="175">
        <v>2060</v>
      </c>
      <c r="H536" s="173">
        <v>60302.567999999999</v>
      </c>
      <c r="I536" s="173">
        <v>61042.002999999997</v>
      </c>
      <c r="J536" s="173">
        <v>62044.014999999999</v>
      </c>
      <c r="K536" s="173">
        <v>63286.03</v>
      </c>
      <c r="L536" s="173">
        <v>65739.232999999993</v>
      </c>
      <c r="M536" s="173">
        <v>69327.864000000001</v>
      </c>
      <c r="N536" s="173">
        <v>70877.217999999993</v>
      </c>
      <c r="O536" s="172">
        <f t="shared" si="8"/>
        <v>452618.93099999998</v>
      </c>
      <c r="P536" s="172">
        <v>452618.93099999998</v>
      </c>
    </row>
    <row r="537" spans="1:16" ht="12" x14ac:dyDescent="0.25">
      <c r="A537" s="177">
        <v>10431</v>
      </c>
      <c r="B537" s="174" t="s">
        <v>215</v>
      </c>
      <c r="C537" s="176" t="s">
        <v>218</v>
      </c>
      <c r="D537" s="175"/>
      <c r="E537" s="175">
        <v>1830</v>
      </c>
      <c r="F537" s="174" t="s">
        <v>212</v>
      </c>
      <c r="G537" s="175">
        <v>2014</v>
      </c>
      <c r="H537" s="173">
        <v>27158.017</v>
      </c>
      <c r="I537" s="173">
        <v>26720.434000000001</v>
      </c>
      <c r="J537" s="173">
        <v>25701.33</v>
      </c>
      <c r="K537" s="173">
        <v>24516.295999999998</v>
      </c>
      <c r="L537" s="173">
        <v>22540.550999999999</v>
      </c>
      <c r="M537" s="173">
        <v>20599.798999999999</v>
      </c>
      <c r="N537" s="173">
        <v>18965.861000000001</v>
      </c>
      <c r="O537" s="172">
        <f t="shared" si="8"/>
        <v>166202.288</v>
      </c>
      <c r="P537" s="172">
        <v>166202.288</v>
      </c>
    </row>
    <row r="538" spans="1:16" ht="12" x14ac:dyDescent="0.25">
      <c r="A538" s="177">
        <v>10432</v>
      </c>
      <c r="B538" s="174" t="s">
        <v>215</v>
      </c>
      <c r="C538" s="176" t="s">
        <v>218</v>
      </c>
      <c r="D538" s="175"/>
      <c r="E538" s="175">
        <v>1830</v>
      </c>
      <c r="F538" s="174" t="s">
        <v>212</v>
      </c>
      <c r="G538" s="175">
        <v>2015</v>
      </c>
      <c r="H538" s="173">
        <v>27096.370999999999</v>
      </c>
      <c r="I538" s="173">
        <v>26808.003000000001</v>
      </c>
      <c r="J538" s="173">
        <v>25831.198</v>
      </c>
      <c r="K538" s="173">
        <v>24768.821</v>
      </c>
      <c r="L538" s="173">
        <v>22896.761999999999</v>
      </c>
      <c r="M538" s="173">
        <v>20899.508000000002</v>
      </c>
      <c r="N538" s="173">
        <v>19241.924999999999</v>
      </c>
      <c r="O538" s="172">
        <f t="shared" si="8"/>
        <v>167542.58799999999</v>
      </c>
      <c r="P538" s="172">
        <v>167542.58799999999</v>
      </c>
    </row>
    <row r="539" spans="1:16" ht="12" x14ac:dyDescent="0.25">
      <c r="A539" s="177">
        <v>10433</v>
      </c>
      <c r="B539" s="174" t="s">
        <v>215</v>
      </c>
      <c r="C539" s="176" t="s">
        <v>218</v>
      </c>
      <c r="D539" s="175"/>
      <c r="E539" s="175">
        <v>1830</v>
      </c>
      <c r="F539" s="174" t="s">
        <v>212</v>
      </c>
      <c r="G539" s="175">
        <v>2016</v>
      </c>
      <c r="H539" s="173">
        <v>27002.670999999998</v>
      </c>
      <c r="I539" s="173">
        <v>26877.902999999998</v>
      </c>
      <c r="J539" s="173">
        <v>25995.516</v>
      </c>
      <c r="K539" s="173">
        <v>25003.234</v>
      </c>
      <c r="L539" s="173">
        <v>23261.766</v>
      </c>
      <c r="M539" s="173">
        <v>21215.915000000001</v>
      </c>
      <c r="N539" s="173">
        <v>19502.011999999999</v>
      </c>
      <c r="O539" s="172">
        <f t="shared" si="8"/>
        <v>168859.01699999999</v>
      </c>
      <c r="P539" s="172">
        <v>168859.01699999999</v>
      </c>
    </row>
    <row r="540" spans="1:16" ht="12" x14ac:dyDescent="0.25">
      <c r="A540" s="177">
        <v>10434</v>
      </c>
      <c r="B540" s="174" t="s">
        <v>215</v>
      </c>
      <c r="C540" s="176" t="s">
        <v>218</v>
      </c>
      <c r="D540" s="175"/>
      <c r="E540" s="175">
        <v>1830</v>
      </c>
      <c r="F540" s="174" t="s">
        <v>212</v>
      </c>
      <c r="G540" s="175">
        <v>2017</v>
      </c>
      <c r="H540" s="173">
        <v>26878.934000000001</v>
      </c>
      <c r="I540" s="173">
        <v>26914.735000000001</v>
      </c>
      <c r="J540" s="173">
        <v>26167.437000000002</v>
      </c>
      <c r="K540" s="173">
        <v>25190.342000000001</v>
      </c>
      <c r="L540" s="173">
        <v>23631.513999999999</v>
      </c>
      <c r="M540" s="173">
        <v>21562.059000000001</v>
      </c>
      <c r="N540" s="173">
        <v>19759.197</v>
      </c>
      <c r="O540" s="172">
        <f t="shared" si="8"/>
        <v>170104.21799999999</v>
      </c>
      <c r="P540" s="172">
        <v>170104.21799999999</v>
      </c>
    </row>
    <row r="541" spans="1:16" ht="12" x14ac:dyDescent="0.25">
      <c r="A541" s="177">
        <v>10435</v>
      </c>
      <c r="B541" s="174" t="s">
        <v>215</v>
      </c>
      <c r="C541" s="176" t="s">
        <v>218</v>
      </c>
      <c r="D541" s="175"/>
      <c r="E541" s="175">
        <v>1830</v>
      </c>
      <c r="F541" s="174" t="s">
        <v>212</v>
      </c>
      <c r="G541" s="175">
        <v>2018</v>
      </c>
      <c r="H541" s="173">
        <v>26725.078000000001</v>
      </c>
      <c r="I541" s="173">
        <v>26916.879000000001</v>
      </c>
      <c r="J541" s="173">
        <v>26332.986000000001</v>
      </c>
      <c r="K541" s="173">
        <v>25343.664000000001</v>
      </c>
      <c r="L541" s="173">
        <v>23989.838</v>
      </c>
      <c r="M541" s="173">
        <v>21930.379000000001</v>
      </c>
      <c r="N541" s="173">
        <v>20020.776999999998</v>
      </c>
      <c r="O541" s="172">
        <f t="shared" ref="O541:O604" si="9">SUM(H541:N541)</f>
        <v>171259.60100000002</v>
      </c>
      <c r="P541" s="172">
        <v>171259.60100000002</v>
      </c>
    </row>
    <row r="542" spans="1:16" ht="12" x14ac:dyDescent="0.25">
      <c r="A542" s="177">
        <v>10436</v>
      </c>
      <c r="B542" s="174" t="s">
        <v>215</v>
      </c>
      <c r="C542" s="176" t="s">
        <v>218</v>
      </c>
      <c r="D542" s="175"/>
      <c r="E542" s="175">
        <v>1830</v>
      </c>
      <c r="F542" s="174" t="s">
        <v>212</v>
      </c>
      <c r="G542" s="175">
        <v>2019</v>
      </c>
      <c r="H542" s="173">
        <v>26544.907999999999</v>
      </c>
      <c r="I542" s="173">
        <v>26881.723000000002</v>
      </c>
      <c r="J542" s="173">
        <v>26469.339</v>
      </c>
      <c r="K542" s="173">
        <v>25487.453000000001</v>
      </c>
      <c r="L542" s="173">
        <v>24314.550999999999</v>
      </c>
      <c r="M542" s="173">
        <v>22307.288</v>
      </c>
      <c r="N542" s="173">
        <v>20298.352999999999</v>
      </c>
      <c r="O542" s="172">
        <f t="shared" si="9"/>
        <v>172303.61500000002</v>
      </c>
      <c r="P542" s="172">
        <v>172303.61500000002</v>
      </c>
    </row>
    <row r="543" spans="1:16" ht="12" x14ac:dyDescent="0.25">
      <c r="A543" s="177">
        <v>10437</v>
      </c>
      <c r="B543" s="174" t="s">
        <v>215</v>
      </c>
      <c r="C543" s="176" t="s">
        <v>218</v>
      </c>
      <c r="D543" s="175"/>
      <c r="E543" s="175">
        <v>1830</v>
      </c>
      <c r="F543" s="174" t="s">
        <v>212</v>
      </c>
      <c r="G543" s="175">
        <v>2020</v>
      </c>
      <c r="H543" s="173">
        <v>26348.225999999999</v>
      </c>
      <c r="I543" s="173">
        <v>26807.437999999998</v>
      </c>
      <c r="J543" s="173">
        <v>26561.495999999999</v>
      </c>
      <c r="K543" s="173">
        <v>25636.010999999999</v>
      </c>
      <c r="L543" s="173">
        <v>24592.012999999999</v>
      </c>
      <c r="M543" s="173">
        <v>22681.973000000002</v>
      </c>
      <c r="N543" s="173">
        <v>20600.731</v>
      </c>
      <c r="O543" s="172">
        <f t="shared" si="9"/>
        <v>173227.88800000001</v>
      </c>
      <c r="P543" s="172">
        <v>173227.88800000001</v>
      </c>
    </row>
    <row r="544" spans="1:16" ht="12" x14ac:dyDescent="0.25">
      <c r="A544" s="177">
        <v>11828</v>
      </c>
      <c r="B544" s="174" t="s">
        <v>214</v>
      </c>
      <c r="C544" s="176" t="s">
        <v>218</v>
      </c>
      <c r="D544" s="175"/>
      <c r="E544" s="175">
        <v>1830</v>
      </c>
      <c r="F544" s="174" t="s">
        <v>212</v>
      </c>
      <c r="G544" s="175">
        <v>2021</v>
      </c>
      <c r="H544" s="173">
        <v>26181.216</v>
      </c>
      <c r="I544" s="173">
        <v>26735.592000000001</v>
      </c>
      <c r="J544" s="173">
        <v>26645.144</v>
      </c>
      <c r="K544" s="173">
        <v>25800.606</v>
      </c>
      <c r="L544" s="173">
        <v>24824.333999999999</v>
      </c>
      <c r="M544" s="173">
        <v>23051.131000000001</v>
      </c>
      <c r="N544" s="173">
        <v>20925.368999999999</v>
      </c>
      <c r="O544" s="172">
        <f t="shared" si="9"/>
        <v>174163.39200000002</v>
      </c>
      <c r="P544" s="172">
        <v>174163.39200000002</v>
      </c>
    </row>
    <row r="545" spans="1:16" ht="12" x14ac:dyDescent="0.25">
      <c r="A545" s="177">
        <v>11829</v>
      </c>
      <c r="B545" s="174" t="s">
        <v>214</v>
      </c>
      <c r="C545" s="176" t="s">
        <v>218</v>
      </c>
      <c r="D545" s="175"/>
      <c r="E545" s="175">
        <v>1830</v>
      </c>
      <c r="F545" s="174" t="s">
        <v>212</v>
      </c>
      <c r="G545" s="175">
        <v>2022</v>
      </c>
      <c r="H545" s="173">
        <v>26006.073</v>
      </c>
      <c r="I545" s="173">
        <v>26631.228999999999</v>
      </c>
      <c r="J545" s="173">
        <v>26695.844000000001</v>
      </c>
      <c r="K545" s="173">
        <v>25972.168000000001</v>
      </c>
      <c r="L545" s="173">
        <v>25006.548999999999</v>
      </c>
      <c r="M545" s="173">
        <v>23420.206999999999</v>
      </c>
      <c r="N545" s="173">
        <v>21278.035</v>
      </c>
      <c r="O545" s="172">
        <f t="shared" si="9"/>
        <v>175010.10500000001</v>
      </c>
      <c r="P545" s="172">
        <v>175010.10500000001</v>
      </c>
    </row>
    <row r="546" spans="1:16" ht="12" x14ac:dyDescent="0.25">
      <c r="A546" s="177">
        <v>11830</v>
      </c>
      <c r="B546" s="174" t="s">
        <v>214</v>
      </c>
      <c r="C546" s="176" t="s">
        <v>218</v>
      </c>
      <c r="D546" s="175"/>
      <c r="E546" s="175">
        <v>1830</v>
      </c>
      <c r="F546" s="174" t="s">
        <v>212</v>
      </c>
      <c r="G546" s="175">
        <v>2023</v>
      </c>
      <c r="H546" s="173">
        <v>25836.86</v>
      </c>
      <c r="I546" s="173">
        <v>26499.378000000001</v>
      </c>
      <c r="J546" s="173">
        <v>26712.457999999999</v>
      </c>
      <c r="K546" s="173">
        <v>26138.383000000002</v>
      </c>
      <c r="L546" s="173">
        <v>25154.132000000001</v>
      </c>
      <c r="M546" s="173">
        <v>23774.542000000001</v>
      </c>
      <c r="N546" s="173">
        <v>21650.203000000001</v>
      </c>
      <c r="O546" s="172">
        <f t="shared" si="9"/>
        <v>175765.95600000001</v>
      </c>
      <c r="P546" s="172">
        <v>175765.95600000001</v>
      </c>
    </row>
    <row r="547" spans="1:16" ht="12" x14ac:dyDescent="0.25">
      <c r="A547" s="177">
        <v>11831</v>
      </c>
      <c r="B547" s="174" t="s">
        <v>214</v>
      </c>
      <c r="C547" s="176" t="s">
        <v>218</v>
      </c>
      <c r="D547" s="175"/>
      <c r="E547" s="175">
        <v>1830</v>
      </c>
      <c r="F547" s="174" t="s">
        <v>212</v>
      </c>
      <c r="G547" s="175">
        <v>2024</v>
      </c>
      <c r="H547" s="173">
        <v>25691.484</v>
      </c>
      <c r="I547" s="173">
        <v>26348.165000000001</v>
      </c>
      <c r="J547" s="173">
        <v>26694.505000000001</v>
      </c>
      <c r="K547" s="173">
        <v>26279.797999999999</v>
      </c>
      <c r="L547" s="173">
        <v>25294.227999999999</v>
      </c>
      <c r="M547" s="173">
        <v>24094.373</v>
      </c>
      <c r="N547" s="173">
        <v>22028.417000000001</v>
      </c>
      <c r="O547" s="172">
        <f t="shared" si="9"/>
        <v>176430.97000000003</v>
      </c>
      <c r="P547" s="172">
        <v>176430.97000000003</v>
      </c>
    </row>
    <row r="548" spans="1:16" ht="12" x14ac:dyDescent="0.25">
      <c r="A548" s="177">
        <v>11832</v>
      </c>
      <c r="B548" s="174" t="s">
        <v>214</v>
      </c>
      <c r="C548" s="176" t="s">
        <v>218</v>
      </c>
      <c r="D548" s="175"/>
      <c r="E548" s="175">
        <v>1830</v>
      </c>
      <c r="F548" s="174" t="s">
        <v>212</v>
      </c>
      <c r="G548" s="175">
        <v>2025</v>
      </c>
      <c r="H548" s="173">
        <v>25579.093000000001</v>
      </c>
      <c r="I548" s="173">
        <v>26185.012999999999</v>
      </c>
      <c r="J548" s="173">
        <v>26641.451000000001</v>
      </c>
      <c r="K548" s="173">
        <v>26383.673999999999</v>
      </c>
      <c r="L548" s="173">
        <v>25442.883999999998</v>
      </c>
      <c r="M548" s="173">
        <v>24367.38</v>
      </c>
      <c r="N548" s="173">
        <v>22401.800999999999</v>
      </c>
      <c r="O548" s="172">
        <f t="shared" si="9"/>
        <v>177001.296</v>
      </c>
      <c r="P548" s="172">
        <v>177001.296</v>
      </c>
    </row>
    <row r="549" spans="1:16" ht="12" x14ac:dyDescent="0.25">
      <c r="A549" s="177">
        <v>11833</v>
      </c>
      <c r="B549" s="174" t="s">
        <v>214</v>
      </c>
      <c r="C549" s="176" t="s">
        <v>218</v>
      </c>
      <c r="D549" s="175"/>
      <c r="E549" s="175">
        <v>1830</v>
      </c>
      <c r="F549" s="174" t="s">
        <v>212</v>
      </c>
      <c r="G549" s="175">
        <v>2026</v>
      </c>
      <c r="H549" s="173">
        <v>25507.919000000002</v>
      </c>
      <c r="I549" s="173">
        <v>26031.947</v>
      </c>
      <c r="J549" s="173">
        <v>26576.367999999999</v>
      </c>
      <c r="K549" s="173">
        <v>26475.251</v>
      </c>
      <c r="L549" s="173">
        <v>25614.173999999999</v>
      </c>
      <c r="M549" s="173">
        <v>24604.183000000001</v>
      </c>
      <c r="N549" s="173">
        <v>22773.319</v>
      </c>
      <c r="O549" s="172">
        <f t="shared" si="9"/>
        <v>177583.16099999999</v>
      </c>
      <c r="P549" s="172">
        <v>177583.16099999999</v>
      </c>
    </row>
    <row r="550" spans="1:16" ht="12" x14ac:dyDescent="0.25">
      <c r="A550" s="177">
        <v>11834</v>
      </c>
      <c r="B550" s="174" t="s">
        <v>214</v>
      </c>
      <c r="C550" s="176" t="s">
        <v>218</v>
      </c>
      <c r="D550" s="175"/>
      <c r="E550" s="175">
        <v>1830</v>
      </c>
      <c r="F550" s="174" t="s">
        <v>212</v>
      </c>
      <c r="G550" s="175">
        <v>2027</v>
      </c>
      <c r="H550" s="173">
        <v>25469.583999999999</v>
      </c>
      <c r="I550" s="173">
        <v>25866.207999999999</v>
      </c>
      <c r="J550" s="173">
        <v>26476.633000000002</v>
      </c>
      <c r="K550" s="173">
        <v>26534.134999999998</v>
      </c>
      <c r="L550" s="173">
        <v>25792.014999999999</v>
      </c>
      <c r="M550" s="173">
        <v>24790.938999999998</v>
      </c>
      <c r="N550" s="173">
        <v>23144.188999999998</v>
      </c>
      <c r="O550" s="172">
        <f t="shared" si="9"/>
        <v>178073.70299999998</v>
      </c>
      <c r="P550" s="172">
        <v>178073.70299999998</v>
      </c>
    </row>
    <row r="551" spans="1:16" ht="12" x14ac:dyDescent="0.25">
      <c r="A551" s="177">
        <v>11835</v>
      </c>
      <c r="B551" s="174" t="s">
        <v>214</v>
      </c>
      <c r="C551" s="176" t="s">
        <v>218</v>
      </c>
      <c r="D551" s="175"/>
      <c r="E551" s="175">
        <v>1830</v>
      </c>
      <c r="F551" s="174" t="s">
        <v>212</v>
      </c>
      <c r="G551" s="175">
        <v>2028</v>
      </c>
      <c r="H551" s="173">
        <v>25451.723999999998</v>
      </c>
      <c r="I551" s="173">
        <v>25700.668000000001</v>
      </c>
      <c r="J551" s="173">
        <v>26347.706999999999</v>
      </c>
      <c r="K551" s="173">
        <v>26558.294000000002</v>
      </c>
      <c r="L551" s="173">
        <v>25964.626</v>
      </c>
      <c r="M551" s="173">
        <v>24943.975999999999</v>
      </c>
      <c r="N551" s="173">
        <v>23500.928</v>
      </c>
      <c r="O551" s="172">
        <f t="shared" si="9"/>
        <v>178467.92300000001</v>
      </c>
      <c r="P551" s="172">
        <v>178467.92300000001</v>
      </c>
    </row>
    <row r="552" spans="1:16" ht="12" x14ac:dyDescent="0.25">
      <c r="A552" s="177">
        <v>11836</v>
      </c>
      <c r="B552" s="174" t="s">
        <v>214</v>
      </c>
      <c r="C552" s="176" t="s">
        <v>218</v>
      </c>
      <c r="D552" s="175"/>
      <c r="E552" s="175">
        <v>1830</v>
      </c>
      <c r="F552" s="174" t="s">
        <v>212</v>
      </c>
      <c r="G552" s="175">
        <v>2029</v>
      </c>
      <c r="H552" s="173">
        <v>25432.523000000001</v>
      </c>
      <c r="I552" s="173">
        <v>25553.708999999999</v>
      </c>
      <c r="J552" s="173">
        <v>26197.902999999998</v>
      </c>
      <c r="K552" s="173">
        <v>26545.8</v>
      </c>
      <c r="L552" s="173">
        <v>26112.375</v>
      </c>
      <c r="M552" s="173">
        <v>25090.316999999999</v>
      </c>
      <c r="N552" s="173">
        <v>23824.255000000001</v>
      </c>
      <c r="O552" s="172">
        <f t="shared" si="9"/>
        <v>178756.88200000001</v>
      </c>
      <c r="P552" s="172">
        <v>178756.88200000001</v>
      </c>
    </row>
    <row r="553" spans="1:16" ht="12" x14ac:dyDescent="0.25">
      <c r="A553" s="177">
        <v>11837</v>
      </c>
      <c r="B553" s="174" t="s">
        <v>214</v>
      </c>
      <c r="C553" s="176" t="s">
        <v>218</v>
      </c>
      <c r="D553" s="175"/>
      <c r="E553" s="175">
        <v>1830</v>
      </c>
      <c r="F553" s="174" t="s">
        <v>212</v>
      </c>
      <c r="G553" s="175">
        <v>2030</v>
      </c>
      <c r="H553" s="173">
        <v>25396.937000000002</v>
      </c>
      <c r="I553" s="173">
        <v>25436.734</v>
      </c>
      <c r="J553" s="173">
        <v>26034.294999999998</v>
      </c>
      <c r="K553" s="173">
        <v>26495.611000000001</v>
      </c>
      <c r="L553" s="173">
        <v>26222.116999999998</v>
      </c>
      <c r="M553" s="173">
        <v>25245.664000000001</v>
      </c>
      <c r="N553" s="173">
        <v>24102.039000000001</v>
      </c>
      <c r="O553" s="172">
        <f t="shared" si="9"/>
        <v>178933.397</v>
      </c>
      <c r="P553" s="172">
        <v>178933.397</v>
      </c>
    </row>
    <row r="554" spans="1:16" ht="12" x14ac:dyDescent="0.25">
      <c r="A554" s="177">
        <v>11838</v>
      </c>
      <c r="B554" s="174" t="s">
        <v>214</v>
      </c>
      <c r="C554" s="176" t="s">
        <v>218</v>
      </c>
      <c r="D554" s="175"/>
      <c r="E554" s="175">
        <v>1830</v>
      </c>
      <c r="F554" s="174" t="s">
        <v>212</v>
      </c>
      <c r="G554" s="175">
        <v>2031</v>
      </c>
      <c r="H554" s="173">
        <v>25358.215</v>
      </c>
      <c r="I554" s="173">
        <v>25368.186000000002</v>
      </c>
      <c r="J554" s="173">
        <v>25879.585999999999</v>
      </c>
      <c r="K554" s="173">
        <v>26426.142</v>
      </c>
      <c r="L554" s="173">
        <v>26311.100999999999</v>
      </c>
      <c r="M554" s="173">
        <v>25414.44</v>
      </c>
      <c r="N554" s="173">
        <v>24336.68</v>
      </c>
      <c r="O554" s="172">
        <f t="shared" si="9"/>
        <v>179094.34999999998</v>
      </c>
      <c r="P554" s="172">
        <v>179094.34999999998</v>
      </c>
    </row>
    <row r="555" spans="1:16" ht="12" x14ac:dyDescent="0.25">
      <c r="A555" s="177">
        <v>11839</v>
      </c>
      <c r="B555" s="174" t="s">
        <v>214</v>
      </c>
      <c r="C555" s="176" t="s">
        <v>218</v>
      </c>
      <c r="D555" s="175"/>
      <c r="E555" s="175">
        <v>1830</v>
      </c>
      <c r="F555" s="174" t="s">
        <v>212</v>
      </c>
      <c r="G555" s="175">
        <v>2032</v>
      </c>
      <c r="H555" s="173">
        <v>25304.828000000001</v>
      </c>
      <c r="I555" s="173">
        <v>25330.976999999999</v>
      </c>
      <c r="J555" s="173">
        <v>25712.472000000002</v>
      </c>
      <c r="K555" s="173">
        <v>26322.718000000001</v>
      </c>
      <c r="L555" s="173">
        <v>26367.744999999999</v>
      </c>
      <c r="M555" s="173">
        <v>25590.432000000001</v>
      </c>
      <c r="N555" s="173">
        <v>24522.761999999999</v>
      </c>
      <c r="O555" s="172">
        <f t="shared" si="9"/>
        <v>179151.93399999998</v>
      </c>
      <c r="P555" s="172">
        <v>179151.93399999998</v>
      </c>
    </row>
    <row r="556" spans="1:16" ht="12" x14ac:dyDescent="0.25">
      <c r="A556" s="177">
        <v>11840</v>
      </c>
      <c r="B556" s="174" t="s">
        <v>214</v>
      </c>
      <c r="C556" s="176" t="s">
        <v>218</v>
      </c>
      <c r="D556" s="175"/>
      <c r="E556" s="175">
        <v>1830</v>
      </c>
      <c r="F556" s="174" t="s">
        <v>212</v>
      </c>
      <c r="G556" s="175">
        <v>2033</v>
      </c>
      <c r="H556" s="173">
        <v>25235.573</v>
      </c>
      <c r="I556" s="173">
        <v>25311.879000000001</v>
      </c>
      <c r="J556" s="173">
        <v>25545.522000000001</v>
      </c>
      <c r="K556" s="173">
        <v>26191.133999999998</v>
      </c>
      <c r="L556" s="173">
        <v>26389.440999999999</v>
      </c>
      <c r="M556" s="173">
        <v>25761.71</v>
      </c>
      <c r="N556" s="173">
        <v>24676.225999999999</v>
      </c>
      <c r="O556" s="172">
        <f t="shared" si="9"/>
        <v>179111.48499999999</v>
      </c>
      <c r="P556" s="172">
        <v>179111.48499999999</v>
      </c>
    </row>
    <row r="557" spans="1:16" ht="12" x14ac:dyDescent="0.25">
      <c r="A557" s="177">
        <v>11841</v>
      </c>
      <c r="B557" s="174" t="s">
        <v>214</v>
      </c>
      <c r="C557" s="176" t="s">
        <v>218</v>
      </c>
      <c r="D557" s="175"/>
      <c r="E557" s="175">
        <v>1830</v>
      </c>
      <c r="F557" s="174" t="s">
        <v>212</v>
      </c>
      <c r="G557" s="175">
        <v>2034</v>
      </c>
      <c r="H557" s="173">
        <v>25149.413</v>
      </c>
      <c r="I557" s="173">
        <v>25289.385999999999</v>
      </c>
      <c r="J557" s="173">
        <v>25396.749</v>
      </c>
      <c r="K557" s="173">
        <v>26039.528999999999</v>
      </c>
      <c r="L557" s="173">
        <v>26374.078000000001</v>
      </c>
      <c r="M557" s="173">
        <v>25908.396000000001</v>
      </c>
      <c r="N557" s="173">
        <v>24823.437999999998</v>
      </c>
      <c r="O557" s="172">
        <f t="shared" si="9"/>
        <v>178980.989</v>
      </c>
      <c r="P557" s="172">
        <v>178980.989</v>
      </c>
    </row>
    <row r="558" spans="1:16" ht="12" x14ac:dyDescent="0.25">
      <c r="A558" s="177">
        <v>11842</v>
      </c>
      <c r="B558" s="174" t="s">
        <v>214</v>
      </c>
      <c r="C558" s="176" t="s">
        <v>218</v>
      </c>
      <c r="D558" s="175"/>
      <c r="E558" s="175">
        <v>1830</v>
      </c>
      <c r="F558" s="174" t="s">
        <v>212</v>
      </c>
      <c r="G558" s="175">
        <v>2035</v>
      </c>
      <c r="H558" s="173">
        <v>25044.868999999999</v>
      </c>
      <c r="I558" s="173">
        <v>25249.552</v>
      </c>
      <c r="J558" s="173">
        <v>25276.892</v>
      </c>
      <c r="K558" s="173">
        <v>25874.378000000001</v>
      </c>
      <c r="L558" s="173">
        <v>26320.981</v>
      </c>
      <c r="M558" s="173">
        <v>26017.042000000001</v>
      </c>
      <c r="N558" s="173">
        <v>24979.642</v>
      </c>
      <c r="O558" s="172">
        <f t="shared" si="9"/>
        <v>178763.35599999997</v>
      </c>
      <c r="P558" s="172">
        <v>178763.35599999997</v>
      </c>
    </row>
    <row r="559" spans="1:16" ht="12" x14ac:dyDescent="0.25">
      <c r="A559" s="177">
        <v>11843</v>
      </c>
      <c r="B559" s="174" t="s">
        <v>214</v>
      </c>
      <c r="C559" s="176" t="s">
        <v>218</v>
      </c>
      <c r="D559" s="175"/>
      <c r="E559" s="175">
        <v>1830</v>
      </c>
      <c r="F559" s="174" t="s">
        <v>212</v>
      </c>
      <c r="G559" s="175">
        <v>2036</v>
      </c>
      <c r="H559" s="173">
        <v>24932.66</v>
      </c>
      <c r="I559" s="173">
        <v>25215.875</v>
      </c>
      <c r="J559" s="173">
        <v>25210.314999999999</v>
      </c>
      <c r="K559" s="173">
        <v>25720.300999999999</v>
      </c>
      <c r="L559" s="173">
        <v>26252.817999999999</v>
      </c>
      <c r="M559" s="173">
        <v>26105.741000000002</v>
      </c>
      <c r="N559" s="173">
        <v>25148.46</v>
      </c>
      <c r="O559" s="172">
        <f t="shared" si="9"/>
        <v>178586.17</v>
      </c>
      <c r="P559" s="172">
        <v>178586.17</v>
      </c>
    </row>
    <row r="560" spans="1:16" ht="12" x14ac:dyDescent="0.25">
      <c r="A560" s="177">
        <v>11844</v>
      </c>
      <c r="B560" s="174" t="s">
        <v>214</v>
      </c>
      <c r="C560" s="176" t="s">
        <v>218</v>
      </c>
      <c r="D560" s="175"/>
      <c r="E560" s="175">
        <v>1830</v>
      </c>
      <c r="F560" s="174" t="s">
        <v>212</v>
      </c>
      <c r="G560" s="175">
        <v>2037</v>
      </c>
      <c r="H560" s="173">
        <v>24799.933000000001</v>
      </c>
      <c r="I560" s="173">
        <v>25166.412</v>
      </c>
      <c r="J560" s="173">
        <v>25175.444</v>
      </c>
      <c r="K560" s="173">
        <v>25555.018</v>
      </c>
      <c r="L560" s="173">
        <v>26152.108</v>
      </c>
      <c r="M560" s="173">
        <v>26163.862000000001</v>
      </c>
      <c r="N560" s="173">
        <v>25325.982</v>
      </c>
      <c r="O560" s="172">
        <f t="shared" si="9"/>
        <v>178338.75899999999</v>
      </c>
      <c r="P560" s="172">
        <v>178338.75899999999</v>
      </c>
    </row>
    <row r="561" spans="1:16" ht="12" x14ac:dyDescent="0.25">
      <c r="A561" s="177">
        <v>11845</v>
      </c>
      <c r="B561" s="174" t="s">
        <v>214</v>
      </c>
      <c r="C561" s="176" t="s">
        <v>218</v>
      </c>
      <c r="D561" s="175"/>
      <c r="E561" s="175">
        <v>1830</v>
      </c>
      <c r="F561" s="174" t="s">
        <v>212</v>
      </c>
      <c r="G561" s="175">
        <v>2038</v>
      </c>
      <c r="H561" s="173">
        <v>24650.473999999998</v>
      </c>
      <c r="I561" s="173">
        <v>25098.228999999999</v>
      </c>
      <c r="J561" s="173">
        <v>25158.206999999999</v>
      </c>
      <c r="K561" s="173">
        <v>25390.582999999999</v>
      </c>
      <c r="L561" s="173">
        <v>26023.458999999999</v>
      </c>
      <c r="M561" s="173">
        <v>26188.293000000001</v>
      </c>
      <c r="N561" s="173">
        <v>25499.582999999999</v>
      </c>
      <c r="O561" s="172">
        <f t="shared" si="9"/>
        <v>178008.82799999998</v>
      </c>
      <c r="P561" s="172">
        <v>178008.82799999998</v>
      </c>
    </row>
    <row r="562" spans="1:16" ht="12" x14ac:dyDescent="0.25">
      <c r="A562" s="177">
        <v>11846</v>
      </c>
      <c r="B562" s="174" t="s">
        <v>214</v>
      </c>
      <c r="C562" s="176" t="s">
        <v>218</v>
      </c>
      <c r="D562" s="175"/>
      <c r="E562" s="175">
        <v>1830</v>
      </c>
      <c r="F562" s="174" t="s">
        <v>212</v>
      </c>
      <c r="G562" s="175">
        <v>2039</v>
      </c>
      <c r="H562" s="173">
        <v>24489.644</v>
      </c>
      <c r="I562" s="173">
        <v>25009.907999999999</v>
      </c>
      <c r="J562" s="173">
        <v>25136.268</v>
      </c>
      <c r="K562" s="173">
        <v>25244.218000000001</v>
      </c>
      <c r="L562" s="173">
        <v>25874.405999999999</v>
      </c>
      <c r="M562" s="173">
        <v>26176.392</v>
      </c>
      <c r="N562" s="173">
        <v>25649.077000000001</v>
      </c>
      <c r="O562" s="172">
        <f t="shared" si="9"/>
        <v>177579.913</v>
      </c>
      <c r="P562" s="172">
        <v>177579.913</v>
      </c>
    </row>
    <row r="563" spans="1:16" ht="12" x14ac:dyDescent="0.25">
      <c r="A563" s="177">
        <v>11847</v>
      </c>
      <c r="B563" s="174" t="s">
        <v>214</v>
      </c>
      <c r="C563" s="176" t="s">
        <v>218</v>
      </c>
      <c r="D563" s="175"/>
      <c r="E563" s="175">
        <v>1830</v>
      </c>
      <c r="F563" s="174" t="s">
        <v>212</v>
      </c>
      <c r="G563" s="175">
        <v>2040</v>
      </c>
      <c r="H563" s="173">
        <v>24320.769</v>
      </c>
      <c r="I563" s="173">
        <v>24901.239000000001</v>
      </c>
      <c r="J563" s="173">
        <v>25094.843000000001</v>
      </c>
      <c r="K563" s="173">
        <v>25125.777999999998</v>
      </c>
      <c r="L563" s="173">
        <v>25711.414000000001</v>
      </c>
      <c r="M563" s="173">
        <v>26126.999</v>
      </c>
      <c r="N563" s="173">
        <v>25761.080999999998</v>
      </c>
      <c r="O563" s="172">
        <f t="shared" si="9"/>
        <v>177042.12299999999</v>
      </c>
      <c r="P563" s="172">
        <v>177042.12299999999</v>
      </c>
    </row>
    <row r="564" spans="1:16" ht="12" x14ac:dyDescent="0.25">
      <c r="A564" s="177">
        <v>11848</v>
      </c>
      <c r="B564" s="174" t="s">
        <v>214</v>
      </c>
      <c r="C564" s="176" t="s">
        <v>218</v>
      </c>
      <c r="D564" s="175"/>
      <c r="E564" s="175">
        <v>1830</v>
      </c>
      <c r="F564" s="174" t="s">
        <v>212</v>
      </c>
      <c r="G564" s="175">
        <v>2041</v>
      </c>
      <c r="H564" s="173">
        <v>24158.758000000002</v>
      </c>
      <c r="I564" s="173">
        <v>24795.876</v>
      </c>
      <c r="J564" s="173">
        <v>25064.649000000001</v>
      </c>
      <c r="K564" s="173">
        <v>25061.012999999999</v>
      </c>
      <c r="L564" s="173">
        <v>25560.043000000001</v>
      </c>
      <c r="M564" s="173">
        <v>26060.597000000002</v>
      </c>
      <c r="N564" s="173">
        <v>25851.200000000001</v>
      </c>
      <c r="O564" s="172">
        <f t="shared" si="9"/>
        <v>176552.13600000003</v>
      </c>
      <c r="P564" s="172">
        <v>176552.13600000003</v>
      </c>
    </row>
    <row r="565" spans="1:16" ht="12" x14ac:dyDescent="0.25">
      <c r="A565" s="177">
        <v>11849</v>
      </c>
      <c r="B565" s="174" t="s">
        <v>214</v>
      </c>
      <c r="C565" s="176" t="s">
        <v>218</v>
      </c>
      <c r="D565" s="175"/>
      <c r="E565" s="175">
        <v>1830</v>
      </c>
      <c r="F565" s="174" t="s">
        <v>212</v>
      </c>
      <c r="G565" s="175">
        <v>2042</v>
      </c>
      <c r="H565" s="173">
        <v>23989.186000000002</v>
      </c>
      <c r="I565" s="173">
        <v>24667.437000000002</v>
      </c>
      <c r="J565" s="173">
        <v>25017.716</v>
      </c>
      <c r="K565" s="173">
        <v>25027.550999999999</v>
      </c>
      <c r="L565" s="173">
        <v>25397.345000000001</v>
      </c>
      <c r="M565" s="173">
        <v>25961.955999999998</v>
      </c>
      <c r="N565" s="173">
        <v>25911.242999999999</v>
      </c>
      <c r="O565" s="172">
        <f t="shared" si="9"/>
        <v>175972.43400000001</v>
      </c>
      <c r="P565" s="172">
        <v>175972.43400000001</v>
      </c>
    </row>
    <row r="566" spans="1:16" ht="12" x14ac:dyDescent="0.25">
      <c r="A566" s="177">
        <v>11850</v>
      </c>
      <c r="B566" s="174" t="s">
        <v>214</v>
      </c>
      <c r="C566" s="176" t="s">
        <v>218</v>
      </c>
      <c r="D566" s="175"/>
      <c r="E566" s="175">
        <v>1830</v>
      </c>
      <c r="F566" s="174" t="s">
        <v>212</v>
      </c>
      <c r="G566" s="175">
        <v>2043</v>
      </c>
      <c r="H566" s="173">
        <v>23814.489000000001</v>
      </c>
      <c r="I566" s="173">
        <v>24519.13</v>
      </c>
      <c r="J566" s="173">
        <v>24951.332999999999</v>
      </c>
      <c r="K566" s="173">
        <v>25011.937999999998</v>
      </c>
      <c r="L566" s="173">
        <v>25235.382000000001</v>
      </c>
      <c r="M566" s="173">
        <v>25836.293000000001</v>
      </c>
      <c r="N566" s="173">
        <v>25938.654999999999</v>
      </c>
      <c r="O566" s="172">
        <f t="shared" si="9"/>
        <v>175307.22</v>
      </c>
      <c r="P566" s="172">
        <v>175307.22</v>
      </c>
    </row>
    <row r="567" spans="1:16" ht="12" x14ac:dyDescent="0.25">
      <c r="A567" s="177">
        <v>11851</v>
      </c>
      <c r="B567" s="174" t="s">
        <v>214</v>
      </c>
      <c r="C567" s="176" t="s">
        <v>218</v>
      </c>
      <c r="D567" s="175"/>
      <c r="E567" s="175">
        <v>1830</v>
      </c>
      <c r="F567" s="174" t="s">
        <v>212</v>
      </c>
      <c r="G567" s="175">
        <v>2044</v>
      </c>
      <c r="H567" s="173">
        <v>23636.559000000001</v>
      </c>
      <c r="I567" s="173">
        <v>24356.782999999999</v>
      </c>
      <c r="J567" s="173">
        <v>24864.116999999998</v>
      </c>
      <c r="K567" s="173">
        <v>24992.054</v>
      </c>
      <c r="L567" s="173">
        <v>25091.511999999999</v>
      </c>
      <c r="M567" s="173">
        <v>25691.373</v>
      </c>
      <c r="N567" s="173">
        <v>25931.019</v>
      </c>
      <c r="O567" s="172">
        <f t="shared" si="9"/>
        <v>174563.41700000002</v>
      </c>
      <c r="P567" s="172">
        <v>174563.41700000002</v>
      </c>
    </row>
    <row r="568" spans="1:16" ht="12" x14ac:dyDescent="0.25">
      <c r="A568" s="177">
        <v>11852</v>
      </c>
      <c r="B568" s="174" t="s">
        <v>214</v>
      </c>
      <c r="C568" s="176" t="s">
        <v>218</v>
      </c>
      <c r="D568" s="175"/>
      <c r="E568" s="175">
        <v>1830</v>
      </c>
      <c r="F568" s="174" t="s">
        <v>212</v>
      </c>
      <c r="G568" s="175">
        <v>2045</v>
      </c>
      <c r="H568" s="173">
        <v>23455.988000000001</v>
      </c>
      <c r="I568" s="173">
        <v>24184.880000000001</v>
      </c>
      <c r="J568" s="173">
        <v>24755.035</v>
      </c>
      <c r="K568" s="173">
        <v>24952.454000000002</v>
      </c>
      <c r="L568" s="173">
        <v>24975.633000000002</v>
      </c>
      <c r="M568" s="173">
        <v>25533.149000000001</v>
      </c>
      <c r="N568" s="173">
        <v>25886.9</v>
      </c>
      <c r="O568" s="172">
        <f t="shared" si="9"/>
        <v>173744.03899999999</v>
      </c>
      <c r="P568" s="172">
        <v>173744.03899999999</v>
      </c>
    </row>
    <row r="569" spans="1:16" ht="12" x14ac:dyDescent="0.25">
      <c r="A569" s="177">
        <v>11853</v>
      </c>
      <c r="B569" s="174" t="s">
        <v>214</v>
      </c>
      <c r="C569" s="176" t="s">
        <v>218</v>
      </c>
      <c r="D569" s="175"/>
      <c r="E569" s="175">
        <v>1830</v>
      </c>
      <c r="F569" s="174" t="s">
        <v>212</v>
      </c>
      <c r="G569" s="175">
        <v>2046</v>
      </c>
      <c r="H569" s="173">
        <v>23288.768</v>
      </c>
      <c r="I569" s="173">
        <v>24028.133000000002</v>
      </c>
      <c r="J569" s="173">
        <v>24651.690999999999</v>
      </c>
      <c r="K569" s="173">
        <v>24922.402999999998</v>
      </c>
      <c r="L569" s="173">
        <v>24911.64</v>
      </c>
      <c r="M569" s="173">
        <v>25382.418000000001</v>
      </c>
      <c r="N569" s="173">
        <v>25821.572</v>
      </c>
      <c r="O569" s="172">
        <f t="shared" si="9"/>
        <v>173006.625</v>
      </c>
      <c r="P569" s="172">
        <v>173006.625</v>
      </c>
    </row>
    <row r="570" spans="1:16" ht="12" x14ac:dyDescent="0.25">
      <c r="A570" s="177">
        <v>11854</v>
      </c>
      <c r="B570" s="174" t="s">
        <v>214</v>
      </c>
      <c r="C570" s="176" t="s">
        <v>218</v>
      </c>
      <c r="D570" s="175"/>
      <c r="E570" s="175">
        <v>1830</v>
      </c>
      <c r="F570" s="174" t="s">
        <v>212</v>
      </c>
      <c r="G570" s="175">
        <v>2047</v>
      </c>
      <c r="H570" s="173">
        <v>23121.940999999999</v>
      </c>
      <c r="I570" s="173">
        <v>23862.618999999999</v>
      </c>
      <c r="J570" s="173">
        <v>24525.706999999999</v>
      </c>
      <c r="K570" s="173">
        <v>24876.768</v>
      </c>
      <c r="L570" s="173">
        <v>24880.107</v>
      </c>
      <c r="M570" s="173">
        <v>25222.014999999999</v>
      </c>
      <c r="N570" s="173">
        <v>25725.954000000002</v>
      </c>
      <c r="O570" s="172">
        <f t="shared" si="9"/>
        <v>172215.111</v>
      </c>
      <c r="P570" s="172">
        <v>172215.111</v>
      </c>
    </row>
    <row r="571" spans="1:16" ht="12" x14ac:dyDescent="0.25">
      <c r="A571" s="177">
        <v>11855</v>
      </c>
      <c r="B571" s="174" t="s">
        <v>214</v>
      </c>
      <c r="C571" s="176" t="s">
        <v>218</v>
      </c>
      <c r="D571" s="175"/>
      <c r="E571" s="175">
        <v>1830</v>
      </c>
      <c r="F571" s="174" t="s">
        <v>212</v>
      </c>
      <c r="G571" s="175">
        <v>2048</v>
      </c>
      <c r="H571" s="173">
        <v>22954.866000000002</v>
      </c>
      <c r="I571" s="173">
        <v>23689.53</v>
      </c>
      <c r="J571" s="173">
        <v>24379.844000000001</v>
      </c>
      <c r="K571" s="173">
        <v>24812.695</v>
      </c>
      <c r="L571" s="173">
        <v>24866.905999999999</v>
      </c>
      <c r="M571" s="173">
        <v>25063.7</v>
      </c>
      <c r="N571" s="173">
        <v>25604.919000000002</v>
      </c>
      <c r="O571" s="172">
        <f t="shared" si="9"/>
        <v>171372.46</v>
      </c>
      <c r="P571" s="172">
        <v>171372.46</v>
      </c>
    </row>
    <row r="572" spans="1:16" ht="12" x14ac:dyDescent="0.25">
      <c r="A572" s="177">
        <v>11856</v>
      </c>
      <c r="B572" s="174" t="s">
        <v>214</v>
      </c>
      <c r="C572" s="176" t="s">
        <v>218</v>
      </c>
      <c r="D572" s="175"/>
      <c r="E572" s="175">
        <v>1830</v>
      </c>
      <c r="F572" s="174" t="s">
        <v>212</v>
      </c>
      <c r="G572" s="175">
        <v>2049</v>
      </c>
      <c r="H572" s="173">
        <v>22784.775000000001</v>
      </c>
      <c r="I572" s="173">
        <v>23510.412</v>
      </c>
      <c r="J572" s="173">
        <v>24219.107</v>
      </c>
      <c r="K572" s="173">
        <v>24727.969000000001</v>
      </c>
      <c r="L572" s="173">
        <v>24849.260999999999</v>
      </c>
      <c r="M572" s="173">
        <v>24924.092000000001</v>
      </c>
      <c r="N572" s="173">
        <v>25465.4</v>
      </c>
      <c r="O572" s="172">
        <f t="shared" si="9"/>
        <v>170481.016</v>
      </c>
      <c r="P572" s="172">
        <v>170481.016</v>
      </c>
    </row>
    <row r="573" spans="1:16" ht="12" x14ac:dyDescent="0.25">
      <c r="A573" s="177">
        <v>11857</v>
      </c>
      <c r="B573" s="174" t="s">
        <v>214</v>
      </c>
      <c r="C573" s="176" t="s">
        <v>218</v>
      </c>
      <c r="D573" s="175"/>
      <c r="E573" s="175">
        <v>1830</v>
      </c>
      <c r="F573" s="174" t="s">
        <v>212</v>
      </c>
      <c r="G573" s="175">
        <v>2050</v>
      </c>
      <c r="H573" s="173">
        <v>22609.13</v>
      </c>
      <c r="I573" s="173">
        <v>23326.598999999998</v>
      </c>
      <c r="J573" s="173">
        <v>24046.643</v>
      </c>
      <c r="K573" s="173">
        <v>24620.47</v>
      </c>
      <c r="L573" s="173">
        <v>24811.403999999999</v>
      </c>
      <c r="M573" s="173">
        <v>24812.191999999999</v>
      </c>
      <c r="N573" s="173">
        <v>25312.662</v>
      </c>
      <c r="O573" s="172">
        <f t="shared" si="9"/>
        <v>169539.1</v>
      </c>
      <c r="P573" s="172">
        <v>169539.1</v>
      </c>
    </row>
    <row r="574" spans="1:16" ht="12" x14ac:dyDescent="0.25">
      <c r="A574" s="177">
        <v>11858</v>
      </c>
      <c r="B574" s="174" t="s">
        <v>214</v>
      </c>
      <c r="C574" s="176" t="s">
        <v>218</v>
      </c>
      <c r="D574" s="175"/>
      <c r="E574" s="175">
        <v>1830</v>
      </c>
      <c r="F574" s="174" t="s">
        <v>212</v>
      </c>
      <c r="G574" s="175">
        <v>2051</v>
      </c>
      <c r="H574" s="173">
        <v>22445.044999999998</v>
      </c>
      <c r="I574" s="173">
        <v>23164.971000000001</v>
      </c>
      <c r="J574" s="173">
        <v>23892.347000000002</v>
      </c>
      <c r="K574" s="173">
        <v>24518.03</v>
      </c>
      <c r="L574" s="173">
        <v>24782.387999999999</v>
      </c>
      <c r="M574" s="173">
        <v>24749.002</v>
      </c>
      <c r="N574" s="173">
        <v>25164.324000000001</v>
      </c>
      <c r="O574" s="172">
        <f t="shared" si="9"/>
        <v>168716.10700000002</v>
      </c>
      <c r="P574" s="172">
        <v>168716.10700000002</v>
      </c>
    </row>
    <row r="575" spans="1:16" ht="12" x14ac:dyDescent="0.25">
      <c r="A575" s="177">
        <v>11859</v>
      </c>
      <c r="B575" s="174" t="s">
        <v>214</v>
      </c>
      <c r="C575" s="176" t="s">
        <v>218</v>
      </c>
      <c r="D575" s="175"/>
      <c r="E575" s="175">
        <v>1830</v>
      </c>
      <c r="F575" s="174" t="s">
        <v>212</v>
      </c>
      <c r="G575" s="175">
        <v>2052</v>
      </c>
      <c r="H575" s="173">
        <v>22278.444</v>
      </c>
      <c r="I575" s="173">
        <v>23002.397000000001</v>
      </c>
      <c r="J575" s="173">
        <v>23729.405999999999</v>
      </c>
      <c r="K575" s="173">
        <v>24393.902999999998</v>
      </c>
      <c r="L575" s="173">
        <v>24738.949000000001</v>
      </c>
      <c r="M575" s="173">
        <v>24719.414000000001</v>
      </c>
      <c r="N575" s="173">
        <v>25007.664000000001</v>
      </c>
      <c r="O575" s="172">
        <f t="shared" si="9"/>
        <v>167870.17699999997</v>
      </c>
      <c r="P575" s="172">
        <v>167870.17699999997</v>
      </c>
    </row>
    <row r="576" spans="1:16" ht="12" x14ac:dyDescent="0.25">
      <c r="A576" s="177">
        <v>11860</v>
      </c>
      <c r="B576" s="174" t="s">
        <v>214</v>
      </c>
      <c r="C576" s="176" t="s">
        <v>218</v>
      </c>
      <c r="D576" s="175"/>
      <c r="E576" s="175">
        <v>1830</v>
      </c>
      <c r="F576" s="174" t="s">
        <v>212</v>
      </c>
      <c r="G576" s="175">
        <v>2053</v>
      </c>
      <c r="H576" s="173">
        <v>22110.563999999998</v>
      </c>
      <c r="I576" s="173">
        <v>22836.512999999999</v>
      </c>
      <c r="J576" s="173">
        <v>23558.199000000001</v>
      </c>
      <c r="K576" s="173">
        <v>24250.095000000001</v>
      </c>
      <c r="L576" s="173">
        <v>24677.012999999999</v>
      </c>
      <c r="M576" s="173">
        <v>24708.585999999999</v>
      </c>
      <c r="N576" s="173">
        <v>24853.585999999999</v>
      </c>
      <c r="O576" s="172">
        <f t="shared" si="9"/>
        <v>166994.55600000001</v>
      </c>
      <c r="P576" s="172">
        <v>166994.55600000001</v>
      </c>
    </row>
    <row r="577" spans="1:19" ht="12" x14ac:dyDescent="0.25">
      <c r="A577" s="177">
        <v>11861</v>
      </c>
      <c r="B577" s="174" t="s">
        <v>214</v>
      </c>
      <c r="C577" s="176" t="s">
        <v>218</v>
      </c>
      <c r="D577" s="175"/>
      <c r="E577" s="175">
        <v>1830</v>
      </c>
      <c r="F577" s="174" t="s">
        <v>212</v>
      </c>
      <c r="G577" s="175">
        <v>2054</v>
      </c>
      <c r="H577" s="173">
        <v>21942.848999999998</v>
      </c>
      <c r="I577" s="173">
        <v>22664.308000000001</v>
      </c>
      <c r="J577" s="173">
        <v>23379.621999999999</v>
      </c>
      <c r="K577" s="173">
        <v>24090.937999999998</v>
      </c>
      <c r="L577" s="173">
        <v>24593.78</v>
      </c>
      <c r="M577" s="173">
        <v>24693.398000000001</v>
      </c>
      <c r="N577" s="173">
        <v>24718.151999999998</v>
      </c>
      <c r="O577" s="172">
        <f t="shared" si="9"/>
        <v>166083.04699999999</v>
      </c>
      <c r="P577" s="172">
        <v>166083.04699999999</v>
      </c>
    </row>
    <row r="578" spans="1:19" ht="12" x14ac:dyDescent="0.25">
      <c r="A578" s="177">
        <v>11862</v>
      </c>
      <c r="B578" s="174" t="s">
        <v>214</v>
      </c>
      <c r="C578" s="176" t="s">
        <v>218</v>
      </c>
      <c r="D578" s="175"/>
      <c r="E578" s="175">
        <v>1830</v>
      </c>
      <c r="F578" s="174" t="s">
        <v>212</v>
      </c>
      <c r="G578" s="175">
        <v>2055</v>
      </c>
      <c r="H578" s="173">
        <v>21775.616000000002</v>
      </c>
      <c r="I578" s="173">
        <v>22484.617999999999</v>
      </c>
      <c r="J578" s="173">
        <v>23194.388999999999</v>
      </c>
      <c r="K578" s="173">
        <v>23919.163</v>
      </c>
      <c r="L578" s="173">
        <v>24487.309000000001</v>
      </c>
      <c r="M578" s="173">
        <v>24657.948</v>
      </c>
      <c r="N578" s="173">
        <v>24610.262999999999</v>
      </c>
      <c r="O578" s="172">
        <f t="shared" si="9"/>
        <v>165129.30600000001</v>
      </c>
      <c r="P578" s="172">
        <v>165129.30600000001</v>
      </c>
    </row>
    <row r="579" spans="1:19" ht="12" x14ac:dyDescent="0.25">
      <c r="A579" s="177">
        <v>11863</v>
      </c>
      <c r="B579" s="174" t="s">
        <v>214</v>
      </c>
      <c r="C579" s="176" t="s">
        <v>218</v>
      </c>
      <c r="D579" s="175"/>
      <c r="E579" s="175">
        <v>1830</v>
      </c>
      <c r="F579" s="174" t="s">
        <v>212</v>
      </c>
      <c r="G579" s="175">
        <v>2056</v>
      </c>
      <c r="H579" s="173">
        <v>21626.866999999998</v>
      </c>
      <c r="I579" s="173">
        <v>22326.12</v>
      </c>
      <c r="J579" s="173">
        <v>23035.305</v>
      </c>
      <c r="K579" s="173">
        <v>23766.06</v>
      </c>
      <c r="L579" s="173">
        <v>24386.322</v>
      </c>
      <c r="M579" s="173">
        <v>24629.577000000001</v>
      </c>
      <c r="N579" s="173">
        <v>24549.14</v>
      </c>
      <c r="O579" s="172">
        <f t="shared" si="9"/>
        <v>164319.391</v>
      </c>
      <c r="P579" s="172">
        <v>164319.391</v>
      </c>
    </row>
    <row r="580" spans="1:19" ht="12" x14ac:dyDescent="0.25">
      <c r="A580" s="177">
        <v>11864</v>
      </c>
      <c r="B580" s="174" t="s">
        <v>214</v>
      </c>
      <c r="C580" s="176" t="s">
        <v>218</v>
      </c>
      <c r="D580" s="175"/>
      <c r="E580" s="175">
        <v>1830</v>
      </c>
      <c r="F580" s="174" t="s">
        <v>212</v>
      </c>
      <c r="G580" s="175">
        <v>2057</v>
      </c>
      <c r="H580" s="173">
        <v>21480.162</v>
      </c>
      <c r="I580" s="173">
        <v>22162.835999999999</v>
      </c>
      <c r="J580" s="173">
        <v>22874.402999999998</v>
      </c>
      <c r="K580" s="173">
        <v>23604.131000000001</v>
      </c>
      <c r="L580" s="173">
        <v>24263.710999999999</v>
      </c>
      <c r="M580" s="173">
        <v>24587.1</v>
      </c>
      <c r="N580" s="173">
        <v>24521.451000000001</v>
      </c>
      <c r="O580" s="172">
        <f t="shared" si="9"/>
        <v>163493.79399999999</v>
      </c>
      <c r="P580" s="172">
        <v>163493.79399999999</v>
      </c>
    </row>
    <row r="581" spans="1:19" ht="12" x14ac:dyDescent="0.25">
      <c r="A581" s="177">
        <v>11865</v>
      </c>
      <c r="B581" s="174" t="s">
        <v>214</v>
      </c>
      <c r="C581" s="176" t="s">
        <v>218</v>
      </c>
      <c r="D581" s="175"/>
      <c r="E581" s="175">
        <v>1830</v>
      </c>
      <c r="F581" s="174" t="s">
        <v>212</v>
      </c>
      <c r="G581" s="175">
        <v>2058</v>
      </c>
      <c r="H581" s="173">
        <v>21335.936000000002</v>
      </c>
      <c r="I581" s="173">
        <v>21995.599999999999</v>
      </c>
      <c r="J581" s="173">
        <v>22709.838</v>
      </c>
      <c r="K581" s="173">
        <v>23434.392</v>
      </c>
      <c r="L581" s="173">
        <v>24121.686000000002</v>
      </c>
      <c r="M581" s="173">
        <v>24527.178</v>
      </c>
      <c r="N581" s="173">
        <v>24513.091</v>
      </c>
      <c r="O581" s="172">
        <f t="shared" si="9"/>
        <v>162637.72100000002</v>
      </c>
      <c r="P581" s="172">
        <v>162637.72100000002</v>
      </c>
    </row>
    <row r="582" spans="1:19" ht="12" x14ac:dyDescent="0.25">
      <c r="A582" s="177">
        <v>11866</v>
      </c>
      <c r="B582" s="174" t="s">
        <v>214</v>
      </c>
      <c r="C582" s="176" t="s">
        <v>218</v>
      </c>
      <c r="D582" s="175"/>
      <c r="E582" s="175">
        <v>1830</v>
      </c>
      <c r="F582" s="174" t="s">
        <v>212</v>
      </c>
      <c r="G582" s="175">
        <v>2059</v>
      </c>
      <c r="H582" s="173">
        <v>21193.541000000001</v>
      </c>
      <c r="I582" s="173">
        <v>21826.118999999999</v>
      </c>
      <c r="J582" s="173">
        <v>22538.467000000001</v>
      </c>
      <c r="K582" s="173">
        <v>23257.679</v>
      </c>
      <c r="L582" s="173">
        <v>23964.55</v>
      </c>
      <c r="M582" s="173">
        <v>24447.031999999999</v>
      </c>
      <c r="N582" s="173">
        <v>24501.174999999999</v>
      </c>
      <c r="O582" s="172">
        <f t="shared" si="9"/>
        <v>161728.56299999999</v>
      </c>
      <c r="P582" s="172">
        <v>161728.56299999999</v>
      </c>
    </row>
    <row r="583" spans="1:19" ht="12" x14ac:dyDescent="0.25">
      <c r="A583" s="177">
        <v>11867</v>
      </c>
      <c r="B583" s="174" t="s">
        <v>214</v>
      </c>
      <c r="C583" s="176" t="s">
        <v>218</v>
      </c>
      <c r="D583" s="175"/>
      <c r="E583" s="175">
        <v>1830</v>
      </c>
      <c r="F583" s="174" t="s">
        <v>212</v>
      </c>
      <c r="G583" s="175">
        <v>2060</v>
      </c>
      <c r="H583" s="173">
        <v>21051.056</v>
      </c>
      <c r="I583" s="173">
        <v>21655.420999999998</v>
      </c>
      <c r="J583" s="173">
        <v>22357.883999999998</v>
      </c>
      <c r="K583" s="173">
        <v>23073.638999999999</v>
      </c>
      <c r="L583" s="173">
        <v>23794.542000000001</v>
      </c>
      <c r="M583" s="173">
        <v>24343.752</v>
      </c>
      <c r="N583" s="173">
        <v>24469.284</v>
      </c>
      <c r="O583" s="172">
        <f t="shared" si="9"/>
        <v>160745.57799999998</v>
      </c>
      <c r="P583" s="172">
        <v>160745.57799999998</v>
      </c>
      <c r="R583" s="201" t="s">
        <v>256</v>
      </c>
      <c r="S583" s="203" t="s">
        <v>256</v>
      </c>
    </row>
    <row r="584" spans="1:19" ht="11.4" customHeight="1" x14ac:dyDescent="0.25">
      <c r="A584" s="177">
        <v>13413</v>
      </c>
      <c r="B584" s="174" t="s">
        <v>215</v>
      </c>
      <c r="C584" s="176" t="s">
        <v>217</v>
      </c>
      <c r="D584" s="175"/>
      <c r="E584" s="175">
        <v>927</v>
      </c>
      <c r="F584" s="174" t="s">
        <v>212</v>
      </c>
      <c r="G584" s="175">
        <v>2014</v>
      </c>
      <c r="H584" s="173">
        <v>885.37099999999998</v>
      </c>
      <c r="I584" s="173">
        <v>976.85599999999999</v>
      </c>
      <c r="J584" s="173">
        <v>1033.9000000000001</v>
      </c>
      <c r="K584" s="173">
        <v>1004.448</v>
      </c>
      <c r="L584" s="173">
        <v>934.46600000000001</v>
      </c>
      <c r="M584" s="173">
        <v>997.65800000000002</v>
      </c>
      <c r="N584" s="173">
        <v>948.75699999999995</v>
      </c>
      <c r="O584" s="172">
        <f t="shared" si="9"/>
        <v>6781.4560000000001</v>
      </c>
      <c r="P584" s="172">
        <v>6781.4560000000001</v>
      </c>
      <c r="R584" s="202">
        <f>SUM(P631+P584)</f>
        <v>9549.0159999999996</v>
      </c>
      <c r="S584" s="172">
        <v>9549.0159999999996</v>
      </c>
    </row>
    <row r="585" spans="1:19" ht="12" x14ac:dyDescent="0.25">
      <c r="A585" s="177">
        <v>13414</v>
      </c>
      <c r="B585" s="174" t="s">
        <v>215</v>
      </c>
      <c r="C585" s="176" t="s">
        <v>217</v>
      </c>
      <c r="D585" s="175"/>
      <c r="E585" s="175">
        <v>927</v>
      </c>
      <c r="F585" s="174" t="s">
        <v>212</v>
      </c>
      <c r="G585" s="175">
        <v>2015</v>
      </c>
      <c r="H585" s="173">
        <v>880.52800000000002</v>
      </c>
      <c r="I585" s="173">
        <v>979.44</v>
      </c>
      <c r="J585" s="173">
        <v>1046.7739999999999</v>
      </c>
      <c r="K585" s="173">
        <v>1035.662</v>
      </c>
      <c r="L585" s="173">
        <v>940.35699999999997</v>
      </c>
      <c r="M585" s="173">
        <v>1001.8869999999999</v>
      </c>
      <c r="N585" s="173">
        <v>955.18899999999996</v>
      </c>
      <c r="O585" s="172">
        <f t="shared" si="9"/>
        <v>6839.8370000000004</v>
      </c>
      <c r="P585" s="172">
        <v>6839.8370000000004</v>
      </c>
      <c r="R585" s="202">
        <f>SUM(P632+P585)</f>
        <v>9659.4449999999997</v>
      </c>
      <c r="S585" s="172">
        <v>9659.4449999999997</v>
      </c>
    </row>
    <row r="586" spans="1:19" ht="12" x14ac:dyDescent="0.25">
      <c r="A586" s="177">
        <v>13415</v>
      </c>
      <c r="B586" s="174" t="s">
        <v>215</v>
      </c>
      <c r="C586" s="176" t="s">
        <v>217</v>
      </c>
      <c r="D586" s="175"/>
      <c r="E586" s="175">
        <v>927</v>
      </c>
      <c r="F586" s="174" t="s">
        <v>212</v>
      </c>
      <c r="G586" s="175">
        <v>2016</v>
      </c>
      <c r="H586" s="173">
        <v>878.80200000000002</v>
      </c>
      <c r="I586" s="173">
        <v>973.85500000000002</v>
      </c>
      <c r="J586" s="173">
        <v>1051.5039999999999</v>
      </c>
      <c r="K586" s="173">
        <v>1058.04</v>
      </c>
      <c r="L586" s="173">
        <v>955.58600000000001</v>
      </c>
      <c r="M586" s="173">
        <v>998.47799999999995</v>
      </c>
      <c r="N586" s="173">
        <v>964.69799999999998</v>
      </c>
      <c r="O586" s="172">
        <f t="shared" si="9"/>
        <v>6880.9630000000006</v>
      </c>
      <c r="P586" s="172">
        <v>6880.9630000000006</v>
      </c>
      <c r="R586" s="202">
        <f t="shared" ref="R586:R630" si="10">SUM(P633+P586)</f>
        <v>9754.8639999999996</v>
      </c>
      <c r="S586" s="172">
        <v>9754.8639999999996</v>
      </c>
    </row>
    <row r="587" spans="1:19" ht="12" x14ac:dyDescent="0.25">
      <c r="A587" s="177">
        <v>13416</v>
      </c>
      <c r="B587" s="174" t="s">
        <v>215</v>
      </c>
      <c r="C587" s="176" t="s">
        <v>217</v>
      </c>
      <c r="D587" s="175"/>
      <c r="E587" s="175">
        <v>927</v>
      </c>
      <c r="F587" s="174" t="s">
        <v>212</v>
      </c>
      <c r="G587" s="175">
        <v>2017</v>
      </c>
      <c r="H587" s="173">
        <v>877.54100000000005</v>
      </c>
      <c r="I587" s="173">
        <v>965.94299999999998</v>
      </c>
      <c r="J587" s="173">
        <v>1052.5429999999999</v>
      </c>
      <c r="K587" s="173">
        <v>1074.2650000000001</v>
      </c>
      <c r="L587" s="173">
        <v>982.06799999999998</v>
      </c>
      <c r="M587" s="173">
        <v>985.49599999999998</v>
      </c>
      <c r="N587" s="173">
        <v>979.39300000000003</v>
      </c>
      <c r="O587" s="172">
        <f t="shared" si="9"/>
        <v>6917.2490000000007</v>
      </c>
      <c r="P587" s="172">
        <v>6917.2490000000007</v>
      </c>
      <c r="R587" s="202">
        <f t="shared" si="10"/>
        <v>9845.594000000001</v>
      </c>
      <c r="S587" s="172">
        <v>9845.594000000001</v>
      </c>
    </row>
    <row r="588" spans="1:19" ht="12" x14ac:dyDescent="0.25">
      <c r="A588" s="177">
        <v>13417</v>
      </c>
      <c r="B588" s="174" t="s">
        <v>215</v>
      </c>
      <c r="C588" s="176" t="s">
        <v>217</v>
      </c>
      <c r="D588" s="175"/>
      <c r="E588" s="175">
        <v>927</v>
      </c>
      <c r="F588" s="174" t="s">
        <v>212</v>
      </c>
      <c r="G588" s="175">
        <v>2018</v>
      </c>
      <c r="H588" s="173">
        <v>878.053</v>
      </c>
      <c r="I588" s="173">
        <v>956.91499999999996</v>
      </c>
      <c r="J588" s="173">
        <v>1050.424</v>
      </c>
      <c r="K588" s="173">
        <v>1085.201</v>
      </c>
      <c r="L588" s="173">
        <v>1015.335</v>
      </c>
      <c r="M588" s="173">
        <v>969.28300000000002</v>
      </c>
      <c r="N588" s="173">
        <v>995.62</v>
      </c>
      <c r="O588" s="172">
        <f t="shared" si="9"/>
        <v>6950.8310000000001</v>
      </c>
      <c r="P588" s="172">
        <v>6950.8310000000001</v>
      </c>
      <c r="R588" s="202">
        <f t="shared" si="10"/>
        <v>9934.2960000000003</v>
      </c>
      <c r="S588" s="172">
        <v>9934.2960000000003</v>
      </c>
    </row>
    <row r="589" spans="1:19" ht="12" x14ac:dyDescent="0.25">
      <c r="A589" s="177">
        <v>13418</v>
      </c>
      <c r="B589" s="174" t="s">
        <v>215</v>
      </c>
      <c r="C589" s="176" t="s">
        <v>217</v>
      </c>
      <c r="D589" s="175"/>
      <c r="E589" s="175">
        <v>927</v>
      </c>
      <c r="F589" s="174" t="s">
        <v>212</v>
      </c>
      <c r="G589" s="175">
        <v>2019</v>
      </c>
      <c r="H589" s="173">
        <v>882.28800000000001</v>
      </c>
      <c r="I589" s="173">
        <v>948.41499999999996</v>
      </c>
      <c r="J589" s="173">
        <v>1045.92</v>
      </c>
      <c r="K589" s="173">
        <v>1092.982</v>
      </c>
      <c r="L589" s="173">
        <v>1047.829</v>
      </c>
      <c r="M589" s="173">
        <v>959.96100000000001</v>
      </c>
      <c r="N589" s="173">
        <v>1007.203</v>
      </c>
      <c r="O589" s="172">
        <f t="shared" si="9"/>
        <v>6984.598</v>
      </c>
      <c r="P589" s="172">
        <v>6984.598</v>
      </c>
      <c r="R589" s="202">
        <f t="shared" si="10"/>
        <v>10024.5</v>
      </c>
      <c r="S589" s="172">
        <v>10024.5</v>
      </c>
    </row>
    <row r="590" spans="1:19" ht="12" x14ac:dyDescent="0.25">
      <c r="A590" s="177">
        <v>13419</v>
      </c>
      <c r="B590" s="174" t="s">
        <v>215</v>
      </c>
      <c r="C590" s="176" t="s">
        <v>217</v>
      </c>
      <c r="D590" s="175"/>
      <c r="E590" s="175">
        <v>927</v>
      </c>
      <c r="F590" s="174" t="s">
        <v>212</v>
      </c>
      <c r="G590" s="175">
        <v>2020</v>
      </c>
      <c r="H590" s="173">
        <v>891.19799999999998</v>
      </c>
      <c r="I590" s="173">
        <v>941.46600000000001</v>
      </c>
      <c r="J590" s="173">
        <v>1039.5640000000001</v>
      </c>
      <c r="K590" s="173">
        <v>1098.855</v>
      </c>
      <c r="L590" s="173">
        <v>1074.557</v>
      </c>
      <c r="M590" s="173">
        <v>963.56299999999999</v>
      </c>
      <c r="N590" s="173">
        <v>1010.569</v>
      </c>
      <c r="O590" s="172">
        <f t="shared" si="9"/>
        <v>7019.7720000000008</v>
      </c>
      <c r="P590" s="172">
        <v>7019.7720000000008</v>
      </c>
      <c r="R590" s="202">
        <f t="shared" si="10"/>
        <v>10117.324000000001</v>
      </c>
      <c r="S590" s="172">
        <v>10117.324000000001</v>
      </c>
    </row>
    <row r="591" spans="1:19" ht="12" x14ac:dyDescent="0.25">
      <c r="A591" s="177">
        <v>15230</v>
      </c>
      <c r="B591" s="174" t="s">
        <v>214</v>
      </c>
      <c r="C591" s="176" t="s">
        <v>217</v>
      </c>
      <c r="D591" s="175"/>
      <c r="E591" s="175">
        <v>927</v>
      </c>
      <c r="F591" s="174" t="s">
        <v>212</v>
      </c>
      <c r="G591" s="175">
        <v>2021</v>
      </c>
      <c r="H591" s="173">
        <v>906.04399999999998</v>
      </c>
      <c r="I591" s="173">
        <v>935.90099999999995</v>
      </c>
      <c r="J591" s="173">
        <v>1030.356</v>
      </c>
      <c r="K591" s="173">
        <v>1100.3340000000001</v>
      </c>
      <c r="L591" s="173">
        <v>1094.239</v>
      </c>
      <c r="M591" s="173">
        <v>977.10199999999998</v>
      </c>
      <c r="N591" s="173">
        <v>1005.765</v>
      </c>
      <c r="O591" s="172">
        <f t="shared" si="9"/>
        <v>7049.741</v>
      </c>
      <c r="P591" s="172">
        <v>7049.741</v>
      </c>
      <c r="R591" s="202">
        <f t="shared" si="10"/>
        <v>10203.719999999999</v>
      </c>
      <c r="S591" s="172">
        <v>10203.719999999999</v>
      </c>
    </row>
    <row r="592" spans="1:19" ht="12" x14ac:dyDescent="0.25">
      <c r="A592" s="177">
        <v>15231</v>
      </c>
      <c r="B592" s="174" t="s">
        <v>214</v>
      </c>
      <c r="C592" s="176" t="s">
        <v>217</v>
      </c>
      <c r="D592" s="175"/>
      <c r="E592" s="175">
        <v>927</v>
      </c>
      <c r="F592" s="174" t="s">
        <v>212</v>
      </c>
      <c r="G592" s="175">
        <v>2022</v>
      </c>
      <c r="H592" s="173">
        <v>926.31299999999999</v>
      </c>
      <c r="I592" s="173">
        <v>932.26800000000003</v>
      </c>
      <c r="J592" s="173">
        <v>1020.252</v>
      </c>
      <c r="K592" s="173">
        <v>1099.4929999999999</v>
      </c>
      <c r="L592" s="173">
        <v>1108.9849999999999</v>
      </c>
      <c r="M592" s="173">
        <v>1002.773</v>
      </c>
      <c r="N592" s="173">
        <v>992.46199999999999</v>
      </c>
      <c r="O592" s="172">
        <f t="shared" si="9"/>
        <v>7082.5460000000003</v>
      </c>
      <c r="P592" s="172">
        <v>7082.5460000000003</v>
      </c>
      <c r="R592" s="202">
        <f t="shared" si="10"/>
        <v>10294.339</v>
      </c>
      <c r="S592" s="172">
        <v>10294.339</v>
      </c>
    </row>
    <row r="593" spans="1:19" ht="12" x14ac:dyDescent="0.25">
      <c r="A593" s="177">
        <v>15232</v>
      </c>
      <c r="B593" s="174" t="s">
        <v>214</v>
      </c>
      <c r="C593" s="176" t="s">
        <v>217</v>
      </c>
      <c r="D593" s="175"/>
      <c r="E593" s="175">
        <v>927</v>
      </c>
      <c r="F593" s="174" t="s">
        <v>212</v>
      </c>
      <c r="G593" s="175">
        <v>2023</v>
      </c>
      <c r="H593" s="173">
        <v>949.17600000000004</v>
      </c>
      <c r="I593" s="173">
        <v>931.55</v>
      </c>
      <c r="J593" s="173">
        <v>1010.016</v>
      </c>
      <c r="K593" s="173">
        <v>1096.421</v>
      </c>
      <c r="L593" s="173">
        <v>1119.317</v>
      </c>
      <c r="M593" s="173">
        <v>1035.722</v>
      </c>
      <c r="N593" s="173">
        <v>976.59400000000005</v>
      </c>
      <c r="O593" s="172">
        <f t="shared" si="9"/>
        <v>7118.7960000000003</v>
      </c>
      <c r="P593" s="172">
        <v>7118.7960000000003</v>
      </c>
      <c r="R593" s="202">
        <f t="shared" si="10"/>
        <v>10389.073</v>
      </c>
      <c r="S593" s="172">
        <v>10389.073</v>
      </c>
    </row>
    <row r="594" spans="1:19" ht="12" x14ac:dyDescent="0.25">
      <c r="A594" s="177">
        <v>15233</v>
      </c>
      <c r="B594" s="174" t="s">
        <v>214</v>
      </c>
      <c r="C594" s="176" t="s">
        <v>217</v>
      </c>
      <c r="D594" s="175"/>
      <c r="E594" s="175">
        <v>927</v>
      </c>
      <c r="F594" s="174" t="s">
        <v>212</v>
      </c>
      <c r="G594" s="175">
        <v>2024</v>
      </c>
      <c r="H594" s="173">
        <v>970.25099999999998</v>
      </c>
      <c r="I594" s="173">
        <v>935.02</v>
      </c>
      <c r="J594" s="173">
        <v>1000.59</v>
      </c>
      <c r="K594" s="173">
        <v>1091.1369999999999</v>
      </c>
      <c r="L594" s="173">
        <v>1126.597</v>
      </c>
      <c r="M594" s="173">
        <v>1067.7570000000001</v>
      </c>
      <c r="N594" s="173">
        <v>967.49400000000003</v>
      </c>
      <c r="O594" s="172">
        <f t="shared" si="9"/>
        <v>7158.8459999999986</v>
      </c>
      <c r="P594" s="172">
        <v>7158.8459999999986</v>
      </c>
      <c r="R594" s="202">
        <f t="shared" si="10"/>
        <v>10487.257</v>
      </c>
      <c r="S594" s="172">
        <v>10487.257</v>
      </c>
    </row>
    <row r="595" spans="1:19" ht="12" x14ac:dyDescent="0.25">
      <c r="A595" s="177">
        <v>15234</v>
      </c>
      <c r="B595" s="174" t="s">
        <v>214</v>
      </c>
      <c r="C595" s="176" t="s">
        <v>217</v>
      </c>
      <c r="D595" s="175"/>
      <c r="E595" s="175">
        <v>927</v>
      </c>
      <c r="F595" s="174" t="s">
        <v>212</v>
      </c>
      <c r="G595" s="175">
        <v>2025</v>
      </c>
      <c r="H595" s="173">
        <v>986.798</v>
      </c>
      <c r="I595" s="173">
        <v>943.23900000000003</v>
      </c>
      <c r="J595" s="173">
        <v>992.74800000000005</v>
      </c>
      <c r="K595" s="173">
        <v>1083.8789999999999</v>
      </c>
      <c r="L595" s="173">
        <v>1131.7159999999999</v>
      </c>
      <c r="M595" s="173">
        <v>1093.6579999999999</v>
      </c>
      <c r="N595" s="173">
        <v>970.78300000000002</v>
      </c>
      <c r="O595" s="172">
        <f t="shared" si="9"/>
        <v>7202.820999999999</v>
      </c>
      <c r="P595" s="172">
        <v>7202.820999999999</v>
      </c>
      <c r="R595" s="202">
        <f t="shared" si="10"/>
        <v>10588.467999999999</v>
      </c>
      <c r="S595" s="172">
        <v>10588.467999999999</v>
      </c>
    </row>
    <row r="596" spans="1:19" ht="12" x14ac:dyDescent="0.25">
      <c r="A596" s="177">
        <v>15235</v>
      </c>
      <c r="B596" s="174" t="s">
        <v>214</v>
      </c>
      <c r="C596" s="176" t="s">
        <v>217</v>
      </c>
      <c r="D596" s="175"/>
      <c r="E596" s="175">
        <v>927</v>
      </c>
      <c r="F596" s="174" t="s">
        <v>212</v>
      </c>
      <c r="G596" s="175">
        <v>2026</v>
      </c>
      <c r="H596" s="173">
        <v>1002.579</v>
      </c>
      <c r="I596" s="173">
        <v>958.13800000000003</v>
      </c>
      <c r="J596" s="173">
        <v>987.40099999999995</v>
      </c>
      <c r="K596" s="173">
        <v>1075.0139999999999</v>
      </c>
      <c r="L596" s="173">
        <v>1133.6410000000001</v>
      </c>
      <c r="M596" s="173">
        <v>1114.02</v>
      </c>
      <c r="N596" s="173">
        <v>984.96199999999999</v>
      </c>
      <c r="O596" s="172">
        <f t="shared" si="9"/>
        <v>7255.7549999999992</v>
      </c>
      <c r="P596" s="172">
        <v>7255.7549999999992</v>
      </c>
      <c r="R596" s="202">
        <f t="shared" si="10"/>
        <v>10699.258999999998</v>
      </c>
      <c r="S596" s="172">
        <v>10699.258999999998</v>
      </c>
    </row>
    <row r="597" spans="1:19" ht="12" x14ac:dyDescent="0.25">
      <c r="A597" s="177">
        <v>15236</v>
      </c>
      <c r="B597" s="174" t="s">
        <v>214</v>
      </c>
      <c r="C597" s="176" t="s">
        <v>217</v>
      </c>
      <c r="D597" s="175"/>
      <c r="E597" s="175">
        <v>927</v>
      </c>
      <c r="F597" s="174" t="s">
        <v>212</v>
      </c>
      <c r="G597" s="175">
        <v>2027</v>
      </c>
      <c r="H597" s="173">
        <v>1013.739</v>
      </c>
      <c r="I597" s="173">
        <v>978.40200000000004</v>
      </c>
      <c r="J597" s="173">
        <v>983.83699999999999</v>
      </c>
      <c r="K597" s="173">
        <v>1064.9839999999999</v>
      </c>
      <c r="L597" s="173">
        <v>1132.836</v>
      </c>
      <c r="M597" s="173">
        <v>1128.934</v>
      </c>
      <c r="N597" s="173">
        <v>1010.66</v>
      </c>
      <c r="O597" s="172">
        <f t="shared" si="9"/>
        <v>7313.3919999999998</v>
      </c>
      <c r="P597" s="172">
        <v>7313.3919999999998</v>
      </c>
      <c r="R597" s="202">
        <f t="shared" si="10"/>
        <v>10813.931</v>
      </c>
      <c r="S597" s="172">
        <v>10813.931</v>
      </c>
    </row>
    <row r="598" spans="1:19" ht="12" x14ac:dyDescent="0.25">
      <c r="A598" s="177">
        <v>15237</v>
      </c>
      <c r="B598" s="174" t="s">
        <v>214</v>
      </c>
      <c r="C598" s="176" t="s">
        <v>217</v>
      </c>
      <c r="D598" s="175"/>
      <c r="E598" s="175">
        <v>927</v>
      </c>
      <c r="F598" s="174" t="s">
        <v>212</v>
      </c>
      <c r="G598" s="175">
        <v>2028</v>
      </c>
      <c r="H598" s="173">
        <v>1021.529</v>
      </c>
      <c r="I598" s="173">
        <v>1001.378</v>
      </c>
      <c r="J598" s="173">
        <v>983.19600000000003</v>
      </c>
      <c r="K598" s="173">
        <v>1054.7550000000001</v>
      </c>
      <c r="L598" s="173">
        <v>1129.671</v>
      </c>
      <c r="M598" s="173">
        <v>1139.0820000000001</v>
      </c>
      <c r="N598" s="173">
        <v>1043.298</v>
      </c>
      <c r="O598" s="172">
        <f t="shared" si="9"/>
        <v>7372.9090000000006</v>
      </c>
      <c r="P598" s="172">
        <v>7372.9090000000006</v>
      </c>
      <c r="R598" s="202">
        <f t="shared" si="10"/>
        <v>10929.793000000001</v>
      </c>
      <c r="S598" s="172">
        <v>10929.793000000001</v>
      </c>
    </row>
    <row r="599" spans="1:19" ht="12" x14ac:dyDescent="0.25">
      <c r="A599" s="177">
        <v>15238</v>
      </c>
      <c r="B599" s="174" t="s">
        <v>214</v>
      </c>
      <c r="C599" s="176" t="s">
        <v>217</v>
      </c>
      <c r="D599" s="175"/>
      <c r="E599" s="175">
        <v>927</v>
      </c>
      <c r="F599" s="174" t="s">
        <v>212</v>
      </c>
      <c r="G599" s="175">
        <v>2029</v>
      </c>
      <c r="H599" s="173">
        <v>1028.4749999999999</v>
      </c>
      <c r="I599" s="173">
        <v>1022.973</v>
      </c>
      <c r="J599" s="173">
        <v>987.07299999999998</v>
      </c>
      <c r="K599" s="173">
        <v>1045.6510000000001</v>
      </c>
      <c r="L599" s="173">
        <v>1124.5930000000001</v>
      </c>
      <c r="M599" s="173">
        <v>1146.2439999999999</v>
      </c>
      <c r="N599" s="173">
        <v>1075.1120000000001</v>
      </c>
      <c r="O599" s="172">
        <f t="shared" si="9"/>
        <v>7430.1209999999992</v>
      </c>
      <c r="P599" s="172">
        <v>7430.1209999999992</v>
      </c>
      <c r="R599" s="202">
        <f t="shared" si="10"/>
        <v>11042.97</v>
      </c>
      <c r="S599" s="172">
        <v>11042.97</v>
      </c>
    </row>
    <row r="600" spans="1:19" ht="12" x14ac:dyDescent="0.25">
      <c r="A600" s="177">
        <v>15239</v>
      </c>
      <c r="B600" s="174" t="s">
        <v>214</v>
      </c>
      <c r="C600" s="176" t="s">
        <v>217</v>
      </c>
      <c r="D600" s="175"/>
      <c r="E600" s="175">
        <v>927</v>
      </c>
      <c r="F600" s="174" t="s">
        <v>212</v>
      </c>
      <c r="G600" s="175">
        <v>2030</v>
      </c>
      <c r="H600" s="173">
        <v>1036.0519999999999</v>
      </c>
      <c r="I600" s="173">
        <v>1040.4269999999999</v>
      </c>
      <c r="J600" s="173">
        <v>996.16600000000005</v>
      </c>
      <c r="K600" s="173">
        <v>1038.579</v>
      </c>
      <c r="L600" s="173">
        <v>1117.9480000000001</v>
      </c>
      <c r="M600" s="173">
        <v>1151.53</v>
      </c>
      <c r="N600" s="173">
        <v>1100.99</v>
      </c>
      <c r="O600" s="172">
        <f t="shared" si="9"/>
        <v>7481.692</v>
      </c>
      <c r="P600" s="172">
        <v>7481.692</v>
      </c>
      <c r="R600" s="202">
        <f t="shared" si="10"/>
        <v>11150.273999999999</v>
      </c>
      <c r="S600" s="172">
        <v>11150.273999999999</v>
      </c>
    </row>
    <row r="601" spans="1:19" ht="12" x14ac:dyDescent="0.25">
      <c r="A601" s="177">
        <v>15240</v>
      </c>
      <c r="B601" s="174" t="s">
        <v>214</v>
      </c>
      <c r="C601" s="176" t="s">
        <v>217</v>
      </c>
      <c r="D601" s="175"/>
      <c r="E601" s="175">
        <v>927</v>
      </c>
      <c r="F601" s="174" t="s">
        <v>212</v>
      </c>
      <c r="G601" s="175">
        <v>2031</v>
      </c>
      <c r="H601" s="173">
        <v>1047.0530000000001</v>
      </c>
      <c r="I601" s="173">
        <v>1055.8140000000001</v>
      </c>
      <c r="J601" s="173">
        <v>1010.807</v>
      </c>
      <c r="K601" s="173">
        <v>1033.067</v>
      </c>
      <c r="L601" s="173">
        <v>1108.9739999999999</v>
      </c>
      <c r="M601" s="173">
        <v>1153.598</v>
      </c>
      <c r="N601" s="173">
        <v>1121.3389999999999</v>
      </c>
      <c r="O601" s="172">
        <f t="shared" si="9"/>
        <v>7530.652</v>
      </c>
      <c r="P601" s="172">
        <v>7530.652</v>
      </c>
      <c r="R601" s="202">
        <f t="shared" si="10"/>
        <v>11255.109999999999</v>
      </c>
      <c r="S601" s="172">
        <v>11255.109999999999</v>
      </c>
    </row>
    <row r="602" spans="1:19" ht="12" x14ac:dyDescent="0.25">
      <c r="A602" s="177">
        <v>15241</v>
      </c>
      <c r="B602" s="174" t="s">
        <v>214</v>
      </c>
      <c r="C602" s="176" t="s">
        <v>217</v>
      </c>
      <c r="D602" s="175"/>
      <c r="E602" s="175">
        <v>927</v>
      </c>
      <c r="F602" s="174" t="s">
        <v>212</v>
      </c>
      <c r="G602" s="175">
        <v>2032</v>
      </c>
      <c r="H602" s="173">
        <v>1058.4939999999999</v>
      </c>
      <c r="I602" s="173">
        <v>1067.1559999999999</v>
      </c>
      <c r="J602" s="173">
        <v>1031.2940000000001</v>
      </c>
      <c r="K602" s="173">
        <v>1029.7429999999999</v>
      </c>
      <c r="L602" s="173">
        <v>1099.1559999999999</v>
      </c>
      <c r="M602" s="173">
        <v>1153.153</v>
      </c>
      <c r="N602" s="173">
        <v>1136.422</v>
      </c>
      <c r="O602" s="172">
        <f t="shared" si="9"/>
        <v>7575.4179999999997</v>
      </c>
      <c r="P602" s="172">
        <v>7575.4179999999997</v>
      </c>
      <c r="R602" s="202">
        <f t="shared" si="10"/>
        <v>11355.492999999999</v>
      </c>
      <c r="S602" s="172">
        <v>11355.492999999999</v>
      </c>
    </row>
    <row r="603" spans="1:19" ht="12" x14ac:dyDescent="0.25">
      <c r="A603" s="177">
        <v>15242</v>
      </c>
      <c r="B603" s="174" t="s">
        <v>214</v>
      </c>
      <c r="C603" s="176" t="s">
        <v>217</v>
      </c>
      <c r="D603" s="175"/>
      <c r="E603" s="175">
        <v>927</v>
      </c>
      <c r="F603" s="174" t="s">
        <v>212</v>
      </c>
      <c r="G603" s="175">
        <v>2033</v>
      </c>
      <c r="H603" s="173">
        <v>1069.085</v>
      </c>
      <c r="I603" s="173">
        <v>1075.623</v>
      </c>
      <c r="J603" s="173">
        <v>1054.855</v>
      </c>
      <c r="K603" s="173">
        <v>1029.6289999999999</v>
      </c>
      <c r="L603" s="173">
        <v>1089.4010000000001</v>
      </c>
      <c r="M603" s="173">
        <v>1150.385</v>
      </c>
      <c r="N603" s="173">
        <v>1146.886</v>
      </c>
      <c r="O603" s="172">
        <f t="shared" si="9"/>
        <v>7615.8639999999996</v>
      </c>
      <c r="P603" s="172">
        <v>7615.8639999999996</v>
      </c>
      <c r="R603" s="202">
        <f t="shared" si="10"/>
        <v>11451.421999999999</v>
      </c>
      <c r="S603" s="172">
        <v>11451.421999999999</v>
      </c>
    </row>
    <row r="604" spans="1:19" ht="12" x14ac:dyDescent="0.25">
      <c r="A604" s="177">
        <v>15243</v>
      </c>
      <c r="B604" s="174" t="s">
        <v>214</v>
      </c>
      <c r="C604" s="176" t="s">
        <v>217</v>
      </c>
      <c r="D604" s="175"/>
      <c r="E604" s="175">
        <v>927</v>
      </c>
      <c r="F604" s="174" t="s">
        <v>212</v>
      </c>
      <c r="G604" s="175">
        <v>2034</v>
      </c>
      <c r="H604" s="173">
        <v>1076.8320000000001</v>
      </c>
      <c r="I604" s="173">
        <v>1083.452</v>
      </c>
      <c r="J604" s="173">
        <v>1077.175</v>
      </c>
      <c r="K604" s="173">
        <v>1034.134</v>
      </c>
      <c r="L604" s="173">
        <v>1080.8340000000001</v>
      </c>
      <c r="M604" s="173">
        <v>1145.5150000000001</v>
      </c>
      <c r="N604" s="173">
        <v>1154.2539999999999</v>
      </c>
      <c r="O604" s="172">
        <f t="shared" si="9"/>
        <v>7652.1959999999999</v>
      </c>
      <c r="P604" s="172">
        <v>7652.1959999999999</v>
      </c>
      <c r="R604" s="202">
        <f t="shared" si="10"/>
        <v>11543.224</v>
      </c>
      <c r="S604" s="172">
        <v>11543.224</v>
      </c>
    </row>
    <row r="605" spans="1:19" ht="12" x14ac:dyDescent="0.25">
      <c r="A605" s="177">
        <v>15244</v>
      </c>
      <c r="B605" s="174" t="s">
        <v>214</v>
      </c>
      <c r="C605" s="176" t="s">
        <v>217</v>
      </c>
      <c r="D605" s="175"/>
      <c r="E605" s="175">
        <v>927</v>
      </c>
      <c r="F605" s="174" t="s">
        <v>212</v>
      </c>
      <c r="G605" s="175">
        <v>2035</v>
      </c>
      <c r="H605" s="173">
        <v>1080.577</v>
      </c>
      <c r="I605" s="173">
        <v>1091.884</v>
      </c>
      <c r="J605" s="173">
        <v>1095.44</v>
      </c>
      <c r="K605" s="173">
        <v>1043.8979999999999</v>
      </c>
      <c r="L605" s="173">
        <v>1074.271</v>
      </c>
      <c r="M605" s="173">
        <v>1138.914</v>
      </c>
      <c r="N605" s="173">
        <v>1159.461</v>
      </c>
      <c r="O605" s="172">
        <f t="shared" ref="O605:O668" si="11">SUM(H605:N605)</f>
        <v>7684.4449999999997</v>
      </c>
      <c r="P605" s="172">
        <v>7684.4449999999997</v>
      </c>
      <c r="R605" s="202">
        <f t="shared" si="10"/>
        <v>11631.052</v>
      </c>
      <c r="S605" s="172">
        <v>11631.052</v>
      </c>
    </row>
    <row r="606" spans="1:19" ht="12" x14ac:dyDescent="0.25">
      <c r="A606" s="177">
        <v>15245</v>
      </c>
      <c r="B606" s="174" t="s">
        <v>214</v>
      </c>
      <c r="C606" s="176" t="s">
        <v>217</v>
      </c>
      <c r="D606" s="175"/>
      <c r="E606" s="175">
        <v>927</v>
      </c>
      <c r="F606" s="174" t="s">
        <v>212</v>
      </c>
      <c r="G606" s="175">
        <v>2036</v>
      </c>
      <c r="H606" s="173">
        <v>1084.145</v>
      </c>
      <c r="I606" s="173">
        <v>1102.42</v>
      </c>
      <c r="J606" s="173">
        <v>1110.548</v>
      </c>
      <c r="K606" s="173">
        <v>1058.4169999999999</v>
      </c>
      <c r="L606" s="173">
        <v>1068.8340000000001</v>
      </c>
      <c r="M606" s="173">
        <v>1130.443</v>
      </c>
      <c r="N606" s="173">
        <v>1162.0170000000001</v>
      </c>
      <c r="O606" s="172">
        <f t="shared" si="11"/>
        <v>7716.8240000000005</v>
      </c>
      <c r="P606" s="172">
        <v>7716.8240000000005</v>
      </c>
      <c r="R606" s="202">
        <f t="shared" si="10"/>
        <v>11720.003000000001</v>
      </c>
      <c r="S606" s="172">
        <v>11720.003000000001</v>
      </c>
    </row>
    <row r="607" spans="1:19" ht="12" x14ac:dyDescent="0.25">
      <c r="A607" s="177">
        <v>15246</v>
      </c>
      <c r="B607" s="174" t="s">
        <v>214</v>
      </c>
      <c r="C607" s="176" t="s">
        <v>217</v>
      </c>
      <c r="D607" s="175"/>
      <c r="E607" s="175">
        <v>927</v>
      </c>
      <c r="F607" s="174" t="s">
        <v>212</v>
      </c>
      <c r="G607" s="175">
        <v>2037</v>
      </c>
      <c r="H607" s="173">
        <v>1084.319</v>
      </c>
      <c r="I607" s="173">
        <v>1113.569</v>
      </c>
      <c r="J607" s="173">
        <v>1121.6990000000001</v>
      </c>
      <c r="K607" s="173">
        <v>1078.76</v>
      </c>
      <c r="L607" s="173">
        <v>1065.4380000000001</v>
      </c>
      <c r="M607" s="173">
        <v>1120.845</v>
      </c>
      <c r="N607" s="173">
        <v>1161.7249999999999</v>
      </c>
      <c r="O607" s="172">
        <f t="shared" si="11"/>
        <v>7746.3549999999996</v>
      </c>
      <c r="P607" s="172">
        <v>7746.3549999999996</v>
      </c>
      <c r="R607" s="202">
        <f t="shared" si="10"/>
        <v>11806.3</v>
      </c>
      <c r="S607" s="172">
        <v>11806.3</v>
      </c>
    </row>
    <row r="608" spans="1:19" ht="12" x14ac:dyDescent="0.25">
      <c r="A608" s="177">
        <v>15247</v>
      </c>
      <c r="B608" s="174" t="s">
        <v>214</v>
      </c>
      <c r="C608" s="176" t="s">
        <v>217</v>
      </c>
      <c r="D608" s="175"/>
      <c r="E608" s="175">
        <v>927</v>
      </c>
      <c r="F608" s="174" t="s">
        <v>212</v>
      </c>
      <c r="G608" s="175">
        <v>2038</v>
      </c>
      <c r="H608" s="173">
        <v>1081.82</v>
      </c>
      <c r="I608" s="173">
        <v>1124.127</v>
      </c>
      <c r="J608" s="173">
        <v>1130.0809999999999</v>
      </c>
      <c r="K608" s="173">
        <v>1102.2090000000001</v>
      </c>
      <c r="L608" s="173">
        <v>1065.232</v>
      </c>
      <c r="M608" s="173">
        <v>1111.0429999999999</v>
      </c>
      <c r="N608" s="173">
        <v>1158.9369999999999</v>
      </c>
      <c r="O608" s="172">
        <f t="shared" si="11"/>
        <v>7773.4489999999996</v>
      </c>
      <c r="P608" s="172">
        <v>7773.4489999999996</v>
      </c>
      <c r="R608" s="202">
        <f t="shared" si="10"/>
        <v>11890.163</v>
      </c>
      <c r="S608" s="172">
        <v>11890.163</v>
      </c>
    </row>
    <row r="609" spans="1:19" ht="12" x14ac:dyDescent="0.25">
      <c r="A609" s="177">
        <v>15248</v>
      </c>
      <c r="B609" s="174" t="s">
        <v>214</v>
      </c>
      <c r="C609" s="176" t="s">
        <v>217</v>
      </c>
      <c r="D609" s="175"/>
      <c r="E609" s="175">
        <v>927</v>
      </c>
      <c r="F609" s="174" t="s">
        <v>212</v>
      </c>
      <c r="G609" s="175">
        <v>2039</v>
      </c>
      <c r="H609" s="173">
        <v>1078.0409999999999</v>
      </c>
      <c r="I609" s="173">
        <v>1132.1679999999999</v>
      </c>
      <c r="J609" s="173">
        <v>1138.046</v>
      </c>
      <c r="K609" s="173">
        <v>1124.5820000000001</v>
      </c>
      <c r="L609" s="173">
        <v>1069.768</v>
      </c>
      <c r="M609" s="173">
        <v>1102.3030000000001</v>
      </c>
      <c r="N609" s="173">
        <v>1154.01</v>
      </c>
      <c r="O609" s="172">
        <f t="shared" si="11"/>
        <v>7798.9180000000006</v>
      </c>
      <c r="P609" s="172">
        <v>7798.9180000000006</v>
      </c>
      <c r="R609" s="202">
        <f t="shared" si="10"/>
        <v>11972.09</v>
      </c>
      <c r="S609" s="172">
        <v>11972.09</v>
      </c>
    </row>
    <row r="610" spans="1:19" ht="12" x14ac:dyDescent="0.25">
      <c r="A610" s="177">
        <v>15249</v>
      </c>
      <c r="B610" s="174" t="s">
        <v>214</v>
      </c>
      <c r="C610" s="176" t="s">
        <v>217</v>
      </c>
      <c r="D610" s="175"/>
      <c r="E610" s="175">
        <v>927</v>
      </c>
      <c r="F610" s="174" t="s">
        <v>212</v>
      </c>
      <c r="G610" s="175">
        <v>2040</v>
      </c>
      <c r="H610" s="173">
        <v>1073.914</v>
      </c>
      <c r="I610" s="173">
        <v>1136.4369999999999</v>
      </c>
      <c r="J610" s="173">
        <v>1146.924</v>
      </c>
      <c r="K610" s="173">
        <v>1143.1479999999999</v>
      </c>
      <c r="L610" s="173">
        <v>1079.7339999999999</v>
      </c>
      <c r="M610" s="173">
        <v>1095.5920000000001</v>
      </c>
      <c r="N610" s="173">
        <v>1147.2860000000001</v>
      </c>
      <c r="O610" s="172">
        <f t="shared" si="11"/>
        <v>7823.0349999999999</v>
      </c>
      <c r="P610" s="172">
        <v>7823.0349999999999</v>
      </c>
      <c r="R610" s="202">
        <f t="shared" si="10"/>
        <v>12052.116</v>
      </c>
      <c r="S610" s="172">
        <v>12052.116</v>
      </c>
    </row>
    <row r="611" spans="1:19" ht="12" x14ac:dyDescent="0.25">
      <c r="A611" s="177">
        <v>15250</v>
      </c>
      <c r="B611" s="174" t="s">
        <v>214</v>
      </c>
      <c r="C611" s="176" t="s">
        <v>217</v>
      </c>
      <c r="D611" s="175"/>
      <c r="E611" s="175">
        <v>927</v>
      </c>
      <c r="F611" s="174" t="s">
        <v>212</v>
      </c>
      <c r="G611" s="175">
        <v>2041</v>
      </c>
      <c r="H611" s="173">
        <v>1072.8050000000001</v>
      </c>
      <c r="I611" s="173">
        <v>1139.2809999999999</v>
      </c>
      <c r="J611" s="173">
        <v>1156.924</v>
      </c>
      <c r="K611" s="173">
        <v>1157.8699999999999</v>
      </c>
      <c r="L611" s="173">
        <v>1094.03</v>
      </c>
      <c r="M611" s="173">
        <v>1090.367</v>
      </c>
      <c r="N611" s="173">
        <v>1139.0429999999999</v>
      </c>
      <c r="O611" s="172">
        <f t="shared" si="11"/>
        <v>7850.32</v>
      </c>
      <c r="P611" s="172">
        <v>7850.32</v>
      </c>
      <c r="R611" s="202">
        <f t="shared" si="10"/>
        <v>12136.187</v>
      </c>
      <c r="S611" s="172">
        <v>12136.187</v>
      </c>
    </row>
    <row r="612" spans="1:19" ht="12" x14ac:dyDescent="0.25">
      <c r="A612" s="177">
        <v>15251</v>
      </c>
      <c r="B612" s="174" t="s">
        <v>214</v>
      </c>
      <c r="C612" s="176" t="s">
        <v>217</v>
      </c>
      <c r="D612" s="175"/>
      <c r="E612" s="175">
        <v>927</v>
      </c>
      <c r="F612" s="174" t="s">
        <v>212</v>
      </c>
      <c r="G612" s="175">
        <v>2042</v>
      </c>
      <c r="H612" s="173">
        <v>1071.7260000000001</v>
      </c>
      <c r="I612" s="173">
        <v>1139.1179999999999</v>
      </c>
      <c r="J612" s="173">
        <v>1167.827</v>
      </c>
      <c r="K612" s="173">
        <v>1168.828</v>
      </c>
      <c r="L612" s="173">
        <v>1114.203</v>
      </c>
      <c r="M612" s="173">
        <v>1087.1120000000001</v>
      </c>
      <c r="N612" s="173">
        <v>1129.56</v>
      </c>
      <c r="O612" s="172">
        <f t="shared" si="11"/>
        <v>7878.3739999999998</v>
      </c>
      <c r="P612" s="172">
        <v>7878.3739999999998</v>
      </c>
      <c r="R612" s="202">
        <f t="shared" si="10"/>
        <v>12220.483</v>
      </c>
      <c r="S612" s="172">
        <v>12220.483</v>
      </c>
    </row>
    <row r="613" spans="1:19" ht="12" x14ac:dyDescent="0.25">
      <c r="A613" s="177">
        <v>15252</v>
      </c>
      <c r="B613" s="174" t="s">
        <v>214</v>
      </c>
      <c r="C613" s="176" t="s">
        <v>217</v>
      </c>
      <c r="D613" s="175"/>
      <c r="E613" s="175">
        <v>927</v>
      </c>
      <c r="F613" s="174" t="s">
        <v>212</v>
      </c>
      <c r="G613" s="175">
        <v>2043</v>
      </c>
      <c r="H613" s="173">
        <v>1070.5160000000001</v>
      </c>
      <c r="I613" s="173">
        <v>1136.742</v>
      </c>
      <c r="J613" s="173">
        <v>1178.4390000000001</v>
      </c>
      <c r="K613" s="173">
        <v>1177.248</v>
      </c>
      <c r="L613" s="173">
        <v>1137.6500000000001</v>
      </c>
      <c r="M613" s="173">
        <v>1086.961</v>
      </c>
      <c r="N613" s="173">
        <v>1119.8910000000001</v>
      </c>
      <c r="O613" s="172">
        <f t="shared" si="11"/>
        <v>7907.4470000000001</v>
      </c>
      <c r="P613" s="172">
        <v>7907.4470000000001</v>
      </c>
      <c r="R613" s="202">
        <f t="shared" si="10"/>
        <v>12304.944</v>
      </c>
      <c r="S613" s="172">
        <v>12304.944</v>
      </c>
    </row>
    <row r="614" spans="1:19" ht="12" x14ac:dyDescent="0.25">
      <c r="A614" s="177">
        <v>15253</v>
      </c>
      <c r="B614" s="174" t="s">
        <v>214</v>
      </c>
      <c r="C614" s="176" t="s">
        <v>217</v>
      </c>
      <c r="D614" s="175"/>
      <c r="E614" s="175">
        <v>927</v>
      </c>
      <c r="F614" s="174" t="s">
        <v>212</v>
      </c>
      <c r="G614" s="175">
        <v>2044</v>
      </c>
      <c r="H614" s="173">
        <v>1068.876</v>
      </c>
      <c r="I614" s="173">
        <v>1133.4480000000001</v>
      </c>
      <c r="J614" s="173">
        <v>1186.8</v>
      </c>
      <c r="K614" s="173">
        <v>1185.4639999999999</v>
      </c>
      <c r="L614" s="173">
        <v>1160.192</v>
      </c>
      <c r="M614" s="173">
        <v>1091.451</v>
      </c>
      <c r="N614" s="173">
        <v>1111.2619999999999</v>
      </c>
      <c r="O614" s="172">
        <f t="shared" si="11"/>
        <v>7937.4929999999995</v>
      </c>
      <c r="P614" s="172">
        <v>7937.4929999999995</v>
      </c>
      <c r="R614" s="202">
        <f t="shared" si="10"/>
        <v>12389.020999999999</v>
      </c>
      <c r="S614" s="172">
        <v>12389.020999999999</v>
      </c>
    </row>
    <row r="615" spans="1:19" ht="12" x14ac:dyDescent="0.25">
      <c r="A615" s="177">
        <v>15254</v>
      </c>
      <c r="B615" s="174" t="s">
        <v>214</v>
      </c>
      <c r="C615" s="176" t="s">
        <v>217</v>
      </c>
      <c r="D615" s="175"/>
      <c r="E615" s="175">
        <v>927</v>
      </c>
      <c r="F615" s="174" t="s">
        <v>212</v>
      </c>
      <c r="G615" s="175">
        <v>2045</v>
      </c>
      <c r="H615" s="173">
        <v>1066.605</v>
      </c>
      <c r="I615" s="173">
        <v>1129.953</v>
      </c>
      <c r="J615" s="173">
        <v>1191.614</v>
      </c>
      <c r="K615" s="173">
        <v>1194.7529999999999</v>
      </c>
      <c r="L615" s="173">
        <v>1179.027</v>
      </c>
      <c r="M615" s="173">
        <v>1101.307</v>
      </c>
      <c r="N615" s="173">
        <v>1104.509</v>
      </c>
      <c r="O615" s="172">
        <f t="shared" si="11"/>
        <v>7967.768</v>
      </c>
      <c r="P615" s="172">
        <v>7967.768</v>
      </c>
      <c r="R615" s="202">
        <f t="shared" si="10"/>
        <v>12471.629000000001</v>
      </c>
      <c r="S615" s="172">
        <v>12471.629000000001</v>
      </c>
    </row>
    <row r="616" spans="1:19" ht="12" x14ac:dyDescent="0.25">
      <c r="A616" s="177">
        <v>15255</v>
      </c>
      <c r="B616" s="174" t="s">
        <v>214</v>
      </c>
      <c r="C616" s="176" t="s">
        <v>217</v>
      </c>
      <c r="D616" s="175"/>
      <c r="E616" s="175">
        <v>927</v>
      </c>
      <c r="F616" s="174" t="s">
        <v>212</v>
      </c>
      <c r="G616" s="175">
        <v>2046</v>
      </c>
      <c r="H616" s="173">
        <v>1067.405</v>
      </c>
      <c r="I616" s="173">
        <v>1128.25</v>
      </c>
      <c r="J616" s="173">
        <v>1194.0740000000001</v>
      </c>
      <c r="K616" s="173">
        <v>1204.5219999999999</v>
      </c>
      <c r="L616" s="173">
        <v>1193.664</v>
      </c>
      <c r="M616" s="173">
        <v>1115.9090000000001</v>
      </c>
      <c r="N616" s="173">
        <v>1099.6389999999999</v>
      </c>
      <c r="O616" s="172">
        <f t="shared" si="11"/>
        <v>8003.4630000000006</v>
      </c>
      <c r="P616" s="172">
        <v>8003.4630000000006</v>
      </c>
      <c r="R616" s="202">
        <f t="shared" si="10"/>
        <v>12559.013999999999</v>
      </c>
      <c r="S616" s="172">
        <v>12559.013999999999</v>
      </c>
    </row>
    <row r="617" spans="1:19" ht="12" x14ac:dyDescent="0.25">
      <c r="A617" s="177">
        <v>15256</v>
      </c>
      <c r="B617" s="174" t="s">
        <v>214</v>
      </c>
      <c r="C617" s="176" t="s">
        <v>217</v>
      </c>
      <c r="D617" s="175"/>
      <c r="E617" s="175">
        <v>927</v>
      </c>
      <c r="F617" s="174" t="s">
        <v>212</v>
      </c>
      <c r="G617" s="175">
        <v>2047</v>
      </c>
      <c r="H617" s="173">
        <v>1068.33</v>
      </c>
      <c r="I617" s="173">
        <v>1126.9649999999999</v>
      </c>
      <c r="J617" s="173">
        <v>1193.817</v>
      </c>
      <c r="K617" s="173">
        <v>1215.3810000000001</v>
      </c>
      <c r="L617" s="173">
        <v>1204.604</v>
      </c>
      <c r="M617" s="173">
        <v>1136.308</v>
      </c>
      <c r="N617" s="173">
        <v>1096.597</v>
      </c>
      <c r="O617" s="172">
        <f t="shared" si="11"/>
        <v>8042.0020000000004</v>
      </c>
      <c r="P617" s="172">
        <v>8042.0020000000004</v>
      </c>
      <c r="R617" s="202">
        <f t="shared" si="10"/>
        <v>12647.609</v>
      </c>
      <c r="S617" s="172">
        <v>12647.609</v>
      </c>
    </row>
    <row r="618" spans="1:19" ht="12" x14ac:dyDescent="0.25">
      <c r="A618" s="177">
        <v>15257</v>
      </c>
      <c r="B618" s="174" t="s">
        <v>214</v>
      </c>
      <c r="C618" s="176" t="s">
        <v>217</v>
      </c>
      <c r="D618" s="175"/>
      <c r="E618" s="175">
        <v>927</v>
      </c>
      <c r="F618" s="174" t="s">
        <v>212</v>
      </c>
      <c r="G618" s="175">
        <v>2048</v>
      </c>
      <c r="H618" s="173">
        <v>1069.1959999999999</v>
      </c>
      <c r="I618" s="173">
        <v>1125.8720000000001</v>
      </c>
      <c r="J618" s="173">
        <v>1191.5060000000001</v>
      </c>
      <c r="K618" s="173">
        <v>1226.039</v>
      </c>
      <c r="L618" s="173">
        <v>1213.056</v>
      </c>
      <c r="M618" s="173">
        <v>1159.76</v>
      </c>
      <c r="N618" s="173">
        <v>1096.527</v>
      </c>
      <c r="O618" s="172">
        <f t="shared" si="11"/>
        <v>8081.9560000000001</v>
      </c>
      <c r="P618" s="172">
        <v>8081.9560000000001</v>
      </c>
      <c r="R618" s="202">
        <f t="shared" si="10"/>
        <v>12736.211000000001</v>
      </c>
      <c r="S618" s="172">
        <v>12736.211000000001</v>
      </c>
    </row>
    <row r="619" spans="1:19" ht="12" x14ac:dyDescent="0.25">
      <c r="A619" s="177">
        <v>15258</v>
      </c>
      <c r="B619" s="174" t="s">
        <v>214</v>
      </c>
      <c r="C619" s="176" t="s">
        <v>217</v>
      </c>
      <c r="D619" s="175"/>
      <c r="E619" s="175">
        <v>927</v>
      </c>
      <c r="F619" s="174" t="s">
        <v>212</v>
      </c>
      <c r="G619" s="175">
        <v>2049</v>
      </c>
      <c r="H619" s="173">
        <v>1069.9259999999999</v>
      </c>
      <c r="I619" s="173">
        <v>1124.5920000000001</v>
      </c>
      <c r="J619" s="173">
        <v>1188.4079999999999</v>
      </c>
      <c r="K619" s="173">
        <v>1234.52</v>
      </c>
      <c r="L619" s="173">
        <v>1221.3440000000001</v>
      </c>
      <c r="M619" s="173">
        <v>1182.0930000000001</v>
      </c>
      <c r="N619" s="173">
        <v>1100.95</v>
      </c>
      <c r="O619" s="172">
        <f t="shared" si="11"/>
        <v>8121.8329999999996</v>
      </c>
      <c r="P619" s="172">
        <v>8121.8329999999996</v>
      </c>
      <c r="R619" s="202">
        <f t="shared" si="10"/>
        <v>12823.653999999999</v>
      </c>
      <c r="S619" s="172">
        <v>12823.653999999999</v>
      </c>
    </row>
    <row r="620" spans="1:19" ht="12" x14ac:dyDescent="0.25">
      <c r="A620" s="177">
        <v>15259</v>
      </c>
      <c r="B620" s="174" t="s">
        <v>214</v>
      </c>
      <c r="C620" s="176" t="s">
        <v>217</v>
      </c>
      <c r="D620" s="175"/>
      <c r="E620" s="175">
        <v>927</v>
      </c>
      <c r="F620" s="174" t="s">
        <v>212</v>
      </c>
      <c r="G620" s="175">
        <v>2050</v>
      </c>
      <c r="H620" s="173">
        <v>1070.509</v>
      </c>
      <c r="I620" s="173">
        <v>1122.838</v>
      </c>
      <c r="J620" s="173">
        <v>1185.337</v>
      </c>
      <c r="K620" s="173">
        <v>1239.6199999999999</v>
      </c>
      <c r="L620" s="173">
        <v>1230.8</v>
      </c>
      <c r="M620" s="173">
        <v>1200.672</v>
      </c>
      <c r="N620" s="173">
        <v>1110.586</v>
      </c>
      <c r="O620" s="172">
        <f t="shared" si="11"/>
        <v>8160.3620000000001</v>
      </c>
      <c r="P620" s="172">
        <v>8160.3620000000001</v>
      </c>
      <c r="R620" s="202">
        <f t="shared" si="10"/>
        <v>12908.882</v>
      </c>
      <c r="S620" s="172">
        <v>12908.882</v>
      </c>
    </row>
    <row r="621" spans="1:19" ht="12" x14ac:dyDescent="0.25">
      <c r="A621" s="177">
        <v>15260</v>
      </c>
      <c r="B621" s="174" t="s">
        <v>214</v>
      </c>
      <c r="C621" s="176" t="s">
        <v>217</v>
      </c>
      <c r="D621" s="175"/>
      <c r="E621" s="175">
        <v>927</v>
      </c>
      <c r="F621" s="174" t="s">
        <v>212</v>
      </c>
      <c r="G621" s="175">
        <v>2051</v>
      </c>
      <c r="H621" s="173">
        <v>1074.617</v>
      </c>
      <c r="I621" s="173">
        <v>1123.0070000000001</v>
      </c>
      <c r="J621" s="173">
        <v>1183.223</v>
      </c>
      <c r="K621" s="173">
        <v>1241.827</v>
      </c>
      <c r="L621" s="173">
        <v>1240.4770000000001</v>
      </c>
      <c r="M621" s="173">
        <v>1215.5899999999999</v>
      </c>
      <c r="N621" s="173">
        <v>1125.4739999999999</v>
      </c>
      <c r="O621" s="172">
        <f t="shared" si="11"/>
        <v>8204.2150000000001</v>
      </c>
      <c r="P621" s="172">
        <v>8204.2150000000001</v>
      </c>
      <c r="R621" s="202">
        <f t="shared" si="10"/>
        <v>12999.838</v>
      </c>
      <c r="S621" s="172">
        <v>12999.838</v>
      </c>
    </row>
    <row r="622" spans="1:19" ht="12" x14ac:dyDescent="0.25">
      <c r="A622" s="177">
        <v>15261</v>
      </c>
      <c r="B622" s="174" t="s">
        <v>214</v>
      </c>
      <c r="C622" s="176" t="s">
        <v>217</v>
      </c>
      <c r="D622" s="175"/>
      <c r="E622" s="175">
        <v>927</v>
      </c>
      <c r="F622" s="174" t="s">
        <v>212</v>
      </c>
      <c r="G622" s="175">
        <v>2052</v>
      </c>
      <c r="H622" s="173">
        <v>1079.0139999999999</v>
      </c>
      <c r="I622" s="173">
        <v>1123.569</v>
      </c>
      <c r="J622" s="173">
        <v>1181.683</v>
      </c>
      <c r="K622" s="173">
        <v>1241.376</v>
      </c>
      <c r="L622" s="173">
        <v>1251.17</v>
      </c>
      <c r="M622" s="173">
        <v>1226.634</v>
      </c>
      <c r="N622" s="173">
        <v>1145.8889999999999</v>
      </c>
      <c r="O622" s="172">
        <f t="shared" si="11"/>
        <v>8249.3349999999991</v>
      </c>
      <c r="P622" s="172">
        <v>8249.3349999999991</v>
      </c>
      <c r="R622" s="202">
        <f t="shared" si="10"/>
        <v>13091.373</v>
      </c>
      <c r="S622" s="172">
        <v>13091.373</v>
      </c>
    </row>
    <row r="623" spans="1:19" ht="12" x14ac:dyDescent="0.25">
      <c r="A623" s="177">
        <v>15262</v>
      </c>
      <c r="B623" s="174" t="s">
        <v>214</v>
      </c>
      <c r="C623" s="176" t="s">
        <v>217</v>
      </c>
      <c r="D623" s="175"/>
      <c r="E623" s="175">
        <v>927</v>
      </c>
      <c r="F623" s="174" t="s">
        <v>212</v>
      </c>
      <c r="G623" s="175">
        <v>2053</v>
      </c>
      <c r="H623" s="173">
        <v>1083.52</v>
      </c>
      <c r="I623" s="173">
        <v>1124.471</v>
      </c>
      <c r="J623" s="173">
        <v>1180.5740000000001</v>
      </c>
      <c r="K623" s="173">
        <v>1239.04</v>
      </c>
      <c r="L623" s="173">
        <v>1261.78</v>
      </c>
      <c r="M623" s="173">
        <v>1235.056</v>
      </c>
      <c r="N623" s="173">
        <v>1169.299</v>
      </c>
      <c r="O623" s="172">
        <f t="shared" si="11"/>
        <v>8293.739999999998</v>
      </c>
      <c r="P623" s="172">
        <v>8293.739999999998</v>
      </c>
      <c r="R623" s="202">
        <f t="shared" si="10"/>
        <v>13181.228999999999</v>
      </c>
      <c r="S623" s="172">
        <v>13181.228999999999</v>
      </c>
    </row>
    <row r="624" spans="1:19" ht="12" x14ac:dyDescent="0.25">
      <c r="A624" s="177">
        <v>15263</v>
      </c>
      <c r="B624" s="174" t="s">
        <v>214</v>
      </c>
      <c r="C624" s="176" t="s">
        <v>217</v>
      </c>
      <c r="D624" s="175"/>
      <c r="E624" s="175">
        <v>927</v>
      </c>
      <c r="F624" s="174" t="s">
        <v>212</v>
      </c>
      <c r="G624" s="175">
        <v>2054</v>
      </c>
      <c r="H624" s="173">
        <v>1087.9949999999999</v>
      </c>
      <c r="I624" s="173">
        <v>1125.624</v>
      </c>
      <c r="J624" s="173">
        <v>1179.548</v>
      </c>
      <c r="K624" s="173">
        <v>1236.1369999999999</v>
      </c>
      <c r="L624" s="173">
        <v>1270.4000000000001</v>
      </c>
      <c r="M624" s="173">
        <v>1243.249</v>
      </c>
      <c r="N624" s="173">
        <v>1191.585</v>
      </c>
      <c r="O624" s="172">
        <f t="shared" si="11"/>
        <v>8334.5380000000005</v>
      </c>
      <c r="P624" s="172">
        <v>8334.5380000000005</v>
      </c>
      <c r="R624" s="202">
        <f t="shared" si="10"/>
        <v>13266.075000000001</v>
      </c>
      <c r="S624" s="172">
        <v>13266.075000000001</v>
      </c>
    </row>
    <row r="625" spans="1:19" ht="12" x14ac:dyDescent="0.25">
      <c r="A625" s="177">
        <v>15264</v>
      </c>
      <c r="B625" s="174" t="s">
        <v>214</v>
      </c>
      <c r="C625" s="176" t="s">
        <v>217</v>
      </c>
      <c r="D625" s="175"/>
      <c r="E625" s="175">
        <v>927</v>
      </c>
      <c r="F625" s="174" t="s">
        <v>212</v>
      </c>
      <c r="G625" s="175">
        <v>2055</v>
      </c>
      <c r="H625" s="173">
        <v>1092.279</v>
      </c>
      <c r="I625" s="173">
        <v>1126.8150000000001</v>
      </c>
      <c r="J625" s="173">
        <v>1178.3109999999999</v>
      </c>
      <c r="K625" s="173">
        <v>1233.463</v>
      </c>
      <c r="L625" s="173">
        <v>1275.7739999999999</v>
      </c>
      <c r="M625" s="173">
        <v>1252.586</v>
      </c>
      <c r="N625" s="173">
        <v>1210.011</v>
      </c>
      <c r="O625" s="172">
        <f t="shared" si="11"/>
        <v>8369.2389999999996</v>
      </c>
      <c r="P625" s="172">
        <v>8369.2389999999996</v>
      </c>
      <c r="R625" s="202">
        <f t="shared" si="10"/>
        <v>13343.161</v>
      </c>
      <c r="S625" s="172">
        <v>13343.161</v>
      </c>
    </row>
    <row r="626" spans="1:19" ht="12" x14ac:dyDescent="0.25">
      <c r="A626" s="177">
        <v>15265</v>
      </c>
      <c r="B626" s="174" t="s">
        <v>214</v>
      </c>
      <c r="C626" s="176" t="s">
        <v>217</v>
      </c>
      <c r="D626" s="175"/>
      <c r="E626" s="175">
        <v>927</v>
      </c>
      <c r="F626" s="174" t="s">
        <v>212</v>
      </c>
      <c r="G626" s="175">
        <v>2056</v>
      </c>
      <c r="H626" s="173">
        <v>1100.0419999999999</v>
      </c>
      <c r="I626" s="173">
        <v>1130.27</v>
      </c>
      <c r="J626" s="173">
        <v>1178.047</v>
      </c>
      <c r="K626" s="173">
        <v>1231.08</v>
      </c>
      <c r="L626" s="173">
        <v>1277.873</v>
      </c>
      <c r="M626" s="173">
        <v>1262.547</v>
      </c>
      <c r="N626" s="173">
        <v>1225.1880000000001</v>
      </c>
      <c r="O626" s="172">
        <f t="shared" si="11"/>
        <v>8405.0470000000005</v>
      </c>
      <c r="P626" s="172">
        <v>8405.0470000000005</v>
      </c>
      <c r="R626" s="202">
        <f t="shared" si="10"/>
        <v>13421.183000000001</v>
      </c>
      <c r="S626" s="172">
        <v>13421.183000000001</v>
      </c>
    </row>
    <row r="627" spans="1:19" ht="12" x14ac:dyDescent="0.25">
      <c r="A627" s="177">
        <v>15266</v>
      </c>
      <c r="B627" s="174" t="s">
        <v>214</v>
      </c>
      <c r="C627" s="176" t="s">
        <v>217</v>
      </c>
      <c r="D627" s="175"/>
      <c r="E627" s="175">
        <v>927</v>
      </c>
      <c r="F627" s="174" t="s">
        <v>212</v>
      </c>
      <c r="G627" s="175">
        <v>2057</v>
      </c>
      <c r="H627" s="173">
        <v>1108.038</v>
      </c>
      <c r="I627" s="173">
        <v>1134.3620000000001</v>
      </c>
      <c r="J627" s="173">
        <v>1178.4190000000001</v>
      </c>
      <c r="K627" s="173">
        <v>1229.4169999999999</v>
      </c>
      <c r="L627" s="173">
        <v>1277.3440000000001</v>
      </c>
      <c r="M627" s="173">
        <v>1273.425</v>
      </c>
      <c r="N627" s="173">
        <v>1236.3440000000001</v>
      </c>
      <c r="O627" s="172">
        <f t="shared" si="11"/>
        <v>8437.349000000002</v>
      </c>
      <c r="P627" s="172">
        <v>8437.349000000002</v>
      </c>
      <c r="R627" s="202">
        <f t="shared" si="10"/>
        <v>13494.206000000002</v>
      </c>
      <c r="S627" s="172">
        <v>13494.206000000002</v>
      </c>
    </row>
    <row r="628" spans="1:19" ht="12" x14ac:dyDescent="0.25">
      <c r="A628" s="177">
        <v>15267</v>
      </c>
      <c r="B628" s="174" t="s">
        <v>214</v>
      </c>
      <c r="C628" s="176" t="s">
        <v>217</v>
      </c>
      <c r="D628" s="175"/>
      <c r="E628" s="175">
        <v>927</v>
      </c>
      <c r="F628" s="174" t="s">
        <v>212</v>
      </c>
      <c r="G628" s="175">
        <v>2058</v>
      </c>
      <c r="H628" s="173">
        <v>1115.799</v>
      </c>
      <c r="I628" s="173">
        <v>1138.941</v>
      </c>
      <c r="J628" s="173">
        <v>1179.3489999999999</v>
      </c>
      <c r="K628" s="173">
        <v>1228.3240000000001</v>
      </c>
      <c r="L628" s="173">
        <v>1275.02</v>
      </c>
      <c r="M628" s="173">
        <v>1284.047</v>
      </c>
      <c r="N628" s="173">
        <v>1244.8209999999999</v>
      </c>
      <c r="O628" s="172">
        <f t="shared" si="11"/>
        <v>8466.3010000000013</v>
      </c>
      <c r="P628" s="172">
        <v>8466.3010000000013</v>
      </c>
      <c r="R628" s="202">
        <f t="shared" si="10"/>
        <v>13562.597000000002</v>
      </c>
      <c r="S628" s="172">
        <v>13562.597000000002</v>
      </c>
    </row>
    <row r="629" spans="1:19" ht="12" x14ac:dyDescent="0.25">
      <c r="A629" s="177">
        <v>15268</v>
      </c>
      <c r="B629" s="174" t="s">
        <v>214</v>
      </c>
      <c r="C629" s="176" t="s">
        <v>217</v>
      </c>
      <c r="D629" s="175"/>
      <c r="E629" s="175">
        <v>927</v>
      </c>
      <c r="F629" s="174" t="s">
        <v>212</v>
      </c>
      <c r="G629" s="175">
        <v>2059</v>
      </c>
      <c r="H629" s="173">
        <v>1122.808</v>
      </c>
      <c r="I629" s="173">
        <v>1143.8030000000001</v>
      </c>
      <c r="J629" s="173">
        <v>1180.722</v>
      </c>
      <c r="K629" s="173">
        <v>1227.4570000000001</v>
      </c>
      <c r="L629" s="173">
        <v>1272.24</v>
      </c>
      <c r="M629" s="173">
        <v>1292.5309999999999</v>
      </c>
      <c r="N629" s="173">
        <v>1252.992</v>
      </c>
      <c r="O629" s="172">
        <f t="shared" si="11"/>
        <v>8492.5529999999999</v>
      </c>
      <c r="P629" s="172">
        <v>8492.5529999999999</v>
      </c>
      <c r="R629" s="202">
        <f t="shared" si="10"/>
        <v>13627.460999999999</v>
      </c>
      <c r="S629" s="172">
        <v>13627.460999999999</v>
      </c>
    </row>
    <row r="630" spans="1:19" ht="12" x14ac:dyDescent="0.25">
      <c r="A630" s="177">
        <v>15269</v>
      </c>
      <c r="B630" s="174" t="s">
        <v>214</v>
      </c>
      <c r="C630" s="176" t="s">
        <v>217</v>
      </c>
      <c r="D630" s="175"/>
      <c r="E630" s="175">
        <v>927</v>
      </c>
      <c r="F630" s="174" t="s">
        <v>212</v>
      </c>
      <c r="G630" s="175">
        <v>2060</v>
      </c>
      <c r="H630" s="173">
        <v>1128.6610000000001</v>
      </c>
      <c r="I630" s="173">
        <v>1148.6389999999999</v>
      </c>
      <c r="J630" s="173">
        <v>1182.367</v>
      </c>
      <c r="K630" s="173">
        <v>1226.55</v>
      </c>
      <c r="L630" s="173">
        <v>1269.7809999999999</v>
      </c>
      <c r="M630" s="173">
        <v>1297.722</v>
      </c>
      <c r="N630" s="173">
        <v>1262.153</v>
      </c>
      <c r="O630" s="172">
        <f t="shared" si="11"/>
        <v>8515.8729999999996</v>
      </c>
      <c r="P630" s="172">
        <v>8515.8729999999996</v>
      </c>
      <c r="R630" s="202">
        <f t="shared" si="10"/>
        <v>13688.71</v>
      </c>
      <c r="S630" s="172">
        <v>13688.71</v>
      </c>
    </row>
    <row r="631" spans="1:19" ht="24" x14ac:dyDescent="0.25">
      <c r="A631" s="177">
        <v>13626</v>
      </c>
      <c r="B631" s="174" t="s">
        <v>215</v>
      </c>
      <c r="C631" s="176" t="s">
        <v>216</v>
      </c>
      <c r="D631" s="175"/>
      <c r="E631" s="175">
        <v>1835</v>
      </c>
      <c r="F631" s="174" t="s">
        <v>212</v>
      </c>
      <c r="G631" s="175">
        <v>2014</v>
      </c>
      <c r="H631" s="173">
        <v>544.32600000000002</v>
      </c>
      <c r="I631" s="173">
        <v>477.11700000000002</v>
      </c>
      <c r="J631" s="173">
        <v>432.65300000000002</v>
      </c>
      <c r="K631" s="173">
        <v>399.75099999999998</v>
      </c>
      <c r="L631" s="173">
        <v>351.67099999999999</v>
      </c>
      <c r="M631" s="173">
        <v>302.83</v>
      </c>
      <c r="N631" s="173">
        <v>259.21199999999999</v>
      </c>
      <c r="O631" s="172">
        <f t="shared" si="11"/>
        <v>2767.56</v>
      </c>
      <c r="P631" s="172">
        <v>2767.56</v>
      </c>
    </row>
    <row r="632" spans="1:19" ht="24" x14ac:dyDescent="0.25">
      <c r="A632" s="177">
        <v>13627</v>
      </c>
      <c r="B632" s="174" t="s">
        <v>215</v>
      </c>
      <c r="C632" s="176" t="s">
        <v>216</v>
      </c>
      <c r="D632" s="175"/>
      <c r="E632" s="175">
        <v>1835</v>
      </c>
      <c r="F632" s="174" t="s">
        <v>212</v>
      </c>
      <c r="G632" s="175">
        <v>2015</v>
      </c>
      <c r="H632" s="173">
        <v>554.65599999999995</v>
      </c>
      <c r="I632" s="173">
        <v>486.52300000000002</v>
      </c>
      <c r="J632" s="173">
        <v>437.38200000000001</v>
      </c>
      <c r="K632" s="173">
        <v>405.66399999999999</v>
      </c>
      <c r="L632" s="173">
        <v>359.85399999999998</v>
      </c>
      <c r="M632" s="173">
        <v>310.28100000000001</v>
      </c>
      <c r="N632" s="173">
        <v>265.24799999999999</v>
      </c>
      <c r="O632" s="172">
        <f t="shared" si="11"/>
        <v>2819.6080000000002</v>
      </c>
      <c r="P632" s="172">
        <v>2819.6080000000002</v>
      </c>
    </row>
    <row r="633" spans="1:19" ht="24" x14ac:dyDescent="0.25">
      <c r="A633" s="177">
        <v>13628</v>
      </c>
      <c r="B633" s="174" t="s">
        <v>215</v>
      </c>
      <c r="C633" s="176" t="s">
        <v>216</v>
      </c>
      <c r="D633" s="175"/>
      <c r="E633" s="175">
        <v>1835</v>
      </c>
      <c r="F633" s="174" t="s">
        <v>212</v>
      </c>
      <c r="G633" s="175">
        <v>2016</v>
      </c>
      <c r="H633" s="173">
        <v>564.048</v>
      </c>
      <c r="I633" s="173">
        <v>497.38</v>
      </c>
      <c r="J633" s="173">
        <v>443.63099999999997</v>
      </c>
      <c r="K633" s="173">
        <v>410.90300000000002</v>
      </c>
      <c r="L633" s="173">
        <v>367.63200000000001</v>
      </c>
      <c r="M633" s="173">
        <v>318.44600000000003</v>
      </c>
      <c r="N633" s="173">
        <v>271.86099999999999</v>
      </c>
      <c r="O633" s="172">
        <f t="shared" si="11"/>
        <v>2873.9009999999994</v>
      </c>
      <c r="P633" s="172">
        <v>2873.9009999999994</v>
      </c>
    </row>
    <row r="634" spans="1:19" ht="24" x14ac:dyDescent="0.25">
      <c r="A634" s="177">
        <v>13629</v>
      </c>
      <c r="B634" s="174" t="s">
        <v>215</v>
      </c>
      <c r="C634" s="176" t="s">
        <v>216</v>
      </c>
      <c r="D634" s="175"/>
      <c r="E634" s="175">
        <v>1835</v>
      </c>
      <c r="F634" s="174" t="s">
        <v>212</v>
      </c>
      <c r="G634" s="175">
        <v>2017</v>
      </c>
      <c r="H634" s="173">
        <v>572.08900000000006</v>
      </c>
      <c r="I634" s="173">
        <v>509.47300000000001</v>
      </c>
      <c r="J634" s="173">
        <v>450.47399999999999</v>
      </c>
      <c r="K634" s="173">
        <v>415.30500000000001</v>
      </c>
      <c r="L634" s="173">
        <v>375.471</v>
      </c>
      <c r="M634" s="173">
        <v>326.50599999999997</v>
      </c>
      <c r="N634" s="173">
        <v>279.02699999999999</v>
      </c>
      <c r="O634" s="172">
        <f t="shared" si="11"/>
        <v>2928.3449999999998</v>
      </c>
      <c r="P634" s="172">
        <v>2928.3449999999998</v>
      </c>
    </row>
    <row r="635" spans="1:19" ht="24" x14ac:dyDescent="0.25">
      <c r="A635" s="177">
        <v>13630</v>
      </c>
      <c r="B635" s="174" t="s">
        <v>215</v>
      </c>
      <c r="C635" s="176" t="s">
        <v>216</v>
      </c>
      <c r="D635" s="175"/>
      <c r="E635" s="175">
        <v>1835</v>
      </c>
      <c r="F635" s="174" t="s">
        <v>212</v>
      </c>
      <c r="G635" s="175">
        <v>2018</v>
      </c>
      <c r="H635" s="173">
        <v>579.46799999999996</v>
      </c>
      <c r="I635" s="173">
        <v>522.23699999999997</v>
      </c>
      <c r="J635" s="173">
        <v>458.03500000000003</v>
      </c>
      <c r="K635" s="173">
        <v>419.41699999999997</v>
      </c>
      <c r="L635" s="173">
        <v>383.23</v>
      </c>
      <c r="M635" s="173">
        <v>334.36099999999999</v>
      </c>
      <c r="N635" s="173">
        <v>286.71699999999998</v>
      </c>
      <c r="O635" s="172">
        <f t="shared" si="11"/>
        <v>2983.4649999999997</v>
      </c>
      <c r="P635" s="172">
        <v>2983.4649999999997</v>
      </c>
    </row>
    <row r="636" spans="1:19" ht="24" x14ac:dyDescent="0.25">
      <c r="A636" s="177">
        <v>13631</v>
      </c>
      <c r="B636" s="174" t="s">
        <v>215</v>
      </c>
      <c r="C636" s="176" t="s">
        <v>216</v>
      </c>
      <c r="D636" s="175"/>
      <c r="E636" s="175">
        <v>1835</v>
      </c>
      <c r="F636" s="174" t="s">
        <v>212</v>
      </c>
      <c r="G636" s="175">
        <v>2019</v>
      </c>
      <c r="H636" s="173">
        <v>587.26800000000003</v>
      </c>
      <c r="I636" s="173">
        <v>534.61500000000001</v>
      </c>
      <c r="J636" s="173">
        <v>466.61700000000002</v>
      </c>
      <c r="K636" s="173">
        <v>424.00799999999998</v>
      </c>
      <c r="L636" s="173">
        <v>390.53899999999999</v>
      </c>
      <c r="M636" s="173">
        <v>342.10399999999998</v>
      </c>
      <c r="N636" s="173">
        <v>294.75099999999998</v>
      </c>
      <c r="O636" s="172">
        <f t="shared" si="11"/>
        <v>3039.902</v>
      </c>
      <c r="P636" s="172">
        <v>3039.902</v>
      </c>
    </row>
    <row r="637" spans="1:19" ht="24" x14ac:dyDescent="0.25">
      <c r="A637" s="177">
        <v>13632</v>
      </c>
      <c r="B637" s="174" t="s">
        <v>215</v>
      </c>
      <c r="C637" s="176" t="s">
        <v>216</v>
      </c>
      <c r="D637" s="175"/>
      <c r="E637" s="175">
        <v>1835</v>
      </c>
      <c r="F637" s="174" t="s">
        <v>212</v>
      </c>
      <c r="G637" s="175">
        <v>2020</v>
      </c>
      <c r="H637" s="173">
        <v>595.98</v>
      </c>
      <c r="I637" s="173">
        <v>545.89099999999996</v>
      </c>
      <c r="J637" s="173">
        <v>476.38</v>
      </c>
      <c r="K637" s="173">
        <v>429.49900000000002</v>
      </c>
      <c r="L637" s="173">
        <v>397.05599999999998</v>
      </c>
      <c r="M637" s="173">
        <v>349.87799999999999</v>
      </c>
      <c r="N637" s="173">
        <v>302.86799999999999</v>
      </c>
      <c r="O637" s="172">
        <f t="shared" si="11"/>
        <v>3097.5520000000001</v>
      </c>
      <c r="P637" s="172">
        <v>3097.5520000000001</v>
      </c>
    </row>
    <row r="638" spans="1:19" ht="24" x14ac:dyDescent="0.25">
      <c r="A638" s="177">
        <v>15473</v>
      </c>
      <c r="B638" s="174" t="s">
        <v>214</v>
      </c>
      <c r="C638" s="176" t="s">
        <v>216</v>
      </c>
      <c r="D638" s="175"/>
      <c r="E638" s="175">
        <v>1835</v>
      </c>
      <c r="F638" s="174" t="s">
        <v>212</v>
      </c>
      <c r="G638" s="175">
        <v>2021</v>
      </c>
      <c r="H638" s="173">
        <v>604.39499999999998</v>
      </c>
      <c r="I638" s="173">
        <v>555.56899999999996</v>
      </c>
      <c r="J638" s="173">
        <v>487.53500000000003</v>
      </c>
      <c r="K638" s="173">
        <v>435.49599999999998</v>
      </c>
      <c r="L638" s="173">
        <v>402.68700000000001</v>
      </c>
      <c r="M638" s="173">
        <v>357.935</v>
      </c>
      <c r="N638" s="173">
        <v>310.36200000000002</v>
      </c>
      <c r="O638" s="172">
        <f t="shared" si="11"/>
        <v>3153.9789999999998</v>
      </c>
      <c r="P638" s="172">
        <v>3153.9789999999998</v>
      </c>
    </row>
    <row r="639" spans="1:19" ht="24" x14ac:dyDescent="0.25">
      <c r="A639" s="177">
        <v>15474</v>
      </c>
      <c r="B639" s="174" t="s">
        <v>214</v>
      </c>
      <c r="C639" s="176" t="s">
        <v>216</v>
      </c>
      <c r="D639" s="175"/>
      <c r="E639" s="175">
        <v>1835</v>
      </c>
      <c r="F639" s="174" t="s">
        <v>212</v>
      </c>
      <c r="G639" s="175">
        <v>2022</v>
      </c>
      <c r="H639" s="173">
        <v>613.75199999999995</v>
      </c>
      <c r="I639" s="173">
        <v>563.82000000000005</v>
      </c>
      <c r="J639" s="173">
        <v>500.15100000000001</v>
      </c>
      <c r="K639" s="173">
        <v>442.24099999999999</v>
      </c>
      <c r="L639" s="173">
        <v>407.49700000000001</v>
      </c>
      <c r="M639" s="173">
        <v>366.40199999999999</v>
      </c>
      <c r="N639" s="173">
        <v>317.93</v>
      </c>
      <c r="O639" s="172">
        <f t="shared" si="11"/>
        <v>3211.7929999999997</v>
      </c>
      <c r="P639" s="172">
        <v>3211.7929999999997</v>
      </c>
    </row>
    <row r="640" spans="1:19" ht="24" x14ac:dyDescent="0.25">
      <c r="A640" s="177">
        <v>15475</v>
      </c>
      <c r="B640" s="174" t="s">
        <v>214</v>
      </c>
      <c r="C640" s="176" t="s">
        <v>216</v>
      </c>
      <c r="D640" s="175"/>
      <c r="E640" s="175">
        <v>1835</v>
      </c>
      <c r="F640" s="174" t="s">
        <v>212</v>
      </c>
      <c r="G640" s="175">
        <v>2023</v>
      </c>
      <c r="H640" s="173">
        <v>623.52599999999995</v>
      </c>
      <c r="I640" s="173">
        <v>571.16300000000001</v>
      </c>
      <c r="J640" s="173">
        <v>513.35</v>
      </c>
      <c r="K640" s="173">
        <v>449.88299999999998</v>
      </c>
      <c r="L640" s="173">
        <v>411.92700000000002</v>
      </c>
      <c r="M640" s="173">
        <v>374.83100000000002</v>
      </c>
      <c r="N640" s="173">
        <v>325.59699999999998</v>
      </c>
      <c r="O640" s="172">
        <f t="shared" si="11"/>
        <v>3270.277</v>
      </c>
      <c r="P640" s="172">
        <v>3270.277</v>
      </c>
    </row>
    <row r="641" spans="1:16" ht="24" x14ac:dyDescent="0.25">
      <c r="A641" s="177">
        <v>15476</v>
      </c>
      <c r="B641" s="174" t="s">
        <v>214</v>
      </c>
      <c r="C641" s="176" t="s">
        <v>216</v>
      </c>
      <c r="D641" s="175"/>
      <c r="E641" s="175">
        <v>1835</v>
      </c>
      <c r="F641" s="174" t="s">
        <v>212</v>
      </c>
      <c r="G641" s="175">
        <v>2024</v>
      </c>
      <c r="H641" s="173">
        <v>632.77200000000005</v>
      </c>
      <c r="I641" s="173">
        <v>578.57799999999997</v>
      </c>
      <c r="J641" s="173">
        <v>525.82399999999996</v>
      </c>
      <c r="K641" s="173">
        <v>458.601</v>
      </c>
      <c r="L641" s="173">
        <v>416.61700000000002</v>
      </c>
      <c r="M641" s="173">
        <v>382.572</v>
      </c>
      <c r="N641" s="173">
        <v>333.447</v>
      </c>
      <c r="O641" s="172">
        <f t="shared" si="11"/>
        <v>3328.4110000000005</v>
      </c>
      <c r="P641" s="172">
        <v>3328.4110000000005</v>
      </c>
    </row>
    <row r="642" spans="1:16" ht="24" x14ac:dyDescent="0.25">
      <c r="A642" s="177">
        <v>15477</v>
      </c>
      <c r="B642" s="174" t="s">
        <v>214</v>
      </c>
      <c r="C642" s="176" t="s">
        <v>216</v>
      </c>
      <c r="D642" s="175"/>
      <c r="E642" s="175">
        <v>1835</v>
      </c>
      <c r="F642" s="174" t="s">
        <v>212</v>
      </c>
      <c r="G642" s="175">
        <v>2025</v>
      </c>
      <c r="H642" s="173">
        <v>640.88099999999997</v>
      </c>
      <c r="I642" s="173">
        <v>586.74900000000002</v>
      </c>
      <c r="J642" s="173">
        <v>536.774</v>
      </c>
      <c r="K642" s="173">
        <v>468.46300000000002</v>
      </c>
      <c r="L642" s="173">
        <v>422.01799999999997</v>
      </c>
      <c r="M642" s="173">
        <v>389.267</v>
      </c>
      <c r="N642" s="173">
        <v>341.495</v>
      </c>
      <c r="O642" s="172">
        <f t="shared" si="11"/>
        <v>3385.6469999999999</v>
      </c>
      <c r="P642" s="172">
        <v>3385.6469999999999</v>
      </c>
    </row>
    <row r="643" spans="1:16" ht="24" x14ac:dyDescent="0.25">
      <c r="A643" s="177">
        <v>15478</v>
      </c>
      <c r="B643" s="174" t="s">
        <v>214</v>
      </c>
      <c r="C643" s="176" t="s">
        <v>216</v>
      </c>
      <c r="D643" s="175"/>
      <c r="E643" s="175">
        <v>1835</v>
      </c>
      <c r="F643" s="174" t="s">
        <v>212</v>
      </c>
      <c r="G643" s="175">
        <v>2026</v>
      </c>
      <c r="H643" s="173">
        <v>647.78</v>
      </c>
      <c r="I643" s="173">
        <v>596.04100000000005</v>
      </c>
      <c r="J643" s="173">
        <v>546.9</v>
      </c>
      <c r="K643" s="173">
        <v>479.863</v>
      </c>
      <c r="L643" s="173">
        <v>428.27199999999999</v>
      </c>
      <c r="M643" s="173">
        <v>395.072</v>
      </c>
      <c r="N643" s="173">
        <v>349.57600000000002</v>
      </c>
      <c r="O643" s="172">
        <f t="shared" si="11"/>
        <v>3443.5039999999999</v>
      </c>
      <c r="P643" s="172">
        <v>3443.5039999999999</v>
      </c>
    </row>
    <row r="644" spans="1:16" ht="24" x14ac:dyDescent="0.25">
      <c r="A644" s="177">
        <v>15479</v>
      </c>
      <c r="B644" s="174" t="s">
        <v>214</v>
      </c>
      <c r="C644" s="176" t="s">
        <v>216</v>
      </c>
      <c r="D644" s="175"/>
      <c r="E644" s="175">
        <v>1835</v>
      </c>
      <c r="F644" s="174" t="s">
        <v>212</v>
      </c>
      <c r="G644" s="175">
        <v>2027</v>
      </c>
      <c r="H644" s="173">
        <v>653.52099999999996</v>
      </c>
      <c r="I644" s="173">
        <v>605.92499999999995</v>
      </c>
      <c r="J644" s="173">
        <v>555.423</v>
      </c>
      <c r="K644" s="173">
        <v>492.59199999999998</v>
      </c>
      <c r="L644" s="173">
        <v>435.14</v>
      </c>
      <c r="M644" s="173">
        <v>399.976</v>
      </c>
      <c r="N644" s="173">
        <v>357.96199999999999</v>
      </c>
      <c r="O644" s="172">
        <f t="shared" si="11"/>
        <v>3500.5389999999998</v>
      </c>
      <c r="P644" s="172">
        <v>3500.5389999999998</v>
      </c>
    </row>
    <row r="645" spans="1:16" ht="24" x14ac:dyDescent="0.25">
      <c r="A645" s="177">
        <v>15480</v>
      </c>
      <c r="B645" s="174" t="s">
        <v>214</v>
      </c>
      <c r="C645" s="176" t="s">
        <v>216</v>
      </c>
      <c r="D645" s="175"/>
      <c r="E645" s="175">
        <v>1835</v>
      </c>
      <c r="F645" s="174" t="s">
        <v>212</v>
      </c>
      <c r="G645" s="175">
        <v>2028</v>
      </c>
      <c r="H645" s="173">
        <v>658.64</v>
      </c>
      <c r="I645" s="173">
        <v>615.87300000000005</v>
      </c>
      <c r="J645" s="173">
        <v>562.95100000000002</v>
      </c>
      <c r="K645" s="173">
        <v>505.85</v>
      </c>
      <c r="L645" s="173">
        <v>442.81099999999998</v>
      </c>
      <c r="M645" s="173">
        <v>404.44799999999998</v>
      </c>
      <c r="N645" s="173">
        <v>366.31099999999998</v>
      </c>
      <c r="O645" s="172">
        <f t="shared" si="11"/>
        <v>3556.884</v>
      </c>
      <c r="P645" s="172">
        <v>3556.884</v>
      </c>
    </row>
    <row r="646" spans="1:16" ht="24" x14ac:dyDescent="0.25">
      <c r="A646" s="177">
        <v>15481</v>
      </c>
      <c r="B646" s="174" t="s">
        <v>214</v>
      </c>
      <c r="C646" s="176" t="s">
        <v>216</v>
      </c>
      <c r="D646" s="175"/>
      <c r="E646" s="175">
        <v>1835</v>
      </c>
      <c r="F646" s="174" t="s">
        <v>212</v>
      </c>
      <c r="G646" s="175">
        <v>2029</v>
      </c>
      <c r="H646" s="173">
        <v>663.93700000000001</v>
      </c>
      <c r="I646" s="173">
        <v>625.05999999999995</v>
      </c>
      <c r="J646" s="173">
        <v>570.56100000000004</v>
      </c>
      <c r="K646" s="173">
        <v>518.44200000000001</v>
      </c>
      <c r="L646" s="173">
        <v>451.589</v>
      </c>
      <c r="M646" s="173">
        <v>409.21300000000002</v>
      </c>
      <c r="N646" s="173">
        <v>374.04700000000003</v>
      </c>
      <c r="O646" s="172">
        <f t="shared" si="11"/>
        <v>3612.8490000000002</v>
      </c>
      <c r="P646" s="172">
        <v>3612.8490000000002</v>
      </c>
    </row>
    <row r="647" spans="1:16" ht="24" x14ac:dyDescent="0.25">
      <c r="A647" s="177">
        <v>15482</v>
      </c>
      <c r="B647" s="174" t="s">
        <v>214</v>
      </c>
      <c r="C647" s="176" t="s">
        <v>216</v>
      </c>
      <c r="D647" s="175"/>
      <c r="E647" s="175">
        <v>1835</v>
      </c>
      <c r="F647" s="174" t="s">
        <v>212</v>
      </c>
      <c r="G647" s="175">
        <v>2030</v>
      </c>
      <c r="H647" s="173">
        <v>669.87800000000004</v>
      </c>
      <c r="I647" s="173">
        <v>633.05399999999997</v>
      </c>
      <c r="J647" s="173">
        <v>578.90200000000004</v>
      </c>
      <c r="K647" s="173">
        <v>529.59299999999996</v>
      </c>
      <c r="L647" s="173">
        <v>461.57499999999999</v>
      </c>
      <c r="M647" s="173">
        <v>414.76100000000002</v>
      </c>
      <c r="N647" s="173">
        <v>380.81900000000002</v>
      </c>
      <c r="O647" s="172">
        <f t="shared" si="11"/>
        <v>3668.5819999999999</v>
      </c>
      <c r="P647" s="172">
        <v>3668.5819999999999</v>
      </c>
    </row>
    <row r="648" spans="1:16" ht="24" x14ac:dyDescent="0.25">
      <c r="A648" s="177">
        <v>15483</v>
      </c>
      <c r="B648" s="174" t="s">
        <v>214</v>
      </c>
      <c r="C648" s="176" t="s">
        <v>216</v>
      </c>
      <c r="D648" s="175"/>
      <c r="E648" s="175">
        <v>1835</v>
      </c>
      <c r="F648" s="174" t="s">
        <v>212</v>
      </c>
      <c r="G648" s="175">
        <v>2031</v>
      </c>
      <c r="H648" s="173">
        <v>676.053</v>
      </c>
      <c r="I648" s="173">
        <v>640.24800000000005</v>
      </c>
      <c r="J648" s="173">
        <v>588.20899999999995</v>
      </c>
      <c r="K648" s="173">
        <v>539.62900000000002</v>
      </c>
      <c r="L648" s="173">
        <v>472.88299999999998</v>
      </c>
      <c r="M648" s="173">
        <v>420.94799999999998</v>
      </c>
      <c r="N648" s="173">
        <v>386.488</v>
      </c>
      <c r="O648" s="172">
        <f t="shared" si="11"/>
        <v>3724.4579999999992</v>
      </c>
      <c r="P648" s="172">
        <v>3724.4579999999992</v>
      </c>
    </row>
    <row r="649" spans="1:16" ht="24" x14ac:dyDescent="0.25">
      <c r="A649" s="177">
        <v>15484</v>
      </c>
      <c r="B649" s="174" t="s">
        <v>214</v>
      </c>
      <c r="C649" s="176" t="s">
        <v>216</v>
      </c>
      <c r="D649" s="175"/>
      <c r="E649" s="175">
        <v>1835</v>
      </c>
      <c r="F649" s="174" t="s">
        <v>212</v>
      </c>
      <c r="G649" s="175">
        <v>2032</v>
      </c>
      <c r="H649" s="173">
        <v>682.79</v>
      </c>
      <c r="I649" s="173">
        <v>646.25400000000002</v>
      </c>
      <c r="J649" s="173">
        <v>598.16800000000001</v>
      </c>
      <c r="K649" s="173">
        <v>548.15700000000004</v>
      </c>
      <c r="L649" s="173">
        <v>485.56200000000001</v>
      </c>
      <c r="M649" s="173">
        <v>427.79199999999997</v>
      </c>
      <c r="N649" s="173">
        <v>391.35199999999998</v>
      </c>
      <c r="O649" s="172">
        <f t="shared" si="11"/>
        <v>3780.0749999999998</v>
      </c>
      <c r="P649" s="172">
        <v>3780.0749999999998</v>
      </c>
    </row>
    <row r="650" spans="1:16" ht="24" x14ac:dyDescent="0.25">
      <c r="A650" s="177">
        <v>15485</v>
      </c>
      <c r="B650" s="174" t="s">
        <v>214</v>
      </c>
      <c r="C650" s="176" t="s">
        <v>216</v>
      </c>
      <c r="D650" s="175"/>
      <c r="E650" s="175">
        <v>1835</v>
      </c>
      <c r="F650" s="174" t="s">
        <v>212</v>
      </c>
      <c r="G650" s="175">
        <v>2033</v>
      </c>
      <c r="H650" s="173">
        <v>689.88599999999997</v>
      </c>
      <c r="I650" s="173">
        <v>651.50199999999995</v>
      </c>
      <c r="J650" s="173">
        <v>608.21500000000003</v>
      </c>
      <c r="K650" s="173">
        <v>555.77300000000002</v>
      </c>
      <c r="L650" s="173">
        <v>498.83</v>
      </c>
      <c r="M650" s="173">
        <v>435.47300000000001</v>
      </c>
      <c r="N650" s="173">
        <v>395.87900000000002</v>
      </c>
      <c r="O650" s="172">
        <f t="shared" si="11"/>
        <v>3835.558</v>
      </c>
      <c r="P650" s="172">
        <v>3835.558</v>
      </c>
    </row>
    <row r="651" spans="1:16" ht="24" x14ac:dyDescent="0.25">
      <c r="A651" s="177">
        <v>15486</v>
      </c>
      <c r="B651" s="174" t="s">
        <v>214</v>
      </c>
      <c r="C651" s="176" t="s">
        <v>216</v>
      </c>
      <c r="D651" s="175"/>
      <c r="E651" s="175">
        <v>1835</v>
      </c>
      <c r="F651" s="174" t="s">
        <v>212</v>
      </c>
      <c r="G651" s="175">
        <v>2034</v>
      </c>
      <c r="H651" s="173">
        <v>696.91800000000001</v>
      </c>
      <c r="I651" s="173">
        <v>656.72400000000005</v>
      </c>
      <c r="J651" s="173">
        <v>617.49599999999998</v>
      </c>
      <c r="K651" s="173">
        <v>563.47500000000002</v>
      </c>
      <c r="L651" s="173">
        <v>511.41500000000002</v>
      </c>
      <c r="M651" s="173">
        <v>444.267</v>
      </c>
      <c r="N651" s="173">
        <v>400.733</v>
      </c>
      <c r="O651" s="172">
        <f t="shared" si="11"/>
        <v>3891.0279999999998</v>
      </c>
      <c r="P651" s="172">
        <v>3891.0279999999998</v>
      </c>
    </row>
    <row r="652" spans="1:16" ht="24" x14ac:dyDescent="0.25">
      <c r="A652" s="177">
        <v>15487</v>
      </c>
      <c r="B652" s="174" t="s">
        <v>214</v>
      </c>
      <c r="C652" s="176" t="s">
        <v>216</v>
      </c>
      <c r="D652" s="175"/>
      <c r="E652" s="175">
        <v>1835</v>
      </c>
      <c r="F652" s="174" t="s">
        <v>212</v>
      </c>
      <c r="G652" s="175">
        <v>2035</v>
      </c>
      <c r="H652" s="173">
        <v>703.553</v>
      </c>
      <c r="I652" s="173">
        <v>662.46600000000001</v>
      </c>
      <c r="J652" s="173">
        <v>625.46900000000005</v>
      </c>
      <c r="K652" s="173">
        <v>571.89400000000001</v>
      </c>
      <c r="L652" s="173">
        <v>522.58500000000004</v>
      </c>
      <c r="M652" s="173">
        <v>454.26900000000001</v>
      </c>
      <c r="N652" s="173">
        <v>406.37099999999998</v>
      </c>
      <c r="O652" s="172">
        <f t="shared" si="11"/>
        <v>3946.607</v>
      </c>
      <c r="P652" s="172">
        <v>3946.607</v>
      </c>
    </row>
    <row r="653" spans="1:16" ht="24" x14ac:dyDescent="0.25">
      <c r="A653" s="177">
        <v>15488</v>
      </c>
      <c r="B653" s="174" t="s">
        <v>214</v>
      </c>
      <c r="C653" s="176" t="s">
        <v>216</v>
      </c>
      <c r="D653" s="175"/>
      <c r="E653" s="175">
        <v>1835</v>
      </c>
      <c r="F653" s="174" t="s">
        <v>212</v>
      </c>
      <c r="G653" s="175">
        <v>2036</v>
      </c>
      <c r="H653" s="173">
        <v>709.74699999999996</v>
      </c>
      <c r="I653" s="173">
        <v>668.99199999999996</v>
      </c>
      <c r="J653" s="173">
        <v>632.74900000000002</v>
      </c>
      <c r="K653" s="173">
        <v>581.18600000000004</v>
      </c>
      <c r="L653" s="173">
        <v>532.58100000000002</v>
      </c>
      <c r="M653" s="173">
        <v>465.46600000000001</v>
      </c>
      <c r="N653" s="173">
        <v>412.45800000000003</v>
      </c>
      <c r="O653" s="172">
        <f t="shared" si="11"/>
        <v>4003.1790000000001</v>
      </c>
      <c r="P653" s="172">
        <v>4003.1790000000001</v>
      </c>
    </row>
    <row r="654" spans="1:16" ht="24" x14ac:dyDescent="0.25">
      <c r="A654" s="177">
        <v>15489</v>
      </c>
      <c r="B654" s="174" t="s">
        <v>214</v>
      </c>
      <c r="C654" s="176" t="s">
        <v>216</v>
      </c>
      <c r="D654" s="175"/>
      <c r="E654" s="175">
        <v>1835</v>
      </c>
      <c r="F654" s="174" t="s">
        <v>212</v>
      </c>
      <c r="G654" s="175">
        <v>2037</v>
      </c>
      <c r="H654" s="173">
        <v>715.61</v>
      </c>
      <c r="I654" s="173">
        <v>675.96299999999997</v>
      </c>
      <c r="J654" s="173">
        <v>638.83900000000006</v>
      </c>
      <c r="K654" s="173">
        <v>591.14200000000005</v>
      </c>
      <c r="L654" s="173">
        <v>541.11300000000006</v>
      </c>
      <c r="M654" s="173">
        <v>478.06799999999998</v>
      </c>
      <c r="N654" s="173">
        <v>419.21</v>
      </c>
      <c r="O654" s="172">
        <f t="shared" si="11"/>
        <v>4059.9450000000006</v>
      </c>
      <c r="P654" s="172">
        <v>4059.9450000000006</v>
      </c>
    </row>
    <row r="655" spans="1:16" ht="24" x14ac:dyDescent="0.25">
      <c r="A655" s="177">
        <v>15490</v>
      </c>
      <c r="B655" s="174" t="s">
        <v>214</v>
      </c>
      <c r="C655" s="176" t="s">
        <v>216</v>
      </c>
      <c r="D655" s="175"/>
      <c r="E655" s="175">
        <v>1835</v>
      </c>
      <c r="F655" s="174" t="s">
        <v>212</v>
      </c>
      <c r="G655" s="175">
        <v>2038</v>
      </c>
      <c r="H655" s="173">
        <v>721.35500000000002</v>
      </c>
      <c r="I655" s="173">
        <v>683.11400000000003</v>
      </c>
      <c r="J655" s="173">
        <v>644.15200000000004</v>
      </c>
      <c r="K655" s="173">
        <v>601.22799999999995</v>
      </c>
      <c r="L655" s="173">
        <v>548.75</v>
      </c>
      <c r="M655" s="173">
        <v>491.26600000000002</v>
      </c>
      <c r="N655" s="173">
        <v>426.84899999999999</v>
      </c>
      <c r="O655" s="172">
        <f t="shared" si="11"/>
        <v>4116.7139999999999</v>
      </c>
      <c r="P655" s="172">
        <v>4116.7139999999999</v>
      </c>
    </row>
    <row r="656" spans="1:16" ht="24" x14ac:dyDescent="0.25">
      <c r="A656" s="177">
        <v>15491</v>
      </c>
      <c r="B656" s="174" t="s">
        <v>214</v>
      </c>
      <c r="C656" s="176" t="s">
        <v>216</v>
      </c>
      <c r="D656" s="175"/>
      <c r="E656" s="175">
        <v>1835</v>
      </c>
      <c r="F656" s="174" t="s">
        <v>212</v>
      </c>
      <c r="G656" s="175">
        <v>2039</v>
      </c>
      <c r="H656" s="173">
        <v>727.17499999999995</v>
      </c>
      <c r="I656" s="173">
        <v>690.01400000000001</v>
      </c>
      <c r="J656" s="173">
        <v>649.43399999999997</v>
      </c>
      <c r="K656" s="173">
        <v>610.56500000000005</v>
      </c>
      <c r="L656" s="173">
        <v>556.51599999999996</v>
      </c>
      <c r="M656" s="173">
        <v>503.839</v>
      </c>
      <c r="N656" s="173">
        <v>435.62900000000002</v>
      </c>
      <c r="O656" s="172">
        <f t="shared" si="11"/>
        <v>4173.1719999999996</v>
      </c>
      <c r="P656" s="172">
        <v>4173.1719999999996</v>
      </c>
    </row>
    <row r="657" spans="1:16" ht="24" x14ac:dyDescent="0.25">
      <c r="A657" s="177">
        <v>15492</v>
      </c>
      <c r="B657" s="174" t="s">
        <v>214</v>
      </c>
      <c r="C657" s="176" t="s">
        <v>216</v>
      </c>
      <c r="D657" s="175"/>
      <c r="E657" s="175">
        <v>1835</v>
      </c>
      <c r="F657" s="174" t="s">
        <v>212</v>
      </c>
      <c r="G657" s="175">
        <v>2040</v>
      </c>
      <c r="H657" s="173">
        <v>733.20399999999995</v>
      </c>
      <c r="I657" s="173">
        <v>696.46799999999996</v>
      </c>
      <c r="J657" s="173">
        <v>655.173</v>
      </c>
      <c r="K657" s="173">
        <v>618.60299999999995</v>
      </c>
      <c r="L657" s="173">
        <v>564.98500000000001</v>
      </c>
      <c r="M657" s="173">
        <v>515.01400000000001</v>
      </c>
      <c r="N657" s="173">
        <v>445.63400000000001</v>
      </c>
      <c r="O657" s="172">
        <f t="shared" si="11"/>
        <v>4229.0810000000001</v>
      </c>
      <c r="P657" s="172">
        <v>4229.0810000000001</v>
      </c>
    </row>
    <row r="658" spans="1:16" ht="24" x14ac:dyDescent="0.25">
      <c r="A658" s="177">
        <v>15493</v>
      </c>
      <c r="B658" s="174" t="s">
        <v>214</v>
      </c>
      <c r="C658" s="176" t="s">
        <v>216</v>
      </c>
      <c r="D658" s="175"/>
      <c r="E658" s="175">
        <v>1835</v>
      </c>
      <c r="F658" s="174" t="s">
        <v>212</v>
      </c>
      <c r="G658" s="175">
        <v>2041</v>
      </c>
      <c r="H658" s="173">
        <v>739.31799999999998</v>
      </c>
      <c r="I658" s="173">
        <v>702.98699999999997</v>
      </c>
      <c r="J658" s="173">
        <v>661.80700000000002</v>
      </c>
      <c r="K658" s="173">
        <v>625.89300000000003</v>
      </c>
      <c r="L658" s="173">
        <v>574.26300000000003</v>
      </c>
      <c r="M658" s="173">
        <v>524.93200000000002</v>
      </c>
      <c r="N658" s="173">
        <v>456.66699999999997</v>
      </c>
      <c r="O658" s="172">
        <f t="shared" si="11"/>
        <v>4285.8670000000002</v>
      </c>
      <c r="P658" s="172">
        <v>4285.8670000000002</v>
      </c>
    </row>
    <row r="659" spans="1:16" ht="24" x14ac:dyDescent="0.25">
      <c r="A659" s="177">
        <v>15494</v>
      </c>
      <c r="B659" s="174" t="s">
        <v>214</v>
      </c>
      <c r="C659" s="176" t="s">
        <v>216</v>
      </c>
      <c r="D659" s="175"/>
      <c r="E659" s="175">
        <v>1835</v>
      </c>
      <c r="F659" s="174" t="s">
        <v>212</v>
      </c>
      <c r="G659" s="175">
        <v>2042</v>
      </c>
      <c r="H659" s="173">
        <v>745.51400000000001</v>
      </c>
      <c r="I659" s="173">
        <v>709.06100000000004</v>
      </c>
      <c r="J659" s="173">
        <v>668.82899999999995</v>
      </c>
      <c r="K659" s="173">
        <v>631.99</v>
      </c>
      <c r="L659" s="173">
        <v>584.21299999999997</v>
      </c>
      <c r="M659" s="173">
        <v>533.40700000000004</v>
      </c>
      <c r="N659" s="173">
        <v>469.09500000000003</v>
      </c>
      <c r="O659" s="172">
        <f t="shared" si="11"/>
        <v>4342.1090000000004</v>
      </c>
      <c r="P659" s="172">
        <v>4342.1090000000004</v>
      </c>
    </row>
    <row r="660" spans="1:16" ht="24" x14ac:dyDescent="0.25">
      <c r="A660" s="177">
        <v>15495</v>
      </c>
      <c r="B660" s="174" t="s">
        <v>214</v>
      </c>
      <c r="C660" s="176" t="s">
        <v>216</v>
      </c>
      <c r="D660" s="175"/>
      <c r="E660" s="175">
        <v>1835</v>
      </c>
      <c r="F660" s="174" t="s">
        <v>212</v>
      </c>
      <c r="G660" s="175">
        <v>2043</v>
      </c>
      <c r="H660" s="173">
        <v>751.81100000000004</v>
      </c>
      <c r="I660" s="173">
        <v>714.827</v>
      </c>
      <c r="J660" s="173">
        <v>676.01700000000005</v>
      </c>
      <c r="K660" s="173">
        <v>637.34</v>
      </c>
      <c r="L660" s="173">
        <v>594.29600000000005</v>
      </c>
      <c r="M660" s="173">
        <v>541.03899999999999</v>
      </c>
      <c r="N660" s="173">
        <v>482.16699999999997</v>
      </c>
      <c r="O660" s="172">
        <f t="shared" si="11"/>
        <v>4397.4970000000003</v>
      </c>
      <c r="P660" s="172">
        <v>4397.4970000000003</v>
      </c>
    </row>
    <row r="661" spans="1:16" ht="24" x14ac:dyDescent="0.25">
      <c r="A661" s="177">
        <v>15496</v>
      </c>
      <c r="B661" s="174" t="s">
        <v>214</v>
      </c>
      <c r="C661" s="176" t="s">
        <v>216</v>
      </c>
      <c r="D661" s="175"/>
      <c r="E661" s="175">
        <v>1835</v>
      </c>
      <c r="F661" s="174" t="s">
        <v>212</v>
      </c>
      <c r="G661" s="175">
        <v>2044</v>
      </c>
      <c r="H661" s="173">
        <v>758.14599999999996</v>
      </c>
      <c r="I661" s="173">
        <v>720.53599999999994</v>
      </c>
      <c r="J661" s="173">
        <v>682.96400000000006</v>
      </c>
      <c r="K661" s="173">
        <v>642.69600000000003</v>
      </c>
      <c r="L661" s="173">
        <v>603.66700000000003</v>
      </c>
      <c r="M661" s="173">
        <v>548.84199999999998</v>
      </c>
      <c r="N661" s="173">
        <v>494.67700000000002</v>
      </c>
      <c r="O661" s="172">
        <f t="shared" si="11"/>
        <v>4451.5279999999993</v>
      </c>
      <c r="P661" s="172">
        <v>4451.5279999999993</v>
      </c>
    </row>
    <row r="662" spans="1:16" ht="24" x14ac:dyDescent="0.25">
      <c r="A662" s="177">
        <v>15497</v>
      </c>
      <c r="B662" s="174" t="s">
        <v>214</v>
      </c>
      <c r="C662" s="176" t="s">
        <v>216</v>
      </c>
      <c r="D662" s="175"/>
      <c r="E662" s="175">
        <v>1835</v>
      </c>
      <c r="F662" s="174" t="s">
        <v>212</v>
      </c>
      <c r="G662" s="175">
        <v>2045</v>
      </c>
      <c r="H662" s="173">
        <v>764.43899999999996</v>
      </c>
      <c r="I662" s="173">
        <v>726.40700000000004</v>
      </c>
      <c r="J662" s="173">
        <v>689.41899999999998</v>
      </c>
      <c r="K662" s="173">
        <v>648.52099999999996</v>
      </c>
      <c r="L662" s="173">
        <v>611.79</v>
      </c>
      <c r="M662" s="173">
        <v>557.40200000000004</v>
      </c>
      <c r="N662" s="173">
        <v>505.88299999999998</v>
      </c>
      <c r="O662" s="172">
        <f t="shared" si="11"/>
        <v>4503.8609999999999</v>
      </c>
      <c r="P662" s="172">
        <v>4503.8609999999999</v>
      </c>
    </row>
    <row r="663" spans="1:16" ht="24" x14ac:dyDescent="0.25">
      <c r="A663" s="177">
        <v>15498</v>
      </c>
      <c r="B663" s="174" t="s">
        <v>214</v>
      </c>
      <c r="C663" s="176" t="s">
        <v>216</v>
      </c>
      <c r="D663" s="175"/>
      <c r="E663" s="175">
        <v>1835</v>
      </c>
      <c r="F663" s="174" t="s">
        <v>212</v>
      </c>
      <c r="G663" s="175">
        <v>2046</v>
      </c>
      <c r="H663" s="173">
        <v>770.58799999999997</v>
      </c>
      <c r="I663" s="173">
        <v>732.75300000000004</v>
      </c>
      <c r="J663" s="173">
        <v>695.96500000000003</v>
      </c>
      <c r="K663" s="173">
        <v>655.096</v>
      </c>
      <c r="L663" s="173">
        <v>619.00800000000004</v>
      </c>
      <c r="M663" s="173">
        <v>566.56899999999996</v>
      </c>
      <c r="N663" s="173">
        <v>515.572</v>
      </c>
      <c r="O663" s="172">
        <f t="shared" si="11"/>
        <v>4555.5509999999995</v>
      </c>
      <c r="P663" s="172">
        <v>4555.5509999999995</v>
      </c>
    </row>
    <row r="664" spans="1:16" ht="24" x14ac:dyDescent="0.25">
      <c r="A664" s="177">
        <v>15499</v>
      </c>
      <c r="B664" s="174" t="s">
        <v>214</v>
      </c>
      <c r="C664" s="176" t="s">
        <v>216</v>
      </c>
      <c r="D664" s="175"/>
      <c r="E664" s="175">
        <v>1835</v>
      </c>
      <c r="F664" s="174" t="s">
        <v>212</v>
      </c>
      <c r="G664" s="175">
        <v>2047</v>
      </c>
      <c r="H664" s="173">
        <v>776.68799999999999</v>
      </c>
      <c r="I664" s="173">
        <v>739.14700000000005</v>
      </c>
      <c r="J664" s="173">
        <v>702.09500000000003</v>
      </c>
      <c r="K664" s="173">
        <v>662.13699999999994</v>
      </c>
      <c r="L664" s="173">
        <v>625.11300000000006</v>
      </c>
      <c r="M664" s="173">
        <v>576.476</v>
      </c>
      <c r="N664" s="173">
        <v>523.95100000000002</v>
      </c>
      <c r="O664" s="172">
        <f t="shared" si="11"/>
        <v>4605.607</v>
      </c>
      <c r="P664" s="172">
        <v>4605.607</v>
      </c>
    </row>
    <row r="665" spans="1:16" ht="24" x14ac:dyDescent="0.25">
      <c r="A665" s="177">
        <v>15500</v>
      </c>
      <c r="B665" s="174" t="s">
        <v>214</v>
      </c>
      <c r="C665" s="176" t="s">
        <v>216</v>
      </c>
      <c r="D665" s="175"/>
      <c r="E665" s="175">
        <v>1835</v>
      </c>
      <c r="F665" s="174" t="s">
        <v>212</v>
      </c>
      <c r="G665" s="175">
        <v>2048</v>
      </c>
      <c r="H665" s="173">
        <v>782.67399999999998</v>
      </c>
      <c r="I665" s="173">
        <v>745.51900000000001</v>
      </c>
      <c r="J665" s="173">
        <v>707.94799999999998</v>
      </c>
      <c r="K665" s="173">
        <v>669.40499999999997</v>
      </c>
      <c r="L665" s="173">
        <v>630.529</v>
      </c>
      <c r="M665" s="173">
        <v>586.58900000000006</v>
      </c>
      <c r="N665" s="173">
        <v>531.59100000000001</v>
      </c>
      <c r="O665" s="172">
        <f t="shared" si="11"/>
        <v>4654.255000000001</v>
      </c>
      <c r="P665" s="172">
        <v>4654.255000000001</v>
      </c>
    </row>
    <row r="666" spans="1:16" ht="24" x14ac:dyDescent="0.25">
      <c r="A666" s="177">
        <v>15501</v>
      </c>
      <c r="B666" s="174" t="s">
        <v>214</v>
      </c>
      <c r="C666" s="176" t="s">
        <v>216</v>
      </c>
      <c r="D666" s="175"/>
      <c r="E666" s="175">
        <v>1835</v>
      </c>
      <c r="F666" s="174" t="s">
        <v>212</v>
      </c>
      <c r="G666" s="175">
        <v>2049</v>
      </c>
      <c r="H666" s="173">
        <v>788.41200000000003</v>
      </c>
      <c r="I666" s="173">
        <v>751.77300000000002</v>
      </c>
      <c r="J666" s="173">
        <v>713.73299999999995</v>
      </c>
      <c r="K666" s="173">
        <v>676.43899999999996</v>
      </c>
      <c r="L666" s="173">
        <v>635.98299999999995</v>
      </c>
      <c r="M666" s="173">
        <v>596.00699999999995</v>
      </c>
      <c r="N666" s="173">
        <v>539.47400000000005</v>
      </c>
      <c r="O666" s="172">
        <f t="shared" si="11"/>
        <v>4701.820999999999</v>
      </c>
      <c r="P666" s="172">
        <v>4701.820999999999</v>
      </c>
    </row>
    <row r="667" spans="1:16" ht="24" x14ac:dyDescent="0.25">
      <c r="A667" s="177">
        <v>15502</v>
      </c>
      <c r="B667" s="174" t="s">
        <v>214</v>
      </c>
      <c r="C667" s="176" t="s">
        <v>216</v>
      </c>
      <c r="D667" s="175"/>
      <c r="E667" s="175">
        <v>1835</v>
      </c>
      <c r="F667" s="174" t="s">
        <v>212</v>
      </c>
      <c r="G667" s="175">
        <v>2050</v>
      </c>
      <c r="H667" s="173">
        <v>793.80700000000002</v>
      </c>
      <c r="I667" s="173">
        <v>757.89599999999996</v>
      </c>
      <c r="J667" s="173">
        <v>719.59299999999996</v>
      </c>
      <c r="K667" s="173">
        <v>682.96799999999996</v>
      </c>
      <c r="L667" s="173">
        <v>641.904</v>
      </c>
      <c r="M667" s="173">
        <v>604.221</v>
      </c>
      <c r="N667" s="173">
        <v>548.13099999999997</v>
      </c>
      <c r="O667" s="172">
        <f t="shared" si="11"/>
        <v>4748.5199999999995</v>
      </c>
      <c r="P667" s="172">
        <v>4748.5199999999995</v>
      </c>
    </row>
    <row r="668" spans="1:16" ht="24" x14ac:dyDescent="0.25">
      <c r="A668" s="177">
        <v>15503</v>
      </c>
      <c r="B668" s="174" t="s">
        <v>214</v>
      </c>
      <c r="C668" s="176" t="s">
        <v>216</v>
      </c>
      <c r="D668" s="175"/>
      <c r="E668" s="175">
        <v>1835</v>
      </c>
      <c r="F668" s="174" t="s">
        <v>212</v>
      </c>
      <c r="G668" s="175">
        <v>2051</v>
      </c>
      <c r="H668" s="173">
        <v>798.78700000000003</v>
      </c>
      <c r="I668" s="173">
        <v>764.32100000000003</v>
      </c>
      <c r="J668" s="173">
        <v>726.01400000000001</v>
      </c>
      <c r="K668" s="173">
        <v>689.50099999999998</v>
      </c>
      <c r="L668" s="173">
        <v>648.46299999999997</v>
      </c>
      <c r="M668" s="173">
        <v>611.375</v>
      </c>
      <c r="N668" s="173">
        <v>557.16200000000003</v>
      </c>
      <c r="O668" s="172">
        <f t="shared" si="11"/>
        <v>4795.6230000000005</v>
      </c>
      <c r="P668" s="172">
        <v>4795.6230000000005</v>
      </c>
    </row>
    <row r="669" spans="1:16" ht="24" x14ac:dyDescent="0.25">
      <c r="A669" s="177">
        <v>15504</v>
      </c>
      <c r="B669" s="174" t="s">
        <v>214</v>
      </c>
      <c r="C669" s="176" t="s">
        <v>216</v>
      </c>
      <c r="D669" s="175"/>
      <c r="E669" s="175">
        <v>1835</v>
      </c>
      <c r="F669" s="174" t="s">
        <v>212</v>
      </c>
      <c r="G669" s="175">
        <v>2052</v>
      </c>
      <c r="H669" s="173">
        <v>803.37599999999998</v>
      </c>
      <c r="I669" s="173">
        <v>770.59299999999996</v>
      </c>
      <c r="J669" s="173">
        <v>732.46400000000006</v>
      </c>
      <c r="K669" s="173">
        <v>695.654</v>
      </c>
      <c r="L669" s="173">
        <v>655.51099999999997</v>
      </c>
      <c r="M669" s="173">
        <v>617.46699999999998</v>
      </c>
      <c r="N669" s="173">
        <v>566.97299999999996</v>
      </c>
      <c r="O669" s="172">
        <f t="shared" ref="O669:O724" si="12">SUM(H669:N669)</f>
        <v>4842.0379999999996</v>
      </c>
      <c r="P669" s="172">
        <v>4842.0379999999996</v>
      </c>
    </row>
    <row r="670" spans="1:16" ht="24" x14ac:dyDescent="0.25">
      <c r="A670" s="177">
        <v>15505</v>
      </c>
      <c r="B670" s="174" t="s">
        <v>214</v>
      </c>
      <c r="C670" s="176" t="s">
        <v>216</v>
      </c>
      <c r="D670" s="175"/>
      <c r="E670" s="175">
        <v>1835</v>
      </c>
      <c r="F670" s="174" t="s">
        <v>212</v>
      </c>
      <c r="G670" s="175">
        <v>2053</v>
      </c>
      <c r="H670" s="173">
        <v>807.69799999999998</v>
      </c>
      <c r="I670" s="173">
        <v>776.6</v>
      </c>
      <c r="J670" s="173">
        <v>738.87900000000002</v>
      </c>
      <c r="K670" s="173">
        <v>701.548</v>
      </c>
      <c r="L670" s="173">
        <v>662.8</v>
      </c>
      <c r="M670" s="173">
        <v>622.92399999999998</v>
      </c>
      <c r="N670" s="173">
        <v>577.04</v>
      </c>
      <c r="O670" s="172">
        <f t="shared" si="12"/>
        <v>4887.4890000000005</v>
      </c>
      <c r="P670" s="172">
        <v>4887.4890000000005</v>
      </c>
    </row>
    <row r="671" spans="1:16" ht="24" x14ac:dyDescent="0.25">
      <c r="A671" s="177">
        <v>15506</v>
      </c>
      <c r="B671" s="174" t="s">
        <v>214</v>
      </c>
      <c r="C671" s="176" t="s">
        <v>216</v>
      </c>
      <c r="D671" s="175"/>
      <c r="E671" s="175">
        <v>1835</v>
      </c>
      <c r="F671" s="174" t="s">
        <v>212</v>
      </c>
      <c r="G671" s="175">
        <v>2054</v>
      </c>
      <c r="H671" s="173">
        <v>811.9</v>
      </c>
      <c r="I671" s="173">
        <v>782.23</v>
      </c>
      <c r="J671" s="173">
        <v>745.16800000000001</v>
      </c>
      <c r="K671" s="173">
        <v>707.39599999999996</v>
      </c>
      <c r="L671" s="173">
        <v>669.89700000000005</v>
      </c>
      <c r="M671" s="173">
        <v>628.45000000000005</v>
      </c>
      <c r="N671" s="173">
        <v>586.49599999999998</v>
      </c>
      <c r="O671" s="172">
        <f t="shared" si="12"/>
        <v>4931.5370000000003</v>
      </c>
      <c r="P671" s="172">
        <v>4931.5370000000003</v>
      </c>
    </row>
    <row r="672" spans="1:16" ht="24" x14ac:dyDescent="0.25">
      <c r="A672" s="177">
        <v>15507</v>
      </c>
      <c r="B672" s="174" t="s">
        <v>214</v>
      </c>
      <c r="C672" s="176" t="s">
        <v>216</v>
      </c>
      <c r="D672" s="175"/>
      <c r="E672" s="175">
        <v>1835</v>
      </c>
      <c r="F672" s="174" t="s">
        <v>212</v>
      </c>
      <c r="G672" s="175">
        <v>2055</v>
      </c>
      <c r="H672" s="173">
        <v>816.03800000000001</v>
      </c>
      <c r="I672" s="173">
        <v>787.44899999999996</v>
      </c>
      <c r="J672" s="173">
        <v>751.27200000000005</v>
      </c>
      <c r="K672" s="173">
        <v>713.33399999999995</v>
      </c>
      <c r="L672" s="173">
        <v>676.52499999999998</v>
      </c>
      <c r="M672" s="173">
        <v>634.48900000000003</v>
      </c>
      <c r="N672" s="173">
        <v>594.81500000000005</v>
      </c>
      <c r="O672" s="172">
        <f t="shared" si="12"/>
        <v>4973.9220000000005</v>
      </c>
      <c r="P672" s="172">
        <v>4973.9220000000005</v>
      </c>
    </row>
    <row r="673" spans="1:16" ht="24" x14ac:dyDescent="0.25">
      <c r="A673" s="177">
        <v>15508</v>
      </c>
      <c r="B673" s="174" t="s">
        <v>214</v>
      </c>
      <c r="C673" s="176" t="s">
        <v>216</v>
      </c>
      <c r="D673" s="175"/>
      <c r="E673" s="175">
        <v>1835</v>
      </c>
      <c r="F673" s="174" t="s">
        <v>212</v>
      </c>
      <c r="G673" s="175">
        <v>2056</v>
      </c>
      <c r="H673" s="173">
        <v>820.077</v>
      </c>
      <c r="I673" s="173">
        <v>792.70799999999997</v>
      </c>
      <c r="J673" s="173">
        <v>757.76</v>
      </c>
      <c r="K673" s="173">
        <v>719.72900000000004</v>
      </c>
      <c r="L673" s="173">
        <v>683.024</v>
      </c>
      <c r="M673" s="173">
        <v>640.98900000000003</v>
      </c>
      <c r="N673" s="173">
        <v>601.84900000000005</v>
      </c>
      <c r="O673" s="172">
        <f t="shared" si="12"/>
        <v>5016.1360000000004</v>
      </c>
      <c r="P673" s="172">
        <v>5016.1360000000004</v>
      </c>
    </row>
    <row r="674" spans="1:16" ht="24" x14ac:dyDescent="0.25">
      <c r="A674" s="177">
        <v>15509</v>
      </c>
      <c r="B674" s="174" t="s">
        <v>214</v>
      </c>
      <c r="C674" s="176" t="s">
        <v>216</v>
      </c>
      <c r="D674" s="175"/>
      <c r="E674" s="175">
        <v>1835</v>
      </c>
      <c r="F674" s="174" t="s">
        <v>212</v>
      </c>
      <c r="G674" s="175">
        <v>2057</v>
      </c>
      <c r="H674" s="173">
        <v>824.005</v>
      </c>
      <c r="I674" s="173">
        <v>797.471</v>
      </c>
      <c r="J674" s="173">
        <v>764.08699999999999</v>
      </c>
      <c r="K674" s="173">
        <v>726.19299999999998</v>
      </c>
      <c r="L674" s="173">
        <v>689.17499999999995</v>
      </c>
      <c r="M674" s="173">
        <v>648.03099999999995</v>
      </c>
      <c r="N674" s="173">
        <v>607.89499999999998</v>
      </c>
      <c r="O674" s="172">
        <f t="shared" si="12"/>
        <v>5056.857</v>
      </c>
      <c r="P674" s="172">
        <v>5056.857</v>
      </c>
    </row>
    <row r="675" spans="1:16" ht="24" x14ac:dyDescent="0.25">
      <c r="A675" s="177">
        <v>15510</v>
      </c>
      <c r="B675" s="174" t="s">
        <v>214</v>
      </c>
      <c r="C675" s="176" t="s">
        <v>216</v>
      </c>
      <c r="D675" s="175"/>
      <c r="E675" s="175">
        <v>1835</v>
      </c>
      <c r="F675" s="174" t="s">
        <v>212</v>
      </c>
      <c r="G675" s="175">
        <v>2058</v>
      </c>
      <c r="H675" s="173">
        <v>827.86199999999997</v>
      </c>
      <c r="I675" s="173">
        <v>801.80799999999999</v>
      </c>
      <c r="J675" s="173">
        <v>770.14200000000005</v>
      </c>
      <c r="K675" s="173">
        <v>732.64499999999998</v>
      </c>
      <c r="L675" s="173">
        <v>695.11300000000006</v>
      </c>
      <c r="M675" s="173">
        <v>655.34900000000005</v>
      </c>
      <c r="N675" s="173">
        <v>613.37699999999995</v>
      </c>
      <c r="O675" s="172">
        <f t="shared" si="12"/>
        <v>5096.2960000000003</v>
      </c>
      <c r="P675" s="172">
        <v>5096.2960000000003</v>
      </c>
    </row>
    <row r="676" spans="1:16" ht="24" x14ac:dyDescent="0.25">
      <c r="A676" s="177">
        <v>15511</v>
      </c>
      <c r="B676" s="174" t="s">
        <v>214</v>
      </c>
      <c r="C676" s="176" t="s">
        <v>216</v>
      </c>
      <c r="D676" s="175"/>
      <c r="E676" s="175">
        <v>1835</v>
      </c>
      <c r="F676" s="174" t="s">
        <v>212</v>
      </c>
      <c r="G676" s="175">
        <v>2059</v>
      </c>
      <c r="H676" s="173">
        <v>831.60199999999998</v>
      </c>
      <c r="I676" s="173">
        <v>805.90800000000002</v>
      </c>
      <c r="J676" s="173">
        <v>775.81600000000003</v>
      </c>
      <c r="K676" s="173">
        <v>739.01300000000003</v>
      </c>
      <c r="L676" s="173">
        <v>701.03700000000003</v>
      </c>
      <c r="M676" s="173">
        <v>662.51400000000001</v>
      </c>
      <c r="N676" s="173">
        <v>619.01800000000003</v>
      </c>
      <c r="O676" s="172">
        <f t="shared" si="12"/>
        <v>5134.9080000000004</v>
      </c>
      <c r="P676" s="172">
        <v>5134.9080000000004</v>
      </c>
    </row>
    <row r="677" spans="1:16" ht="24" x14ac:dyDescent="0.25">
      <c r="A677" s="177">
        <v>15512</v>
      </c>
      <c r="B677" s="174" t="s">
        <v>214</v>
      </c>
      <c r="C677" s="176" t="s">
        <v>216</v>
      </c>
      <c r="D677" s="175"/>
      <c r="E677" s="175">
        <v>1835</v>
      </c>
      <c r="F677" s="174" t="s">
        <v>212</v>
      </c>
      <c r="G677" s="175">
        <v>2060</v>
      </c>
      <c r="H677" s="173">
        <v>835.16499999999996</v>
      </c>
      <c r="I677" s="173">
        <v>809.89400000000001</v>
      </c>
      <c r="J677" s="173">
        <v>781.02700000000004</v>
      </c>
      <c r="K677" s="173">
        <v>745.19899999999996</v>
      </c>
      <c r="L677" s="173">
        <v>707.08100000000002</v>
      </c>
      <c r="M677" s="173">
        <v>669.25599999999997</v>
      </c>
      <c r="N677" s="173">
        <v>625.21500000000003</v>
      </c>
      <c r="O677" s="172">
        <f t="shared" si="12"/>
        <v>5172.8370000000004</v>
      </c>
      <c r="P677" s="172">
        <v>5172.8370000000004</v>
      </c>
    </row>
    <row r="678" spans="1:16" ht="12" x14ac:dyDescent="0.25">
      <c r="A678" s="177">
        <v>14691</v>
      </c>
      <c r="B678" s="174" t="s">
        <v>215</v>
      </c>
      <c r="C678" s="176" t="s">
        <v>213</v>
      </c>
      <c r="D678" s="175"/>
      <c r="E678" s="175">
        <v>1829</v>
      </c>
      <c r="F678" s="174" t="s">
        <v>212</v>
      </c>
      <c r="G678" s="175">
        <v>2014</v>
      </c>
      <c r="H678" s="173">
        <v>30612.974999999999</v>
      </c>
      <c r="I678" s="173">
        <v>34719.127</v>
      </c>
      <c r="J678" s="173">
        <v>37862.995999999999</v>
      </c>
      <c r="K678" s="173">
        <v>37790.019</v>
      </c>
      <c r="L678" s="173">
        <v>37387.355000000003</v>
      </c>
      <c r="M678" s="173">
        <v>37586.343999999997</v>
      </c>
      <c r="N678" s="173">
        <v>38514.659</v>
      </c>
      <c r="O678" s="172">
        <f t="shared" si="12"/>
        <v>254473.47499999998</v>
      </c>
      <c r="P678" s="172">
        <v>254473.47499999998</v>
      </c>
    </row>
    <row r="679" spans="1:16" ht="12" x14ac:dyDescent="0.25">
      <c r="A679" s="177">
        <v>14692</v>
      </c>
      <c r="B679" s="174" t="s">
        <v>215</v>
      </c>
      <c r="C679" s="176" t="s">
        <v>213</v>
      </c>
      <c r="D679" s="175"/>
      <c r="E679" s="175">
        <v>1829</v>
      </c>
      <c r="F679" s="174" t="s">
        <v>212</v>
      </c>
      <c r="G679" s="175">
        <v>2015</v>
      </c>
      <c r="H679" s="173">
        <v>30149.739000000001</v>
      </c>
      <c r="I679" s="173">
        <v>34054.120000000003</v>
      </c>
      <c r="J679" s="173">
        <v>37710.445</v>
      </c>
      <c r="K679" s="173">
        <v>38002.995999999999</v>
      </c>
      <c r="L679" s="173">
        <v>37487.504000000001</v>
      </c>
      <c r="M679" s="173">
        <v>37551.972999999998</v>
      </c>
      <c r="N679" s="173">
        <v>38073.512000000002</v>
      </c>
      <c r="O679" s="172">
        <f t="shared" si="12"/>
        <v>253030.28899999999</v>
      </c>
      <c r="P679" s="172">
        <v>253030.28899999999</v>
      </c>
    </row>
    <row r="680" spans="1:16" ht="12" x14ac:dyDescent="0.25">
      <c r="A680" s="177">
        <v>14693</v>
      </c>
      <c r="B680" s="174" t="s">
        <v>215</v>
      </c>
      <c r="C680" s="176" t="s">
        <v>213</v>
      </c>
      <c r="D680" s="175"/>
      <c r="E680" s="175">
        <v>1829</v>
      </c>
      <c r="F680" s="174" t="s">
        <v>212</v>
      </c>
      <c r="G680" s="175">
        <v>2016</v>
      </c>
      <c r="H680" s="173">
        <v>29892.297999999999</v>
      </c>
      <c r="I680" s="173">
        <v>33413.906000000003</v>
      </c>
      <c r="J680" s="173">
        <v>37416.339</v>
      </c>
      <c r="K680" s="173">
        <v>38209.565000000002</v>
      </c>
      <c r="L680" s="173">
        <v>37639.046000000002</v>
      </c>
      <c r="M680" s="173">
        <v>37546.732000000004</v>
      </c>
      <c r="N680" s="173">
        <v>37774.504999999997</v>
      </c>
      <c r="O680" s="172">
        <f t="shared" si="12"/>
        <v>251892.391</v>
      </c>
      <c r="P680" s="172">
        <v>251892.391</v>
      </c>
    </row>
    <row r="681" spans="1:16" ht="12" x14ac:dyDescent="0.25">
      <c r="A681" s="177">
        <v>14694</v>
      </c>
      <c r="B681" s="174" t="s">
        <v>215</v>
      </c>
      <c r="C681" s="176" t="s">
        <v>213</v>
      </c>
      <c r="D681" s="175"/>
      <c r="E681" s="175">
        <v>1829</v>
      </c>
      <c r="F681" s="174" t="s">
        <v>212</v>
      </c>
      <c r="G681" s="175">
        <v>2017</v>
      </c>
      <c r="H681" s="173">
        <v>29736.253000000001</v>
      </c>
      <c r="I681" s="173">
        <v>32753.983</v>
      </c>
      <c r="J681" s="173">
        <v>36955.072999999997</v>
      </c>
      <c r="K681" s="173">
        <v>38416.25</v>
      </c>
      <c r="L681" s="173">
        <v>37814.002999999997</v>
      </c>
      <c r="M681" s="173">
        <v>37536.856</v>
      </c>
      <c r="N681" s="173">
        <v>37616.705999999998</v>
      </c>
      <c r="O681" s="172">
        <f t="shared" si="12"/>
        <v>250829.12400000001</v>
      </c>
      <c r="P681" s="172">
        <v>250829.12400000001</v>
      </c>
    </row>
    <row r="682" spans="1:16" ht="12" x14ac:dyDescent="0.25">
      <c r="A682" s="177">
        <v>14695</v>
      </c>
      <c r="B682" s="174" t="s">
        <v>215</v>
      </c>
      <c r="C682" s="176" t="s">
        <v>213</v>
      </c>
      <c r="D682" s="175"/>
      <c r="E682" s="175">
        <v>1829</v>
      </c>
      <c r="F682" s="174" t="s">
        <v>212</v>
      </c>
      <c r="G682" s="175">
        <v>2018</v>
      </c>
      <c r="H682" s="173">
        <v>29678.690999999999</v>
      </c>
      <c r="I682" s="173">
        <v>32115.599999999999</v>
      </c>
      <c r="J682" s="173">
        <v>36367.760000000002</v>
      </c>
      <c r="K682" s="173">
        <v>38576.917999999998</v>
      </c>
      <c r="L682" s="173">
        <v>38008.000999999997</v>
      </c>
      <c r="M682" s="173">
        <v>37537.383000000002</v>
      </c>
      <c r="N682" s="173">
        <v>37567.478999999999</v>
      </c>
      <c r="O682" s="172">
        <f t="shared" si="12"/>
        <v>249851.83199999999</v>
      </c>
      <c r="P682" s="172">
        <v>249851.83199999999</v>
      </c>
    </row>
    <row r="683" spans="1:16" ht="12" x14ac:dyDescent="0.25">
      <c r="A683" s="177">
        <v>14696</v>
      </c>
      <c r="B683" s="174" t="s">
        <v>215</v>
      </c>
      <c r="C683" s="176" t="s">
        <v>213</v>
      </c>
      <c r="D683" s="175"/>
      <c r="E683" s="175">
        <v>1829</v>
      </c>
      <c r="F683" s="174" t="s">
        <v>212</v>
      </c>
      <c r="G683" s="175">
        <v>2019</v>
      </c>
      <c r="H683" s="173">
        <v>29710.947</v>
      </c>
      <c r="I683" s="173">
        <v>31552.27</v>
      </c>
      <c r="J683" s="173">
        <v>35721.315999999999</v>
      </c>
      <c r="K683" s="173">
        <v>38617.434999999998</v>
      </c>
      <c r="L683" s="173">
        <v>38214.874000000003</v>
      </c>
      <c r="M683" s="173">
        <v>37577.097000000002</v>
      </c>
      <c r="N683" s="173">
        <v>37556.961000000003</v>
      </c>
      <c r="O683" s="172">
        <f t="shared" si="12"/>
        <v>248950.90000000002</v>
      </c>
      <c r="P683" s="172">
        <v>248950.90000000002</v>
      </c>
    </row>
    <row r="684" spans="1:16" ht="12" x14ac:dyDescent="0.25">
      <c r="A684" s="177">
        <v>14697</v>
      </c>
      <c r="B684" s="174" t="s">
        <v>215</v>
      </c>
      <c r="C684" s="176" t="s">
        <v>213</v>
      </c>
      <c r="D684" s="175"/>
      <c r="E684" s="175">
        <v>1829</v>
      </c>
      <c r="F684" s="174" t="s">
        <v>212</v>
      </c>
      <c r="G684" s="175">
        <v>2020</v>
      </c>
      <c r="H684" s="173">
        <v>29818.379000000001</v>
      </c>
      <c r="I684" s="173">
        <v>31094.321</v>
      </c>
      <c r="J684" s="173">
        <v>35060.055999999997</v>
      </c>
      <c r="K684" s="173">
        <v>38487.930999999997</v>
      </c>
      <c r="L684" s="173">
        <v>38423.584999999999</v>
      </c>
      <c r="M684" s="173">
        <v>37669.722999999998</v>
      </c>
      <c r="N684" s="173">
        <v>37535.982000000004</v>
      </c>
      <c r="O684" s="172">
        <f t="shared" si="12"/>
        <v>248089.97699999996</v>
      </c>
      <c r="P684" s="172">
        <v>248089.97699999996</v>
      </c>
    </row>
    <row r="685" spans="1:16" ht="12" x14ac:dyDescent="0.25">
      <c r="A685" s="177">
        <v>16688</v>
      </c>
      <c r="B685" s="174" t="s">
        <v>214</v>
      </c>
      <c r="C685" s="176" t="s">
        <v>213</v>
      </c>
      <c r="D685" s="175"/>
      <c r="E685" s="175">
        <v>1829</v>
      </c>
      <c r="F685" s="174" t="s">
        <v>212</v>
      </c>
      <c r="G685" s="175">
        <v>2021</v>
      </c>
      <c r="H685" s="173">
        <v>30093.528999999999</v>
      </c>
      <c r="I685" s="173">
        <v>30767.823</v>
      </c>
      <c r="J685" s="173">
        <v>34349.989000000001</v>
      </c>
      <c r="K685" s="173">
        <v>38153.610999999997</v>
      </c>
      <c r="L685" s="173">
        <v>38615.328999999998</v>
      </c>
      <c r="M685" s="173">
        <v>37792.483999999997</v>
      </c>
      <c r="N685" s="173">
        <v>37500.983999999997</v>
      </c>
      <c r="O685" s="172">
        <f t="shared" si="12"/>
        <v>247273.74899999998</v>
      </c>
      <c r="P685" s="172">
        <v>247273.74899999998</v>
      </c>
    </row>
    <row r="686" spans="1:16" ht="12" x14ac:dyDescent="0.25">
      <c r="A686" s="177">
        <v>16689</v>
      </c>
      <c r="B686" s="174" t="s">
        <v>214</v>
      </c>
      <c r="C686" s="176" t="s">
        <v>213</v>
      </c>
      <c r="D686" s="175"/>
      <c r="E686" s="175">
        <v>1829</v>
      </c>
      <c r="F686" s="174" t="s">
        <v>212</v>
      </c>
      <c r="G686" s="175">
        <v>2022</v>
      </c>
      <c r="H686" s="173">
        <v>30455.132000000001</v>
      </c>
      <c r="I686" s="173">
        <v>30570.84</v>
      </c>
      <c r="J686" s="173">
        <v>33634.873</v>
      </c>
      <c r="K686" s="173">
        <v>37651.993000000002</v>
      </c>
      <c r="L686" s="173">
        <v>38809.129999999997</v>
      </c>
      <c r="M686" s="173">
        <v>37947.008000000002</v>
      </c>
      <c r="N686" s="173">
        <v>37467.343000000001</v>
      </c>
      <c r="O686" s="172">
        <f t="shared" si="12"/>
        <v>246536.31899999999</v>
      </c>
      <c r="P686" s="172">
        <v>246536.31899999999</v>
      </c>
    </row>
    <row r="687" spans="1:16" ht="12" x14ac:dyDescent="0.25">
      <c r="A687" s="177">
        <v>16690</v>
      </c>
      <c r="B687" s="174" t="s">
        <v>214</v>
      </c>
      <c r="C687" s="176" t="s">
        <v>213</v>
      </c>
      <c r="D687" s="175"/>
      <c r="E687" s="175">
        <v>1829</v>
      </c>
      <c r="F687" s="174" t="s">
        <v>212</v>
      </c>
      <c r="G687" s="175">
        <v>2023</v>
      </c>
      <c r="H687" s="173">
        <v>30836.246999999999</v>
      </c>
      <c r="I687" s="173">
        <v>30499.047999999999</v>
      </c>
      <c r="J687" s="173">
        <v>32957.847000000002</v>
      </c>
      <c r="K687" s="173">
        <v>37026.523999999998</v>
      </c>
      <c r="L687" s="173">
        <v>38952.671999999999</v>
      </c>
      <c r="M687" s="173">
        <v>38125.586000000003</v>
      </c>
      <c r="N687" s="173">
        <v>37450.436999999998</v>
      </c>
      <c r="O687" s="172">
        <f t="shared" si="12"/>
        <v>245848.361</v>
      </c>
      <c r="P687" s="172">
        <v>245848.361</v>
      </c>
    </row>
    <row r="688" spans="1:16" ht="12" x14ac:dyDescent="0.25">
      <c r="A688" s="177">
        <v>16691</v>
      </c>
      <c r="B688" s="174" t="s">
        <v>214</v>
      </c>
      <c r="C688" s="176" t="s">
        <v>213</v>
      </c>
      <c r="D688" s="175"/>
      <c r="E688" s="175">
        <v>1829</v>
      </c>
      <c r="F688" s="174" t="s">
        <v>212</v>
      </c>
      <c r="G688" s="175">
        <v>2024</v>
      </c>
      <c r="H688" s="173">
        <v>31146.519</v>
      </c>
      <c r="I688" s="173">
        <v>30535.244999999999</v>
      </c>
      <c r="J688" s="173">
        <v>32372.61</v>
      </c>
      <c r="K688" s="173">
        <v>36345.044999999998</v>
      </c>
      <c r="L688" s="173">
        <v>38967.688999999998</v>
      </c>
      <c r="M688" s="173">
        <v>38317.597000000002</v>
      </c>
      <c r="N688" s="173">
        <v>37475.976999999999</v>
      </c>
      <c r="O688" s="172">
        <f t="shared" si="12"/>
        <v>245160.68200000003</v>
      </c>
      <c r="P688" s="172">
        <v>245160.68200000003</v>
      </c>
    </row>
    <row r="689" spans="1:16" ht="12" x14ac:dyDescent="0.25">
      <c r="A689" s="177">
        <v>16692</v>
      </c>
      <c r="B689" s="174" t="s">
        <v>214</v>
      </c>
      <c r="C689" s="176" t="s">
        <v>213</v>
      </c>
      <c r="D689" s="175"/>
      <c r="E689" s="175">
        <v>1829</v>
      </c>
      <c r="F689" s="174" t="s">
        <v>212</v>
      </c>
      <c r="G689" s="175">
        <v>2025</v>
      </c>
      <c r="H689" s="173">
        <v>31330.563999999998</v>
      </c>
      <c r="I689" s="173">
        <v>30655.946</v>
      </c>
      <c r="J689" s="173">
        <v>31913.406999999999</v>
      </c>
      <c r="K689" s="173">
        <v>35656.934000000001</v>
      </c>
      <c r="L689" s="173">
        <v>38808.042999999998</v>
      </c>
      <c r="M689" s="173">
        <v>38510.97</v>
      </c>
      <c r="N689" s="173">
        <v>37556.832000000002</v>
      </c>
      <c r="O689" s="172">
        <f t="shared" si="12"/>
        <v>244432.696</v>
      </c>
      <c r="P689" s="172">
        <v>244432.696</v>
      </c>
    </row>
    <row r="690" spans="1:16" ht="12" x14ac:dyDescent="0.25">
      <c r="A690" s="177">
        <v>16693</v>
      </c>
      <c r="B690" s="174" t="s">
        <v>214</v>
      </c>
      <c r="C690" s="176" t="s">
        <v>213</v>
      </c>
      <c r="D690" s="175"/>
      <c r="E690" s="175">
        <v>1829</v>
      </c>
      <c r="F690" s="174" t="s">
        <v>212</v>
      </c>
      <c r="G690" s="175">
        <v>2026</v>
      </c>
      <c r="H690" s="173">
        <v>31508.072</v>
      </c>
      <c r="I690" s="173">
        <v>30899.47</v>
      </c>
      <c r="J690" s="173">
        <v>31578.708999999999</v>
      </c>
      <c r="K690" s="173">
        <v>34949.446000000004</v>
      </c>
      <c r="L690" s="173">
        <v>38477.849000000002</v>
      </c>
      <c r="M690" s="173">
        <v>38702.027000000002</v>
      </c>
      <c r="N690" s="173">
        <v>37676.887999999999</v>
      </c>
      <c r="O690" s="172">
        <f t="shared" si="12"/>
        <v>243792.46100000004</v>
      </c>
      <c r="P690" s="172">
        <v>243792.46100000004</v>
      </c>
    </row>
    <row r="691" spans="1:16" ht="12" x14ac:dyDescent="0.25">
      <c r="A691" s="177">
        <v>16694</v>
      </c>
      <c r="B691" s="174" t="s">
        <v>214</v>
      </c>
      <c r="C691" s="176" t="s">
        <v>213</v>
      </c>
      <c r="D691" s="175"/>
      <c r="E691" s="175">
        <v>1829</v>
      </c>
      <c r="F691" s="174" t="s">
        <v>212</v>
      </c>
      <c r="G691" s="175">
        <v>2027</v>
      </c>
      <c r="H691" s="173">
        <v>31561.516</v>
      </c>
      <c r="I691" s="173">
        <v>31250.291000000001</v>
      </c>
      <c r="J691" s="173">
        <v>31384.093000000001</v>
      </c>
      <c r="K691" s="173">
        <v>34242.012000000002</v>
      </c>
      <c r="L691" s="173">
        <v>37986.826999999997</v>
      </c>
      <c r="M691" s="173">
        <v>38901.106</v>
      </c>
      <c r="N691" s="173">
        <v>37834.455000000002</v>
      </c>
      <c r="O691" s="172">
        <f t="shared" si="12"/>
        <v>243160.3</v>
      </c>
      <c r="P691" s="172">
        <v>243160.3</v>
      </c>
    </row>
    <row r="692" spans="1:16" ht="12" x14ac:dyDescent="0.25">
      <c r="A692" s="177">
        <v>16695</v>
      </c>
      <c r="B692" s="174" t="s">
        <v>214</v>
      </c>
      <c r="C692" s="176" t="s">
        <v>213</v>
      </c>
      <c r="D692" s="175"/>
      <c r="E692" s="175">
        <v>1829</v>
      </c>
      <c r="F692" s="174" t="s">
        <v>212</v>
      </c>
      <c r="G692" s="175">
        <v>2028</v>
      </c>
      <c r="H692" s="173">
        <v>31503.695</v>
      </c>
      <c r="I692" s="173">
        <v>31644.86</v>
      </c>
      <c r="J692" s="173">
        <v>31321.492999999999</v>
      </c>
      <c r="K692" s="173">
        <v>33574.911999999997</v>
      </c>
      <c r="L692" s="173">
        <v>37373.608</v>
      </c>
      <c r="M692" s="173">
        <v>39051.267999999996</v>
      </c>
      <c r="N692" s="173">
        <v>38018.5</v>
      </c>
      <c r="O692" s="172">
        <f t="shared" si="12"/>
        <v>242488.33600000001</v>
      </c>
      <c r="P692" s="172">
        <v>242488.33600000001</v>
      </c>
    </row>
    <row r="693" spans="1:16" ht="12" x14ac:dyDescent="0.25">
      <c r="A693" s="177">
        <v>16696</v>
      </c>
      <c r="B693" s="174" t="s">
        <v>214</v>
      </c>
      <c r="C693" s="176" t="s">
        <v>213</v>
      </c>
      <c r="D693" s="175"/>
      <c r="E693" s="175">
        <v>1829</v>
      </c>
      <c r="F693" s="174" t="s">
        <v>212</v>
      </c>
      <c r="G693" s="175">
        <v>2029</v>
      </c>
      <c r="H693" s="173">
        <v>31376.9</v>
      </c>
      <c r="I693" s="173">
        <v>31988.433000000001</v>
      </c>
      <c r="J693" s="173">
        <v>31373.351999999999</v>
      </c>
      <c r="K693" s="173">
        <v>33001.576000000001</v>
      </c>
      <c r="L693" s="173">
        <v>36703.445</v>
      </c>
      <c r="M693" s="173">
        <v>39072.088000000003</v>
      </c>
      <c r="N693" s="173">
        <v>38216.453000000001</v>
      </c>
      <c r="O693" s="172">
        <f t="shared" si="12"/>
        <v>241732.247</v>
      </c>
      <c r="P693" s="172">
        <v>241732.247</v>
      </c>
    </row>
    <row r="694" spans="1:16" ht="12" x14ac:dyDescent="0.25">
      <c r="A694" s="177">
        <v>16697</v>
      </c>
      <c r="B694" s="174" t="s">
        <v>214</v>
      </c>
      <c r="C694" s="176" t="s">
        <v>213</v>
      </c>
      <c r="D694" s="175"/>
      <c r="E694" s="175">
        <v>1829</v>
      </c>
      <c r="F694" s="174" t="s">
        <v>212</v>
      </c>
      <c r="G694" s="175">
        <v>2030</v>
      </c>
      <c r="H694" s="173">
        <v>31212.705000000002</v>
      </c>
      <c r="I694" s="173">
        <v>32213.411</v>
      </c>
      <c r="J694" s="173">
        <v>31520.621999999999</v>
      </c>
      <c r="K694" s="173">
        <v>32557.668000000001</v>
      </c>
      <c r="L694" s="173">
        <v>36025.027999999998</v>
      </c>
      <c r="M694" s="173">
        <v>38916.821000000004</v>
      </c>
      <c r="N694" s="173">
        <v>38414.231</v>
      </c>
      <c r="O694" s="172">
        <f t="shared" si="12"/>
        <v>240860.486</v>
      </c>
      <c r="P694" s="172">
        <v>240860.486</v>
      </c>
    </row>
    <row r="695" spans="1:16" ht="12" x14ac:dyDescent="0.25">
      <c r="A695" s="177">
        <v>16698</v>
      </c>
      <c r="B695" s="174" t="s">
        <v>214</v>
      </c>
      <c r="C695" s="176" t="s">
        <v>213</v>
      </c>
      <c r="D695" s="175"/>
      <c r="E695" s="175">
        <v>1829</v>
      </c>
      <c r="F695" s="174" t="s">
        <v>212</v>
      </c>
      <c r="G695" s="175">
        <v>2031</v>
      </c>
      <c r="H695" s="173">
        <v>31129.468000000001</v>
      </c>
      <c r="I695" s="173">
        <v>32367.492999999999</v>
      </c>
      <c r="J695" s="173">
        <v>31764.602999999999</v>
      </c>
      <c r="K695" s="173">
        <v>32234.672999999999</v>
      </c>
      <c r="L695" s="173">
        <v>35335.233</v>
      </c>
      <c r="M695" s="173">
        <v>38601.095999999998</v>
      </c>
      <c r="N695" s="173">
        <v>38611.521999999997</v>
      </c>
      <c r="O695" s="172">
        <f t="shared" si="12"/>
        <v>240044.08799999999</v>
      </c>
      <c r="P695" s="172">
        <v>240044.08799999999</v>
      </c>
    </row>
    <row r="696" spans="1:16" ht="12" x14ac:dyDescent="0.25">
      <c r="A696" s="177">
        <v>16699</v>
      </c>
      <c r="B696" s="174" t="s">
        <v>214</v>
      </c>
      <c r="C696" s="176" t="s">
        <v>213</v>
      </c>
      <c r="D696" s="175"/>
      <c r="E696" s="175">
        <v>1829</v>
      </c>
      <c r="F696" s="174" t="s">
        <v>212</v>
      </c>
      <c r="G696" s="175">
        <v>2032</v>
      </c>
      <c r="H696" s="173">
        <v>31006.718000000001</v>
      </c>
      <c r="I696" s="173">
        <v>32410.978999999999</v>
      </c>
      <c r="J696" s="173">
        <v>32118.621999999999</v>
      </c>
      <c r="K696" s="173">
        <v>32047.346000000001</v>
      </c>
      <c r="L696" s="173">
        <v>34640.120000000003</v>
      </c>
      <c r="M696" s="173">
        <v>38122.995999999999</v>
      </c>
      <c r="N696" s="173">
        <v>38814.947999999997</v>
      </c>
      <c r="O696" s="172">
        <f t="shared" si="12"/>
        <v>239161.72900000002</v>
      </c>
      <c r="P696" s="172">
        <v>239161.72900000002</v>
      </c>
    </row>
    <row r="697" spans="1:16" ht="12" x14ac:dyDescent="0.25">
      <c r="A697" s="177">
        <v>16700</v>
      </c>
      <c r="B697" s="174" t="s">
        <v>214</v>
      </c>
      <c r="C697" s="176" t="s">
        <v>213</v>
      </c>
      <c r="D697" s="175"/>
      <c r="E697" s="175">
        <v>1829</v>
      </c>
      <c r="F697" s="174" t="s">
        <v>212</v>
      </c>
      <c r="G697" s="175">
        <v>2033</v>
      </c>
      <c r="H697" s="173">
        <v>30842.651999999998</v>
      </c>
      <c r="I697" s="173">
        <v>32365.752</v>
      </c>
      <c r="J697" s="173">
        <v>32520.742999999999</v>
      </c>
      <c r="K697" s="173">
        <v>31990.807000000001</v>
      </c>
      <c r="L697" s="173">
        <v>33982.044999999998</v>
      </c>
      <c r="M697" s="173">
        <v>37521.766000000003</v>
      </c>
      <c r="N697" s="173">
        <v>38970.036</v>
      </c>
      <c r="O697" s="172">
        <f t="shared" si="12"/>
        <v>238193.80100000001</v>
      </c>
      <c r="P697" s="172">
        <v>238193.80100000001</v>
      </c>
    </row>
    <row r="698" spans="1:16" ht="12" x14ac:dyDescent="0.25">
      <c r="A698" s="177">
        <v>16701</v>
      </c>
      <c r="B698" s="174" t="s">
        <v>214</v>
      </c>
      <c r="C698" s="176" t="s">
        <v>213</v>
      </c>
      <c r="D698" s="175"/>
      <c r="E698" s="175">
        <v>1829</v>
      </c>
      <c r="F698" s="174" t="s">
        <v>212</v>
      </c>
      <c r="G698" s="175">
        <v>2034</v>
      </c>
      <c r="H698" s="173">
        <v>30641.41</v>
      </c>
      <c r="I698" s="173">
        <v>32272.092000000001</v>
      </c>
      <c r="J698" s="173">
        <v>32878.201000000001</v>
      </c>
      <c r="K698" s="173">
        <v>32050.11</v>
      </c>
      <c r="L698" s="173">
        <v>33415.487999999998</v>
      </c>
      <c r="M698" s="173">
        <v>36861.343999999997</v>
      </c>
      <c r="N698" s="173">
        <v>38996.618000000002</v>
      </c>
      <c r="O698" s="172">
        <f t="shared" si="12"/>
        <v>237115.26300000004</v>
      </c>
      <c r="P698" s="172">
        <v>237115.26300000004</v>
      </c>
    </row>
    <row r="699" spans="1:16" ht="12" x14ac:dyDescent="0.25">
      <c r="A699" s="177">
        <v>16702</v>
      </c>
      <c r="B699" s="174" t="s">
        <v>214</v>
      </c>
      <c r="C699" s="176" t="s">
        <v>213</v>
      </c>
      <c r="D699" s="175"/>
      <c r="E699" s="175">
        <v>1829</v>
      </c>
      <c r="F699" s="174" t="s">
        <v>212</v>
      </c>
      <c r="G699" s="175">
        <v>2035</v>
      </c>
      <c r="H699" s="173">
        <v>30408.929</v>
      </c>
      <c r="I699" s="173">
        <v>32148.151999999998</v>
      </c>
      <c r="J699" s="173">
        <v>33127.644</v>
      </c>
      <c r="K699" s="173">
        <v>32207.663</v>
      </c>
      <c r="L699" s="173">
        <v>32975.675000000003</v>
      </c>
      <c r="M699" s="173">
        <v>36187.928</v>
      </c>
      <c r="N699" s="173">
        <v>38845.256999999998</v>
      </c>
      <c r="O699" s="172">
        <f t="shared" si="12"/>
        <v>235901.24800000002</v>
      </c>
      <c r="P699" s="172">
        <v>235901.24800000002</v>
      </c>
    </row>
    <row r="700" spans="1:16" ht="12" x14ac:dyDescent="0.25">
      <c r="A700" s="177">
        <v>16703</v>
      </c>
      <c r="B700" s="174" t="s">
        <v>214</v>
      </c>
      <c r="C700" s="176" t="s">
        <v>213</v>
      </c>
      <c r="D700" s="175"/>
      <c r="E700" s="175">
        <v>1829</v>
      </c>
      <c r="F700" s="174" t="s">
        <v>212</v>
      </c>
      <c r="G700" s="175">
        <v>2036</v>
      </c>
      <c r="H700" s="173">
        <v>30282.782999999999</v>
      </c>
      <c r="I700" s="173">
        <v>32032.066999999999</v>
      </c>
      <c r="J700" s="173">
        <v>33275.523999999998</v>
      </c>
      <c r="K700" s="173">
        <v>32456.965</v>
      </c>
      <c r="L700" s="173">
        <v>32664.907999999999</v>
      </c>
      <c r="M700" s="173">
        <v>35514.552000000003</v>
      </c>
      <c r="N700" s="173">
        <v>38541.728999999999</v>
      </c>
      <c r="O700" s="172">
        <f t="shared" si="12"/>
        <v>234768.52799999999</v>
      </c>
      <c r="P700" s="172">
        <v>234768.52799999999</v>
      </c>
    </row>
    <row r="701" spans="1:16" ht="12" x14ac:dyDescent="0.25">
      <c r="A701" s="177">
        <v>16704</v>
      </c>
      <c r="B701" s="174" t="s">
        <v>214</v>
      </c>
      <c r="C701" s="176" t="s">
        <v>213</v>
      </c>
      <c r="D701" s="175"/>
      <c r="E701" s="175">
        <v>1829</v>
      </c>
      <c r="F701" s="174" t="s">
        <v>212</v>
      </c>
      <c r="G701" s="175">
        <v>2037</v>
      </c>
      <c r="H701" s="173">
        <v>30144.837</v>
      </c>
      <c r="I701" s="173">
        <v>31891.411</v>
      </c>
      <c r="J701" s="173">
        <v>33316.286999999997</v>
      </c>
      <c r="K701" s="173">
        <v>32812.735000000001</v>
      </c>
      <c r="L701" s="173">
        <v>32484.077000000001</v>
      </c>
      <c r="M701" s="173">
        <v>34831.51</v>
      </c>
      <c r="N701" s="173">
        <v>38075.654999999999</v>
      </c>
      <c r="O701" s="172">
        <f t="shared" si="12"/>
        <v>233556.51200000002</v>
      </c>
      <c r="P701" s="172">
        <v>233556.51200000002</v>
      </c>
    </row>
    <row r="702" spans="1:16" ht="12" x14ac:dyDescent="0.25">
      <c r="A702" s="177">
        <v>16705</v>
      </c>
      <c r="B702" s="174" t="s">
        <v>214</v>
      </c>
      <c r="C702" s="176" t="s">
        <v>213</v>
      </c>
      <c r="D702" s="175"/>
      <c r="E702" s="175">
        <v>1829</v>
      </c>
      <c r="F702" s="174" t="s">
        <v>212</v>
      </c>
      <c r="G702" s="175">
        <v>2038</v>
      </c>
      <c r="H702" s="173">
        <v>29983.885999999999</v>
      </c>
      <c r="I702" s="173">
        <v>31730.773000000001</v>
      </c>
      <c r="J702" s="173">
        <v>33270.142999999996</v>
      </c>
      <c r="K702" s="173">
        <v>33212.932000000001</v>
      </c>
      <c r="L702" s="173">
        <v>32427.588</v>
      </c>
      <c r="M702" s="173">
        <v>34179.197999999997</v>
      </c>
      <c r="N702" s="173">
        <v>37483.900999999998</v>
      </c>
      <c r="O702" s="172">
        <f t="shared" si="12"/>
        <v>232288.42099999997</v>
      </c>
      <c r="P702" s="172">
        <v>232288.42099999997</v>
      </c>
    </row>
    <row r="703" spans="1:16" ht="12" x14ac:dyDescent="0.25">
      <c r="A703" s="177">
        <v>16706</v>
      </c>
      <c r="B703" s="174" t="s">
        <v>214</v>
      </c>
      <c r="C703" s="176" t="s">
        <v>213</v>
      </c>
      <c r="D703" s="175"/>
      <c r="E703" s="175">
        <v>1829</v>
      </c>
      <c r="F703" s="174" t="s">
        <v>212</v>
      </c>
      <c r="G703" s="175">
        <v>2039</v>
      </c>
      <c r="H703" s="173">
        <v>29794.083999999999</v>
      </c>
      <c r="I703" s="173">
        <v>31553.39</v>
      </c>
      <c r="J703" s="173">
        <v>33179.959000000003</v>
      </c>
      <c r="K703" s="173">
        <v>33567.680999999997</v>
      </c>
      <c r="L703" s="173">
        <v>32482.455000000002</v>
      </c>
      <c r="M703" s="173">
        <v>33613.152000000002</v>
      </c>
      <c r="N703" s="173">
        <v>36830.497000000003</v>
      </c>
      <c r="O703" s="172">
        <f t="shared" si="12"/>
        <v>231021.21800000002</v>
      </c>
      <c r="P703" s="172">
        <v>231021.21800000002</v>
      </c>
    </row>
    <row r="704" spans="1:16" ht="12" x14ac:dyDescent="0.25">
      <c r="A704" s="177">
        <v>16707</v>
      </c>
      <c r="B704" s="174" t="s">
        <v>214</v>
      </c>
      <c r="C704" s="176" t="s">
        <v>213</v>
      </c>
      <c r="D704" s="175"/>
      <c r="E704" s="175">
        <v>1829</v>
      </c>
      <c r="F704" s="174" t="s">
        <v>212</v>
      </c>
      <c r="G704" s="175">
        <v>2040</v>
      </c>
      <c r="H704" s="173">
        <v>29576.516</v>
      </c>
      <c r="I704" s="173">
        <v>31356.031999999999</v>
      </c>
      <c r="J704" s="173">
        <v>33072.646999999997</v>
      </c>
      <c r="K704" s="173">
        <v>33818.974999999999</v>
      </c>
      <c r="L704" s="173">
        <v>32634.704000000002</v>
      </c>
      <c r="M704" s="173">
        <v>33171.048999999999</v>
      </c>
      <c r="N704" s="173">
        <v>36163.044000000002</v>
      </c>
      <c r="O704" s="172">
        <f t="shared" si="12"/>
        <v>229792.96699999998</v>
      </c>
      <c r="P704" s="172">
        <v>229792.96699999998</v>
      </c>
    </row>
    <row r="705" spans="1:16" ht="12" x14ac:dyDescent="0.25">
      <c r="A705" s="177">
        <v>16708</v>
      </c>
      <c r="B705" s="174" t="s">
        <v>214</v>
      </c>
      <c r="C705" s="176" t="s">
        <v>213</v>
      </c>
      <c r="D705" s="175"/>
      <c r="E705" s="175">
        <v>1829</v>
      </c>
      <c r="F705" s="174" t="s">
        <v>212</v>
      </c>
      <c r="G705" s="175">
        <v>2041</v>
      </c>
      <c r="H705" s="173">
        <v>29465.608</v>
      </c>
      <c r="I705" s="173">
        <v>31185.774000000001</v>
      </c>
      <c r="J705" s="173">
        <v>32940.194000000003</v>
      </c>
      <c r="K705" s="173">
        <v>33962.338000000003</v>
      </c>
      <c r="L705" s="173">
        <v>32884.222999999998</v>
      </c>
      <c r="M705" s="173">
        <v>32863.563000000002</v>
      </c>
      <c r="N705" s="173">
        <v>35494.879999999997</v>
      </c>
      <c r="O705" s="172">
        <f t="shared" si="12"/>
        <v>228796.58</v>
      </c>
      <c r="P705" s="172">
        <v>228796.58</v>
      </c>
    </row>
    <row r="706" spans="1:16" ht="12" x14ac:dyDescent="0.25">
      <c r="A706" s="177">
        <v>16709</v>
      </c>
      <c r="B706" s="174" t="s">
        <v>214</v>
      </c>
      <c r="C706" s="176" t="s">
        <v>213</v>
      </c>
      <c r="D706" s="175"/>
      <c r="E706" s="175">
        <v>1829</v>
      </c>
      <c r="F706" s="174" t="s">
        <v>212</v>
      </c>
      <c r="G706" s="175">
        <v>2042</v>
      </c>
      <c r="H706" s="173">
        <v>29345.348000000002</v>
      </c>
      <c r="I706" s="173">
        <v>31022.557000000001</v>
      </c>
      <c r="J706" s="173">
        <v>32790.006999999998</v>
      </c>
      <c r="K706" s="173">
        <v>33999.084999999999</v>
      </c>
      <c r="L706" s="173">
        <v>33238.892</v>
      </c>
      <c r="M706" s="173">
        <v>32685.133999999998</v>
      </c>
      <c r="N706" s="173">
        <v>34818.821000000004</v>
      </c>
      <c r="O706" s="172">
        <f t="shared" si="12"/>
        <v>227899.84399999998</v>
      </c>
      <c r="P706" s="172">
        <v>227899.84399999998</v>
      </c>
    </row>
    <row r="707" spans="1:16" ht="12" x14ac:dyDescent="0.25">
      <c r="A707" s="177">
        <v>16710</v>
      </c>
      <c r="B707" s="174" t="s">
        <v>214</v>
      </c>
      <c r="C707" s="176" t="s">
        <v>213</v>
      </c>
      <c r="D707" s="175"/>
      <c r="E707" s="175">
        <v>1829</v>
      </c>
      <c r="F707" s="174" t="s">
        <v>212</v>
      </c>
      <c r="G707" s="175">
        <v>2043</v>
      </c>
      <c r="H707" s="173">
        <v>29208.805</v>
      </c>
      <c r="I707" s="173">
        <v>30864.968000000001</v>
      </c>
      <c r="J707" s="173">
        <v>32628.278999999999</v>
      </c>
      <c r="K707" s="173">
        <v>33952.269999999997</v>
      </c>
      <c r="L707" s="173">
        <v>33638.660000000003</v>
      </c>
      <c r="M707" s="173">
        <v>32631.133000000002</v>
      </c>
      <c r="N707" s="173">
        <v>34176.355000000003</v>
      </c>
      <c r="O707" s="172">
        <f t="shared" si="12"/>
        <v>227100.47</v>
      </c>
      <c r="P707" s="172">
        <v>227100.47</v>
      </c>
    </row>
    <row r="708" spans="1:16" ht="12" x14ac:dyDescent="0.25">
      <c r="A708" s="177">
        <v>16711</v>
      </c>
      <c r="B708" s="174" t="s">
        <v>214</v>
      </c>
      <c r="C708" s="176" t="s">
        <v>213</v>
      </c>
      <c r="D708" s="175"/>
      <c r="E708" s="175">
        <v>1829</v>
      </c>
      <c r="F708" s="174" t="s">
        <v>212</v>
      </c>
      <c r="G708" s="175">
        <v>2044</v>
      </c>
      <c r="H708" s="173">
        <v>29054.378000000001</v>
      </c>
      <c r="I708" s="173">
        <v>30703.832999999999</v>
      </c>
      <c r="J708" s="173">
        <v>32458.695</v>
      </c>
      <c r="K708" s="173">
        <v>33865.074000000001</v>
      </c>
      <c r="L708" s="173">
        <v>33993.180999999997</v>
      </c>
      <c r="M708" s="173">
        <v>32687.366999999998</v>
      </c>
      <c r="N708" s="173">
        <v>33620.654999999999</v>
      </c>
      <c r="O708" s="172">
        <f t="shared" si="12"/>
        <v>226383.18299999996</v>
      </c>
      <c r="P708" s="172">
        <v>226383.18299999996</v>
      </c>
    </row>
    <row r="709" spans="1:16" ht="12" x14ac:dyDescent="0.25">
      <c r="A709" s="177">
        <v>16712</v>
      </c>
      <c r="B709" s="174" t="s">
        <v>214</v>
      </c>
      <c r="C709" s="176" t="s">
        <v>213</v>
      </c>
      <c r="D709" s="175"/>
      <c r="E709" s="175">
        <v>1829</v>
      </c>
      <c r="F709" s="174" t="s">
        <v>212</v>
      </c>
      <c r="G709" s="175">
        <v>2045</v>
      </c>
      <c r="H709" s="173">
        <v>28883.263999999999</v>
      </c>
      <c r="I709" s="173">
        <v>30525.228999999999</v>
      </c>
      <c r="J709" s="173">
        <v>32281.008999999998</v>
      </c>
      <c r="K709" s="173">
        <v>33763.584999999999</v>
      </c>
      <c r="L709" s="173">
        <v>34242.080999999998</v>
      </c>
      <c r="M709" s="173">
        <v>32836.857000000004</v>
      </c>
      <c r="N709" s="173">
        <v>33184.974999999999</v>
      </c>
      <c r="O709" s="172">
        <f t="shared" si="12"/>
        <v>225717.00000000003</v>
      </c>
      <c r="P709" s="172">
        <v>225717.00000000003</v>
      </c>
    </row>
    <row r="710" spans="1:16" ht="12" x14ac:dyDescent="0.25">
      <c r="A710" s="177">
        <v>16713</v>
      </c>
      <c r="B710" s="174" t="s">
        <v>214</v>
      </c>
      <c r="C710" s="176" t="s">
        <v>213</v>
      </c>
      <c r="D710" s="175"/>
      <c r="E710" s="175">
        <v>1829</v>
      </c>
      <c r="F710" s="174" t="s">
        <v>212</v>
      </c>
      <c r="G710" s="175">
        <v>2046</v>
      </c>
      <c r="H710" s="173">
        <v>28826.447</v>
      </c>
      <c r="I710" s="173">
        <v>30374.233</v>
      </c>
      <c r="J710" s="173">
        <v>32099.187000000002</v>
      </c>
      <c r="K710" s="173">
        <v>33632.222000000002</v>
      </c>
      <c r="L710" s="173">
        <v>34390.642999999996</v>
      </c>
      <c r="M710" s="173">
        <v>33091.07</v>
      </c>
      <c r="N710" s="173">
        <v>32883.862999999998</v>
      </c>
      <c r="O710" s="172">
        <f t="shared" si="12"/>
        <v>225297.66500000004</v>
      </c>
      <c r="P710" s="172">
        <v>225297.66500000004</v>
      </c>
    </row>
    <row r="711" spans="1:16" ht="12" x14ac:dyDescent="0.25">
      <c r="A711" s="177">
        <v>16714</v>
      </c>
      <c r="B711" s="174" t="s">
        <v>214</v>
      </c>
      <c r="C711" s="176" t="s">
        <v>213</v>
      </c>
      <c r="D711" s="175"/>
      <c r="E711" s="175">
        <v>1829</v>
      </c>
      <c r="F711" s="174" t="s">
        <v>212</v>
      </c>
      <c r="G711" s="175">
        <v>2047</v>
      </c>
      <c r="H711" s="173">
        <v>28768.738000000001</v>
      </c>
      <c r="I711" s="173">
        <v>30232.226999999999</v>
      </c>
      <c r="J711" s="173">
        <v>31930.558000000001</v>
      </c>
      <c r="K711" s="173">
        <v>33482.856</v>
      </c>
      <c r="L711" s="173">
        <v>34431.497000000003</v>
      </c>
      <c r="M711" s="173">
        <v>33449.731</v>
      </c>
      <c r="N711" s="173">
        <v>32711.448</v>
      </c>
      <c r="O711" s="172">
        <f t="shared" si="12"/>
        <v>225007.05499999999</v>
      </c>
      <c r="P711" s="172">
        <v>225007.05499999999</v>
      </c>
    </row>
    <row r="712" spans="1:16" ht="12" x14ac:dyDescent="0.25">
      <c r="A712" s="177">
        <v>16715</v>
      </c>
      <c r="B712" s="174" t="s">
        <v>214</v>
      </c>
      <c r="C712" s="176" t="s">
        <v>213</v>
      </c>
      <c r="D712" s="175"/>
      <c r="E712" s="175">
        <v>1829</v>
      </c>
      <c r="F712" s="174" t="s">
        <v>212</v>
      </c>
      <c r="G712" s="175">
        <v>2048</v>
      </c>
      <c r="H712" s="173">
        <v>28701.825000000001</v>
      </c>
      <c r="I712" s="173">
        <v>30097.969000000001</v>
      </c>
      <c r="J712" s="173">
        <v>31770.85</v>
      </c>
      <c r="K712" s="173">
        <v>33320.052000000003</v>
      </c>
      <c r="L712" s="173">
        <v>34385.023000000001</v>
      </c>
      <c r="M712" s="173">
        <v>33849.603000000003</v>
      </c>
      <c r="N712" s="173">
        <v>32660.395</v>
      </c>
      <c r="O712" s="172">
        <f t="shared" si="12"/>
        <v>224785.71699999998</v>
      </c>
      <c r="P712" s="172">
        <v>224785.71699999998</v>
      </c>
    </row>
    <row r="713" spans="1:16" ht="12" x14ac:dyDescent="0.25">
      <c r="A713" s="177">
        <v>16716</v>
      </c>
      <c r="B713" s="174" t="s">
        <v>214</v>
      </c>
      <c r="C713" s="176" t="s">
        <v>213</v>
      </c>
      <c r="D713" s="175"/>
      <c r="E713" s="175">
        <v>1829</v>
      </c>
      <c r="F713" s="174" t="s">
        <v>212</v>
      </c>
      <c r="G713" s="175">
        <v>2049</v>
      </c>
      <c r="H713" s="173">
        <v>28625.493999999999</v>
      </c>
      <c r="I713" s="173">
        <v>29967.527999999998</v>
      </c>
      <c r="J713" s="173">
        <v>31612.338</v>
      </c>
      <c r="K713" s="173">
        <v>33148.851999999999</v>
      </c>
      <c r="L713" s="173">
        <v>34294.273999999998</v>
      </c>
      <c r="M713" s="173">
        <v>34199.754000000001</v>
      </c>
      <c r="N713" s="173">
        <v>32716.177</v>
      </c>
      <c r="O713" s="172">
        <f t="shared" si="12"/>
        <v>224564.41699999999</v>
      </c>
      <c r="P713" s="172">
        <v>224564.41699999999</v>
      </c>
    </row>
    <row r="714" spans="1:16" ht="12" x14ac:dyDescent="0.25">
      <c r="A714" s="177">
        <v>16717</v>
      </c>
      <c r="B714" s="174" t="s">
        <v>214</v>
      </c>
      <c r="C714" s="176" t="s">
        <v>213</v>
      </c>
      <c r="D714" s="175"/>
      <c r="E714" s="175">
        <v>1829</v>
      </c>
      <c r="F714" s="174" t="s">
        <v>212</v>
      </c>
      <c r="G714" s="175">
        <v>2050</v>
      </c>
      <c r="H714" s="173">
        <v>28542.07</v>
      </c>
      <c r="I714" s="173">
        <v>29831.393</v>
      </c>
      <c r="J714" s="173">
        <v>31448.67</v>
      </c>
      <c r="K714" s="173">
        <v>32972.792000000001</v>
      </c>
      <c r="L714" s="173">
        <v>34187.474999999999</v>
      </c>
      <c r="M714" s="173">
        <v>34441.292999999998</v>
      </c>
      <c r="N714" s="173">
        <v>32862.606</v>
      </c>
      <c r="O714" s="172">
        <f t="shared" si="12"/>
        <v>224286.299</v>
      </c>
      <c r="P714" s="172">
        <v>224286.299</v>
      </c>
    </row>
    <row r="715" spans="1:16" ht="12" x14ac:dyDescent="0.25">
      <c r="A715" s="177">
        <v>16718</v>
      </c>
      <c r="B715" s="174" t="s">
        <v>214</v>
      </c>
      <c r="C715" s="176" t="s">
        <v>213</v>
      </c>
      <c r="D715" s="175"/>
      <c r="E715" s="175">
        <v>1829</v>
      </c>
      <c r="F715" s="174" t="s">
        <v>212</v>
      </c>
      <c r="G715" s="175">
        <v>2051</v>
      </c>
      <c r="H715" s="173">
        <v>28583.914000000001</v>
      </c>
      <c r="I715" s="173">
        <v>29735.171999999999</v>
      </c>
      <c r="J715" s="173">
        <v>31287.148000000001</v>
      </c>
      <c r="K715" s="173">
        <v>32792.898000000001</v>
      </c>
      <c r="L715" s="173">
        <v>34062.709000000003</v>
      </c>
      <c r="M715" s="173">
        <v>34594.654999999999</v>
      </c>
      <c r="N715" s="173">
        <v>33118.252999999997</v>
      </c>
      <c r="O715" s="172">
        <f t="shared" si="12"/>
        <v>224174.74900000001</v>
      </c>
      <c r="P715" s="172">
        <v>224174.74900000001</v>
      </c>
    </row>
    <row r="716" spans="1:16" ht="12" x14ac:dyDescent="0.25">
      <c r="A716" s="177">
        <v>16719</v>
      </c>
      <c r="B716" s="174" t="s">
        <v>214</v>
      </c>
      <c r="C716" s="176" t="s">
        <v>213</v>
      </c>
      <c r="D716" s="175"/>
      <c r="E716" s="175">
        <v>1829</v>
      </c>
      <c r="F716" s="174" t="s">
        <v>212</v>
      </c>
      <c r="G716" s="175">
        <v>2052</v>
      </c>
      <c r="H716" s="173">
        <v>28632.819</v>
      </c>
      <c r="I716" s="173">
        <v>29654.366000000002</v>
      </c>
      <c r="J716" s="173">
        <v>31138.75</v>
      </c>
      <c r="K716" s="173">
        <v>32623.792000000001</v>
      </c>
      <c r="L716" s="173">
        <v>33916.612000000001</v>
      </c>
      <c r="M716" s="173">
        <v>34638.555</v>
      </c>
      <c r="N716" s="173">
        <v>33477.197999999997</v>
      </c>
      <c r="O716" s="172">
        <f t="shared" si="12"/>
        <v>224082.092</v>
      </c>
      <c r="P716" s="172">
        <v>224082.092</v>
      </c>
    </row>
    <row r="717" spans="1:16" ht="12" x14ac:dyDescent="0.25">
      <c r="A717" s="177">
        <v>16720</v>
      </c>
      <c r="B717" s="174" t="s">
        <v>214</v>
      </c>
      <c r="C717" s="176" t="s">
        <v>213</v>
      </c>
      <c r="D717" s="175"/>
      <c r="E717" s="175">
        <v>1829</v>
      </c>
      <c r="F717" s="174" t="s">
        <v>212</v>
      </c>
      <c r="G717" s="175">
        <v>2053</v>
      </c>
      <c r="H717" s="173">
        <v>28673.043000000001</v>
      </c>
      <c r="I717" s="173">
        <v>29589.687000000002</v>
      </c>
      <c r="J717" s="173">
        <v>31002.79</v>
      </c>
      <c r="K717" s="173">
        <v>32463.225999999999</v>
      </c>
      <c r="L717" s="173">
        <v>33754.834999999999</v>
      </c>
      <c r="M717" s="173">
        <v>34593.718000000001</v>
      </c>
      <c r="N717" s="173">
        <v>33877.373</v>
      </c>
      <c r="O717" s="172">
        <f t="shared" si="12"/>
        <v>223954.67199999999</v>
      </c>
      <c r="P717" s="172">
        <v>223954.67199999999</v>
      </c>
    </row>
    <row r="718" spans="1:16" ht="12" x14ac:dyDescent="0.25">
      <c r="A718" s="177">
        <v>16721</v>
      </c>
      <c r="B718" s="174" t="s">
        <v>214</v>
      </c>
      <c r="C718" s="176" t="s">
        <v>213</v>
      </c>
      <c r="D718" s="175"/>
      <c r="E718" s="175">
        <v>1829</v>
      </c>
      <c r="F718" s="174" t="s">
        <v>212</v>
      </c>
      <c r="G718" s="175">
        <v>2054</v>
      </c>
      <c r="H718" s="173">
        <v>28692.082999999999</v>
      </c>
      <c r="I718" s="173">
        <v>29539.097000000002</v>
      </c>
      <c r="J718" s="173">
        <v>30877.201000000001</v>
      </c>
      <c r="K718" s="173">
        <v>32305.393</v>
      </c>
      <c r="L718" s="173">
        <v>33582.934999999998</v>
      </c>
      <c r="M718" s="173">
        <v>34502.773999999998</v>
      </c>
      <c r="N718" s="173">
        <v>34227.67</v>
      </c>
      <c r="O718" s="172">
        <f t="shared" si="12"/>
        <v>223727.15299999999</v>
      </c>
      <c r="P718" s="172">
        <v>223727.15299999999</v>
      </c>
    </row>
    <row r="719" spans="1:16" ht="12" x14ac:dyDescent="0.25">
      <c r="A719" s="177">
        <v>16722</v>
      </c>
      <c r="B719" s="174" t="s">
        <v>214</v>
      </c>
      <c r="C719" s="176" t="s">
        <v>213</v>
      </c>
      <c r="D719" s="175"/>
      <c r="E719" s="175">
        <v>1829</v>
      </c>
      <c r="F719" s="174" t="s">
        <v>212</v>
      </c>
      <c r="G719" s="175">
        <v>2055</v>
      </c>
      <c r="H719" s="173">
        <v>28683.289000000001</v>
      </c>
      <c r="I719" s="173">
        <v>29492.239000000001</v>
      </c>
      <c r="J719" s="173">
        <v>30758.108</v>
      </c>
      <c r="K719" s="173">
        <v>32145.764999999999</v>
      </c>
      <c r="L719" s="173">
        <v>33404.463000000003</v>
      </c>
      <c r="M719" s="173">
        <v>34392.67</v>
      </c>
      <c r="N719" s="173">
        <v>34467.489000000001</v>
      </c>
      <c r="O719" s="172">
        <f t="shared" si="12"/>
        <v>223344.02299999999</v>
      </c>
      <c r="P719" s="172">
        <v>223344.02299999999</v>
      </c>
    </row>
    <row r="720" spans="1:16" ht="12" x14ac:dyDescent="0.25">
      <c r="A720" s="177">
        <v>16723</v>
      </c>
      <c r="B720" s="174" t="s">
        <v>214</v>
      </c>
      <c r="C720" s="176" t="s">
        <v>213</v>
      </c>
      <c r="D720" s="175"/>
      <c r="E720" s="175">
        <v>1829</v>
      </c>
      <c r="F720" s="174" t="s">
        <v>212</v>
      </c>
      <c r="G720" s="175">
        <v>2056</v>
      </c>
      <c r="H720" s="173">
        <v>28781.216</v>
      </c>
      <c r="I720" s="173">
        <v>29494.510999999999</v>
      </c>
      <c r="J720" s="173">
        <v>30651.198</v>
      </c>
      <c r="K720" s="173">
        <v>31986.052</v>
      </c>
      <c r="L720" s="173">
        <v>33231.421999999999</v>
      </c>
      <c r="M720" s="173">
        <v>34274.446000000004</v>
      </c>
      <c r="N720" s="173">
        <v>34622.635000000002</v>
      </c>
      <c r="O720" s="172">
        <f t="shared" si="12"/>
        <v>223041.48</v>
      </c>
      <c r="P720" s="172">
        <v>223041.48</v>
      </c>
    </row>
    <row r="721" spans="1:16" ht="12" x14ac:dyDescent="0.25">
      <c r="A721" s="177">
        <v>16724</v>
      </c>
      <c r="B721" s="174" t="s">
        <v>214</v>
      </c>
      <c r="C721" s="176" t="s">
        <v>213</v>
      </c>
      <c r="D721" s="175"/>
      <c r="E721" s="175">
        <v>1829</v>
      </c>
      <c r="F721" s="174" t="s">
        <v>212</v>
      </c>
      <c r="G721" s="175">
        <v>2057</v>
      </c>
      <c r="H721" s="173">
        <v>28866.13</v>
      </c>
      <c r="I721" s="173">
        <v>29520.976999999999</v>
      </c>
      <c r="J721" s="173">
        <v>30564.720000000001</v>
      </c>
      <c r="K721" s="173">
        <v>31837.946</v>
      </c>
      <c r="L721" s="173">
        <v>33066.519999999997</v>
      </c>
      <c r="M721" s="173">
        <v>34133.569000000003</v>
      </c>
      <c r="N721" s="173">
        <v>34669.230000000003</v>
      </c>
      <c r="O721" s="172">
        <f t="shared" si="12"/>
        <v>222659.09200000003</v>
      </c>
      <c r="P721" s="172">
        <v>222659.09200000003</v>
      </c>
    </row>
    <row r="722" spans="1:16" ht="12" x14ac:dyDescent="0.25">
      <c r="A722" s="177">
        <v>16725</v>
      </c>
      <c r="B722" s="174" t="s">
        <v>214</v>
      </c>
      <c r="C722" s="176" t="s">
        <v>213</v>
      </c>
      <c r="D722" s="175"/>
      <c r="E722" s="175">
        <v>1829</v>
      </c>
      <c r="F722" s="174" t="s">
        <v>212</v>
      </c>
      <c r="G722" s="175">
        <v>2058</v>
      </c>
      <c r="H722" s="173">
        <v>28922.68</v>
      </c>
      <c r="I722" s="173">
        <v>29563.786</v>
      </c>
      <c r="J722" s="173">
        <v>30498.74</v>
      </c>
      <c r="K722" s="173">
        <v>31701.567999999999</v>
      </c>
      <c r="L722" s="173">
        <v>32907.504000000001</v>
      </c>
      <c r="M722" s="173">
        <v>33974.766000000003</v>
      </c>
      <c r="N722" s="173">
        <v>34627.544000000002</v>
      </c>
      <c r="O722" s="172">
        <f t="shared" si="12"/>
        <v>222196.58799999999</v>
      </c>
      <c r="P722" s="172">
        <v>222196.58799999999</v>
      </c>
    </row>
    <row r="723" spans="1:16" ht="12" x14ac:dyDescent="0.25">
      <c r="A723" s="177">
        <v>16726</v>
      </c>
      <c r="B723" s="174" t="s">
        <v>214</v>
      </c>
      <c r="C723" s="176" t="s">
        <v>213</v>
      </c>
      <c r="D723" s="175"/>
      <c r="E723" s="175">
        <v>1829</v>
      </c>
      <c r="F723" s="174" t="s">
        <v>212</v>
      </c>
      <c r="G723" s="175">
        <v>2059</v>
      </c>
      <c r="H723" s="173">
        <v>28940.478999999999</v>
      </c>
      <c r="I723" s="173">
        <v>29608.14</v>
      </c>
      <c r="J723" s="173">
        <v>30452.536</v>
      </c>
      <c r="K723" s="173">
        <v>31576.235000000001</v>
      </c>
      <c r="L723" s="173">
        <v>32748.68</v>
      </c>
      <c r="M723" s="173">
        <v>33802.856</v>
      </c>
      <c r="N723" s="173">
        <v>34538.942000000003</v>
      </c>
      <c r="O723" s="172">
        <f t="shared" si="12"/>
        <v>221667.86800000002</v>
      </c>
      <c r="P723" s="172">
        <v>221667.86800000002</v>
      </c>
    </row>
    <row r="724" spans="1:16" ht="12" x14ac:dyDescent="0.25">
      <c r="A724" s="177">
        <v>16727</v>
      </c>
      <c r="B724" s="174" t="s">
        <v>214</v>
      </c>
      <c r="C724" s="176" t="s">
        <v>213</v>
      </c>
      <c r="D724" s="175"/>
      <c r="E724" s="175">
        <v>1829</v>
      </c>
      <c r="F724" s="174" t="s">
        <v>212</v>
      </c>
      <c r="G724" s="175">
        <v>2060</v>
      </c>
      <c r="H724" s="173">
        <v>28914.379000000001</v>
      </c>
      <c r="I724" s="173">
        <v>29635.01</v>
      </c>
      <c r="J724" s="173">
        <v>30421.702000000001</v>
      </c>
      <c r="K724" s="173">
        <v>31460.153999999999</v>
      </c>
      <c r="L724" s="173">
        <v>32585.784</v>
      </c>
      <c r="M724" s="173">
        <v>33620.705999999998</v>
      </c>
      <c r="N724" s="173">
        <v>34428.521999999997</v>
      </c>
      <c r="O724" s="172">
        <f t="shared" si="12"/>
        <v>221066.25699999998</v>
      </c>
      <c r="P724" s="172">
        <v>221066.25699999998</v>
      </c>
    </row>
  </sheetData>
  <mergeCells count="16">
    <mergeCell ref="A6:F6"/>
    <mergeCell ref="A1:F1"/>
    <mergeCell ref="A2:F2"/>
    <mergeCell ref="A3:F3"/>
    <mergeCell ref="A4:F4"/>
    <mergeCell ref="A5:F5"/>
    <mergeCell ref="A13:F13"/>
    <mergeCell ref="A14:F14"/>
    <mergeCell ref="A15:F15"/>
    <mergeCell ref="H16:N16"/>
    <mergeCell ref="A7:F7"/>
    <mergeCell ref="A8:F8"/>
    <mergeCell ref="A9:F9"/>
    <mergeCell ref="A10:F10"/>
    <mergeCell ref="A11:F11"/>
    <mergeCell ref="A12:F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2" workbookViewId="0">
      <selection activeCell="A8" sqref="A8:A15"/>
    </sheetView>
  </sheetViews>
  <sheetFormatPr defaultColWidth="7.21875" defaultRowHeight="14.4" x14ac:dyDescent="0.3"/>
  <cols>
    <col min="1" max="1" width="62.33203125" style="9" customWidth="1"/>
    <col min="2" max="2" width="14.109375" style="9" customWidth="1"/>
    <col min="3" max="3" width="44.6640625" style="9" customWidth="1"/>
    <col min="4" max="16384" width="7.21875" style="9"/>
  </cols>
  <sheetData>
    <row r="1" spans="1:3" ht="24" customHeight="1" x14ac:dyDescent="0.3">
      <c r="A1" s="32" t="s">
        <v>67</v>
      </c>
      <c r="B1" s="31"/>
      <c r="C1" s="30"/>
    </row>
    <row r="2" spans="1:3" ht="24" customHeight="1" x14ac:dyDescent="0.3">
      <c r="A2" s="29" t="s">
        <v>66</v>
      </c>
      <c r="B2" s="28"/>
      <c r="C2" s="27"/>
    </row>
    <row r="3" spans="1:3" ht="48" customHeight="1" x14ac:dyDescent="0.3">
      <c r="A3" s="244" t="s">
        <v>65</v>
      </c>
      <c r="B3" s="245"/>
      <c r="C3" s="246"/>
    </row>
    <row r="4" spans="1:3" ht="36" customHeight="1" thickBot="1" x14ac:dyDescent="0.35">
      <c r="A4" s="247" t="s">
        <v>64</v>
      </c>
      <c r="B4" s="248"/>
      <c r="C4" s="249"/>
    </row>
    <row r="5" spans="1:3" ht="19.5" customHeight="1" thickBot="1" x14ac:dyDescent="0.35">
      <c r="A5" s="26" t="s">
        <v>63</v>
      </c>
      <c r="B5" s="25" t="s">
        <v>62</v>
      </c>
      <c r="C5" s="24" t="s">
        <v>61</v>
      </c>
    </row>
    <row r="6" spans="1:3" x14ac:dyDescent="0.3">
      <c r="A6" s="23" t="s">
        <v>17</v>
      </c>
      <c r="B6" s="22">
        <v>900</v>
      </c>
      <c r="C6" s="21"/>
    </row>
    <row r="7" spans="1:3" ht="19.5" customHeight="1" x14ac:dyDescent="0.3">
      <c r="A7" s="19" t="s">
        <v>60</v>
      </c>
      <c r="B7" s="18"/>
      <c r="C7" s="17"/>
    </row>
    <row r="8" spans="1:3" x14ac:dyDescent="0.3">
      <c r="A8" s="16" t="s">
        <v>0</v>
      </c>
      <c r="B8" s="14">
        <v>202</v>
      </c>
      <c r="C8" s="13" t="s">
        <v>1</v>
      </c>
    </row>
    <row r="9" spans="1:3" x14ac:dyDescent="0.3">
      <c r="A9" s="16" t="s">
        <v>59</v>
      </c>
      <c r="B9" s="14">
        <v>747</v>
      </c>
      <c r="C9" s="13" t="s">
        <v>1</v>
      </c>
    </row>
    <row r="10" spans="1:3" x14ac:dyDescent="0.3">
      <c r="A10" s="16" t="s">
        <v>58</v>
      </c>
      <c r="B10" s="14">
        <v>62</v>
      </c>
      <c r="C10" s="13" t="s">
        <v>1</v>
      </c>
    </row>
    <row r="11" spans="1:3" x14ac:dyDescent="0.3">
      <c r="A11" s="16" t="s">
        <v>57</v>
      </c>
      <c r="B11" s="14">
        <v>753</v>
      </c>
      <c r="C11" s="13" t="s">
        <v>1</v>
      </c>
    </row>
    <row r="12" spans="1:3" x14ac:dyDescent="0.3">
      <c r="A12" s="16" t="s">
        <v>25</v>
      </c>
      <c r="B12" s="14">
        <v>904</v>
      </c>
      <c r="C12" s="13" t="s">
        <v>24</v>
      </c>
    </row>
    <row r="13" spans="1:3" x14ac:dyDescent="0.3">
      <c r="A13" s="16" t="s">
        <v>38</v>
      </c>
      <c r="B13" s="14">
        <v>927</v>
      </c>
      <c r="C13" s="13" t="s">
        <v>24</v>
      </c>
    </row>
    <row r="14" spans="1:3" x14ac:dyDescent="0.3">
      <c r="A14" s="16" t="s">
        <v>56</v>
      </c>
      <c r="B14" s="14">
        <v>543</v>
      </c>
      <c r="C14" s="13" t="s">
        <v>1</v>
      </c>
    </row>
    <row r="15" spans="1:3" x14ac:dyDescent="0.3">
      <c r="A15" s="16" t="s">
        <v>55</v>
      </c>
      <c r="B15" s="14">
        <v>513</v>
      </c>
      <c r="C15" s="13" t="s">
        <v>1</v>
      </c>
    </row>
    <row r="16" spans="1:3" x14ac:dyDescent="0.3">
      <c r="A16" s="16" t="s">
        <v>19</v>
      </c>
      <c r="B16" s="14">
        <v>432</v>
      </c>
      <c r="C16" s="13" t="s">
        <v>1</v>
      </c>
    </row>
    <row r="17" spans="1:3" x14ac:dyDescent="0.3">
      <c r="A17" s="16" t="s">
        <v>30</v>
      </c>
      <c r="B17" s="14">
        <v>941</v>
      </c>
      <c r="C17" s="13" t="s">
        <v>24</v>
      </c>
    </row>
    <row r="18" spans="1:3" x14ac:dyDescent="0.3">
      <c r="A18" s="16" t="s">
        <v>20</v>
      </c>
      <c r="B18" s="14">
        <v>722</v>
      </c>
      <c r="C18" s="13" t="s">
        <v>1</v>
      </c>
    </row>
    <row r="19" spans="1:3" ht="19.5" customHeight="1" x14ac:dyDescent="0.3">
      <c r="A19" s="19" t="s">
        <v>54</v>
      </c>
      <c r="B19" s="18"/>
      <c r="C19" s="17"/>
    </row>
    <row r="20" spans="1:3" x14ac:dyDescent="0.3">
      <c r="A20" s="16" t="s">
        <v>21</v>
      </c>
      <c r="B20" s="14">
        <v>903</v>
      </c>
      <c r="C20" s="13" t="s">
        <v>18</v>
      </c>
    </row>
    <row r="21" spans="1:3" x14ac:dyDescent="0.3">
      <c r="A21" s="15" t="s">
        <v>53</v>
      </c>
      <c r="B21" s="14">
        <v>910</v>
      </c>
      <c r="C21" s="13" t="s">
        <v>18</v>
      </c>
    </row>
    <row r="22" spans="1:3" x14ac:dyDescent="0.3">
      <c r="A22" s="15" t="s">
        <v>52</v>
      </c>
      <c r="B22" s="14">
        <v>911</v>
      </c>
      <c r="C22" s="13" t="s">
        <v>18</v>
      </c>
    </row>
    <row r="23" spans="1:3" x14ac:dyDescent="0.3">
      <c r="A23" s="15" t="s">
        <v>51</v>
      </c>
      <c r="B23" s="14">
        <v>912</v>
      </c>
      <c r="C23" s="13" t="s">
        <v>24</v>
      </c>
    </row>
    <row r="24" spans="1:3" x14ac:dyDescent="0.3">
      <c r="A24" s="15" t="s">
        <v>50</v>
      </c>
      <c r="B24" s="14">
        <v>913</v>
      </c>
      <c r="C24" s="13" t="s">
        <v>18</v>
      </c>
    </row>
    <row r="25" spans="1:3" x14ac:dyDescent="0.3">
      <c r="A25" s="15" t="s">
        <v>49</v>
      </c>
      <c r="B25" s="14">
        <v>914</v>
      </c>
      <c r="C25" s="13" t="s">
        <v>18</v>
      </c>
    </row>
    <row r="26" spans="1:3" x14ac:dyDescent="0.3">
      <c r="A26" s="16" t="s">
        <v>22</v>
      </c>
      <c r="B26" s="14">
        <v>935</v>
      </c>
      <c r="C26" s="13" t="s">
        <v>18</v>
      </c>
    </row>
    <row r="27" spans="1:3" x14ac:dyDescent="0.3">
      <c r="A27" s="15" t="s">
        <v>48</v>
      </c>
      <c r="B27" s="14">
        <v>5500</v>
      </c>
      <c r="C27" s="13" t="s">
        <v>24</v>
      </c>
    </row>
    <row r="28" spans="1:3" x14ac:dyDescent="0.3">
      <c r="A28" s="15" t="s">
        <v>47</v>
      </c>
      <c r="B28" s="14">
        <v>906</v>
      </c>
      <c r="C28" s="13" t="s">
        <v>24</v>
      </c>
    </row>
    <row r="29" spans="1:3" x14ac:dyDescent="0.3">
      <c r="A29" s="15" t="s">
        <v>46</v>
      </c>
      <c r="B29" s="14">
        <v>5501</v>
      </c>
      <c r="C29" s="13" t="s">
        <v>24</v>
      </c>
    </row>
    <row r="30" spans="1:3" x14ac:dyDescent="0.3">
      <c r="A30" s="15" t="s">
        <v>45</v>
      </c>
      <c r="B30" s="14">
        <v>922</v>
      </c>
      <c r="C30" s="13" t="s">
        <v>24</v>
      </c>
    </row>
    <row r="31" spans="1:3" x14ac:dyDescent="0.3">
      <c r="A31" s="16" t="s">
        <v>23</v>
      </c>
      <c r="B31" s="14">
        <v>908</v>
      </c>
      <c r="C31" s="13" t="s">
        <v>24</v>
      </c>
    </row>
    <row r="32" spans="1:3" x14ac:dyDescent="0.3">
      <c r="A32" s="15" t="s">
        <v>31</v>
      </c>
      <c r="B32" s="14">
        <v>923</v>
      </c>
      <c r="C32" s="13" t="s">
        <v>24</v>
      </c>
    </row>
    <row r="33" spans="1:3" x14ac:dyDescent="0.3">
      <c r="A33" s="15" t="s">
        <v>44</v>
      </c>
      <c r="B33" s="14">
        <v>924</v>
      </c>
      <c r="C33" s="13" t="s">
        <v>24</v>
      </c>
    </row>
    <row r="34" spans="1:3" x14ac:dyDescent="0.3">
      <c r="A34" s="15" t="s">
        <v>43</v>
      </c>
      <c r="B34" s="14">
        <v>925</v>
      </c>
      <c r="C34" s="13" t="s">
        <v>24</v>
      </c>
    </row>
    <row r="35" spans="1:3" x14ac:dyDescent="0.3">
      <c r="A35" s="15" t="s">
        <v>42</v>
      </c>
      <c r="B35" s="14">
        <v>926</v>
      </c>
      <c r="C35" s="13" t="s">
        <v>24</v>
      </c>
    </row>
    <row r="36" spans="1:3" x14ac:dyDescent="0.3">
      <c r="A36" s="16" t="s">
        <v>25</v>
      </c>
      <c r="B36" s="14">
        <v>904</v>
      </c>
      <c r="C36" s="13" t="s">
        <v>24</v>
      </c>
    </row>
    <row r="37" spans="1:3" x14ac:dyDescent="0.3">
      <c r="A37" s="15" t="s">
        <v>41</v>
      </c>
      <c r="B37" s="14">
        <v>915</v>
      </c>
      <c r="C37" s="13" t="s">
        <v>24</v>
      </c>
    </row>
    <row r="38" spans="1:3" x14ac:dyDescent="0.3">
      <c r="A38" s="15" t="s">
        <v>40</v>
      </c>
      <c r="B38" s="14">
        <v>916</v>
      </c>
      <c r="C38" s="13" t="s">
        <v>24</v>
      </c>
    </row>
    <row r="39" spans="1:3" x14ac:dyDescent="0.3">
      <c r="A39" s="15" t="s">
        <v>39</v>
      </c>
      <c r="B39" s="14">
        <v>931</v>
      </c>
      <c r="C39" s="13" t="s">
        <v>24</v>
      </c>
    </row>
    <row r="40" spans="1:3" x14ac:dyDescent="0.3">
      <c r="A40" s="16" t="s">
        <v>26</v>
      </c>
      <c r="B40" s="14">
        <v>905</v>
      </c>
      <c r="C40" s="13" t="s">
        <v>24</v>
      </c>
    </row>
    <row r="41" spans="1:3" x14ac:dyDescent="0.3">
      <c r="A41" s="16" t="s">
        <v>27</v>
      </c>
      <c r="B41" s="14">
        <v>909</v>
      </c>
      <c r="C41" s="13" t="s">
        <v>24</v>
      </c>
    </row>
    <row r="42" spans="1:3" x14ac:dyDescent="0.3">
      <c r="A42" s="15" t="s">
        <v>38</v>
      </c>
      <c r="B42" s="14">
        <v>927</v>
      </c>
      <c r="C42" s="13" t="s">
        <v>24</v>
      </c>
    </row>
    <row r="43" spans="1:3" x14ac:dyDescent="0.3">
      <c r="A43" s="15" t="s">
        <v>37</v>
      </c>
      <c r="B43" s="14">
        <v>5502</v>
      </c>
      <c r="C43" s="13" t="s">
        <v>18</v>
      </c>
    </row>
    <row r="44" spans="1:3" x14ac:dyDescent="0.3">
      <c r="A44" s="20" t="s">
        <v>36</v>
      </c>
      <c r="B44" s="14">
        <v>928</v>
      </c>
      <c r="C44" s="13" t="s">
        <v>24</v>
      </c>
    </row>
    <row r="45" spans="1:3" x14ac:dyDescent="0.3">
      <c r="A45" s="20" t="s">
        <v>35</v>
      </c>
      <c r="B45" s="14">
        <v>954</v>
      </c>
      <c r="C45" s="13" t="s">
        <v>24</v>
      </c>
    </row>
    <row r="46" spans="1:3" x14ac:dyDescent="0.3">
      <c r="A46" s="20" t="s">
        <v>34</v>
      </c>
      <c r="B46" s="14">
        <v>957</v>
      </c>
      <c r="C46" s="13" t="s">
        <v>24</v>
      </c>
    </row>
    <row r="47" spans="1:3" ht="19.5" customHeight="1" x14ac:dyDescent="0.3">
      <c r="A47" s="19" t="s">
        <v>33</v>
      </c>
      <c r="B47" s="18"/>
      <c r="C47" s="17"/>
    </row>
    <row r="48" spans="1:3" x14ac:dyDescent="0.3">
      <c r="A48" s="16" t="s">
        <v>28</v>
      </c>
      <c r="B48" s="14">
        <v>901</v>
      </c>
      <c r="C48" s="13" t="s">
        <v>18</v>
      </c>
    </row>
    <row r="49" spans="1:3" x14ac:dyDescent="0.3">
      <c r="A49" s="16" t="s">
        <v>29</v>
      </c>
      <c r="B49" s="14">
        <v>902</v>
      </c>
      <c r="C49" s="13" t="s">
        <v>18</v>
      </c>
    </row>
    <row r="50" spans="1:3" x14ac:dyDescent="0.3">
      <c r="A50" s="15" t="s">
        <v>32</v>
      </c>
      <c r="B50" s="14">
        <v>934</v>
      </c>
      <c r="C50" s="13" t="s">
        <v>18</v>
      </c>
    </row>
    <row r="51" spans="1:3" ht="15" thickBot="1" x14ac:dyDescent="0.35">
      <c r="A51" s="12" t="s">
        <v>30</v>
      </c>
      <c r="B51" s="11">
        <v>941</v>
      </c>
      <c r="C51" s="10" t="s">
        <v>24</v>
      </c>
    </row>
  </sheetData>
  <mergeCells count="2">
    <mergeCell ref="A3:C3"/>
    <mergeCell ref="A4:C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5"/>
  <sheetViews>
    <sheetView workbookViewId="0">
      <selection activeCell="C9" sqref="C9"/>
    </sheetView>
  </sheetViews>
  <sheetFormatPr defaultRowHeight="10.199999999999999" x14ac:dyDescent="0.2"/>
  <cols>
    <col min="1" max="1" width="36.88671875" style="33" customWidth="1"/>
    <col min="2" max="2" width="9.33203125" style="33" customWidth="1"/>
    <col min="3" max="3" width="100.6640625" style="33" customWidth="1"/>
    <col min="4" max="16384" width="8.88671875" style="33"/>
  </cols>
  <sheetData>
    <row r="1" spans="1:6" ht="24" customHeight="1" x14ac:dyDescent="0.25">
      <c r="A1" s="47" t="s">
        <v>67</v>
      </c>
      <c r="B1" s="46"/>
      <c r="C1" s="45"/>
    </row>
    <row r="2" spans="1:6" ht="24" customHeight="1" x14ac:dyDescent="0.2">
      <c r="A2" s="44" t="s">
        <v>66</v>
      </c>
      <c r="B2" s="43"/>
      <c r="C2" s="42"/>
    </row>
    <row r="3" spans="1:6" ht="48" customHeight="1" x14ac:dyDescent="0.2">
      <c r="A3" s="250" t="s">
        <v>90</v>
      </c>
      <c r="B3" s="251"/>
      <c r="C3" s="252"/>
    </row>
    <row r="4" spans="1:6" ht="36" customHeight="1" thickBot="1" x14ac:dyDescent="0.25">
      <c r="A4" s="247" t="s">
        <v>64</v>
      </c>
      <c r="B4" s="248"/>
      <c r="C4" s="249"/>
    </row>
    <row r="5" spans="1:6" ht="24" customHeight="1" thickBot="1" x14ac:dyDescent="0.25">
      <c r="A5" s="41" t="s">
        <v>89</v>
      </c>
      <c r="B5" s="40" t="s">
        <v>88</v>
      </c>
      <c r="C5" s="40" t="s">
        <v>87</v>
      </c>
      <c r="F5" s="38"/>
    </row>
    <row r="6" spans="1:6" ht="24" customHeight="1" thickBot="1" x14ac:dyDescent="0.25">
      <c r="A6" s="37" t="s">
        <v>63</v>
      </c>
      <c r="B6" s="36" t="s">
        <v>69</v>
      </c>
      <c r="C6" s="36" t="s">
        <v>86</v>
      </c>
      <c r="F6" s="38"/>
    </row>
    <row r="7" spans="1:6" ht="24" customHeight="1" thickBot="1" x14ac:dyDescent="0.25">
      <c r="A7" s="37" t="s">
        <v>85</v>
      </c>
      <c r="B7" s="39" t="s">
        <v>72</v>
      </c>
      <c r="C7" s="39" t="s">
        <v>84</v>
      </c>
      <c r="F7" s="38"/>
    </row>
    <row r="8" spans="1:6" ht="24" customHeight="1" thickBot="1" x14ac:dyDescent="0.25">
      <c r="A8" s="37" t="s">
        <v>83</v>
      </c>
      <c r="B8" s="36" t="s">
        <v>69</v>
      </c>
      <c r="C8" s="36" t="s">
        <v>82</v>
      </c>
      <c r="F8" s="38"/>
    </row>
    <row r="9" spans="1:6" ht="103.5" customHeight="1" thickBot="1" x14ac:dyDescent="0.25">
      <c r="A9" s="37" t="s">
        <v>81</v>
      </c>
      <c r="B9" s="36" t="s">
        <v>69</v>
      </c>
      <c r="C9" s="36" t="s">
        <v>80</v>
      </c>
      <c r="F9" s="38"/>
    </row>
    <row r="10" spans="1:6" ht="117" customHeight="1" thickBot="1" x14ac:dyDescent="0.25">
      <c r="A10" s="37" t="s">
        <v>79</v>
      </c>
      <c r="B10" s="39" t="s">
        <v>69</v>
      </c>
      <c r="C10" s="39" t="s">
        <v>78</v>
      </c>
      <c r="F10" s="38"/>
    </row>
    <row r="11" spans="1:6" ht="45.75" customHeight="1" thickBot="1" x14ac:dyDescent="0.25">
      <c r="A11" s="37" t="s">
        <v>77</v>
      </c>
      <c r="B11" s="39" t="s">
        <v>69</v>
      </c>
      <c r="C11" s="39" t="s">
        <v>76</v>
      </c>
      <c r="F11" s="38"/>
    </row>
    <row r="12" spans="1:6" ht="24" customHeight="1" thickBot="1" x14ac:dyDescent="0.25">
      <c r="A12" s="37" t="s">
        <v>14</v>
      </c>
      <c r="B12" s="39" t="s">
        <v>72</v>
      </c>
      <c r="C12" s="39" t="s">
        <v>75</v>
      </c>
      <c r="F12" s="38"/>
    </row>
    <row r="13" spans="1:6" ht="24" customHeight="1" thickBot="1" x14ac:dyDescent="0.25">
      <c r="A13" s="37" t="s">
        <v>15</v>
      </c>
      <c r="B13" s="36" t="s">
        <v>72</v>
      </c>
      <c r="C13" s="36" t="s">
        <v>74</v>
      </c>
      <c r="F13" s="38"/>
    </row>
    <row r="14" spans="1:6" ht="24" customHeight="1" thickBot="1" x14ac:dyDescent="0.25">
      <c r="A14" s="37" t="s">
        <v>73</v>
      </c>
      <c r="B14" s="36" t="s">
        <v>72</v>
      </c>
      <c r="C14" s="36" t="s">
        <v>71</v>
      </c>
    </row>
    <row r="15" spans="1:6" ht="24" customHeight="1" thickBot="1" x14ac:dyDescent="0.25">
      <c r="A15" s="35" t="s">
        <v>70</v>
      </c>
      <c r="B15" s="34" t="s">
        <v>69</v>
      </c>
      <c r="C15" s="34" t="s">
        <v>68</v>
      </c>
    </row>
  </sheetData>
  <mergeCells count="2">
    <mergeCell ref="A3:C3"/>
    <mergeCell ref="A4:C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95"/>
  <sheetViews>
    <sheetView zoomScale="90" zoomScaleNormal="90" workbookViewId="0">
      <pane xSplit="1" ySplit="5" topLeftCell="B66" activePane="bottomRight" state="frozen"/>
      <selection pane="topRight" activeCell="W6" sqref="W6"/>
      <selection pane="bottomLeft" activeCell="W6" sqref="W6"/>
      <selection pane="bottomRight" activeCell="B41" sqref="B41:B47"/>
    </sheetView>
  </sheetViews>
  <sheetFormatPr defaultColWidth="8.77734375" defaultRowHeight="14.4" x14ac:dyDescent="0.3"/>
  <cols>
    <col min="1" max="1" width="49.77734375" customWidth="1"/>
    <col min="2" max="2" width="14.77734375" style="102" customWidth="1"/>
    <col min="3" max="4" width="14.21875" style="102" customWidth="1"/>
    <col min="5" max="5" width="14.44140625" style="102" customWidth="1"/>
    <col min="6" max="6" width="18.77734375" style="102" customWidth="1"/>
    <col min="7" max="7" width="13.77734375" style="102" customWidth="1"/>
    <col min="8" max="8" width="13.33203125" style="102" customWidth="1"/>
    <col min="9" max="9" width="17.77734375" style="102" customWidth="1"/>
    <col min="10" max="10" width="17.109375" style="102" customWidth="1"/>
    <col min="11" max="11" width="16.88671875" style="102" customWidth="1"/>
    <col min="12" max="12" width="19.21875" customWidth="1"/>
    <col min="13" max="13" width="15.77734375" style="100" customWidth="1"/>
    <col min="14" max="17" width="8.77734375" style="100"/>
    <col min="18" max="18" width="15.77734375" style="101" customWidth="1"/>
    <col min="19" max="20" width="8.77734375" style="100"/>
    <col min="21" max="22" width="12.21875" style="100" customWidth="1"/>
    <col min="23" max="33" width="8.77734375" style="100"/>
  </cols>
  <sheetData>
    <row r="1" spans="1:22" ht="19.05" customHeight="1" x14ac:dyDescent="0.3">
      <c r="A1" s="256" t="s">
        <v>204</v>
      </c>
      <c r="B1" s="256"/>
      <c r="C1" s="256"/>
      <c r="D1" s="256"/>
      <c r="E1" s="256"/>
      <c r="F1" s="256"/>
      <c r="G1" s="256"/>
      <c r="H1" s="256"/>
      <c r="I1" s="256"/>
      <c r="J1" s="257"/>
      <c r="K1" s="257"/>
    </row>
    <row r="2" spans="1:22" ht="14.55" customHeight="1" x14ac:dyDescent="0.3">
      <c r="A2" s="258" t="s">
        <v>203</v>
      </c>
      <c r="B2" s="261" t="s">
        <v>202</v>
      </c>
      <c r="C2" s="262"/>
      <c r="D2" s="262"/>
      <c r="E2" s="262"/>
      <c r="F2" s="262"/>
      <c r="G2" s="262"/>
      <c r="H2" s="262"/>
      <c r="I2" s="262"/>
      <c r="J2" s="261" t="s">
        <v>201</v>
      </c>
      <c r="K2" s="265"/>
      <c r="M2" s="253"/>
      <c r="N2" s="253"/>
      <c r="O2" s="253"/>
      <c r="P2" s="253"/>
      <c r="Q2" s="253"/>
      <c r="R2" s="253"/>
      <c r="S2" s="253"/>
      <c r="T2" s="253"/>
      <c r="U2" s="253"/>
      <c r="V2" s="253"/>
    </row>
    <row r="3" spans="1:22" ht="7.05" customHeight="1" x14ac:dyDescent="0.3">
      <c r="A3" s="259"/>
      <c r="B3" s="263"/>
      <c r="C3" s="264"/>
      <c r="D3" s="264"/>
      <c r="E3" s="264"/>
      <c r="F3" s="264"/>
      <c r="G3" s="264"/>
      <c r="H3" s="264"/>
      <c r="I3" s="264"/>
      <c r="J3" s="263"/>
      <c r="K3" s="266"/>
      <c r="M3" s="149"/>
      <c r="N3" s="149"/>
      <c r="O3" s="149"/>
      <c r="P3" s="149"/>
      <c r="Q3" s="149"/>
      <c r="S3" s="149"/>
      <c r="T3" s="149"/>
      <c r="U3" s="149"/>
      <c r="V3" s="149"/>
    </row>
    <row r="4" spans="1:22" ht="21" customHeight="1" x14ac:dyDescent="0.3">
      <c r="A4" s="259"/>
      <c r="B4" s="262" t="s">
        <v>200</v>
      </c>
      <c r="C4" s="267" t="s">
        <v>199</v>
      </c>
      <c r="D4" s="268"/>
      <c r="E4" s="268"/>
      <c r="F4" s="268"/>
      <c r="G4" s="268"/>
      <c r="H4" s="268"/>
      <c r="I4" s="269"/>
      <c r="J4" s="270" t="s">
        <v>198</v>
      </c>
      <c r="K4" s="270" t="s">
        <v>197</v>
      </c>
      <c r="M4" s="144"/>
      <c r="N4" s="272"/>
      <c r="O4" s="272"/>
      <c r="P4" s="272"/>
      <c r="Q4" s="272"/>
      <c r="R4" s="272"/>
      <c r="S4" s="272"/>
      <c r="T4" s="272"/>
      <c r="U4" s="253"/>
      <c r="V4" s="253"/>
    </row>
    <row r="5" spans="1:22" ht="82.05" customHeight="1" x14ac:dyDescent="0.3">
      <c r="A5" s="260"/>
      <c r="B5" s="264"/>
      <c r="C5" s="148" t="s">
        <v>196</v>
      </c>
      <c r="D5" s="147" t="s">
        <v>195</v>
      </c>
      <c r="E5" s="147" t="s">
        <v>194</v>
      </c>
      <c r="F5" s="147" t="s">
        <v>193</v>
      </c>
      <c r="G5" s="147" t="s">
        <v>192</v>
      </c>
      <c r="H5" s="147" t="s">
        <v>191</v>
      </c>
      <c r="I5" s="146" t="s">
        <v>190</v>
      </c>
      <c r="J5" s="271"/>
      <c r="K5" s="271"/>
      <c r="L5" s="72"/>
      <c r="M5" s="144"/>
      <c r="N5" s="144"/>
      <c r="O5" s="144"/>
      <c r="P5" s="144"/>
      <c r="Q5" s="144"/>
      <c r="R5" s="145"/>
      <c r="S5" s="144"/>
      <c r="T5" s="144"/>
      <c r="U5" s="144"/>
      <c r="V5" s="144"/>
    </row>
    <row r="6" spans="1:22" ht="29.25" hidden="1" customHeight="1" x14ac:dyDescent="0.3">
      <c r="A6" s="143"/>
      <c r="B6" s="142"/>
      <c r="C6" s="140"/>
      <c r="D6" s="142"/>
      <c r="E6" s="142"/>
      <c r="F6" s="142"/>
      <c r="G6" s="142"/>
      <c r="H6" s="142"/>
      <c r="I6" s="141"/>
      <c r="J6" s="140"/>
      <c r="K6" s="139"/>
      <c r="L6" s="72"/>
      <c r="M6" s="126"/>
      <c r="N6" s="126"/>
      <c r="O6" s="126"/>
      <c r="P6" s="126"/>
      <c r="Q6" s="126"/>
      <c r="R6" s="127"/>
      <c r="S6" s="126"/>
      <c r="T6" s="126"/>
      <c r="U6" s="126"/>
      <c r="V6" s="126"/>
    </row>
    <row r="7" spans="1:22" ht="15" customHeight="1" x14ac:dyDescent="0.3">
      <c r="A7" s="120" t="s">
        <v>189</v>
      </c>
      <c r="B7" s="138">
        <v>10.102043025921331</v>
      </c>
      <c r="C7" s="129">
        <v>4.9980468544475585</v>
      </c>
      <c r="D7" s="129">
        <v>2.1012075070946463</v>
      </c>
      <c r="E7" s="129">
        <v>1.3337396783718223</v>
      </c>
      <c r="F7" s="129">
        <v>1.1011861119740147</v>
      </c>
      <c r="G7" s="129">
        <v>5.2466834402007958</v>
      </c>
      <c r="H7" s="129">
        <v>6.6526625373094461</v>
      </c>
      <c r="I7" s="137">
        <v>10.20819669233668</v>
      </c>
      <c r="J7" s="129">
        <v>13.635222619905734</v>
      </c>
      <c r="K7" s="137">
        <v>5.1560157212832909</v>
      </c>
      <c r="M7" s="126"/>
      <c r="N7" s="126"/>
      <c r="O7" s="126"/>
      <c r="P7" s="126"/>
      <c r="Q7" s="126"/>
      <c r="R7" s="127"/>
      <c r="S7" s="126"/>
      <c r="T7" s="126"/>
      <c r="U7" s="125"/>
      <c r="V7" s="125"/>
    </row>
    <row r="8" spans="1:22" ht="15" customHeight="1" x14ac:dyDescent="0.3">
      <c r="A8" s="120" t="s">
        <v>188</v>
      </c>
      <c r="B8" s="114">
        <v>11.445893905971189</v>
      </c>
      <c r="C8" s="136">
        <v>5.5889954612648589</v>
      </c>
      <c r="D8" s="136">
        <v>1.9552741220030758</v>
      </c>
      <c r="E8" s="136">
        <v>1.2550067228226698</v>
      </c>
      <c r="F8" s="136">
        <v>1.028344665640994</v>
      </c>
      <c r="G8" s="136">
        <v>5.2440661694501376</v>
      </c>
      <c r="H8" s="136">
        <v>6.2588234857321359</v>
      </c>
      <c r="I8" s="114">
        <v>10.163133765322534</v>
      </c>
      <c r="J8" s="136">
        <v>15.672016426944937</v>
      </c>
      <c r="K8" s="114">
        <v>5.6390398005013846</v>
      </c>
      <c r="M8" s="126"/>
      <c r="N8" s="126"/>
      <c r="O8" s="126"/>
      <c r="P8" s="126"/>
      <c r="Q8" s="126"/>
      <c r="R8" s="127"/>
      <c r="S8" s="126"/>
      <c r="T8" s="126"/>
      <c r="U8" s="125"/>
      <c r="V8" s="125"/>
    </row>
    <row r="9" spans="1:22" ht="15" customHeight="1" x14ac:dyDescent="0.3">
      <c r="A9" s="120"/>
      <c r="B9" s="114"/>
      <c r="C9" s="136"/>
      <c r="D9" s="136"/>
      <c r="E9" s="136"/>
      <c r="F9" s="136"/>
      <c r="G9" s="136"/>
      <c r="H9" s="136"/>
      <c r="I9" s="114"/>
      <c r="J9" s="136"/>
      <c r="K9" s="114"/>
      <c r="M9" s="126"/>
      <c r="N9" s="126"/>
      <c r="O9" s="126"/>
      <c r="P9" s="126"/>
      <c r="Q9" s="126"/>
      <c r="R9" s="127"/>
      <c r="S9" s="126"/>
      <c r="T9" s="126"/>
      <c r="U9" s="125"/>
      <c r="V9" s="125"/>
    </row>
    <row r="10" spans="1:22" ht="15" customHeight="1" x14ac:dyDescent="0.3">
      <c r="A10" s="120" t="s">
        <v>187</v>
      </c>
      <c r="B10" s="114"/>
      <c r="C10" s="136"/>
      <c r="D10" s="136"/>
      <c r="E10" s="136"/>
      <c r="F10" s="136"/>
      <c r="G10" s="136"/>
      <c r="H10" s="136"/>
      <c r="I10" s="114"/>
      <c r="J10" s="136"/>
      <c r="K10" s="114"/>
      <c r="M10" s="126"/>
      <c r="N10" s="126"/>
      <c r="O10" s="126"/>
      <c r="P10" s="126"/>
      <c r="Q10" s="126"/>
      <c r="R10" s="127"/>
      <c r="S10" s="126"/>
      <c r="T10" s="126"/>
      <c r="U10" s="125"/>
      <c r="V10" s="125"/>
    </row>
    <row r="11" spans="1:22" ht="15" customHeight="1" x14ac:dyDescent="0.3">
      <c r="A11" s="135" t="s">
        <v>186</v>
      </c>
      <c r="B11" s="129">
        <v>7.9560021064468263</v>
      </c>
      <c r="C11" s="130">
        <v>4.793364818516098</v>
      </c>
      <c r="D11" s="129">
        <v>1.3309865157995733</v>
      </c>
      <c r="E11" s="129">
        <v>0.6215123084709312</v>
      </c>
      <c r="F11" s="129">
        <v>0.7193674006497246</v>
      </c>
      <c r="G11" s="129">
        <v>4.3395826744473514</v>
      </c>
      <c r="H11" s="129">
        <v>4.1348147324515123</v>
      </c>
      <c r="I11" s="128">
        <v>6.459420188749907</v>
      </c>
      <c r="J11" s="129">
        <v>20.574901642623857</v>
      </c>
      <c r="K11" s="128">
        <v>4.8393038209891674</v>
      </c>
      <c r="M11" s="126"/>
      <c r="N11" s="126"/>
      <c r="O11" s="126"/>
      <c r="P11" s="126"/>
      <c r="Q11" s="126"/>
      <c r="R11" s="127"/>
      <c r="S11" s="126"/>
      <c r="T11" s="126"/>
      <c r="U11" s="125"/>
      <c r="V11" s="125"/>
    </row>
    <row r="12" spans="1:22" ht="15" customHeight="1" x14ac:dyDescent="0.3">
      <c r="A12" s="135" t="s">
        <v>185</v>
      </c>
      <c r="B12" s="129">
        <v>8.1227858362165293</v>
      </c>
      <c r="C12" s="130">
        <v>4.1621846188021996</v>
      </c>
      <c r="D12" s="129">
        <v>1.6685491897846947</v>
      </c>
      <c r="E12" s="129">
        <v>0.78965982657922673</v>
      </c>
      <c r="F12" s="129">
        <v>0.91648093100992523</v>
      </c>
      <c r="G12" s="129">
        <v>4.8402971525973681</v>
      </c>
      <c r="H12" s="129">
        <v>4.9367717800387423</v>
      </c>
      <c r="I12" s="128">
        <v>8.086895232975337</v>
      </c>
      <c r="J12" s="130">
        <v>11.631248794206554</v>
      </c>
      <c r="K12" s="128">
        <v>4.4499758310377562</v>
      </c>
      <c r="M12" s="126"/>
      <c r="N12" s="126"/>
      <c r="O12" s="126"/>
      <c r="P12" s="126"/>
      <c r="Q12" s="126"/>
      <c r="R12" s="127"/>
      <c r="S12" s="126"/>
      <c r="T12" s="126"/>
      <c r="U12" s="125"/>
      <c r="V12" s="125"/>
    </row>
    <row r="13" spans="1:22" ht="15" customHeight="1" x14ac:dyDescent="0.3">
      <c r="A13" s="134" t="s">
        <v>184</v>
      </c>
      <c r="B13" s="129">
        <v>11.731915627678214</v>
      </c>
      <c r="C13" s="130">
        <v>5.6104808807954649</v>
      </c>
      <c r="D13" s="129">
        <v>2.6766803383006645</v>
      </c>
      <c r="E13" s="129">
        <v>1.5181662256393447</v>
      </c>
      <c r="F13" s="129">
        <v>1.1606000905999698</v>
      </c>
      <c r="G13" s="129">
        <v>7.5416994517613452</v>
      </c>
      <c r="H13" s="129">
        <v>7.2934083353489321</v>
      </c>
      <c r="I13" s="128">
        <v>14.137112380611066</v>
      </c>
      <c r="J13" s="130">
        <v>14.156661803913286</v>
      </c>
      <c r="K13" s="128">
        <v>5.8158621296267894</v>
      </c>
      <c r="M13" s="126"/>
      <c r="N13" s="126"/>
      <c r="O13" s="126"/>
      <c r="P13" s="126"/>
      <c r="Q13" s="126"/>
      <c r="R13" s="127"/>
      <c r="S13" s="126"/>
      <c r="T13" s="126"/>
      <c r="U13" s="125"/>
      <c r="V13" s="125"/>
    </row>
    <row r="14" spans="1:22" ht="15" customHeight="1" x14ac:dyDescent="0.3">
      <c r="A14" s="118"/>
      <c r="B14" s="129"/>
      <c r="C14" s="130"/>
      <c r="D14" s="129"/>
      <c r="E14" s="129"/>
      <c r="F14" s="129"/>
      <c r="G14" s="129"/>
      <c r="H14" s="129"/>
      <c r="I14" s="128"/>
      <c r="J14" s="130"/>
      <c r="K14" s="128"/>
      <c r="M14" s="126"/>
      <c r="N14" s="126"/>
      <c r="O14" s="126"/>
      <c r="P14" s="126"/>
      <c r="Q14" s="126"/>
      <c r="R14" s="127"/>
      <c r="S14" s="126"/>
      <c r="T14" s="126"/>
      <c r="U14" s="125"/>
      <c r="V14" s="125"/>
    </row>
    <row r="15" spans="1:22" ht="15" customHeight="1" x14ac:dyDescent="0.3">
      <c r="A15" s="120" t="s">
        <v>183</v>
      </c>
      <c r="B15" s="129"/>
      <c r="C15" s="130"/>
      <c r="D15" s="129"/>
      <c r="E15" s="129"/>
      <c r="F15" s="129"/>
      <c r="G15" s="129"/>
      <c r="H15" s="129"/>
      <c r="I15" s="128"/>
      <c r="J15" s="130"/>
      <c r="K15" s="128"/>
      <c r="M15" s="126"/>
      <c r="N15" s="126"/>
      <c r="O15" s="126"/>
      <c r="P15" s="126"/>
      <c r="Q15" s="126"/>
      <c r="R15" s="127"/>
      <c r="S15" s="126"/>
      <c r="T15" s="126"/>
      <c r="U15" s="125"/>
      <c r="V15" s="125"/>
    </row>
    <row r="16" spans="1:22" ht="15" customHeight="1" x14ac:dyDescent="0.3">
      <c r="A16" s="133" t="s">
        <v>182</v>
      </c>
      <c r="B16" s="129"/>
      <c r="C16" s="130"/>
      <c r="D16" s="129"/>
      <c r="E16" s="129"/>
      <c r="F16" s="129"/>
      <c r="G16" s="129"/>
      <c r="H16" s="129"/>
      <c r="I16" s="128"/>
      <c r="J16" s="130"/>
      <c r="K16" s="128"/>
      <c r="M16" s="126"/>
      <c r="N16" s="126"/>
      <c r="O16" s="126"/>
      <c r="P16" s="126"/>
      <c r="Q16" s="126"/>
      <c r="R16" s="127"/>
      <c r="S16" s="126"/>
      <c r="T16" s="126"/>
      <c r="U16" s="125"/>
      <c r="V16" s="125"/>
    </row>
    <row r="17" spans="1:22" ht="15" customHeight="1" x14ac:dyDescent="0.3">
      <c r="A17" s="156" t="s">
        <v>21</v>
      </c>
      <c r="B17" s="157">
        <v>13.705875428113817</v>
      </c>
      <c r="C17" s="158">
        <v>7.752171872134717</v>
      </c>
      <c r="D17" s="157">
        <v>2.2038937064330399</v>
      </c>
      <c r="E17" s="157">
        <v>1.3451195333839807</v>
      </c>
      <c r="F17" s="157">
        <v>1.4087336789998421</v>
      </c>
      <c r="G17" s="157">
        <v>4.9238691421134124</v>
      </c>
      <c r="H17" s="157">
        <v>6.0215008881792045</v>
      </c>
      <c r="I17" s="159">
        <v>10.305812148107954</v>
      </c>
      <c r="J17" s="158">
        <v>30.547921536248065</v>
      </c>
      <c r="K17" s="159">
        <v>7.4478006034177202</v>
      </c>
      <c r="M17" s="126"/>
      <c r="N17" s="126"/>
      <c r="O17" s="126"/>
      <c r="P17" s="126"/>
      <c r="Q17" s="126"/>
      <c r="R17" s="127"/>
      <c r="S17" s="126"/>
      <c r="T17" s="126"/>
      <c r="U17" s="125"/>
      <c r="V17" s="125"/>
    </row>
    <row r="18" spans="1:22" ht="15" customHeight="1" x14ac:dyDescent="0.3">
      <c r="A18" s="124" t="s">
        <v>53</v>
      </c>
      <c r="B18" s="129">
        <v>8.3902062779370166</v>
      </c>
      <c r="C18" s="130">
        <v>5.4653462288826864</v>
      </c>
      <c r="D18" s="129">
        <v>1.2714951671509822</v>
      </c>
      <c r="E18" s="129">
        <v>0.65037658726872605</v>
      </c>
      <c r="F18" s="129">
        <v>0.59964586690129207</v>
      </c>
      <c r="G18" s="129">
        <v>4.574109295179178</v>
      </c>
      <c r="H18" s="129">
        <v>4.3890970203489994</v>
      </c>
      <c r="I18" s="128">
        <v>6.4843744225531328</v>
      </c>
      <c r="J18" s="130">
        <v>26.203478573754978</v>
      </c>
      <c r="K18" s="128">
        <v>5.4294555526176316</v>
      </c>
      <c r="M18" s="126"/>
      <c r="N18" s="126"/>
      <c r="O18" s="126"/>
      <c r="P18" s="126"/>
      <c r="Q18" s="126"/>
      <c r="R18" s="127"/>
      <c r="S18" s="126"/>
      <c r="T18" s="126"/>
      <c r="U18" s="125"/>
      <c r="V18" s="125"/>
    </row>
    <row r="19" spans="1:22" ht="15" customHeight="1" x14ac:dyDescent="0.3">
      <c r="A19" s="124" t="s">
        <v>52</v>
      </c>
      <c r="B19" s="129">
        <v>9.0352737905933935</v>
      </c>
      <c r="C19" s="130">
        <v>5.8855405817845936</v>
      </c>
      <c r="D19" s="129">
        <v>1.3623310022950947</v>
      </c>
      <c r="E19" s="129">
        <v>0.67848694847666757</v>
      </c>
      <c r="F19" s="129">
        <v>0.79804920857145545</v>
      </c>
      <c r="G19" s="129">
        <v>4.2905853240596281</v>
      </c>
      <c r="H19" s="129">
        <v>4.830430204737362</v>
      </c>
      <c r="I19" s="128">
        <v>8.7149474675755929</v>
      </c>
      <c r="J19" s="130">
        <v>27.984650046830097</v>
      </c>
      <c r="K19" s="128">
        <v>5.7985207252981006</v>
      </c>
      <c r="M19" s="126"/>
      <c r="N19" s="126"/>
      <c r="O19" s="126"/>
      <c r="P19" s="126"/>
      <c r="Q19" s="126"/>
      <c r="R19" s="127"/>
      <c r="S19" s="126"/>
      <c r="T19" s="126"/>
      <c r="U19" s="125"/>
      <c r="V19" s="125"/>
    </row>
    <row r="20" spans="1:22" ht="15" customHeight="1" x14ac:dyDescent="0.3">
      <c r="A20" s="124" t="s">
        <v>51</v>
      </c>
      <c r="B20" s="129">
        <v>23.736565957318309</v>
      </c>
      <c r="C20" s="130">
        <v>10.556145280317889</v>
      </c>
      <c r="D20" s="129">
        <v>3.4265215965252871</v>
      </c>
      <c r="E20" s="129">
        <v>2.7900275356175328</v>
      </c>
      <c r="F20" s="129">
        <v>1.5611462359673454</v>
      </c>
      <c r="G20" s="129">
        <v>11.164096321211753</v>
      </c>
      <c r="H20" s="129">
        <v>8.8345507974107633</v>
      </c>
      <c r="I20" s="128">
        <v>16.044465170212408</v>
      </c>
      <c r="J20" s="130">
        <v>26.673542855629808</v>
      </c>
      <c r="K20" s="128">
        <v>11.252299927974812</v>
      </c>
      <c r="M20" s="126"/>
      <c r="N20" s="126"/>
      <c r="O20" s="126"/>
      <c r="P20" s="126"/>
      <c r="Q20" s="126"/>
      <c r="R20" s="127"/>
      <c r="S20" s="126"/>
      <c r="T20" s="126"/>
      <c r="U20" s="125"/>
      <c r="V20" s="125"/>
    </row>
    <row r="21" spans="1:22" ht="15" customHeight="1" x14ac:dyDescent="0.3">
      <c r="A21" s="124" t="s">
        <v>50</v>
      </c>
      <c r="B21" s="129">
        <v>21.045008540846908</v>
      </c>
      <c r="C21" s="130">
        <v>13.70863292932081</v>
      </c>
      <c r="D21" s="129">
        <v>3.8324270257727435</v>
      </c>
      <c r="E21" s="129">
        <v>2.2412859541907477</v>
      </c>
      <c r="F21" s="129">
        <v>1.8043552486430801</v>
      </c>
      <c r="G21" s="129">
        <v>10.886493541896661</v>
      </c>
      <c r="H21" s="129">
        <v>9.9664750393220505</v>
      </c>
      <c r="I21" s="128">
        <v>17.273970812464931</v>
      </c>
      <c r="J21" s="130">
        <v>66.157204177327685</v>
      </c>
      <c r="K21" s="128">
        <v>13.70801203188409</v>
      </c>
      <c r="M21" s="126"/>
      <c r="N21" s="126"/>
      <c r="O21" s="126"/>
      <c r="P21" s="126"/>
      <c r="Q21" s="126"/>
      <c r="R21" s="127"/>
      <c r="S21" s="126"/>
      <c r="T21" s="126"/>
      <c r="U21" s="125"/>
      <c r="V21" s="125"/>
    </row>
    <row r="22" spans="1:22" ht="15" customHeight="1" x14ac:dyDescent="0.3">
      <c r="A22" s="124" t="s">
        <v>49</v>
      </c>
      <c r="B22" s="129">
        <v>9.3703358476964134</v>
      </c>
      <c r="C22" s="130">
        <v>6.1037986423813972</v>
      </c>
      <c r="D22" s="129">
        <v>1.5270462002336818</v>
      </c>
      <c r="E22" s="129">
        <v>0.88375956541442513</v>
      </c>
      <c r="F22" s="129">
        <v>0.7361296677878888</v>
      </c>
      <c r="G22" s="129">
        <v>4.2742176276057453</v>
      </c>
      <c r="H22" s="129">
        <v>4.6199866172491388</v>
      </c>
      <c r="I22" s="128">
        <v>7.4339444259598908</v>
      </c>
      <c r="J22" s="130">
        <v>29.748840118822034</v>
      </c>
      <c r="K22" s="128">
        <v>6.1640672902432332</v>
      </c>
      <c r="M22" s="126"/>
      <c r="N22" s="126"/>
      <c r="O22" s="126"/>
      <c r="P22" s="126"/>
      <c r="Q22" s="126"/>
      <c r="R22" s="127"/>
      <c r="S22" s="126"/>
      <c r="T22" s="126"/>
      <c r="U22" s="125"/>
      <c r="V22" s="125"/>
    </row>
    <row r="23" spans="1:22" ht="15" customHeight="1" x14ac:dyDescent="0.3">
      <c r="A23" s="156" t="s">
        <v>22</v>
      </c>
      <c r="B23" s="157">
        <v>7.3685497844016554</v>
      </c>
      <c r="C23" s="158">
        <v>3.7719492272917541</v>
      </c>
      <c r="D23" s="157">
        <v>1.9977720947237749</v>
      </c>
      <c r="E23" s="157">
        <v>1.2142853503343631</v>
      </c>
      <c r="F23" s="157">
        <v>1.0618429941541492</v>
      </c>
      <c r="G23" s="157">
        <v>5.0058605909633664</v>
      </c>
      <c r="H23" s="157">
        <v>6.4721883273003975</v>
      </c>
      <c r="I23" s="159">
        <v>7.6935319702829368</v>
      </c>
      <c r="J23" s="158">
        <v>8.4349349066607253</v>
      </c>
      <c r="K23" s="159">
        <v>3.921559571231362</v>
      </c>
      <c r="M23" s="126"/>
      <c r="N23" s="126"/>
      <c r="O23" s="126"/>
      <c r="P23" s="126"/>
      <c r="Q23" s="126"/>
      <c r="R23" s="127"/>
      <c r="S23" s="126"/>
      <c r="T23" s="126"/>
      <c r="U23" s="125"/>
      <c r="V23" s="125"/>
    </row>
    <row r="24" spans="1:22" ht="15" customHeight="1" x14ac:dyDescent="0.3">
      <c r="A24" s="124" t="s">
        <v>48</v>
      </c>
      <c r="B24" s="129">
        <v>4.377573379573942</v>
      </c>
      <c r="C24" s="130">
        <v>2.2537990375870343</v>
      </c>
      <c r="D24" s="129">
        <v>1.7141641353250214</v>
      </c>
      <c r="E24" s="129">
        <v>0.77763312609223734</v>
      </c>
      <c r="F24" s="129">
        <v>0.78088648101259239</v>
      </c>
      <c r="G24" s="129">
        <v>5.6240366342754839</v>
      </c>
      <c r="H24" s="129">
        <v>6.4438544365540196</v>
      </c>
      <c r="I24" s="128">
        <v>8.2114203124759353</v>
      </c>
      <c r="J24" s="130">
        <v>4.8701754261233567</v>
      </c>
      <c r="K24" s="128">
        <v>2.2766247585447608</v>
      </c>
      <c r="M24" s="126"/>
      <c r="N24" s="126"/>
      <c r="O24" s="126"/>
      <c r="P24" s="126"/>
      <c r="Q24" s="126"/>
      <c r="R24" s="127"/>
      <c r="S24" s="126"/>
      <c r="T24" s="126"/>
      <c r="U24" s="125"/>
      <c r="V24" s="125"/>
    </row>
    <row r="25" spans="1:22" ht="15" customHeight="1" x14ac:dyDescent="0.3">
      <c r="A25" s="124" t="s">
        <v>47</v>
      </c>
      <c r="B25" s="129">
        <v>7.3780577309547857</v>
      </c>
      <c r="C25" s="130">
        <v>3.7986020955988855</v>
      </c>
      <c r="D25" s="129">
        <v>2.5365154581154217</v>
      </c>
      <c r="E25" s="129">
        <v>1.4303642456324883</v>
      </c>
      <c r="F25" s="129">
        <v>1.130214651763586</v>
      </c>
      <c r="G25" s="129">
        <v>5.2099293734732655</v>
      </c>
      <c r="H25" s="129">
        <v>6.9786867381073998</v>
      </c>
      <c r="I25" s="128">
        <v>10.633269746390678</v>
      </c>
      <c r="J25" s="130">
        <v>8.3189390175405435</v>
      </c>
      <c r="K25" s="128">
        <v>3.8887926768650911</v>
      </c>
      <c r="M25" s="126"/>
      <c r="N25" s="126"/>
      <c r="O25" s="126"/>
      <c r="P25" s="126"/>
      <c r="Q25" s="126"/>
      <c r="R25" s="127"/>
      <c r="S25" s="126"/>
      <c r="T25" s="126"/>
      <c r="U25" s="125"/>
      <c r="V25" s="125"/>
    </row>
    <row r="26" spans="1:22" ht="15" customHeight="1" x14ac:dyDescent="0.3">
      <c r="A26" s="124" t="s">
        <v>181</v>
      </c>
      <c r="B26" s="129">
        <v>10.714854364508209</v>
      </c>
      <c r="C26" s="130">
        <v>5.5165559456513789</v>
      </c>
      <c r="D26" s="129">
        <v>1.4987369971086173</v>
      </c>
      <c r="E26" s="129">
        <v>0.72891898231800389</v>
      </c>
      <c r="F26" s="129">
        <v>0.78212176409341105</v>
      </c>
      <c r="G26" s="129">
        <v>4.9988825517556021</v>
      </c>
      <c r="H26" s="129">
        <v>5.1530401282499199</v>
      </c>
      <c r="I26" s="128">
        <v>7.4144380332182713</v>
      </c>
      <c r="J26" s="130">
        <v>12.074729768373587</v>
      </c>
      <c r="K26" s="128">
        <v>5.6444843025497349</v>
      </c>
      <c r="M26" s="126"/>
      <c r="N26" s="126"/>
      <c r="O26" s="126"/>
      <c r="P26" s="126"/>
      <c r="Q26" s="126"/>
      <c r="R26" s="127"/>
      <c r="S26" s="126"/>
      <c r="T26" s="126"/>
      <c r="U26" s="125"/>
      <c r="V26" s="125"/>
    </row>
    <row r="27" spans="1:22" ht="15" customHeight="1" x14ac:dyDescent="0.3">
      <c r="A27" s="124" t="s">
        <v>46</v>
      </c>
      <c r="B27" s="129">
        <v>5.9456331304412826</v>
      </c>
      <c r="C27" s="130">
        <v>3.0611165285682458</v>
      </c>
      <c r="D27" s="129">
        <v>1.7845627857083599</v>
      </c>
      <c r="E27" s="129">
        <v>0.83624578460264942</v>
      </c>
      <c r="F27" s="129">
        <v>0.71958540113146252</v>
      </c>
      <c r="G27" s="129">
        <v>4.7891709260992306</v>
      </c>
      <c r="H27" s="129">
        <v>5.016922278540485</v>
      </c>
      <c r="I27" s="128">
        <v>6.7559773414676458</v>
      </c>
      <c r="J27" s="130">
        <v>7.0916038128434744</v>
      </c>
      <c r="K27" s="128">
        <v>3.3150593983759609</v>
      </c>
      <c r="M27" s="126"/>
      <c r="N27" s="126"/>
      <c r="O27" s="126"/>
      <c r="P27" s="126"/>
      <c r="Q27" s="126"/>
      <c r="R27" s="127"/>
      <c r="S27" s="126"/>
      <c r="T27" s="126"/>
      <c r="U27" s="125"/>
      <c r="V27" s="125"/>
    </row>
    <row r="28" spans="1:22" ht="15" customHeight="1" x14ac:dyDescent="0.3">
      <c r="A28" s="124" t="s">
        <v>180</v>
      </c>
      <c r="B28" s="129">
        <v>10.957112474402573</v>
      </c>
      <c r="C28" s="130">
        <v>4.8728561385231002</v>
      </c>
      <c r="D28" s="129">
        <v>2.3744070086146549</v>
      </c>
      <c r="E28" s="129">
        <v>1.4504840763221156</v>
      </c>
      <c r="F28" s="129">
        <v>1.0644789490741191</v>
      </c>
      <c r="G28" s="129">
        <v>9.1993113622688707</v>
      </c>
      <c r="H28" s="129">
        <v>6.456055683998196</v>
      </c>
      <c r="I28" s="128">
        <v>10.575663868332445</v>
      </c>
      <c r="J28" s="130">
        <v>11.701614491435944</v>
      </c>
      <c r="K28" s="128">
        <v>4.9363549721098634</v>
      </c>
      <c r="M28" s="126"/>
      <c r="N28" s="126"/>
      <c r="O28" s="126"/>
      <c r="P28" s="126"/>
      <c r="Q28" s="126"/>
      <c r="R28" s="127"/>
      <c r="S28" s="126"/>
      <c r="T28" s="126"/>
      <c r="U28" s="125"/>
      <c r="V28" s="125"/>
    </row>
    <row r="29" spans="1:22" ht="15" customHeight="1" x14ac:dyDescent="0.3">
      <c r="A29" s="156" t="s">
        <v>23</v>
      </c>
      <c r="B29" s="157">
        <v>14.897567060909482</v>
      </c>
      <c r="C29" s="158">
        <v>6.4824998301046994</v>
      </c>
      <c r="D29" s="157">
        <v>2.8271859428785673</v>
      </c>
      <c r="E29" s="155" t="s">
        <v>166</v>
      </c>
      <c r="F29" s="157">
        <v>1.2724484760551007</v>
      </c>
      <c r="G29" s="157">
        <v>8.3763249882467772</v>
      </c>
      <c r="H29" s="157">
        <v>7.3922789996293226</v>
      </c>
      <c r="I29" s="159">
        <v>10.905940486910914</v>
      </c>
      <c r="J29" s="158">
        <v>14.452551924934658</v>
      </c>
      <c r="K29" s="159">
        <v>6.4372006407178466</v>
      </c>
      <c r="M29" s="126"/>
      <c r="N29" s="126"/>
      <c r="O29" s="126"/>
      <c r="P29" s="132"/>
      <c r="Q29" s="126"/>
      <c r="R29" s="127"/>
      <c r="S29" s="126"/>
      <c r="T29" s="126"/>
      <c r="U29" s="131"/>
      <c r="V29" s="131"/>
    </row>
    <row r="30" spans="1:22" ht="15" customHeight="1" x14ac:dyDescent="0.3">
      <c r="A30" s="124" t="s">
        <v>31</v>
      </c>
      <c r="B30" s="129">
        <v>14.905677223145338</v>
      </c>
      <c r="C30" s="130">
        <v>6.4860288711287204</v>
      </c>
      <c r="D30" s="129">
        <v>2.8504373771192655</v>
      </c>
      <c r="E30" s="122" t="s">
        <v>166</v>
      </c>
      <c r="F30" s="129">
        <v>1.2772800774533832</v>
      </c>
      <c r="G30" s="129">
        <v>8.3972946322196247</v>
      </c>
      <c r="H30" s="129">
        <v>7.4569230419600592</v>
      </c>
      <c r="I30" s="128">
        <v>10.976694831107585</v>
      </c>
      <c r="J30" s="130">
        <v>14.519807986292419</v>
      </c>
      <c r="K30" s="128">
        <v>6.4671566487303407</v>
      </c>
      <c r="M30" s="126"/>
      <c r="N30" s="126"/>
      <c r="O30" s="126"/>
      <c r="P30" s="132"/>
      <c r="Q30" s="126"/>
      <c r="R30" s="127"/>
      <c r="S30" s="126"/>
      <c r="T30" s="126"/>
      <c r="U30" s="131"/>
      <c r="V30" s="131"/>
    </row>
    <row r="31" spans="1:22" ht="15" customHeight="1" x14ac:dyDescent="0.3">
      <c r="A31" s="124" t="s">
        <v>43</v>
      </c>
      <c r="B31" s="129">
        <v>14.695274022481588</v>
      </c>
      <c r="C31" s="130">
        <v>6.3944744107943761</v>
      </c>
      <c r="D31" s="129">
        <v>1.8747675428143526</v>
      </c>
      <c r="E31" s="122" t="s">
        <v>166</v>
      </c>
      <c r="F31" s="129">
        <v>0.92929850102619294</v>
      </c>
      <c r="G31" s="129">
        <v>7.0547071964339469</v>
      </c>
      <c r="H31" s="129">
        <v>6.198546078831261</v>
      </c>
      <c r="I31" s="128">
        <v>9.1205299712703454</v>
      </c>
      <c r="J31" s="130">
        <v>13.484143441448145</v>
      </c>
      <c r="K31" s="128">
        <v>6.0058692230724358</v>
      </c>
      <c r="M31" s="126"/>
      <c r="N31" s="126"/>
      <c r="O31" s="126"/>
      <c r="P31" s="132"/>
      <c r="Q31" s="126"/>
      <c r="R31" s="127"/>
      <c r="S31" s="126"/>
      <c r="T31" s="126"/>
      <c r="U31" s="131"/>
      <c r="V31" s="131"/>
    </row>
    <row r="32" spans="1:22" ht="15" customHeight="1" x14ac:dyDescent="0.3">
      <c r="A32" s="156" t="s">
        <v>25</v>
      </c>
      <c r="B32" s="157">
        <v>21.084686670763016</v>
      </c>
      <c r="C32" s="158">
        <v>9.0838113695375551</v>
      </c>
      <c r="D32" s="157">
        <v>2.7739611536141591</v>
      </c>
      <c r="E32" s="157">
        <v>1.6287628172199522</v>
      </c>
      <c r="F32" s="157">
        <v>1.2691325918358058</v>
      </c>
      <c r="G32" s="157">
        <v>7.1677083080358726</v>
      </c>
      <c r="H32" s="157">
        <v>7.816823562319585</v>
      </c>
      <c r="I32" s="159">
        <v>16.125906367427739</v>
      </c>
      <c r="J32" s="158">
        <v>22.568801266313894</v>
      </c>
      <c r="K32" s="159">
        <v>9.1374320084226444</v>
      </c>
      <c r="M32" s="126"/>
      <c r="N32" s="126"/>
      <c r="O32" s="126"/>
      <c r="P32" s="126"/>
      <c r="Q32" s="126"/>
      <c r="R32" s="127"/>
      <c r="S32" s="126"/>
      <c r="T32" s="126"/>
      <c r="U32" s="131"/>
      <c r="V32" s="131"/>
    </row>
    <row r="33" spans="1:22" ht="15" customHeight="1" x14ac:dyDescent="0.3">
      <c r="A33" s="124" t="s">
        <v>41</v>
      </c>
      <c r="B33" s="129">
        <v>12.296771089598129</v>
      </c>
      <c r="C33" s="130">
        <v>5.2977571247090269</v>
      </c>
      <c r="D33" s="129">
        <v>2.2522634796800314</v>
      </c>
      <c r="E33" s="129">
        <v>1.0399787123880546</v>
      </c>
      <c r="F33" s="129">
        <v>1.0119677427629474</v>
      </c>
      <c r="G33" s="129">
        <v>6.1541981703428901</v>
      </c>
      <c r="H33" s="129">
        <v>5.8413634703294717</v>
      </c>
      <c r="I33" s="128">
        <v>10.229427135111672</v>
      </c>
      <c r="J33" s="130">
        <v>13.467358445942454</v>
      </c>
      <c r="K33" s="128">
        <v>5.4525302731310816</v>
      </c>
      <c r="M33" s="126"/>
      <c r="N33" s="126"/>
      <c r="O33" s="126"/>
      <c r="P33" s="126"/>
      <c r="Q33" s="126"/>
      <c r="R33" s="127"/>
      <c r="S33" s="126"/>
      <c r="T33" s="126"/>
      <c r="U33" s="131"/>
      <c r="V33" s="131"/>
    </row>
    <row r="34" spans="1:22" ht="15" customHeight="1" x14ac:dyDescent="0.3">
      <c r="A34" s="124" t="s">
        <v>179</v>
      </c>
      <c r="B34" s="129">
        <v>12.658007403860651</v>
      </c>
      <c r="C34" s="130">
        <v>5.4533867809532364</v>
      </c>
      <c r="D34" s="129">
        <v>2.883719724167118</v>
      </c>
      <c r="E34" s="129">
        <v>1.6906698628547556</v>
      </c>
      <c r="F34" s="129">
        <v>1.3281996826302767</v>
      </c>
      <c r="G34" s="129">
        <v>8.3112595093854083</v>
      </c>
      <c r="H34" s="129">
        <v>8.9150766960874108</v>
      </c>
      <c r="I34" s="128">
        <v>12.574650293662396</v>
      </c>
      <c r="J34" s="130">
        <v>14.04563018329749</v>
      </c>
      <c r="K34" s="128">
        <v>5.6866551883236687</v>
      </c>
      <c r="M34" s="126"/>
      <c r="N34" s="126"/>
      <c r="O34" s="126"/>
      <c r="P34" s="126"/>
      <c r="Q34" s="126"/>
      <c r="R34" s="127"/>
      <c r="S34" s="126"/>
      <c r="T34" s="126"/>
      <c r="U34" s="125"/>
      <c r="V34" s="125"/>
    </row>
    <row r="35" spans="1:22" x14ac:dyDescent="0.3">
      <c r="A35" s="124" t="s">
        <v>39</v>
      </c>
      <c r="B35" s="129">
        <v>24.888409371809487</v>
      </c>
      <c r="C35" s="130">
        <v>10.722550424941485</v>
      </c>
      <c r="D35" s="129">
        <v>2.74183027482544</v>
      </c>
      <c r="E35" s="129">
        <v>1.6208309306328927</v>
      </c>
      <c r="F35" s="129">
        <v>1.2492212890406234</v>
      </c>
      <c r="G35" s="129">
        <v>5.58331940790017</v>
      </c>
      <c r="H35" s="129">
        <v>7.7105676193905186</v>
      </c>
      <c r="I35" s="128">
        <v>16.840744765218087</v>
      </c>
      <c r="J35" s="130">
        <v>26.690516541956072</v>
      </c>
      <c r="K35" s="128">
        <v>10.806191135008218</v>
      </c>
      <c r="M35" s="126"/>
      <c r="N35" s="126"/>
      <c r="O35" s="126"/>
      <c r="P35" s="126"/>
      <c r="Q35" s="126"/>
      <c r="R35" s="127"/>
      <c r="S35" s="126"/>
      <c r="T35" s="126"/>
      <c r="U35" s="125"/>
      <c r="V35" s="125"/>
    </row>
    <row r="36" spans="1:22" x14ac:dyDescent="0.3">
      <c r="A36" s="156" t="s">
        <v>27</v>
      </c>
      <c r="B36" s="157">
        <v>10.481924594778159</v>
      </c>
      <c r="C36" s="158">
        <v>5.3966317672715176</v>
      </c>
      <c r="D36" s="157">
        <v>1.8403533620786903</v>
      </c>
      <c r="E36" s="157">
        <v>0.98633988951826534</v>
      </c>
      <c r="F36" s="157">
        <v>0.97383903658223181</v>
      </c>
      <c r="G36" s="157">
        <v>4.4334558496579284</v>
      </c>
      <c r="H36" s="157">
        <v>5.3106391353393061</v>
      </c>
      <c r="I36" s="159">
        <v>8.3113200448687987</v>
      </c>
      <c r="J36" s="157">
        <v>12.064406885801317</v>
      </c>
      <c r="K36" s="159">
        <v>5.6396587412532115</v>
      </c>
      <c r="M36" s="126"/>
      <c r="N36" s="126"/>
      <c r="O36" s="126"/>
      <c r="P36" s="126"/>
      <c r="Q36" s="126"/>
      <c r="R36" s="127"/>
      <c r="S36" s="126"/>
      <c r="T36" s="126"/>
      <c r="U36" s="125"/>
      <c r="V36" s="125"/>
    </row>
    <row r="37" spans="1:22" x14ac:dyDescent="0.3">
      <c r="A37" s="124" t="s">
        <v>36</v>
      </c>
      <c r="B37" s="115">
        <v>10.391950694223812</v>
      </c>
      <c r="C37" s="119">
        <v>5.3503085939299719</v>
      </c>
      <c r="D37" s="115">
        <v>1.8310213029453111</v>
      </c>
      <c r="E37" s="115">
        <v>0.9861662703385361</v>
      </c>
      <c r="F37" s="115">
        <v>0.97502674231467545</v>
      </c>
      <c r="G37" s="115">
        <v>4.5533392098582688</v>
      </c>
      <c r="H37" s="115">
        <v>5.2981638156571202</v>
      </c>
      <c r="I37" s="114">
        <v>8.2271060276001275</v>
      </c>
      <c r="J37" s="115">
        <v>11.914634288221247</v>
      </c>
      <c r="K37" s="114">
        <v>5.569645656719671</v>
      </c>
    </row>
    <row r="38" spans="1:22" x14ac:dyDescent="0.3">
      <c r="A38" s="124" t="s">
        <v>35</v>
      </c>
      <c r="B38" s="115">
        <v>11.563975331015756</v>
      </c>
      <c r="C38" s="119">
        <v>5.9537269194240539</v>
      </c>
      <c r="D38" s="115">
        <v>1.8823488516706974</v>
      </c>
      <c r="E38" s="115">
        <v>0.96625564267691044</v>
      </c>
      <c r="F38" s="115">
        <v>0.80009977491717788</v>
      </c>
      <c r="G38" s="115">
        <v>3.9741014393909451</v>
      </c>
      <c r="H38" s="115">
        <v>5.6907557912970415</v>
      </c>
      <c r="I38" s="114">
        <v>8.9659491404529241</v>
      </c>
      <c r="J38" s="119">
        <v>13.149753902983672</v>
      </c>
      <c r="K38" s="114">
        <v>6.1470178556038233</v>
      </c>
    </row>
    <row r="39" spans="1:22" x14ac:dyDescent="0.3">
      <c r="A39" s="124" t="s">
        <v>34</v>
      </c>
      <c r="B39" s="115">
        <v>14.608864394721669</v>
      </c>
      <c r="C39" s="119">
        <v>7.5213917981810594</v>
      </c>
      <c r="D39" s="115">
        <v>2.3237469871323557</v>
      </c>
      <c r="E39" s="115">
        <v>1.2872345086046122</v>
      </c>
      <c r="F39" s="115">
        <v>1.0251271551484298</v>
      </c>
      <c r="G39" s="115">
        <v>4.8971997806322971</v>
      </c>
      <c r="H39" s="115">
        <v>6.6366567716017935</v>
      </c>
      <c r="I39" s="114">
        <v>12.435672491603039</v>
      </c>
      <c r="J39" s="119">
        <v>18.021317086214871</v>
      </c>
      <c r="K39" s="114">
        <v>8.4242913386634335</v>
      </c>
    </row>
    <row r="40" spans="1:22" x14ac:dyDescent="0.3">
      <c r="A40" s="150" t="s">
        <v>178</v>
      </c>
      <c r="B40" s="151"/>
      <c r="C40" s="152"/>
      <c r="D40" s="151"/>
      <c r="E40" s="151"/>
      <c r="F40" s="151"/>
      <c r="G40" s="151"/>
      <c r="H40" s="151"/>
      <c r="I40" s="153"/>
      <c r="J40" s="152"/>
      <c r="K40" s="153"/>
    </row>
    <row r="41" spans="1:22" x14ac:dyDescent="0.3">
      <c r="A41" s="154" t="s">
        <v>177</v>
      </c>
      <c r="B41" s="151">
        <v>5.8853681298657561</v>
      </c>
      <c r="C41" s="152">
        <v>3.030089018913908</v>
      </c>
      <c r="D41" s="151">
        <v>1.7844284205574916</v>
      </c>
      <c r="E41" s="151">
        <v>0.83593607392264802</v>
      </c>
      <c r="F41" s="151">
        <v>0.7477920812195622</v>
      </c>
      <c r="G41" s="151">
        <v>4.7954035517968352</v>
      </c>
      <c r="H41" s="151">
        <v>5.0677332363732628</v>
      </c>
      <c r="I41" s="153">
        <v>6.7870592167126329</v>
      </c>
      <c r="J41" s="152">
        <v>7.01151342706651</v>
      </c>
      <c r="K41" s="153">
        <v>3.2776201401917073</v>
      </c>
    </row>
    <row r="42" spans="1:22" x14ac:dyDescent="0.3">
      <c r="A42" s="154" t="s">
        <v>176</v>
      </c>
      <c r="B42" s="151">
        <v>8.1187641786804452</v>
      </c>
      <c r="C42" s="152">
        <v>4.1799557210590885</v>
      </c>
      <c r="D42" s="151">
        <v>2.4000685697518951</v>
      </c>
      <c r="E42" s="151">
        <v>1.4000916749579275</v>
      </c>
      <c r="F42" s="151">
        <v>1.0968241523504503</v>
      </c>
      <c r="G42" s="151">
        <v>5.0315104645302071</v>
      </c>
      <c r="H42" s="151">
        <v>6.8781858027828422</v>
      </c>
      <c r="I42" s="153">
        <v>8.0654363498603807</v>
      </c>
      <c r="J42" s="152">
        <v>9.2731091883876768</v>
      </c>
      <c r="K42" s="153">
        <v>4.334831524493338</v>
      </c>
    </row>
    <row r="43" spans="1:22" x14ac:dyDescent="0.3">
      <c r="A43" s="154" t="s">
        <v>175</v>
      </c>
      <c r="B43" s="151">
        <v>14.897567060909482</v>
      </c>
      <c r="C43" s="152">
        <v>6.4824998301046994</v>
      </c>
      <c r="D43" s="151">
        <v>2.8271859428785673</v>
      </c>
      <c r="E43" s="155" t="s">
        <v>166</v>
      </c>
      <c r="F43" s="151">
        <v>1.2724484760551007</v>
      </c>
      <c r="G43" s="151">
        <v>8.3763249882467772</v>
      </c>
      <c r="H43" s="151">
        <v>7.3922789996293226</v>
      </c>
      <c r="I43" s="153">
        <v>10.905940486910914</v>
      </c>
      <c r="J43" s="152">
        <v>14.452551924934658</v>
      </c>
      <c r="K43" s="153">
        <v>6.4372006407178466</v>
      </c>
    </row>
    <row r="44" spans="1:22" x14ac:dyDescent="0.3">
      <c r="A44" s="154" t="s">
        <v>25</v>
      </c>
      <c r="B44" s="151">
        <v>21.084686670763016</v>
      </c>
      <c r="C44" s="152">
        <v>9.0838113695375551</v>
      </c>
      <c r="D44" s="151">
        <v>2.7739611536141591</v>
      </c>
      <c r="E44" s="151">
        <v>1.6287628172199522</v>
      </c>
      <c r="F44" s="151">
        <v>1.2691325918358058</v>
      </c>
      <c r="G44" s="151">
        <v>7.1677083080358726</v>
      </c>
      <c r="H44" s="151">
        <v>7.816823562319585</v>
      </c>
      <c r="I44" s="153">
        <v>16.125906367427739</v>
      </c>
      <c r="J44" s="152">
        <v>22.568801266313894</v>
      </c>
      <c r="K44" s="153">
        <v>9.1374320084226444</v>
      </c>
    </row>
    <row r="45" spans="1:22" x14ac:dyDescent="0.3">
      <c r="A45" s="154" t="s">
        <v>174</v>
      </c>
      <c r="B45" s="151">
        <v>18.260826749135802</v>
      </c>
      <c r="C45" s="152">
        <v>8.1209700025357208</v>
      </c>
      <c r="D45" s="151">
        <v>2.5639953190508602</v>
      </c>
      <c r="E45" s="151">
        <v>1.5905571848168403</v>
      </c>
      <c r="F45" s="151">
        <v>1.3396803092476086</v>
      </c>
      <c r="G45" s="151">
        <v>10.700199811361783</v>
      </c>
      <c r="H45" s="151">
        <v>6.8056592376174061</v>
      </c>
      <c r="I45" s="153">
        <v>14.743783733846243</v>
      </c>
      <c r="J45" s="152">
        <v>19.364979249105001</v>
      </c>
      <c r="K45" s="153">
        <v>8.1691643209648515</v>
      </c>
    </row>
    <row r="46" spans="1:22" x14ac:dyDescent="0.3">
      <c r="A46" s="154" t="s">
        <v>27</v>
      </c>
      <c r="B46" s="151">
        <v>10.481924594778159</v>
      </c>
      <c r="C46" s="152">
        <v>5.3966317672715176</v>
      </c>
      <c r="D46" s="151">
        <v>1.8403533620786903</v>
      </c>
      <c r="E46" s="151">
        <v>0.98633988951826534</v>
      </c>
      <c r="F46" s="151">
        <v>0.97383903658223181</v>
      </c>
      <c r="G46" s="151">
        <v>4.4334558496579284</v>
      </c>
      <c r="H46" s="151">
        <v>5.3106391353393061</v>
      </c>
      <c r="I46" s="153">
        <v>8.3113200448687987</v>
      </c>
      <c r="J46" s="152">
        <v>12.064406885801317</v>
      </c>
      <c r="K46" s="153">
        <v>5.6396587412532115</v>
      </c>
    </row>
    <row r="47" spans="1:22" x14ac:dyDescent="0.3">
      <c r="A47" s="154" t="s">
        <v>154</v>
      </c>
      <c r="B47" s="151">
        <v>10.54395792689909</v>
      </c>
      <c r="C47" s="152">
        <v>6.8682912891916192</v>
      </c>
      <c r="D47" s="151">
        <v>2.0003188126133917</v>
      </c>
      <c r="E47" s="151">
        <v>1.3282130065972084</v>
      </c>
      <c r="F47" s="151">
        <v>0.7820488562076503</v>
      </c>
      <c r="G47" s="151">
        <v>4.8392144626213707</v>
      </c>
      <c r="H47" s="151">
        <v>5.8725276338596046</v>
      </c>
      <c r="I47" s="153">
        <v>8.4002011199795383</v>
      </c>
      <c r="J47" s="152">
        <v>31.488210351774253</v>
      </c>
      <c r="K47" s="153">
        <v>6.5244710947525721</v>
      </c>
    </row>
    <row r="48" spans="1:22" x14ac:dyDescent="0.3">
      <c r="A48" s="120" t="s">
        <v>173</v>
      </c>
      <c r="B48" s="115"/>
      <c r="C48" s="119"/>
      <c r="D48" s="115"/>
      <c r="E48" s="115"/>
      <c r="F48" s="115"/>
      <c r="G48" s="115"/>
      <c r="H48" s="115"/>
      <c r="I48" s="114"/>
      <c r="J48" s="119"/>
      <c r="K48" s="114"/>
    </row>
    <row r="49" spans="1:11" x14ac:dyDescent="0.3">
      <c r="A49" s="123" t="s">
        <v>172</v>
      </c>
      <c r="B49" s="115">
        <v>20.832040737356067</v>
      </c>
      <c r="C49" s="119">
        <v>9.2746482910292976</v>
      </c>
      <c r="D49" s="115">
        <v>2.9164106938217791</v>
      </c>
      <c r="E49" s="115">
        <v>1.8953810452070965</v>
      </c>
      <c r="F49" s="115">
        <v>1.4403787970391322</v>
      </c>
      <c r="G49" s="115">
        <v>10.501144955941752</v>
      </c>
      <c r="H49" s="115">
        <v>7.7036822251063652</v>
      </c>
      <c r="I49" s="114">
        <v>14.909027524111549</v>
      </c>
      <c r="J49" s="119">
        <v>22.482616009020155</v>
      </c>
      <c r="K49" s="114">
        <v>9.40037044615082</v>
      </c>
    </row>
    <row r="50" spans="1:11" x14ac:dyDescent="0.3">
      <c r="A50" s="123" t="s">
        <v>171</v>
      </c>
      <c r="B50" s="115">
        <v>7.3111962903629992</v>
      </c>
      <c r="C50" s="119">
        <v>3.7641784006905166</v>
      </c>
      <c r="D50" s="115">
        <v>1.9935845830765937</v>
      </c>
      <c r="E50" s="115">
        <v>1.2141397324576124</v>
      </c>
      <c r="F50" s="115">
        <v>1.0753422907755106</v>
      </c>
      <c r="G50" s="115">
        <v>4.9692502397194698</v>
      </c>
      <c r="H50" s="115">
        <v>6.4723200620476415</v>
      </c>
      <c r="I50" s="114">
        <v>7.5703138668823522</v>
      </c>
      <c r="J50" s="119">
        <v>8.3598221498059058</v>
      </c>
      <c r="K50" s="114">
        <v>3.9079040112582897</v>
      </c>
    </row>
    <row r="51" spans="1:11" x14ac:dyDescent="0.3">
      <c r="A51" s="123" t="s">
        <v>170</v>
      </c>
      <c r="B51" s="115">
        <v>11.078291993398743</v>
      </c>
      <c r="C51" s="119">
        <v>7.216354325852202</v>
      </c>
      <c r="D51" s="115">
        <v>2.0493578903326042</v>
      </c>
      <c r="E51" s="115">
        <v>1.3988443755230258</v>
      </c>
      <c r="F51" s="115">
        <v>0.80660602079803712</v>
      </c>
      <c r="G51" s="115">
        <v>5.0457956462917375</v>
      </c>
      <c r="H51" s="115">
        <v>6.611737597255833</v>
      </c>
      <c r="I51" s="114">
        <v>8.72079705131606</v>
      </c>
      <c r="J51" s="119">
        <v>33.040439926142</v>
      </c>
      <c r="K51" s="114">
        <v>6.8460986778143642</v>
      </c>
    </row>
    <row r="52" spans="1:11" x14ac:dyDescent="0.3">
      <c r="A52" s="123" t="s">
        <v>169</v>
      </c>
      <c r="B52" s="115">
        <v>8.6723778651908461</v>
      </c>
      <c r="C52" s="119">
        <v>3.9209221457663461</v>
      </c>
      <c r="D52" s="115">
        <v>2.2544241974115091</v>
      </c>
      <c r="E52" s="115">
        <v>0.97943695326890845</v>
      </c>
      <c r="F52" s="115">
        <v>0.8856838635033939</v>
      </c>
      <c r="G52" s="115">
        <v>7.4446958707248632</v>
      </c>
      <c r="H52" s="115">
        <v>6.2145762997107612</v>
      </c>
      <c r="I52" s="114">
        <v>9.6428069047399827</v>
      </c>
      <c r="J52" s="119">
        <v>9.1223548484319963</v>
      </c>
      <c r="K52" s="114">
        <v>3.9967827413817467</v>
      </c>
    </row>
    <row r="53" spans="1:11" x14ac:dyDescent="0.3">
      <c r="A53" s="123" t="s">
        <v>25</v>
      </c>
      <c r="B53" s="115">
        <v>21.084686670763016</v>
      </c>
      <c r="C53" s="119">
        <v>9.0838113695375551</v>
      </c>
      <c r="D53" s="115">
        <v>2.7739611536141591</v>
      </c>
      <c r="E53" s="115">
        <v>1.6287628172199522</v>
      </c>
      <c r="F53" s="115">
        <v>1.2691325918358058</v>
      </c>
      <c r="G53" s="115">
        <v>7.1677083080358726</v>
      </c>
      <c r="H53" s="115">
        <v>7.816823562319585</v>
      </c>
      <c r="I53" s="114">
        <v>16.125906367427739</v>
      </c>
      <c r="J53" s="119">
        <v>22.568801266313894</v>
      </c>
      <c r="K53" s="114">
        <v>9.1374320084226444</v>
      </c>
    </row>
    <row r="54" spans="1:11" x14ac:dyDescent="0.3">
      <c r="A54" s="123" t="s">
        <v>168</v>
      </c>
      <c r="B54" s="115">
        <v>9.2008159840157866</v>
      </c>
      <c r="C54" s="119">
        <v>5.9933740929726529</v>
      </c>
      <c r="D54" s="115">
        <v>1.5347369265519688</v>
      </c>
      <c r="E54" s="115">
        <v>0.87246700609722394</v>
      </c>
      <c r="F54" s="115">
        <v>0.73784462299662212</v>
      </c>
      <c r="G54" s="115">
        <v>4.2594873292226021</v>
      </c>
      <c r="H54" s="115">
        <v>4.5634274024539883</v>
      </c>
      <c r="I54" s="114">
        <v>7.4285032539210718</v>
      </c>
      <c r="J54" s="119">
        <v>29.100445877437775</v>
      </c>
      <c r="K54" s="114">
        <v>6.029717657836219</v>
      </c>
    </row>
    <row r="55" spans="1:11" x14ac:dyDescent="0.3">
      <c r="A55" s="123" t="s">
        <v>167</v>
      </c>
      <c r="B55" s="115">
        <v>15.977652521882131</v>
      </c>
      <c r="C55" s="119">
        <v>6.9524862237639553</v>
      </c>
      <c r="D55" s="115">
        <v>3.1024448143401036</v>
      </c>
      <c r="E55" s="122" t="s">
        <v>166</v>
      </c>
      <c r="F55" s="115">
        <v>1.3974383691254153</v>
      </c>
      <c r="G55" s="115">
        <v>9.5210858690423592</v>
      </c>
      <c r="H55" s="115">
        <v>7.9983198978029275</v>
      </c>
      <c r="I55" s="114">
        <v>11.501888493457837</v>
      </c>
      <c r="J55" s="119">
        <v>15.602185286720898</v>
      </c>
      <c r="K55" s="114">
        <v>6.9492500456615653</v>
      </c>
    </row>
    <row r="56" spans="1:11" x14ac:dyDescent="0.3">
      <c r="A56" s="120" t="s">
        <v>165</v>
      </c>
      <c r="B56" s="115"/>
      <c r="C56" s="119"/>
      <c r="D56" s="115"/>
      <c r="E56" s="115"/>
      <c r="F56" s="115"/>
      <c r="G56" s="115"/>
      <c r="H56" s="115"/>
      <c r="I56" s="114"/>
      <c r="J56" s="119"/>
      <c r="K56" s="114"/>
    </row>
    <row r="57" spans="1:11" x14ac:dyDescent="0.3">
      <c r="A57" s="121" t="s">
        <v>21</v>
      </c>
      <c r="B57" s="115">
        <v>11.164451171698335</v>
      </c>
      <c r="C57" s="119">
        <v>7.0344433631622056</v>
      </c>
      <c r="D57" s="115">
        <v>2.0126508591484433</v>
      </c>
      <c r="E57" s="115">
        <v>1.3286288393315933</v>
      </c>
      <c r="F57" s="115">
        <v>0.81509611032310447</v>
      </c>
      <c r="G57" s="115">
        <v>4.8439090640826743</v>
      </c>
      <c r="H57" s="115">
        <v>5.8900633526401638</v>
      </c>
      <c r="I57" s="114">
        <v>8.5852206829216104</v>
      </c>
      <c r="J57" s="119">
        <v>31.343980838086441</v>
      </c>
      <c r="K57" s="114">
        <v>6.6870379398188859</v>
      </c>
    </row>
    <row r="58" spans="1:11" x14ac:dyDescent="0.3">
      <c r="A58" s="121" t="s">
        <v>164</v>
      </c>
      <c r="B58" s="115">
        <v>21.084686670763016</v>
      </c>
      <c r="C58" s="119">
        <v>9.0838113695375551</v>
      </c>
      <c r="D58" s="115">
        <v>2.7739611536141591</v>
      </c>
      <c r="E58" s="115">
        <v>1.6287628172199522</v>
      </c>
      <c r="F58" s="115">
        <v>1.2691325918358058</v>
      </c>
      <c r="G58" s="115">
        <v>7.1677083080358726</v>
      </c>
      <c r="H58" s="115">
        <v>7.816823562319585</v>
      </c>
      <c r="I58" s="114">
        <v>16.125906367427739</v>
      </c>
      <c r="J58" s="119">
        <v>22.568801266313894</v>
      </c>
      <c r="K58" s="114">
        <v>9.1374320084226444</v>
      </c>
    </row>
    <row r="59" spans="1:11" x14ac:dyDescent="0.3">
      <c r="A59" s="121" t="s">
        <v>163</v>
      </c>
      <c r="B59" s="115">
        <v>15.853920475736762</v>
      </c>
      <c r="C59" s="119">
        <v>7.423781563669329</v>
      </c>
      <c r="D59" s="115">
        <v>3.1835623139703717</v>
      </c>
      <c r="E59" s="115">
        <v>1.9401095729346047</v>
      </c>
      <c r="F59" s="115">
        <v>1.4226309218860831</v>
      </c>
      <c r="G59" s="115">
        <v>8.2408234193761363</v>
      </c>
      <c r="H59" s="115">
        <v>7.5109704476814718</v>
      </c>
      <c r="I59" s="114">
        <v>14.475243773551799</v>
      </c>
      <c r="J59" s="119">
        <v>17.262294110434489</v>
      </c>
      <c r="K59" s="114">
        <v>7.5152839264633098</v>
      </c>
    </row>
    <row r="60" spans="1:11" x14ac:dyDescent="0.3">
      <c r="A60" s="121" t="s">
        <v>23</v>
      </c>
      <c r="B60" s="115">
        <v>11.808229019758921</v>
      </c>
      <c r="C60" s="119">
        <v>5.2222467585826982</v>
      </c>
      <c r="D60" s="115">
        <v>2.4254222183428129</v>
      </c>
      <c r="E60" s="115">
        <v>0.97943695326890856</v>
      </c>
      <c r="F60" s="115">
        <v>1.0361562503965531</v>
      </c>
      <c r="G60" s="115">
        <v>7.7074832879787127</v>
      </c>
      <c r="H60" s="115">
        <v>7.1900230335647253</v>
      </c>
      <c r="I60" s="114">
        <v>10.667328671369624</v>
      </c>
      <c r="J60" s="119">
        <v>11.707012755898429</v>
      </c>
      <c r="K60" s="114">
        <v>5.1744552186507748</v>
      </c>
    </row>
    <row r="61" spans="1:11" x14ac:dyDescent="0.3">
      <c r="A61" s="121" t="s">
        <v>162</v>
      </c>
      <c r="B61" s="115">
        <v>6.4364449830468979</v>
      </c>
      <c r="C61" s="119">
        <v>3.3138116144348611</v>
      </c>
      <c r="D61" s="115">
        <v>1.6248281900969999</v>
      </c>
      <c r="E61" s="115">
        <v>0.73558983357810892</v>
      </c>
      <c r="F61" s="115">
        <v>0.57230549819132448</v>
      </c>
      <c r="G61" s="115">
        <v>4.6230768610516959</v>
      </c>
      <c r="H61" s="115">
        <v>4.3329016084504381</v>
      </c>
      <c r="I61" s="114">
        <v>6.4646104705924978</v>
      </c>
      <c r="J61" s="119">
        <v>7.313581117037244</v>
      </c>
      <c r="K61" s="114">
        <v>3.4188254811851824</v>
      </c>
    </row>
    <row r="62" spans="1:11" x14ac:dyDescent="0.3">
      <c r="A62" s="121" t="s">
        <v>161</v>
      </c>
      <c r="B62" s="115">
        <v>7.7383311458754616</v>
      </c>
      <c r="C62" s="119">
        <v>3.9840893062999516</v>
      </c>
      <c r="D62" s="115">
        <v>2.517867245461693</v>
      </c>
      <c r="E62" s="115">
        <v>1.4257897390579495</v>
      </c>
      <c r="F62" s="115">
        <v>1.119807864713017</v>
      </c>
      <c r="G62" s="115">
        <v>5.9717444428689133</v>
      </c>
      <c r="H62" s="115">
        <v>6.9544568968214735</v>
      </c>
      <c r="I62" s="114">
        <v>10.241861869215345</v>
      </c>
      <c r="J62" s="119">
        <v>8.8906924732172374</v>
      </c>
      <c r="K62" s="114">
        <v>4.1560660210643583</v>
      </c>
    </row>
    <row r="63" spans="1:11" x14ac:dyDescent="0.3">
      <c r="A63" s="121" t="s">
        <v>160</v>
      </c>
      <c r="B63" s="115">
        <v>6.1677329842243358</v>
      </c>
      <c r="C63" s="119">
        <v>2.7429193232396427</v>
      </c>
      <c r="D63" s="115">
        <v>1.6399669391025644</v>
      </c>
      <c r="E63" s="115">
        <v>0.87213900641025643</v>
      </c>
      <c r="F63" s="115">
        <v>0.74219584205925604</v>
      </c>
      <c r="G63" s="115">
        <v>7.8562078659295098</v>
      </c>
      <c r="H63" s="115">
        <v>4.855156836419753</v>
      </c>
      <c r="I63" s="114">
        <v>7.2104558839096899</v>
      </c>
      <c r="J63" s="119">
        <v>6.5981699165050207</v>
      </c>
      <c r="K63" s="114">
        <v>2.7834542744510111</v>
      </c>
    </row>
    <row r="64" spans="1:11" x14ac:dyDescent="0.3">
      <c r="A64" s="120" t="s">
        <v>159</v>
      </c>
      <c r="B64" s="115"/>
      <c r="C64" s="119"/>
      <c r="D64" s="115"/>
      <c r="E64" s="115"/>
      <c r="F64" s="115"/>
      <c r="G64" s="115"/>
      <c r="H64" s="115"/>
      <c r="I64" s="114"/>
      <c r="J64" s="119"/>
      <c r="K64" s="114"/>
    </row>
    <row r="65" spans="1:11" x14ac:dyDescent="0.3">
      <c r="A65" s="121" t="s">
        <v>158</v>
      </c>
      <c r="B65" s="115">
        <v>8.1236614325795156</v>
      </c>
      <c r="C65" s="119">
        <v>4.1824770782511909</v>
      </c>
      <c r="D65" s="115">
        <v>2.3978633514932395</v>
      </c>
      <c r="E65" s="115">
        <v>1.3987708372049019</v>
      </c>
      <c r="F65" s="115">
        <v>1.0968158649203519</v>
      </c>
      <c r="G65" s="115">
        <v>5.0309001615274562</v>
      </c>
      <c r="H65" s="115">
        <v>6.8772049490031266</v>
      </c>
      <c r="I65" s="114">
        <v>8.0669233786275036</v>
      </c>
      <c r="J65" s="119">
        <v>9.2829791858880064</v>
      </c>
      <c r="K65" s="114">
        <v>4.3394453789667313</v>
      </c>
    </row>
    <row r="66" spans="1:11" x14ac:dyDescent="0.3">
      <c r="A66" s="121" t="s">
        <v>157</v>
      </c>
      <c r="B66" s="115">
        <v>11.808229019758921</v>
      </c>
      <c r="C66" s="119">
        <v>5.2222467585826982</v>
      </c>
      <c r="D66" s="115">
        <v>2.4254222183428129</v>
      </c>
      <c r="E66" s="115">
        <v>0.97943695326890856</v>
      </c>
      <c r="F66" s="115">
        <v>1.0361562503965531</v>
      </c>
      <c r="G66" s="115">
        <v>7.7074832879787127</v>
      </c>
      <c r="H66" s="115">
        <v>7.1900230335647253</v>
      </c>
      <c r="I66" s="114">
        <v>10.667328671369624</v>
      </c>
      <c r="J66" s="119">
        <v>11.707012755898429</v>
      </c>
      <c r="K66" s="114">
        <v>5.1744552186507748</v>
      </c>
    </row>
    <row r="67" spans="1:11" x14ac:dyDescent="0.3">
      <c r="A67" s="121" t="s">
        <v>25</v>
      </c>
      <c r="B67" s="115">
        <v>21.084686670763016</v>
      </c>
      <c r="C67" s="119">
        <v>9.0838113695375551</v>
      </c>
      <c r="D67" s="115">
        <v>2.7739611536141591</v>
      </c>
      <c r="E67" s="115">
        <v>1.6287628172199522</v>
      </c>
      <c r="F67" s="115">
        <v>1.2691325918358058</v>
      </c>
      <c r="G67" s="115">
        <v>7.1677083080358726</v>
      </c>
      <c r="H67" s="115">
        <v>7.816823562319585</v>
      </c>
      <c r="I67" s="114">
        <v>16.125906367427739</v>
      </c>
      <c r="J67" s="119">
        <v>22.568801266313894</v>
      </c>
      <c r="K67" s="114">
        <v>9.1374320084226444</v>
      </c>
    </row>
    <row r="68" spans="1:11" x14ac:dyDescent="0.3">
      <c r="A68" s="121" t="s">
        <v>156</v>
      </c>
      <c r="B68" s="115">
        <v>17.609094401500183</v>
      </c>
      <c r="C68" s="119">
        <v>8.076398075284331</v>
      </c>
      <c r="D68" s="115">
        <v>3.5839433053696466</v>
      </c>
      <c r="E68" s="115">
        <v>2.1191892421500831</v>
      </c>
      <c r="F68" s="115">
        <v>1.4425680433694923</v>
      </c>
      <c r="G68" s="115">
        <v>9.8818815786630037</v>
      </c>
      <c r="H68" s="115">
        <v>8.7090494805735812</v>
      </c>
      <c r="I68" s="114">
        <v>14.425287899894979</v>
      </c>
      <c r="J68" s="119">
        <v>18.844184085063521</v>
      </c>
      <c r="K68" s="114">
        <v>8.1058656011108994</v>
      </c>
    </row>
    <row r="69" spans="1:11" x14ac:dyDescent="0.3">
      <c r="A69" s="121" t="s">
        <v>155</v>
      </c>
      <c r="B69" s="115">
        <v>5.5983215855036219</v>
      </c>
      <c r="C69" s="119">
        <v>2.8823027525671794</v>
      </c>
      <c r="D69" s="115">
        <v>1.6656153666332016</v>
      </c>
      <c r="E69" s="115">
        <v>0.75359972416161791</v>
      </c>
      <c r="F69" s="115">
        <v>0.66629329427795958</v>
      </c>
      <c r="G69" s="115">
        <v>4.5261215199267921</v>
      </c>
      <c r="H69" s="115">
        <v>4.7424114055777027</v>
      </c>
      <c r="I69" s="114">
        <v>6.3811584181354162</v>
      </c>
      <c r="J69" s="119">
        <v>6.7324133211208634</v>
      </c>
      <c r="K69" s="114">
        <v>3.1471512852301298</v>
      </c>
    </row>
    <row r="70" spans="1:11" x14ac:dyDescent="0.3">
      <c r="A70" s="121" t="s">
        <v>154</v>
      </c>
      <c r="B70" s="115">
        <v>11.020265006444038</v>
      </c>
      <c r="C70" s="119">
        <v>7.0470550812795567</v>
      </c>
      <c r="D70" s="115">
        <v>2.0104164085378895</v>
      </c>
      <c r="E70" s="115">
        <v>1.3282844782341945</v>
      </c>
      <c r="F70" s="115">
        <v>0.81982307575834201</v>
      </c>
      <c r="G70" s="115">
        <v>4.8601306735947256</v>
      </c>
      <c r="H70" s="115">
        <v>5.9064575651880764</v>
      </c>
      <c r="I70" s="114">
        <v>8.6704169871360701</v>
      </c>
      <c r="J70" s="119">
        <v>31.815944626548863</v>
      </c>
      <c r="K70" s="114">
        <v>6.8341184499733805</v>
      </c>
    </row>
    <row r="71" spans="1:11" x14ac:dyDescent="0.3">
      <c r="A71" s="121"/>
      <c r="B71" s="115"/>
      <c r="C71" s="119"/>
      <c r="D71" s="115"/>
      <c r="E71" s="115"/>
      <c r="F71" s="115"/>
      <c r="G71" s="115"/>
      <c r="H71" s="115"/>
      <c r="I71" s="114"/>
      <c r="J71" s="119"/>
      <c r="K71" s="114"/>
    </row>
    <row r="72" spans="1:11" x14ac:dyDescent="0.3">
      <c r="A72" s="120" t="s">
        <v>153</v>
      </c>
      <c r="B72" s="115"/>
      <c r="C72" s="119"/>
      <c r="D72" s="115"/>
      <c r="E72" s="115"/>
      <c r="F72" s="115"/>
      <c r="G72" s="115"/>
      <c r="H72" s="115"/>
      <c r="I72" s="114"/>
      <c r="J72" s="119"/>
      <c r="K72" s="114"/>
    </row>
    <row r="73" spans="1:11" x14ac:dyDescent="0.3">
      <c r="A73" s="116" t="s">
        <v>152</v>
      </c>
      <c r="B73" s="115">
        <v>9.2534203369878547</v>
      </c>
      <c r="C73" s="119">
        <v>6.0276403544464294</v>
      </c>
      <c r="D73" s="115">
        <v>1.5075098388593191</v>
      </c>
      <c r="E73" s="115">
        <v>0.94643577572968174</v>
      </c>
      <c r="F73" s="115">
        <v>0.76672776532854436</v>
      </c>
      <c r="G73" s="115">
        <v>4.1646985034097774</v>
      </c>
      <c r="H73" s="115">
        <v>4.577651639738515</v>
      </c>
      <c r="I73" s="114">
        <v>7.5117327524828612</v>
      </c>
      <c r="J73" s="119">
        <v>29.403253539574472</v>
      </c>
      <c r="K73" s="114">
        <v>6.0924605008498158</v>
      </c>
    </row>
    <row r="74" spans="1:11" x14ac:dyDescent="0.3">
      <c r="A74" s="117" t="s">
        <v>151</v>
      </c>
      <c r="B74" s="115">
        <v>13.705875428113817</v>
      </c>
      <c r="C74" s="119">
        <v>7.752171872134717</v>
      </c>
      <c r="D74" s="115">
        <v>2.2038937064330399</v>
      </c>
      <c r="E74" s="115">
        <v>1.3451195333839807</v>
      </c>
      <c r="F74" s="115">
        <v>1.4087336789998421</v>
      </c>
      <c r="G74" s="115">
        <v>4.9238691421134124</v>
      </c>
      <c r="H74" s="115">
        <v>6.0215008881792045</v>
      </c>
      <c r="I74" s="114">
        <v>10.305812148107954</v>
      </c>
      <c r="J74" s="119">
        <v>30.547921536248065</v>
      </c>
      <c r="K74" s="114">
        <v>7.4478006034177202</v>
      </c>
    </row>
    <row r="75" spans="1:11" x14ac:dyDescent="0.3">
      <c r="A75" s="118" t="s">
        <v>150</v>
      </c>
      <c r="B75" s="115">
        <v>8.5792545520200854</v>
      </c>
      <c r="C75" s="119">
        <v>4.571519390102134</v>
      </c>
      <c r="D75" s="115">
        <v>1.6882255810067754</v>
      </c>
      <c r="E75" s="115">
        <v>0.85480119292059309</v>
      </c>
      <c r="F75" s="115">
        <v>0.70244799098679067</v>
      </c>
      <c r="G75" s="115">
        <v>4.8560300057275265</v>
      </c>
      <c r="H75" s="115">
        <v>5.1283461645513988</v>
      </c>
      <c r="I75" s="114">
        <v>8.1149154740848353</v>
      </c>
      <c r="J75" s="119">
        <v>14.720063809757656</v>
      </c>
      <c r="K75" s="114">
        <v>4.8011315843425084</v>
      </c>
    </row>
    <row r="76" spans="1:11" x14ac:dyDescent="0.3">
      <c r="A76" s="118" t="s">
        <v>149</v>
      </c>
      <c r="B76" s="115">
        <v>7.5998814004378819</v>
      </c>
      <c r="C76" s="119">
        <v>4.1265357237095657</v>
      </c>
      <c r="D76" s="115">
        <v>1.6771194716780786</v>
      </c>
      <c r="E76" s="115">
        <v>0.77666633709604438</v>
      </c>
      <c r="F76" s="115">
        <v>0.79937475004893344</v>
      </c>
      <c r="G76" s="115">
        <v>4.947659995453102</v>
      </c>
      <c r="H76" s="115">
        <v>5.1964262355778388</v>
      </c>
      <c r="I76" s="114">
        <v>7.4235533282074435</v>
      </c>
      <c r="J76" s="119">
        <v>13.273725876054797</v>
      </c>
      <c r="K76" s="114">
        <v>4.3797223747281357</v>
      </c>
    </row>
    <row r="77" spans="1:11" x14ac:dyDescent="0.3">
      <c r="A77" s="118" t="s">
        <v>148</v>
      </c>
      <c r="B77" s="115">
        <v>7.672419080293241</v>
      </c>
      <c r="C77" s="119">
        <v>4.0649890888213855</v>
      </c>
      <c r="D77" s="115">
        <v>1.656531809246746</v>
      </c>
      <c r="E77" s="115">
        <v>0.75010209594431398</v>
      </c>
      <c r="F77" s="115">
        <v>0.87285068106523922</v>
      </c>
      <c r="G77" s="115">
        <v>4.6211048650212083</v>
      </c>
      <c r="H77" s="115">
        <v>4.7034966434936027</v>
      </c>
      <c r="I77" s="114">
        <v>7.3651875772621604</v>
      </c>
      <c r="J77" s="119">
        <v>12.58952028058355</v>
      </c>
      <c r="K77" s="114">
        <v>4.336919267182977</v>
      </c>
    </row>
    <row r="78" spans="1:11" x14ac:dyDescent="0.3">
      <c r="A78" s="118" t="s">
        <v>147</v>
      </c>
      <c r="B78" s="114">
        <v>11.499849070717774</v>
      </c>
      <c r="C78" s="115">
        <v>7.4311862024295561</v>
      </c>
      <c r="D78" s="115">
        <v>2.1102601715112521</v>
      </c>
      <c r="E78" s="115">
        <v>1.4131283013013072</v>
      </c>
      <c r="F78" s="115">
        <v>0.87596953922077569</v>
      </c>
      <c r="G78" s="115">
        <v>5.0680452650262264</v>
      </c>
      <c r="H78" s="115">
        <v>6.2030576569175127</v>
      </c>
      <c r="I78" s="114">
        <v>9.2400505523661227</v>
      </c>
      <c r="J78" s="115">
        <v>34.076934631343995</v>
      </c>
      <c r="K78" s="114">
        <v>7.1243412562617259</v>
      </c>
    </row>
    <row r="79" spans="1:11" x14ac:dyDescent="0.3">
      <c r="A79" s="117" t="s">
        <v>146</v>
      </c>
      <c r="B79" s="114">
        <v>9.480026002811444</v>
      </c>
      <c r="C79" s="115">
        <v>5.285729151489984</v>
      </c>
      <c r="D79" s="115">
        <v>1.6916547218236886</v>
      </c>
      <c r="E79" s="115">
        <v>0.73360968715574904</v>
      </c>
      <c r="F79" s="115">
        <v>0.75599366401748891</v>
      </c>
      <c r="G79" s="115">
        <v>4.5938688839878141</v>
      </c>
      <c r="H79" s="115">
        <v>4.8845451521849341</v>
      </c>
      <c r="I79" s="114">
        <v>6.7244989829932535</v>
      </c>
      <c r="J79" s="115">
        <v>18.020123148956351</v>
      </c>
      <c r="K79" s="114">
        <v>5.3360580890804163</v>
      </c>
    </row>
    <row r="80" spans="1:11" x14ac:dyDescent="0.3">
      <c r="A80" s="117" t="s">
        <v>145</v>
      </c>
      <c r="B80" s="114">
        <v>8.0839898094751046</v>
      </c>
      <c r="C80" s="115">
        <v>4.2558145046946381</v>
      </c>
      <c r="D80" s="115">
        <v>1.6623616474810992</v>
      </c>
      <c r="E80" s="115">
        <v>0.75446950437624671</v>
      </c>
      <c r="F80" s="115">
        <v>0.89817678133745504</v>
      </c>
      <c r="G80" s="115">
        <v>4.6419073994065787</v>
      </c>
      <c r="H80" s="115">
        <v>4.7850139146818513</v>
      </c>
      <c r="I80" s="114">
        <v>7.7529525678416471</v>
      </c>
      <c r="J80" s="115">
        <v>13.26455891291803</v>
      </c>
      <c r="K80" s="114">
        <v>4.5333309143584604</v>
      </c>
    </row>
    <row r="81" spans="1:41" x14ac:dyDescent="0.3">
      <c r="A81" s="117" t="s">
        <v>144</v>
      </c>
      <c r="B81" s="114">
        <v>7.7602708996242011</v>
      </c>
      <c r="C81" s="115">
        <v>5.0550088867180492</v>
      </c>
      <c r="D81" s="115">
        <v>1.1066967411237332</v>
      </c>
      <c r="E81" s="115">
        <v>0.54726032662499235</v>
      </c>
      <c r="F81" s="115">
        <v>0.55287424926924023</v>
      </c>
      <c r="G81" s="115">
        <v>3.7262230192061896</v>
      </c>
      <c r="H81" s="115">
        <v>3.9257078150339249</v>
      </c>
      <c r="I81" s="114">
        <v>6.3060580074845687</v>
      </c>
      <c r="J81" s="115">
        <v>24.547660195561409</v>
      </c>
      <c r="K81" s="114">
        <v>5.0863639946664732</v>
      </c>
    </row>
    <row r="82" spans="1:41" x14ac:dyDescent="0.3">
      <c r="A82" s="116" t="s">
        <v>143</v>
      </c>
      <c r="B82" s="114">
        <v>9.3234140205191043</v>
      </c>
      <c r="C82" s="115">
        <v>5.2746577410362923</v>
      </c>
      <c r="D82" s="115">
        <v>1.3400221022158967</v>
      </c>
      <c r="E82" s="115">
        <v>0.66682111467832517</v>
      </c>
      <c r="F82" s="115">
        <v>0.69305857513698077</v>
      </c>
      <c r="G82" s="115">
        <v>4.4250864948000412</v>
      </c>
      <c r="H82" s="115">
        <v>4.2775967574665641</v>
      </c>
      <c r="I82" s="114">
        <v>6.486793840546011</v>
      </c>
      <c r="J82" s="115">
        <v>19.806296273264618</v>
      </c>
      <c r="K82" s="114">
        <v>5.4720298587595524</v>
      </c>
    </row>
    <row r="83" spans="1:41" ht="15" thickBot="1" x14ac:dyDescent="0.35">
      <c r="A83" s="113" t="s">
        <v>142</v>
      </c>
      <c r="B83" s="111">
        <v>6.5238529933738834</v>
      </c>
      <c r="C83" s="112">
        <v>3.5720724677059867</v>
      </c>
      <c r="D83" s="112">
        <v>1.6649639823018927</v>
      </c>
      <c r="E83" s="112">
        <v>0.75391565354651968</v>
      </c>
      <c r="F83" s="112">
        <v>0.70683117918241478</v>
      </c>
      <c r="G83" s="112">
        <v>4.678810923806803</v>
      </c>
      <c r="H83" s="112">
        <v>4.7118642219638058</v>
      </c>
      <c r="I83" s="111">
        <v>6.8686519114361424</v>
      </c>
      <c r="J83" s="112">
        <v>11.976854088437838</v>
      </c>
      <c r="K83" s="111">
        <v>3.9292335529772831</v>
      </c>
    </row>
    <row r="84" spans="1:41" ht="73.95" customHeight="1" x14ac:dyDescent="0.3">
      <c r="A84" s="254" t="s">
        <v>141</v>
      </c>
      <c r="B84" s="254"/>
      <c r="C84" s="254"/>
      <c r="D84" s="254"/>
      <c r="E84" s="254"/>
      <c r="F84" s="254"/>
      <c r="G84" s="254"/>
      <c r="H84" s="254"/>
      <c r="I84" s="254"/>
      <c r="J84" s="254"/>
      <c r="K84" s="254"/>
    </row>
    <row r="85" spans="1:41" ht="55.95" customHeight="1" x14ac:dyDescent="0.3">
      <c r="A85" s="255" t="s">
        <v>140</v>
      </c>
      <c r="B85" s="255"/>
      <c r="C85" s="255"/>
      <c r="D85" s="255"/>
      <c r="E85" s="255"/>
      <c r="F85" s="255"/>
      <c r="G85" s="255"/>
      <c r="H85" s="255"/>
      <c r="I85" s="255"/>
      <c r="J85" s="255"/>
      <c r="K85" s="255"/>
    </row>
    <row r="88" spans="1:41" x14ac:dyDescent="0.3">
      <c r="A88" t="s">
        <v>205</v>
      </c>
    </row>
    <row r="94" spans="1:41" s="104" customFormat="1" ht="34.35" customHeight="1" x14ac:dyDescent="0.3">
      <c r="B94" s="110"/>
      <c r="C94" s="110"/>
      <c r="D94" s="110"/>
      <c r="E94" s="110"/>
      <c r="F94" s="110"/>
      <c r="G94" s="110"/>
      <c r="H94" s="110"/>
      <c r="I94" s="110"/>
      <c r="J94" s="110"/>
      <c r="K94" s="110"/>
      <c r="L94" s="110"/>
      <c r="M94" s="108"/>
      <c r="N94" s="108"/>
      <c r="O94" s="108"/>
      <c r="P94" s="108"/>
      <c r="Q94" s="108"/>
      <c r="R94" s="109"/>
      <c r="S94" s="108"/>
      <c r="T94" s="108"/>
      <c r="U94" s="108"/>
      <c r="V94" s="108"/>
      <c r="W94" s="108"/>
      <c r="X94" s="108"/>
      <c r="Y94" s="108"/>
      <c r="Z94" s="108"/>
      <c r="AA94" s="108"/>
      <c r="AB94" s="107"/>
      <c r="AC94" s="106"/>
      <c r="AD94" s="106"/>
      <c r="AE94" s="106"/>
      <c r="AF94" s="106"/>
      <c r="AG94" s="106"/>
      <c r="AH94" s="106"/>
      <c r="AI94" s="106"/>
      <c r="AJ94" s="106"/>
      <c r="AK94" s="106"/>
      <c r="AL94" s="106"/>
      <c r="AM94" s="106"/>
      <c r="AN94" s="106"/>
      <c r="AO94" s="105"/>
    </row>
    <row r="95" spans="1:41" ht="14.55" customHeight="1" x14ac:dyDescent="0.3">
      <c r="B95" s="103"/>
      <c r="C95" s="103"/>
      <c r="D95" s="103"/>
      <c r="E95" s="103"/>
      <c r="F95" s="103"/>
      <c r="G95" s="103"/>
      <c r="H95" s="103"/>
      <c r="I95" s="103"/>
      <c r="J95" s="103"/>
      <c r="K95" s="103"/>
    </row>
  </sheetData>
  <mergeCells count="13">
    <mergeCell ref="M2:V2"/>
    <mergeCell ref="A84:K84"/>
    <mergeCell ref="A85:K85"/>
    <mergeCell ref="A1:K1"/>
    <mergeCell ref="A2:A5"/>
    <mergeCell ref="B2:I3"/>
    <mergeCell ref="J2:K3"/>
    <mergeCell ref="C4:I4"/>
    <mergeCell ref="B4:B5"/>
    <mergeCell ref="J4:J5"/>
    <mergeCell ref="K4:K5"/>
    <mergeCell ref="N4:T4"/>
    <mergeCell ref="U4:V4"/>
  </mergeCells>
  <pageMargins left="0.7" right="0.7" top="0.75" bottom="0.75" header="0.3" footer="0.3"/>
  <pageSetup paperSize="121" scale="49" orientation="landscape" r:id="rId1"/>
  <headerFooter>
    <oddFooter>&amp;CGuttmacher Institute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 DESA FP Estimates_Projection</vt:lpstr>
      <vt:lpstr>UN DESA SDG regions</vt:lpstr>
      <vt:lpstr>PDS Interpolator projections</vt:lpstr>
      <vt:lpstr>DESA&amp;FP Cost data</vt:lpstr>
      <vt:lpstr>UN WRA&amp;FP Cost data</vt:lpstr>
      <vt:lpstr>UN WRA 2014-2060</vt:lpstr>
      <vt:lpstr>Regional Classification</vt:lpstr>
      <vt:lpstr>Database Field Descriptions</vt:lpstr>
      <vt:lpstr>Guttmacher Costs per FP user</vt:lpstr>
    </vt:vector>
  </TitlesOfParts>
  <Company>University of Canterbury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 Namasivayam</dc:creator>
  <cp:lastModifiedBy>Amrita Namasivayam</cp:lastModifiedBy>
  <dcterms:created xsi:type="dcterms:W3CDTF">2021-03-22T11:21:16Z</dcterms:created>
  <dcterms:modified xsi:type="dcterms:W3CDTF">2021-04-13T11:25:29Z</dcterms:modified>
</cp:coreProperties>
</file>