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Agricultura\"/>
    </mc:Choice>
  </mc:AlternateContent>
  <bookViews>
    <workbookView xWindow="0" yWindow="0" windowWidth="16815" windowHeight="8340" activeTab="4"/>
  </bookViews>
  <sheets>
    <sheet name="Folha3" sheetId="1" r:id="rId1"/>
    <sheet name="Plan1" sheetId="2" r:id="rId2"/>
    <sheet name="Plan2" sheetId="3" r:id="rId3"/>
    <sheet name="Plan3" sheetId="4" r:id="rId4"/>
    <sheet name="Plan4" sheetId="5" r:id="rId5"/>
  </sheets>
  <calcPr calcId="152511"/>
</workbook>
</file>

<file path=xl/calcChain.xml><?xml version="1.0" encoding="utf-8"?>
<calcChain xmlns="http://schemas.openxmlformats.org/spreadsheetml/2006/main">
  <c r="S27" i="5" l="1"/>
  <c r="T27" i="5"/>
  <c r="H27" i="5"/>
  <c r="I27" i="5"/>
  <c r="J27" i="5"/>
  <c r="K27" i="5"/>
  <c r="L27" i="5"/>
  <c r="M27" i="5"/>
  <c r="N27" i="5"/>
  <c r="O27" i="5"/>
  <c r="P27" i="5"/>
  <c r="Q27" i="5"/>
  <c r="R27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27" i="5"/>
  <c r="G28" i="5"/>
  <c r="G29" i="5"/>
  <c r="G30" i="5"/>
  <c r="F28" i="5"/>
  <c r="F29" i="5"/>
  <c r="F30" i="5"/>
  <c r="F27" i="5"/>
  <c r="E30" i="5"/>
  <c r="E29" i="5"/>
  <c r="E28" i="5"/>
  <c r="E27" i="5"/>
  <c r="T4" i="5"/>
  <c r="J42" i="5"/>
  <c r="I42" i="5"/>
  <c r="T20" i="5"/>
  <c r="S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T16" i="5"/>
  <c r="T12" i="5"/>
  <c r="T8" i="5"/>
  <c r="D45" i="4"/>
  <c r="J64" i="4"/>
  <c r="I64" i="4"/>
  <c r="D46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G45" i="4"/>
  <c r="F45" i="4"/>
  <c r="E45" i="4"/>
  <c r="F38" i="4"/>
  <c r="E38" i="4"/>
  <c r="D38" i="4"/>
  <c r="C38" i="4"/>
  <c r="F37" i="4"/>
  <c r="E37" i="4"/>
  <c r="H42" i="4"/>
  <c r="D37" i="4"/>
  <c r="C37" i="4"/>
  <c r="F36" i="4"/>
  <c r="C27" i="4"/>
  <c r="C24" i="4"/>
  <c r="C28" i="4"/>
  <c r="D25" i="4"/>
  <c r="I42" i="4"/>
  <c r="E36" i="4"/>
  <c r="C36" i="4"/>
  <c r="D36" i="4"/>
  <c r="F35" i="4"/>
  <c r="E35" i="4"/>
  <c r="D35" i="4"/>
  <c r="C35" i="4"/>
  <c r="F34" i="4"/>
  <c r="E34" i="4"/>
  <c r="D34" i="4"/>
  <c r="C34" i="4"/>
  <c r="F33" i="4"/>
  <c r="E33" i="4"/>
  <c r="D33" i="4"/>
  <c r="C33" i="4"/>
  <c r="C32" i="4"/>
  <c r="F32" i="4" l="1"/>
  <c r="E32" i="4"/>
  <c r="D32" i="4"/>
  <c r="F31" i="4"/>
  <c r="E31" i="4"/>
  <c r="D31" i="4"/>
  <c r="C31" i="4"/>
  <c r="D24" i="4"/>
  <c r="E24" i="4"/>
  <c r="C25" i="4"/>
  <c r="E25" i="4"/>
  <c r="F25" i="4"/>
  <c r="C26" i="4"/>
  <c r="D26" i="4"/>
  <c r="E26" i="4"/>
  <c r="F26" i="4"/>
  <c r="D27" i="4"/>
  <c r="E27" i="4"/>
  <c r="F27" i="4"/>
  <c r="D28" i="4"/>
  <c r="E28" i="4"/>
  <c r="F28" i="4"/>
  <c r="C29" i="4"/>
  <c r="D29" i="4"/>
  <c r="E29" i="4"/>
  <c r="F29" i="4"/>
  <c r="C30" i="4"/>
  <c r="D30" i="4"/>
  <c r="E30" i="4"/>
  <c r="F30" i="4"/>
  <c r="F23" i="4"/>
  <c r="E23" i="4"/>
  <c r="D23" i="4"/>
  <c r="C23" i="4"/>
  <c r="T4" i="4"/>
  <c r="S20" i="4"/>
  <c r="R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F24" i="4" s="1"/>
  <c r="T16" i="4"/>
  <c r="Q16" i="4"/>
  <c r="T12" i="4"/>
  <c r="Q12" i="4"/>
  <c r="T8" i="4"/>
  <c r="Q8" i="4"/>
  <c r="Q4" i="4"/>
  <c r="Q30" i="3"/>
  <c r="P30" i="3"/>
  <c r="O30" i="3"/>
  <c r="N30" i="3"/>
  <c r="N29" i="3"/>
  <c r="Q29" i="3"/>
  <c r="O29" i="3"/>
  <c r="P29" i="3"/>
  <c r="Q28" i="3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T4" i="3"/>
  <c r="Q24" i="3"/>
  <c r="P24" i="3"/>
  <c r="O24" i="3"/>
  <c r="N24" i="3"/>
  <c r="T16" i="3"/>
  <c r="T12" i="3"/>
  <c r="T8" i="3"/>
  <c r="Q4" i="3"/>
  <c r="R20" i="3"/>
  <c r="Q16" i="3"/>
  <c r="O23" i="3"/>
  <c r="Q8" i="3"/>
  <c r="Q12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U8" i="3" l="1"/>
  <c r="U9" i="3"/>
  <c r="U10" i="3"/>
  <c r="U11" i="3"/>
  <c r="U12" i="3"/>
  <c r="U13" i="3"/>
  <c r="U14" i="3"/>
  <c r="U15" i="3"/>
  <c r="U16" i="3"/>
  <c r="U17" i="3"/>
  <c r="U18" i="3"/>
  <c r="U19" i="3"/>
  <c r="U5" i="3"/>
  <c r="U6" i="3"/>
  <c r="U7" i="3"/>
  <c r="U4" i="3"/>
  <c r="S20" i="3"/>
  <c r="L35" i="2"/>
  <c r="L34" i="2"/>
  <c r="U20" i="3" l="1"/>
  <c r="V16" i="3"/>
  <c r="V12" i="3"/>
  <c r="V8" i="3"/>
  <c r="V4" i="3"/>
  <c r="I34" i="2"/>
  <c r="Q10" i="2"/>
  <c r="Q7" i="2"/>
  <c r="Q8" i="2"/>
  <c r="Q9" i="2"/>
  <c r="Q11" i="2"/>
  <c r="Q6" i="2"/>
  <c r="Q5" i="2"/>
  <c r="S7" i="2"/>
  <c r="S6" i="2"/>
  <c r="S5" i="2"/>
  <c r="S4" i="2"/>
  <c r="S3" i="2"/>
  <c r="S2" i="2"/>
  <c r="Q2" i="2"/>
  <c r="P2" i="2"/>
  <c r="D36" i="1"/>
  <c r="D35" i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<sst xmlns="http://schemas.openxmlformats.org/spreadsheetml/2006/main" count="294" uniqueCount="77">
  <si>
    <t>Dose de Cinza Vegtal</t>
  </si>
  <si>
    <t>Bloco</t>
  </si>
  <si>
    <t>Altura</t>
  </si>
  <si>
    <t>Nr de Folhas</t>
  </si>
  <si>
    <t>Nr de Flores</t>
  </si>
  <si>
    <t>Nr de Vagens</t>
  </si>
  <si>
    <t>Comp. de Vagens</t>
  </si>
  <si>
    <t>Peso de 100 graos (g)</t>
  </si>
  <si>
    <t>Rendimento (kg/há)</t>
  </si>
  <si>
    <t>Dp inicial</t>
  </si>
  <si>
    <t>Dp final</t>
  </si>
  <si>
    <t>IT-16</t>
  </si>
  <si>
    <t>Guariba</t>
  </si>
  <si>
    <t>Dados para o teste de Tukey</t>
  </si>
  <si>
    <t>Variety</t>
  </si>
  <si>
    <t>AP</t>
  </si>
  <si>
    <t>AmplT</t>
  </si>
  <si>
    <t>AmplInt</t>
  </si>
  <si>
    <t>35g</t>
  </si>
  <si>
    <t>0g</t>
  </si>
  <si>
    <t>15g</t>
  </si>
  <si>
    <t>N folhas</t>
  </si>
  <si>
    <t>N flores</t>
  </si>
  <si>
    <t>Comp vagens</t>
  </si>
  <si>
    <t>Peso 100 graos (g)</t>
  </si>
  <si>
    <t>Rend. (kg/ha)</t>
  </si>
  <si>
    <t>(G)</t>
  </si>
  <si>
    <t xml:space="preserve"> </t>
  </si>
  <si>
    <t>Media</t>
  </si>
  <si>
    <t>Dose</t>
  </si>
  <si>
    <t>Yield</t>
  </si>
  <si>
    <t>T0-1</t>
  </si>
  <si>
    <t>T0-2</t>
  </si>
  <si>
    <t>T0-3</t>
  </si>
  <si>
    <t>T0-4</t>
  </si>
  <si>
    <t>T15-1</t>
  </si>
  <si>
    <t>T15-2</t>
  </si>
  <si>
    <t>T15-3</t>
  </si>
  <si>
    <t>T15-4</t>
  </si>
  <si>
    <t>T25-1</t>
  </si>
  <si>
    <t>T25-2</t>
  </si>
  <si>
    <t>T25-3</t>
  </si>
  <si>
    <t>T25-4</t>
  </si>
  <si>
    <t>T35-1</t>
  </si>
  <si>
    <t>T35-2</t>
  </si>
  <si>
    <t>T35-3</t>
  </si>
  <si>
    <t>T35-4</t>
  </si>
  <si>
    <t>Guariba Dp final</t>
  </si>
  <si>
    <t>IT-16 Dp final</t>
  </si>
  <si>
    <t>Density</t>
  </si>
  <si>
    <t>density</t>
  </si>
  <si>
    <t>100 graos</t>
  </si>
  <si>
    <t>Comp. Vagem</t>
  </si>
  <si>
    <t>nr vagens</t>
  </si>
  <si>
    <t>nr flores</t>
  </si>
  <si>
    <t>nr folhas</t>
  </si>
  <si>
    <t>Altura P</t>
  </si>
  <si>
    <t>N folha</t>
  </si>
  <si>
    <t>N vagens</t>
  </si>
  <si>
    <t>Comp vag</t>
  </si>
  <si>
    <t>Peso 100</t>
  </si>
  <si>
    <t>Rend</t>
  </si>
  <si>
    <t xml:space="preserve">dose </t>
  </si>
  <si>
    <t>dose</t>
  </si>
  <si>
    <t>T0</t>
  </si>
  <si>
    <t>T15</t>
  </si>
  <si>
    <t>T25</t>
  </si>
  <si>
    <t>T35</t>
  </si>
  <si>
    <t>PH</t>
  </si>
  <si>
    <t>LN</t>
  </si>
  <si>
    <t>G</t>
  </si>
  <si>
    <t>Treatment</t>
  </si>
  <si>
    <t>NF</t>
  </si>
  <si>
    <t>NP</t>
  </si>
  <si>
    <t>PL</t>
  </si>
  <si>
    <t>W100 G</t>
  </si>
  <si>
    <t>FPD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</si>
</sst>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2" fontId="0" fillId="0" borderId="5" xfId="0" applyNumberFormat="1" applyBorder="1"/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164" fontId="0" fillId="0" borderId="0" xfId="1" applyFont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5" xfId="0" applyBorder="1" applyAlignment="1">
      <alignment vertical="center"/>
    </xf>
    <xf numFmtId="2" fontId="0" fillId="0" borderId="0" xfId="0" applyNumberFormat="1"/>
    <xf numFmtId="0" fontId="0" fillId="2" borderId="0" xfId="0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3" fillId="0" borderId="0" xfId="0" applyNumberFormat="1" applyFont="1"/>
    <xf numFmtId="2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3" fillId="0" borderId="3" xfId="0" applyNumberFormat="1" applyFont="1" applyBorder="1"/>
    <xf numFmtId="0" fontId="3" fillId="0" borderId="3" xfId="0" applyFont="1" applyBorder="1"/>
    <xf numFmtId="0" fontId="2" fillId="0" borderId="1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Altura de</a:t>
            </a:r>
            <a:r>
              <a:rPr lang="en-GB" baseline="0"/>
              <a:t> plantas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Plan2!$C$3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Plan2!$C$4:$C$19</c:f>
              <c:numCache>
                <c:formatCode>0.00</c:formatCode>
                <c:ptCount val="16"/>
                <c:pt idx="0">
                  <c:v>23.15</c:v>
                </c:pt>
                <c:pt idx="1">
                  <c:v>23.375</c:v>
                </c:pt>
                <c:pt idx="2">
                  <c:v>24.025000000000002</c:v>
                </c:pt>
                <c:pt idx="3">
                  <c:v>25.125</c:v>
                </c:pt>
                <c:pt idx="4">
                  <c:v>30.55</c:v>
                </c:pt>
                <c:pt idx="5">
                  <c:v>21.950000000000003</c:v>
                </c:pt>
                <c:pt idx="6">
                  <c:v>20.2</c:v>
                </c:pt>
                <c:pt idx="7">
                  <c:v>21.25</c:v>
                </c:pt>
                <c:pt idx="8">
                  <c:v>25.024999999999999</c:v>
                </c:pt>
                <c:pt idx="9">
                  <c:v>25.775000000000002</c:v>
                </c:pt>
                <c:pt idx="10">
                  <c:v>23.2</c:v>
                </c:pt>
                <c:pt idx="11">
                  <c:v>25.15</c:v>
                </c:pt>
                <c:pt idx="12">
                  <c:v>28.3</c:v>
                </c:pt>
                <c:pt idx="13">
                  <c:v>27.074999999999999</c:v>
                </c:pt>
                <c:pt idx="14">
                  <c:v>20.2</c:v>
                </c:pt>
                <c:pt idx="15">
                  <c:v>26.774999999999999</c:v>
                </c:pt>
              </c:numCache>
            </c:numRef>
          </c:val>
        </c:ser>
        <c:ser>
          <c:idx val="1"/>
          <c:order val="1"/>
          <c:tx>
            <c:strRef>
              <c:f>Plan2!$D$3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Plan2!$D$4:$D$19</c:f>
              <c:numCache>
                <c:formatCode>0.00</c:formatCode>
                <c:ptCount val="16"/>
                <c:pt idx="0">
                  <c:v>23.5</c:v>
                </c:pt>
                <c:pt idx="1">
                  <c:v>20.925000000000001</c:v>
                </c:pt>
                <c:pt idx="2">
                  <c:v>21.075000000000003</c:v>
                </c:pt>
                <c:pt idx="3">
                  <c:v>25.4</c:v>
                </c:pt>
                <c:pt idx="4">
                  <c:v>23.450000000000003</c:v>
                </c:pt>
                <c:pt idx="5">
                  <c:v>24.475000000000001</c:v>
                </c:pt>
                <c:pt idx="6">
                  <c:v>28.2</c:v>
                </c:pt>
                <c:pt idx="7">
                  <c:v>26.875</c:v>
                </c:pt>
                <c:pt idx="8">
                  <c:v>30.324999999999999</c:v>
                </c:pt>
                <c:pt idx="9">
                  <c:v>26.1</c:v>
                </c:pt>
                <c:pt idx="10">
                  <c:v>25.024999999999999</c:v>
                </c:pt>
                <c:pt idx="11">
                  <c:v>23.599999999999998</c:v>
                </c:pt>
                <c:pt idx="12">
                  <c:v>25.475000000000001</c:v>
                </c:pt>
                <c:pt idx="13">
                  <c:v>23.275000000000002</c:v>
                </c:pt>
                <c:pt idx="14">
                  <c:v>22.3</c:v>
                </c:pt>
                <c:pt idx="15">
                  <c:v>25.574999999999999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43719336"/>
        <c:axId val="109482128"/>
      </c:barChart>
      <c:catAx>
        <c:axId val="14371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 de cinza vegental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2128"/>
        <c:crosses val="autoZero"/>
        <c:auto val="1"/>
        <c:lblAlgn val="ctr"/>
        <c:lblOffset val="100"/>
        <c:noMultiLvlLbl val="0"/>
      </c:catAx>
      <c:valAx>
        <c:axId val="1094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Altura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Plan2!$M$24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Plan2!$N$22:$Q$22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</c:v>
                </c:pt>
                <c:pt idx="2">
                  <c:v>25</c:v>
                </c:pt>
                <c:pt idx="3" formatCode="General">
                  <c:v>35</c:v>
                </c:pt>
              </c:numCache>
            </c:numRef>
          </c:cat>
          <c:val>
            <c:numRef>
              <c:f>Plan2!$N$24:$Q$24</c:f>
              <c:numCache>
                <c:formatCode>_(* #,##0.00_);_(* \(#,##0.00\);_(* "-"??_);_(@_)</c:formatCode>
                <c:ptCount val="4"/>
                <c:pt idx="0">
                  <c:v>62797.619047619039</c:v>
                </c:pt>
                <c:pt idx="1">
                  <c:v>61309.523809523809</c:v>
                </c:pt>
                <c:pt idx="2">
                  <c:v>59226.190476190473</c:v>
                </c:pt>
                <c:pt idx="3">
                  <c:v>62797.619047619046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0462568"/>
        <c:axId val="110462960"/>
      </c:barChart>
      <c:catAx>
        <c:axId val="1104625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2960"/>
        <c:crosses val="autoZero"/>
        <c:auto val="1"/>
        <c:lblAlgn val="ctr"/>
        <c:lblOffset val="100"/>
        <c:noMultiLvlLbl val="0"/>
      </c:catAx>
      <c:valAx>
        <c:axId val="11046296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Plan2!$M$25</c:f>
              <c:strCache>
                <c:ptCount val="1"/>
                <c:pt idx="0">
                  <c:v>Altura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Plan2!$N$22:$Q$22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</c:v>
                </c:pt>
                <c:pt idx="2">
                  <c:v>25</c:v>
                </c:pt>
                <c:pt idx="3" formatCode="General">
                  <c:v>35</c:v>
                </c:pt>
              </c:numCache>
            </c:numRef>
          </c:cat>
          <c:val>
            <c:numRef>
              <c:f>Plan2!$N$25:$Q$25</c:f>
              <c:numCache>
                <c:formatCode>0.00</c:formatCode>
                <c:ptCount val="4"/>
                <c:pt idx="0">
                  <c:v>23.321875000000002</c:v>
                </c:pt>
                <c:pt idx="1">
                  <c:v>24.618750000000002</c:v>
                </c:pt>
                <c:pt idx="2">
                  <c:v>25.524999999999999</c:v>
                </c:pt>
                <c:pt idx="3">
                  <c:v>24.871875000000003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0463744"/>
        <c:axId val="145080392"/>
      </c:barChart>
      <c:catAx>
        <c:axId val="1104637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0392"/>
        <c:crosses val="autoZero"/>
        <c:auto val="1"/>
        <c:lblAlgn val="ctr"/>
        <c:lblOffset val="100"/>
        <c:noMultiLvlLbl val="0"/>
      </c:catAx>
      <c:valAx>
        <c:axId val="14508039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Plan2!$M$26</c:f>
              <c:strCache>
                <c:ptCount val="1"/>
                <c:pt idx="0">
                  <c:v>100 graos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Plan2!$N$22:$Q$22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</c:v>
                </c:pt>
                <c:pt idx="2">
                  <c:v>25</c:v>
                </c:pt>
                <c:pt idx="3" formatCode="General">
                  <c:v>35</c:v>
                </c:pt>
              </c:numCache>
            </c:numRef>
          </c:cat>
          <c:val>
            <c:numRef>
              <c:f>Plan2!$N$26:$Q$26</c:f>
              <c:numCache>
                <c:formatCode>0.00</c:formatCode>
                <c:ptCount val="4"/>
                <c:pt idx="0" formatCode="General">
                  <c:v>16.75</c:v>
                </c:pt>
                <c:pt idx="1">
                  <c:v>15.031547619047618</c:v>
                </c:pt>
                <c:pt idx="2" formatCode="General">
                  <c:v>16.375</c:v>
                </c:pt>
                <c:pt idx="3">
                  <c:v>16.375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45081176"/>
        <c:axId val="145081568"/>
      </c:barChart>
      <c:catAx>
        <c:axId val="1450811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1568"/>
        <c:crosses val="autoZero"/>
        <c:auto val="1"/>
        <c:lblAlgn val="ctr"/>
        <c:lblOffset val="100"/>
        <c:noMultiLvlLbl val="0"/>
      </c:catAx>
      <c:valAx>
        <c:axId val="145081568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Plan2!$M$27</c:f>
              <c:strCache>
                <c:ptCount val="1"/>
                <c:pt idx="0">
                  <c:v>Comp. Vagem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Plan2!$N$22:$Q$22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</c:v>
                </c:pt>
                <c:pt idx="2">
                  <c:v>25</c:v>
                </c:pt>
                <c:pt idx="3" formatCode="General">
                  <c:v>35</c:v>
                </c:pt>
              </c:numCache>
            </c:numRef>
          </c:cat>
          <c:val>
            <c:numRef>
              <c:f>Plan2!$N$27:$Q$27</c:f>
              <c:numCache>
                <c:formatCode>0.00</c:formatCode>
                <c:ptCount val="4"/>
                <c:pt idx="0">
                  <c:v>15.408556547619046</c:v>
                </c:pt>
                <c:pt idx="1">
                  <c:v>15.830505952380951</c:v>
                </c:pt>
                <c:pt idx="2">
                  <c:v>14.845622519841269</c:v>
                </c:pt>
                <c:pt idx="3">
                  <c:v>15.100595238095238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45082352"/>
        <c:axId val="145082744"/>
      </c:barChart>
      <c:catAx>
        <c:axId val="1450823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2744"/>
        <c:crosses val="autoZero"/>
        <c:auto val="1"/>
        <c:lblAlgn val="ctr"/>
        <c:lblOffset val="100"/>
        <c:noMultiLvlLbl val="0"/>
      </c:catAx>
      <c:valAx>
        <c:axId val="14508274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Plan2!$M$28</c:f>
              <c:strCache>
                <c:ptCount val="1"/>
                <c:pt idx="0">
                  <c:v>nr vagens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Plan2!$N$22:$Q$22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</c:v>
                </c:pt>
                <c:pt idx="2">
                  <c:v>25</c:v>
                </c:pt>
                <c:pt idx="3" formatCode="General">
                  <c:v>35</c:v>
                </c:pt>
              </c:numCache>
            </c:numRef>
          </c:cat>
          <c:val>
            <c:numRef>
              <c:f>Plan2!$N$28:$Q$28</c:f>
              <c:numCache>
                <c:formatCode>0.00</c:formatCode>
                <c:ptCount val="4"/>
                <c:pt idx="0">
                  <c:v>6.75</c:v>
                </c:pt>
                <c:pt idx="1">
                  <c:v>7.25</c:v>
                </c:pt>
                <c:pt idx="2">
                  <c:v>7.75</c:v>
                </c:pt>
                <c:pt idx="3">
                  <c:v>6.375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145083528"/>
        <c:axId val="145083920"/>
      </c:barChart>
      <c:catAx>
        <c:axId val="1450835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3920"/>
        <c:crosses val="autoZero"/>
        <c:auto val="1"/>
        <c:lblAlgn val="ctr"/>
        <c:lblOffset val="100"/>
        <c:noMultiLvlLbl val="0"/>
      </c:catAx>
      <c:valAx>
        <c:axId val="14508392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3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Plan2!$M$29</c:f>
              <c:strCache>
                <c:ptCount val="1"/>
                <c:pt idx="0">
                  <c:v>nr flores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Plan2!$N$22:$Q$22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</c:v>
                </c:pt>
                <c:pt idx="2">
                  <c:v>25</c:v>
                </c:pt>
                <c:pt idx="3" formatCode="General">
                  <c:v>35</c:v>
                </c:pt>
              </c:numCache>
            </c:numRef>
          </c:cat>
          <c:val>
            <c:numRef>
              <c:f>Plan2!$N$29:$Q$29</c:f>
              <c:numCache>
                <c:formatCode>0.00</c:formatCode>
                <c:ptCount val="4"/>
                <c:pt idx="0">
                  <c:v>4.375</c:v>
                </c:pt>
                <c:pt idx="1">
                  <c:v>3.625</c:v>
                </c:pt>
                <c:pt idx="2">
                  <c:v>3.5</c:v>
                </c:pt>
                <c:pt idx="3">
                  <c:v>4.375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145268784"/>
        <c:axId val="145269176"/>
      </c:barChart>
      <c:catAx>
        <c:axId val="1452687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176"/>
        <c:crosses val="autoZero"/>
        <c:auto val="1"/>
        <c:lblAlgn val="ctr"/>
        <c:lblOffset val="100"/>
        <c:noMultiLvlLbl val="0"/>
      </c:catAx>
      <c:valAx>
        <c:axId val="14526917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Plan2!$M$30</c:f>
              <c:strCache>
                <c:ptCount val="1"/>
                <c:pt idx="0">
                  <c:v>nr folhas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Plan2!$N$22:$Q$22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</c:v>
                </c:pt>
                <c:pt idx="2">
                  <c:v>25</c:v>
                </c:pt>
                <c:pt idx="3" formatCode="General">
                  <c:v>35</c:v>
                </c:pt>
              </c:numCache>
            </c:numRef>
          </c:cat>
          <c:val>
            <c:numRef>
              <c:f>Plan2!$N$30:$Q$30</c:f>
              <c:numCache>
                <c:formatCode>0.00</c:formatCode>
                <c:ptCount val="4"/>
                <c:pt idx="0">
                  <c:v>27.375</c:v>
                </c:pt>
                <c:pt idx="1">
                  <c:v>24.125</c:v>
                </c:pt>
                <c:pt idx="2">
                  <c:v>30.5</c:v>
                </c:pt>
                <c:pt idx="3">
                  <c:v>32.25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145269960"/>
        <c:axId val="145270352"/>
      </c:barChart>
      <c:catAx>
        <c:axId val="1452699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0352"/>
        <c:crosses val="autoZero"/>
        <c:auto val="1"/>
        <c:lblAlgn val="ctr"/>
        <c:lblOffset val="100"/>
        <c:noMultiLvlLbl val="0"/>
      </c:catAx>
      <c:valAx>
        <c:axId val="14527035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(Plan3!$A$22:$B$26,Plan3!$A$31:$B$34)</c:f>
              <c:multiLvlStrCache>
                <c:ptCount val="9"/>
                <c:lvl>
                  <c:pt idx="0">
                    <c:v>Dose</c:v>
                  </c:pt>
                  <c:pt idx="1">
                    <c:v>IT-16</c:v>
                  </c:pt>
                  <c:pt idx="2">
                    <c:v>Guariba</c:v>
                  </c:pt>
                  <c:pt idx="3">
                    <c:v>IT-16</c:v>
                  </c:pt>
                  <c:pt idx="4">
                    <c:v>Guariba</c:v>
                  </c:pt>
                  <c:pt idx="5">
                    <c:v>IT-16</c:v>
                  </c:pt>
                  <c:pt idx="6">
                    <c:v>Guariba</c:v>
                  </c:pt>
                  <c:pt idx="7">
                    <c:v>IT-16</c:v>
                  </c:pt>
                  <c:pt idx="8">
                    <c:v>Guariba</c:v>
                  </c:pt>
                </c:lvl>
                <c:lvl>
                  <c:pt idx="0">
                    <c:v>dose</c:v>
                  </c:pt>
                  <c:pt idx="1">
                    <c:v>Altura P</c:v>
                  </c:pt>
                  <c:pt idx="3">
                    <c:v>N folha</c:v>
                  </c:pt>
                  <c:pt idx="5">
                    <c:v>Comp vag</c:v>
                  </c:pt>
                  <c:pt idx="7">
                    <c:v>Peso 100</c:v>
                  </c:pt>
                </c:lvl>
              </c:multiLvlStrCache>
            </c:multiLvlStrRef>
          </c:cat>
          <c:val>
            <c:numRef>
              <c:f>(Plan3!$C$22:$C$26,Plan3!$C$31:$C$34)</c:f>
              <c:numCache>
                <c:formatCode>0.00</c:formatCode>
                <c:ptCount val="9"/>
                <c:pt idx="0">
                  <c:v>0</c:v>
                </c:pt>
                <c:pt idx="1">
                  <c:v>23.918749999999999</c:v>
                </c:pt>
                <c:pt idx="2">
                  <c:v>22.725000000000001</c:v>
                </c:pt>
                <c:pt idx="3">
                  <c:v>31.75</c:v>
                </c:pt>
                <c:pt idx="4">
                  <c:v>23</c:v>
                </c:pt>
                <c:pt idx="5">
                  <c:v>13.849404761904761</c:v>
                </c:pt>
                <c:pt idx="6">
                  <c:v>16.967708333333331</c:v>
                </c:pt>
                <c:pt idx="7" formatCode="General">
                  <c:v>13</c:v>
                </c:pt>
                <c:pt idx="8" formatCode="General">
                  <c:v>20.5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(Plan3!$A$22:$B$26,Plan3!$A$31:$B$34)</c:f>
              <c:multiLvlStrCache>
                <c:ptCount val="9"/>
                <c:lvl>
                  <c:pt idx="0">
                    <c:v>Dose</c:v>
                  </c:pt>
                  <c:pt idx="1">
                    <c:v>IT-16</c:v>
                  </c:pt>
                  <c:pt idx="2">
                    <c:v>Guariba</c:v>
                  </c:pt>
                  <c:pt idx="3">
                    <c:v>IT-16</c:v>
                  </c:pt>
                  <c:pt idx="4">
                    <c:v>Guariba</c:v>
                  </c:pt>
                  <c:pt idx="5">
                    <c:v>IT-16</c:v>
                  </c:pt>
                  <c:pt idx="6">
                    <c:v>Guariba</c:v>
                  </c:pt>
                  <c:pt idx="7">
                    <c:v>IT-16</c:v>
                  </c:pt>
                  <c:pt idx="8">
                    <c:v>Guariba</c:v>
                  </c:pt>
                </c:lvl>
                <c:lvl>
                  <c:pt idx="0">
                    <c:v>dose</c:v>
                  </c:pt>
                  <c:pt idx="1">
                    <c:v>Altura P</c:v>
                  </c:pt>
                  <c:pt idx="3">
                    <c:v>N folha</c:v>
                  </c:pt>
                  <c:pt idx="5">
                    <c:v>Comp vag</c:v>
                  </c:pt>
                  <c:pt idx="7">
                    <c:v>Peso 100</c:v>
                  </c:pt>
                </c:lvl>
              </c:multiLvlStrCache>
            </c:multiLvlStrRef>
          </c:cat>
          <c:val>
            <c:numRef>
              <c:f>(Plan3!$D$22:$D$26,Plan3!$D$31:$D$34)</c:f>
              <c:numCache>
                <c:formatCode>0.00</c:formatCode>
                <c:ptCount val="9"/>
                <c:pt idx="0">
                  <c:v>15</c:v>
                </c:pt>
                <c:pt idx="1">
                  <c:v>23.487500000000001</c:v>
                </c:pt>
                <c:pt idx="2">
                  <c:v>25.75</c:v>
                </c:pt>
                <c:pt idx="3">
                  <c:v>25.25</c:v>
                </c:pt>
                <c:pt idx="4">
                  <c:v>23</c:v>
                </c:pt>
                <c:pt idx="5">
                  <c:v>14.597916666666665</c:v>
                </c:pt>
                <c:pt idx="6">
                  <c:v>17.063095238095237</c:v>
                </c:pt>
                <c:pt idx="7">
                  <c:v>13</c:v>
                </c:pt>
                <c:pt idx="8" formatCode="General">
                  <c:v>19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(Plan3!$A$22:$B$26,Plan3!$A$31:$B$34)</c:f>
              <c:multiLvlStrCache>
                <c:ptCount val="9"/>
                <c:lvl>
                  <c:pt idx="0">
                    <c:v>Dose</c:v>
                  </c:pt>
                  <c:pt idx="1">
                    <c:v>IT-16</c:v>
                  </c:pt>
                  <c:pt idx="2">
                    <c:v>Guariba</c:v>
                  </c:pt>
                  <c:pt idx="3">
                    <c:v>IT-16</c:v>
                  </c:pt>
                  <c:pt idx="4">
                    <c:v>Guariba</c:v>
                  </c:pt>
                  <c:pt idx="5">
                    <c:v>IT-16</c:v>
                  </c:pt>
                  <c:pt idx="6">
                    <c:v>Guariba</c:v>
                  </c:pt>
                  <c:pt idx="7">
                    <c:v>IT-16</c:v>
                  </c:pt>
                  <c:pt idx="8">
                    <c:v>Guariba</c:v>
                  </c:pt>
                </c:lvl>
                <c:lvl>
                  <c:pt idx="0">
                    <c:v>dose</c:v>
                  </c:pt>
                  <c:pt idx="1">
                    <c:v>Altura P</c:v>
                  </c:pt>
                  <c:pt idx="3">
                    <c:v>N folha</c:v>
                  </c:pt>
                  <c:pt idx="5">
                    <c:v>Comp vag</c:v>
                  </c:pt>
                  <c:pt idx="7">
                    <c:v>Peso 100</c:v>
                  </c:pt>
                </c:lvl>
              </c:multiLvlStrCache>
            </c:multiLvlStrRef>
          </c:cat>
          <c:val>
            <c:numRef>
              <c:f>(Plan3!$E$22:$E$26,Plan3!$E$31:$E$34)</c:f>
              <c:numCache>
                <c:formatCode>0.00</c:formatCode>
                <c:ptCount val="9"/>
                <c:pt idx="0">
                  <c:v>25</c:v>
                </c:pt>
                <c:pt idx="1">
                  <c:v>24.787500000000001</c:v>
                </c:pt>
                <c:pt idx="2">
                  <c:v>26.262499999999996</c:v>
                </c:pt>
                <c:pt idx="3">
                  <c:v>36.75</c:v>
                </c:pt>
                <c:pt idx="4">
                  <c:v>25.5</c:v>
                </c:pt>
                <c:pt idx="5">
                  <c:v>13.581696428571428</c:v>
                </c:pt>
                <c:pt idx="6">
                  <c:v>16.109548611111109</c:v>
                </c:pt>
                <c:pt idx="7" formatCode="General">
                  <c:v>13</c:v>
                </c:pt>
                <c:pt idx="8" formatCode="General">
                  <c:v>19.75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(Plan3!$A$22:$B$26,Plan3!$A$31:$B$34)</c:f>
              <c:multiLvlStrCache>
                <c:ptCount val="9"/>
                <c:lvl>
                  <c:pt idx="0">
                    <c:v>Dose</c:v>
                  </c:pt>
                  <c:pt idx="1">
                    <c:v>IT-16</c:v>
                  </c:pt>
                  <c:pt idx="2">
                    <c:v>Guariba</c:v>
                  </c:pt>
                  <c:pt idx="3">
                    <c:v>IT-16</c:v>
                  </c:pt>
                  <c:pt idx="4">
                    <c:v>Guariba</c:v>
                  </c:pt>
                  <c:pt idx="5">
                    <c:v>IT-16</c:v>
                  </c:pt>
                  <c:pt idx="6">
                    <c:v>Guariba</c:v>
                  </c:pt>
                  <c:pt idx="7">
                    <c:v>IT-16</c:v>
                  </c:pt>
                  <c:pt idx="8">
                    <c:v>Guariba</c:v>
                  </c:pt>
                </c:lvl>
                <c:lvl>
                  <c:pt idx="0">
                    <c:v>dose</c:v>
                  </c:pt>
                  <c:pt idx="1">
                    <c:v>Altura P</c:v>
                  </c:pt>
                  <c:pt idx="3">
                    <c:v>N folha</c:v>
                  </c:pt>
                  <c:pt idx="5">
                    <c:v>Comp vag</c:v>
                  </c:pt>
                  <c:pt idx="7">
                    <c:v>Peso 100</c:v>
                  </c:pt>
                </c:lvl>
              </c:multiLvlStrCache>
            </c:multiLvlStrRef>
          </c:cat>
          <c:val>
            <c:numRef>
              <c:f>(Plan3!$F$22:$F$26,Plan3!$F$31:$F$34)</c:f>
              <c:numCache>
                <c:formatCode>0.00</c:formatCode>
                <c:ptCount val="9"/>
                <c:pt idx="0">
                  <c:v>35</c:v>
                </c:pt>
                <c:pt idx="1">
                  <c:v>25.587499999999999</c:v>
                </c:pt>
                <c:pt idx="2">
                  <c:v>24.623828124999999</c:v>
                </c:pt>
                <c:pt idx="3">
                  <c:v>41</c:v>
                </c:pt>
                <c:pt idx="4">
                  <c:v>23.5</c:v>
                </c:pt>
                <c:pt idx="5">
                  <c:v>14.998809523809523</c:v>
                </c:pt>
                <c:pt idx="6">
                  <c:v>15.202380952380953</c:v>
                </c:pt>
                <c:pt idx="7">
                  <c:v>14</c:v>
                </c:pt>
                <c:pt idx="8" formatCode="General">
                  <c:v>18.5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3536"/>
        <c:axId val="169441968"/>
      </c:barChart>
      <c:catAx>
        <c:axId val="1694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1968"/>
        <c:crosses val="autoZero"/>
        <c:auto val="1"/>
        <c:lblAlgn val="ctr"/>
        <c:lblOffset val="100"/>
        <c:noMultiLvlLbl val="0"/>
      </c:catAx>
      <c:valAx>
        <c:axId val="1694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(Plan3!$A$22:$B$22,Plan3!$A$27:$B$30)</c:f>
              <c:multiLvlStrCache>
                <c:ptCount val="5"/>
                <c:lvl>
                  <c:pt idx="0">
                    <c:v>Dose</c:v>
                  </c:pt>
                  <c:pt idx="1">
                    <c:v>IT-16</c:v>
                  </c:pt>
                  <c:pt idx="2">
                    <c:v>Guariba</c:v>
                  </c:pt>
                  <c:pt idx="3">
                    <c:v>IT-16</c:v>
                  </c:pt>
                  <c:pt idx="4">
                    <c:v>Guariba</c:v>
                  </c:pt>
                </c:lvl>
                <c:lvl>
                  <c:pt idx="0">
                    <c:v>dose</c:v>
                  </c:pt>
                  <c:pt idx="1">
                    <c:v>N flores</c:v>
                  </c:pt>
                  <c:pt idx="3">
                    <c:v>N vagens</c:v>
                  </c:pt>
                </c:lvl>
              </c:multiLvlStrCache>
            </c:multiLvlStrRef>
          </c:cat>
          <c:val>
            <c:numRef>
              <c:f>(Plan3!$C$22,Plan3!$C$27:$C$30)</c:f>
              <c:numCache>
                <c:formatCode>0.00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3.75</c:v>
                </c:pt>
                <c:pt idx="3">
                  <c:v>5.5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(Plan3!$A$22:$B$22,Plan3!$A$27:$B$30)</c:f>
              <c:multiLvlStrCache>
                <c:ptCount val="5"/>
                <c:lvl>
                  <c:pt idx="0">
                    <c:v>Dose</c:v>
                  </c:pt>
                  <c:pt idx="1">
                    <c:v>IT-16</c:v>
                  </c:pt>
                  <c:pt idx="2">
                    <c:v>Guariba</c:v>
                  </c:pt>
                  <c:pt idx="3">
                    <c:v>IT-16</c:v>
                  </c:pt>
                  <c:pt idx="4">
                    <c:v>Guariba</c:v>
                  </c:pt>
                </c:lvl>
                <c:lvl>
                  <c:pt idx="0">
                    <c:v>dose</c:v>
                  </c:pt>
                  <c:pt idx="1">
                    <c:v>N flores</c:v>
                  </c:pt>
                  <c:pt idx="3">
                    <c:v>N vagens</c:v>
                  </c:pt>
                </c:lvl>
              </c:multiLvlStrCache>
            </c:multiLvlStrRef>
          </c:cat>
          <c:val>
            <c:numRef>
              <c:f>(Plan3!$D$22,Plan3!$D$27:$D$30)</c:f>
              <c:numCache>
                <c:formatCode>0.00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3.25</c:v>
                </c:pt>
                <c:pt idx="3">
                  <c:v>7.75</c:v>
                </c:pt>
                <c:pt idx="4">
                  <c:v>6.75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(Plan3!$A$22:$B$22,Plan3!$A$27:$B$30)</c:f>
              <c:multiLvlStrCache>
                <c:ptCount val="5"/>
                <c:lvl>
                  <c:pt idx="0">
                    <c:v>Dose</c:v>
                  </c:pt>
                  <c:pt idx="1">
                    <c:v>IT-16</c:v>
                  </c:pt>
                  <c:pt idx="2">
                    <c:v>Guariba</c:v>
                  </c:pt>
                  <c:pt idx="3">
                    <c:v>IT-16</c:v>
                  </c:pt>
                  <c:pt idx="4">
                    <c:v>Guariba</c:v>
                  </c:pt>
                </c:lvl>
                <c:lvl>
                  <c:pt idx="0">
                    <c:v>dose</c:v>
                  </c:pt>
                  <c:pt idx="1">
                    <c:v>N flores</c:v>
                  </c:pt>
                  <c:pt idx="3">
                    <c:v>N vagens</c:v>
                  </c:pt>
                </c:lvl>
              </c:multiLvlStrCache>
            </c:multiLvlStrRef>
          </c:cat>
          <c:val>
            <c:numRef>
              <c:f>(Plan3!$E$22,Plan3!$E$27:$E$30)</c:f>
              <c:numCache>
                <c:formatCode>0.00</c:formatCode>
                <c:ptCount val="5"/>
                <c:pt idx="0">
                  <c:v>25</c:v>
                </c:pt>
                <c:pt idx="1">
                  <c:v>3.6</c:v>
                </c:pt>
                <c:pt idx="2">
                  <c:v>3.25</c:v>
                </c:pt>
                <c:pt idx="3">
                  <c:v>6</c:v>
                </c:pt>
                <c:pt idx="4">
                  <c:v>9.5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(Plan3!$A$22:$B$22,Plan3!$A$27:$B$30)</c:f>
              <c:multiLvlStrCache>
                <c:ptCount val="5"/>
                <c:lvl>
                  <c:pt idx="0">
                    <c:v>Dose</c:v>
                  </c:pt>
                  <c:pt idx="1">
                    <c:v>IT-16</c:v>
                  </c:pt>
                  <c:pt idx="2">
                    <c:v>Guariba</c:v>
                  </c:pt>
                  <c:pt idx="3">
                    <c:v>IT-16</c:v>
                  </c:pt>
                  <c:pt idx="4">
                    <c:v>Guariba</c:v>
                  </c:pt>
                </c:lvl>
                <c:lvl>
                  <c:pt idx="0">
                    <c:v>dose</c:v>
                  </c:pt>
                  <c:pt idx="1">
                    <c:v>N flores</c:v>
                  </c:pt>
                  <c:pt idx="3">
                    <c:v>N vagens</c:v>
                  </c:pt>
                </c:lvl>
              </c:multiLvlStrCache>
            </c:multiLvlStrRef>
          </c:cat>
          <c:val>
            <c:numRef>
              <c:f>(Plan3!$F$22,Plan3!$F$27:$F$30)</c:f>
              <c:numCache>
                <c:formatCode>0.00</c:formatCode>
                <c:ptCount val="5"/>
                <c:pt idx="0">
                  <c:v>35</c:v>
                </c:pt>
                <c:pt idx="1">
                  <c:v>4.5</c:v>
                </c:pt>
                <c:pt idx="2">
                  <c:v>4.25</c:v>
                </c:pt>
                <c:pt idx="3">
                  <c:v>7</c:v>
                </c:pt>
                <c:pt idx="4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896176"/>
        <c:axId val="237896568"/>
      </c:barChart>
      <c:catAx>
        <c:axId val="2378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96568"/>
        <c:crosses val="autoZero"/>
        <c:auto val="1"/>
        <c:lblAlgn val="ctr"/>
        <c:lblOffset val="100"/>
        <c:noMultiLvlLbl val="0"/>
      </c:catAx>
      <c:valAx>
        <c:axId val="2378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94225721784778"/>
          <c:y val="0.17171296296296298"/>
          <c:w val="0.7997244094488189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Plan3!$B$35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88888888888914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Plan3!$C$35:$F$35</c:f>
              <c:numCache>
                <c:formatCode>0.00</c:formatCode>
                <c:ptCount val="4"/>
                <c:pt idx="0">
                  <c:v>354.16666666666674</c:v>
                </c:pt>
                <c:pt idx="1">
                  <c:v>466.66666666666674</c:v>
                </c:pt>
                <c:pt idx="2">
                  <c:v>714.35185185185196</c:v>
                </c:pt>
                <c:pt idx="3">
                  <c:v>554.16666666666663</c:v>
                </c:pt>
              </c:numCache>
            </c:numRef>
          </c:val>
        </c:ser>
        <c:ser>
          <c:idx val="1"/>
          <c:order val="1"/>
          <c:tx>
            <c:strRef>
              <c:f>Plan3!$B$36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7776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8888888888887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Plan3!$C$36:$F$36</c:f>
              <c:numCache>
                <c:formatCode>0.00</c:formatCode>
                <c:ptCount val="4"/>
                <c:pt idx="0">
                  <c:v>570.83333333333337</c:v>
                </c:pt>
                <c:pt idx="1">
                  <c:v>458.33333333333337</c:v>
                </c:pt>
                <c:pt idx="2">
                  <c:v>625.00000000000011</c:v>
                </c:pt>
                <c:pt idx="3">
                  <c:v>625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40"/>
        <c:axId val="237896960"/>
        <c:axId val="169141288"/>
      </c:barChart>
      <c:catAx>
        <c:axId val="2378969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1288"/>
        <c:crosses val="autoZero"/>
        <c:auto val="1"/>
        <c:lblAlgn val="ctr"/>
        <c:lblOffset val="100"/>
        <c:noMultiLvlLbl val="0"/>
      </c:catAx>
      <c:valAx>
        <c:axId val="169141288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folhas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Plan2!$E$3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Plan2!$E$4:$E$19</c:f>
              <c:numCache>
                <c:formatCode>0.00</c:formatCode>
                <c:ptCount val="16"/>
                <c:pt idx="0">
                  <c:v>31</c:v>
                </c:pt>
                <c:pt idx="1">
                  <c:v>47</c:v>
                </c:pt>
                <c:pt idx="2">
                  <c:v>19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29</c:v>
                </c:pt>
                <c:pt idx="7">
                  <c:v>27</c:v>
                </c:pt>
                <c:pt idx="8">
                  <c:v>25</c:v>
                </c:pt>
                <c:pt idx="9">
                  <c:v>39</c:v>
                </c:pt>
                <c:pt idx="10">
                  <c:v>34</c:v>
                </c:pt>
                <c:pt idx="11">
                  <c:v>49</c:v>
                </c:pt>
                <c:pt idx="12">
                  <c:v>29</c:v>
                </c:pt>
                <c:pt idx="13">
                  <c:v>66</c:v>
                </c:pt>
                <c:pt idx="14">
                  <c:v>32</c:v>
                </c:pt>
                <c:pt idx="15">
                  <c:v>37</c:v>
                </c:pt>
              </c:numCache>
            </c:numRef>
          </c:val>
        </c:ser>
        <c:ser>
          <c:idx val="1"/>
          <c:order val="1"/>
          <c:tx>
            <c:strRef>
              <c:f>Plan2!$F$3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Plan2!$F$4:$F$19</c:f>
              <c:numCache>
                <c:formatCode>0.00</c:formatCode>
                <c:ptCount val="16"/>
                <c:pt idx="0">
                  <c:v>22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19</c:v>
                </c:pt>
                <c:pt idx="5">
                  <c:v>21</c:v>
                </c:pt>
                <c:pt idx="6">
                  <c:v>30</c:v>
                </c:pt>
                <c:pt idx="7">
                  <c:v>22</c:v>
                </c:pt>
                <c:pt idx="8">
                  <c:v>41</c:v>
                </c:pt>
                <c:pt idx="9">
                  <c:v>28</c:v>
                </c:pt>
                <c:pt idx="10">
                  <c:v>16</c:v>
                </c:pt>
                <c:pt idx="11">
                  <c:v>17</c:v>
                </c:pt>
                <c:pt idx="12">
                  <c:v>22</c:v>
                </c:pt>
                <c:pt idx="13">
                  <c:v>24</c:v>
                </c:pt>
                <c:pt idx="14">
                  <c:v>18</c:v>
                </c:pt>
                <c:pt idx="1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44000576"/>
        <c:axId val="144100904"/>
      </c:barChart>
      <c:catAx>
        <c:axId val="14400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 de cinza vegetal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0904"/>
        <c:crosses val="autoZero"/>
        <c:auto val="1"/>
        <c:lblAlgn val="ctr"/>
        <c:lblOffset val="100"/>
        <c:noMultiLvlLbl val="0"/>
      </c:catAx>
      <c:valAx>
        <c:axId val="144100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folhas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Plan3!$B$37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66666666666667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888888888888889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1111111111112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Plan3!$C$37:$F$37</c:f>
              <c:numCache>
                <c:formatCode>_(* #,##0.00_);_(* \(#,##0.00\);_(* "-"??_);_(@_)</c:formatCode>
                <c:ptCount val="4"/>
                <c:pt idx="0">
                  <c:v>63095.238095238092</c:v>
                </c:pt>
                <c:pt idx="1">
                  <c:v>60714.28571428571</c:v>
                </c:pt>
                <c:pt idx="2">
                  <c:v>63690.476190476184</c:v>
                </c:pt>
                <c:pt idx="3">
                  <c:v>65476.190476190466</c:v>
                </c:pt>
              </c:numCache>
            </c:numRef>
          </c:val>
        </c:ser>
        <c:ser>
          <c:idx val="1"/>
          <c:order val="1"/>
          <c:tx>
            <c:strRef>
              <c:f>Plan3!$B$38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9999999999999947E-2"/>
                  <c:y val="0.120370370370370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2777777777777778E-2"/>
                  <c:y val="2.31481481481481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4444444444444446E-2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6111111111111011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Plan3!$C$38:$F$38</c:f>
              <c:numCache>
                <c:formatCode>_(* #,##0.00_);_(* \(#,##0.00\);_(* "-"??_);_(@_)</c:formatCode>
                <c:ptCount val="4"/>
                <c:pt idx="0">
                  <c:v>62500</c:v>
                </c:pt>
                <c:pt idx="1">
                  <c:v>61904.761904761901</c:v>
                </c:pt>
                <c:pt idx="2">
                  <c:v>54761.904761904763</c:v>
                </c:pt>
                <c:pt idx="3">
                  <c:v>60119.047619047618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40896"/>
        <c:axId val="241579368"/>
      </c:barChart>
      <c:catAx>
        <c:axId val="1691408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79368"/>
        <c:crosses val="autoZero"/>
        <c:auto val="1"/>
        <c:lblAlgn val="ctr"/>
        <c:lblOffset val="100"/>
        <c:noMultiLvlLbl val="0"/>
      </c:catAx>
      <c:valAx>
        <c:axId val="241579368"/>
        <c:scaling>
          <c:orientation val="minMax"/>
          <c:max val="66000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folha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Plan3!$B$25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Plan3!$C$25:$F$25</c:f>
              <c:numCache>
                <c:formatCode>0.00</c:formatCode>
                <c:ptCount val="4"/>
                <c:pt idx="0">
                  <c:v>31.75</c:v>
                </c:pt>
                <c:pt idx="1">
                  <c:v>25.25</c:v>
                </c:pt>
                <c:pt idx="2">
                  <c:v>36.75</c:v>
                </c:pt>
                <c:pt idx="3">
                  <c:v>41</c:v>
                </c:pt>
              </c:numCache>
            </c:numRef>
          </c:val>
        </c:ser>
        <c:ser>
          <c:idx val="1"/>
          <c:order val="1"/>
          <c:tx>
            <c:strRef>
              <c:f>Plan3!$B$26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Plan3!$C$26:$F$26</c:f>
              <c:numCache>
                <c:formatCode>0.00</c:formatCode>
                <c:ptCount val="4"/>
                <c:pt idx="0">
                  <c:v>23</c:v>
                </c:pt>
                <c:pt idx="1">
                  <c:v>23</c:v>
                </c:pt>
                <c:pt idx="2">
                  <c:v>25.5</c:v>
                </c:pt>
                <c:pt idx="3">
                  <c:v>23.5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85"/>
        <c:axId val="242472776"/>
        <c:axId val="242472384"/>
      </c:barChart>
      <c:catAx>
        <c:axId val="2424727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72384"/>
        <c:crosses val="autoZero"/>
        <c:auto val="1"/>
        <c:lblAlgn val="ctr"/>
        <c:lblOffset val="100"/>
        <c:noMultiLvlLbl val="0"/>
      </c:catAx>
      <c:valAx>
        <c:axId val="2424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7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flores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Plan3!$B$27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Plan3!$C$27:$F$27</c:f>
              <c:numCache>
                <c:formatCode>0.00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3.6</c:v>
                </c:pt>
                <c:pt idx="3">
                  <c:v>4.5</c:v>
                </c:pt>
              </c:numCache>
            </c:numRef>
          </c:val>
        </c:ser>
        <c:ser>
          <c:idx val="1"/>
          <c:order val="1"/>
          <c:tx>
            <c:strRef>
              <c:f>Plan3!$B$28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Plan3!$C$28:$F$28</c:f>
              <c:numCache>
                <c:formatCode>0.00</c:formatCode>
                <c:ptCount val="4"/>
                <c:pt idx="0">
                  <c:v>3.75</c:v>
                </c:pt>
                <c:pt idx="1">
                  <c:v>3.25</c:v>
                </c:pt>
                <c:pt idx="2">
                  <c:v>3.25</c:v>
                </c:pt>
                <c:pt idx="3">
                  <c:v>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489832"/>
        <c:axId val="243489048"/>
      </c:barChart>
      <c:catAx>
        <c:axId val="2434898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9048"/>
        <c:crosses val="autoZero"/>
        <c:auto val="1"/>
        <c:lblAlgn val="ctr"/>
        <c:lblOffset val="100"/>
        <c:noMultiLvlLbl val="0"/>
      </c:catAx>
      <c:valAx>
        <c:axId val="2434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vagens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Plan3!$B$29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Plan3!$C$29:$F$29</c:f>
              <c:numCache>
                <c:formatCode>0.00</c:formatCode>
                <c:ptCount val="4"/>
                <c:pt idx="0">
                  <c:v>5.5</c:v>
                </c:pt>
                <c:pt idx="1">
                  <c:v>7.75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Plan3!$B$30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Plan3!$C$30:$F$30</c:f>
              <c:numCache>
                <c:formatCode>0.00</c:formatCode>
                <c:ptCount val="4"/>
                <c:pt idx="0">
                  <c:v>8</c:v>
                </c:pt>
                <c:pt idx="1">
                  <c:v>6.75</c:v>
                </c:pt>
                <c:pt idx="2">
                  <c:v>9.5</c:v>
                </c:pt>
                <c:pt idx="3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893264"/>
        <c:axId val="246895616"/>
      </c:barChart>
      <c:catAx>
        <c:axId val="2468932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5616"/>
        <c:crosses val="autoZero"/>
        <c:auto val="1"/>
        <c:lblAlgn val="ctr"/>
        <c:lblOffset val="100"/>
        <c:noMultiLvlLbl val="0"/>
      </c:catAx>
      <c:valAx>
        <c:axId val="246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 vagem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Plan3!$B$31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Plan3!$C$31:$F$31</c:f>
              <c:numCache>
                <c:formatCode>0.00</c:formatCode>
                <c:ptCount val="4"/>
                <c:pt idx="0">
                  <c:v>13.849404761904761</c:v>
                </c:pt>
                <c:pt idx="1">
                  <c:v>14.597916666666665</c:v>
                </c:pt>
                <c:pt idx="2">
                  <c:v>13.581696428571428</c:v>
                </c:pt>
                <c:pt idx="3">
                  <c:v>14.998809523809523</c:v>
                </c:pt>
              </c:numCache>
            </c:numRef>
          </c:val>
        </c:ser>
        <c:ser>
          <c:idx val="1"/>
          <c:order val="1"/>
          <c:tx>
            <c:strRef>
              <c:f>Plan3!$B$32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Plan3!$C$32:$F$32</c:f>
              <c:numCache>
                <c:formatCode>0.00</c:formatCode>
                <c:ptCount val="4"/>
                <c:pt idx="0">
                  <c:v>16.967708333333331</c:v>
                </c:pt>
                <c:pt idx="1">
                  <c:v>17.063095238095237</c:v>
                </c:pt>
                <c:pt idx="2">
                  <c:v>16.109548611111109</c:v>
                </c:pt>
                <c:pt idx="3">
                  <c:v>15.202380952380953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47160"/>
        <c:axId val="169647944"/>
      </c:barChart>
      <c:catAx>
        <c:axId val="169647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7944"/>
        <c:crosses val="autoZero"/>
        <c:auto val="1"/>
        <c:lblAlgn val="ctr"/>
        <c:lblOffset val="100"/>
        <c:noMultiLvlLbl val="0"/>
      </c:catAx>
      <c:valAx>
        <c:axId val="1696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Peso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Plan3!$B$33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Plan3!$C$33:$F$33</c:f>
              <c:numCache>
                <c:formatCode>0.00</c:formatCode>
                <c:ptCount val="4"/>
                <c:pt idx="0" formatCode="General">
                  <c:v>13</c:v>
                </c:pt>
                <c:pt idx="1">
                  <c:v>13</c:v>
                </c:pt>
                <c:pt idx="2" formatCode="General">
                  <c:v>13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Plan3!$B$34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Plan3!$C$34:$F$34</c:f>
              <c:numCache>
                <c:formatCode>General</c:formatCode>
                <c:ptCount val="4"/>
                <c:pt idx="0">
                  <c:v>20.5</c:v>
                </c:pt>
                <c:pt idx="1">
                  <c:v>19</c:v>
                </c:pt>
                <c:pt idx="2">
                  <c:v>19.75</c:v>
                </c:pt>
                <c:pt idx="3">
                  <c:v>18.5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44808"/>
        <c:axId val="169645200"/>
      </c:barChart>
      <c:catAx>
        <c:axId val="169644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5200"/>
        <c:crosses val="autoZero"/>
        <c:auto val="1"/>
        <c:lblAlgn val="ctr"/>
        <c:lblOffset val="100"/>
        <c:noMultiLvlLbl val="0"/>
      </c:catAx>
      <c:valAx>
        <c:axId val="1696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Plan3!$B$23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Plan3!$C$23:$F$23</c:f>
              <c:numCache>
                <c:formatCode>0.00</c:formatCode>
                <c:ptCount val="4"/>
                <c:pt idx="0">
                  <c:v>23.918749999999999</c:v>
                </c:pt>
                <c:pt idx="1">
                  <c:v>23.487500000000001</c:v>
                </c:pt>
                <c:pt idx="2">
                  <c:v>24.787500000000001</c:v>
                </c:pt>
                <c:pt idx="3">
                  <c:v>25.587499999999999</c:v>
                </c:pt>
              </c:numCache>
            </c:numRef>
          </c:val>
        </c:ser>
        <c:ser>
          <c:idx val="1"/>
          <c:order val="1"/>
          <c:tx>
            <c:strRef>
              <c:f>Plan3!$B$24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Plan3!$C$22:$F$22</c:f>
              <c:numCache>
                <c:formatCode>0.00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Plan3!$C$24:$F$24</c:f>
              <c:numCache>
                <c:formatCode>0.00</c:formatCode>
                <c:ptCount val="4"/>
                <c:pt idx="0">
                  <c:v>22.725000000000001</c:v>
                </c:pt>
                <c:pt idx="1">
                  <c:v>25.75</c:v>
                </c:pt>
                <c:pt idx="2">
                  <c:v>26.262499999999996</c:v>
                </c:pt>
                <c:pt idx="3">
                  <c:v>24.623828124999999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47552"/>
        <c:axId val="241579760"/>
      </c:barChart>
      <c:catAx>
        <c:axId val="169647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79760"/>
        <c:crosses val="autoZero"/>
        <c:auto val="1"/>
        <c:lblAlgn val="ctr"/>
        <c:lblOffset val="100"/>
        <c:noMultiLvlLbl val="0"/>
      </c:catAx>
      <c:valAx>
        <c:axId val="2415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96773409699815E-2"/>
          <c:y val="2.1288835988524692E-2"/>
          <c:w val="0.89265179495617919"/>
          <c:h val="0.71406335835927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Plan4!$C$27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Plan4!$D$25:$P$26</c:f>
              <c:multiLvlStrCache>
                <c:ptCount val="13"/>
                <c:lvl>
                  <c:pt idx="1">
                    <c:v>IT-16</c:v>
                  </c:pt>
                  <c:pt idx="2">
                    <c:v>G</c:v>
                  </c:pt>
                  <c:pt idx="3">
                    <c:v>IT-16</c:v>
                  </c:pt>
                  <c:pt idx="4">
                    <c:v>G</c:v>
                  </c:pt>
                  <c:pt idx="5">
                    <c:v>IT-16</c:v>
                  </c:pt>
                  <c:pt idx="6">
                    <c:v>G</c:v>
                  </c:pt>
                  <c:pt idx="7">
                    <c:v>IT-16</c:v>
                  </c:pt>
                  <c:pt idx="8">
                    <c:v>G</c:v>
                  </c:pt>
                  <c:pt idx="9">
                    <c:v>IT-16</c:v>
                  </c:pt>
                  <c:pt idx="10">
                    <c:v>G</c:v>
                  </c:pt>
                  <c:pt idx="11">
                    <c:v>IT-16</c:v>
                  </c:pt>
                  <c:pt idx="12">
                    <c:v>G</c:v>
                  </c:pt>
                </c:lvl>
                <c:lvl>
                  <c:pt idx="1">
                    <c:v>PH</c:v>
                  </c:pt>
                  <c:pt idx="3">
                    <c:v>LN</c:v>
                  </c:pt>
                  <c:pt idx="5">
                    <c:v>NF</c:v>
                  </c:pt>
                  <c:pt idx="7">
                    <c:v>NP</c:v>
                  </c:pt>
                  <c:pt idx="9">
                    <c:v>PL</c:v>
                  </c:pt>
                  <c:pt idx="11">
                    <c:v>W100 G</c:v>
                  </c:pt>
                </c:lvl>
              </c:multiLvlStrCache>
            </c:multiLvlStrRef>
          </c:cat>
          <c:val>
            <c:numRef>
              <c:f>Plan4!$D$27:$P$27</c:f>
              <c:numCache>
                <c:formatCode>0.00</c:formatCode>
                <c:ptCount val="13"/>
                <c:pt idx="0">
                  <c:v>0</c:v>
                </c:pt>
                <c:pt idx="1">
                  <c:v>23.918749999999999</c:v>
                </c:pt>
                <c:pt idx="2">
                  <c:v>22.725000000000001</c:v>
                </c:pt>
                <c:pt idx="3">
                  <c:v>31.75</c:v>
                </c:pt>
                <c:pt idx="4">
                  <c:v>23</c:v>
                </c:pt>
                <c:pt idx="5">
                  <c:v>5</c:v>
                </c:pt>
                <c:pt idx="6">
                  <c:v>3.75</c:v>
                </c:pt>
                <c:pt idx="7">
                  <c:v>5.5</c:v>
                </c:pt>
                <c:pt idx="8">
                  <c:v>8</c:v>
                </c:pt>
                <c:pt idx="9">
                  <c:v>13.849404761904761</c:v>
                </c:pt>
                <c:pt idx="10">
                  <c:v>16.967708333333331</c:v>
                </c:pt>
                <c:pt idx="11">
                  <c:v>13</c:v>
                </c:pt>
                <c:pt idx="12">
                  <c:v>20.5</c:v>
                </c:pt>
              </c:numCache>
            </c:numRef>
          </c:val>
        </c:ser>
        <c:ser>
          <c:idx val="1"/>
          <c:order val="1"/>
          <c:tx>
            <c:strRef>
              <c:f>Plan4!$C$28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Plan4!$D$25:$P$26</c:f>
              <c:multiLvlStrCache>
                <c:ptCount val="13"/>
                <c:lvl>
                  <c:pt idx="1">
                    <c:v>IT-16</c:v>
                  </c:pt>
                  <c:pt idx="2">
                    <c:v>G</c:v>
                  </c:pt>
                  <c:pt idx="3">
                    <c:v>IT-16</c:v>
                  </c:pt>
                  <c:pt idx="4">
                    <c:v>G</c:v>
                  </c:pt>
                  <c:pt idx="5">
                    <c:v>IT-16</c:v>
                  </c:pt>
                  <c:pt idx="6">
                    <c:v>G</c:v>
                  </c:pt>
                  <c:pt idx="7">
                    <c:v>IT-16</c:v>
                  </c:pt>
                  <c:pt idx="8">
                    <c:v>G</c:v>
                  </c:pt>
                  <c:pt idx="9">
                    <c:v>IT-16</c:v>
                  </c:pt>
                  <c:pt idx="10">
                    <c:v>G</c:v>
                  </c:pt>
                  <c:pt idx="11">
                    <c:v>IT-16</c:v>
                  </c:pt>
                  <c:pt idx="12">
                    <c:v>G</c:v>
                  </c:pt>
                </c:lvl>
                <c:lvl>
                  <c:pt idx="1">
                    <c:v>PH</c:v>
                  </c:pt>
                  <c:pt idx="3">
                    <c:v>LN</c:v>
                  </c:pt>
                  <c:pt idx="5">
                    <c:v>NF</c:v>
                  </c:pt>
                  <c:pt idx="7">
                    <c:v>NP</c:v>
                  </c:pt>
                  <c:pt idx="9">
                    <c:v>PL</c:v>
                  </c:pt>
                  <c:pt idx="11">
                    <c:v>W100 G</c:v>
                  </c:pt>
                </c:lvl>
              </c:multiLvlStrCache>
            </c:multiLvlStrRef>
          </c:cat>
          <c:val>
            <c:numRef>
              <c:f>Plan4!$D$28:$P$28</c:f>
              <c:numCache>
                <c:formatCode>0.00</c:formatCode>
                <c:ptCount val="13"/>
                <c:pt idx="0">
                  <c:v>15</c:v>
                </c:pt>
                <c:pt idx="1">
                  <c:v>23.487500000000001</c:v>
                </c:pt>
                <c:pt idx="2">
                  <c:v>25.75</c:v>
                </c:pt>
                <c:pt idx="3">
                  <c:v>25.25</c:v>
                </c:pt>
                <c:pt idx="4">
                  <c:v>23</c:v>
                </c:pt>
                <c:pt idx="5">
                  <c:v>4</c:v>
                </c:pt>
                <c:pt idx="6">
                  <c:v>3.25</c:v>
                </c:pt>
                <c:pt idx="7">
                  <c:v>7.75</c:v>
                </c:pt>
                <c:pt idx="8">
                  <c:v>6.75</c:v>
                </c:pt>
                <c:pt idx="9">
                  <c:v>14.597916666666665</c:v>
                </c:pt>
                <c:pt idx="10">
                  <c:v>17.063095238095237</c:v>
                </c:pt>
                <c:pt idx="11">
                  <c:v>13</c:v>
                </c:pt>
                <c:pt idx="12">
                  <c:v>19</c:v>
                </c:pt>
              </c:numCache>
            </c:numRef>
          </c:val>
        </c:ser>
        <c:ser>
          <c:idx val="2"/>
          <c:order val="2"/>
          <c:tx>
            <c:strRef>
              <c:f>Plan4!$C$29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Plan4!$D$25:$P$26</c:f>
              <c:multiLvlStrCache>
                <c:ptCount val="13"/>
                <c:lvl>
                  <c:pt idx="1">
                    <c:v>IT-16</c:v>
                  </c:pt>
                  <c:pt idx="2">
                    <c:v>G</c:v>
                  </c:pt>
                  <c:pt idx="3">
                    <c:v>IT-16</c:v>
                  </c:pt>
                  <c:pt idx="4">
                    <c:v>G</c:v>
                  </c:pt>
                  <c:pt idx="5">
                    <c:v>IT-16</c:v>
                  </c:pt>
                  <c:pt idx="6">
                    <c:v>G</c:v>
                  </c:pt>
                  <c:pt idx="7">
                    <c:v>IT-16</c:v>
                  </c:pt>
                  <c:pt idx="8">
                    <c:v>G</c:v>
                  </c:pt>
                  <c:pt idx="9">
                    <c:v>IT-16</c:v>
                  </c:pt>
                  <c:pt idx="10">
                    <c:v>G</c:v>
                  </c:pt>
                  <c:pt idx="11">
                    <c:v>IT-16</c:v>
                  </c:pt>
                  <c:pt idx="12">
                    <c:v>G</c:v>
                  </c:pt>
                </c:lvl>
                <c:lvl>
                  <c:pt idx="1">
                    <c:v>PH</c:v>
                  </c:pt>
                  <c:pt idx="3">
                    <c:v>LN</c:v>
                  </c:pt>
                  <c:pt idx="5">
                    <c:v>NF</c:v>
                  </c:pt>
                  <c:pt idx="7">
                    <c:v>NP</c:v>
                  </c:pt>
                  <c:pt idx="9">
                    <c:v>PL</c:v>
                  </c:pt>
                  <c:pt idx="11">
                    <c:v>W100 G</c:v>
                  </c:pt>
                </c:lvl>
              </c:multiLvlStrCache>
            </c:multiLvlStrRef>
          </c:cat>
          <c:val>
            <c:numRef>
              <c:f>Plan4!$D$29:$P$29</c:f>
              <c:numCache>
                <c:formatCode>0.00</c:formatCode>
                <c:ptCount val="13"/>
                <c:pt idx="0">
                  <c:v>25</c:v>
                </c:pt>
                <c:pt idx="1">
                  <c:v>24.787500000000001</c:v>
                </c:pt>
                <c:pt idx="2">
                  <c:v>26.262499999999996</c:v>
                </c:pt>
                <c:pt idx="3">
                  <c:v>36.75</c:v>
                </c:pt>
                <c:pt idx="4">
                  <c:v>25.5</c:v>
                </c:pt>
                <c:pt idx="5">
                  <c:v>3.75</c:v>
                </c:pt>
                <c:pt idx="6">
                  <c:v>3.25</c:v>
                </c:pt>
                <c:pt idx="7">
                  <c:v>6</c:v>
                </c:pt>
                <c:pt idx="8">
                  <c:v>9.5</c:v>
                </c:pt>
                <c:pt idx="9">
                  <c:v>13.581696428571428</c:v>
                </c:pt>
                <c:pt idx="10">
                  <c:v>16.109548611111109</c:v>
                </c:pt>
                <c:pt idx="11">
                  <c:v>13</c:v>
                </c:pt>
                <c:pt idx="12">
                  <c:v>19.75</c:v>
                </c:pt>
              </c:numCache>
            </c:numRef>
          </c:val>
        </c:ser>
        <c:ser>
          <c:idx val="3"/>
          <c:order val="3"/>
          <c:tx>
            <c:strRef>
              <c:f>Plan4!$C$30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Plan4!$D$25:$P$26</c:f>
              <c:multiLvlStrCache>
                <c:ptCount val="13"/>
                <c:lvl>
                  <c:pt idx="1">
                    <c:v>IT-16</c:v>
                  </c:pt>
                  <c:pt idx="2">
                    <c:v>G</c:v>
                  </c:pt>
                  <c:pt idx="3">
                    <c:v>IT-16</c:v>
                  </c:pt>
                  <c:pt idx="4">
                    <c:v>G</c:v>
                  </c:pt>
                  <c:pt idx="5">
                    <c:v>IT-16</c:v>
                  </c:pt>
                  <c:pt idx="6">
                    <c:v>G</c:v>
                  </c:pt>
                  <c:pt idx="7">
                    <c:v>IT-16</c:v>
                  </c:pt>
                  <c:pt idx="8">
                    <c:v>G</c:v>
                  </c:pt>
                  <c:pt idx="9">
                    <c:v>IT-16</c:v>
                  </c:pt>
                  <c:pt idx="10">
                    <c:v>G</c:v>
                  </c:pt>
                  <c:pt idx="11">
                    <c:v>IT-16</c:v>
                  </c:pt>
                  <c:pt idx="12">
                    <c:v>G</c:v>
                  </c:pt>
                </c:lvl>
                <c:lvl>
                  <c:pt idx="1">
                    <c:v>PH</c:v>
                  </c:pt>
                  <c:pt idx="3">
                    <c:v>LN</c:v>
                  </c:pt>
                  <c:pt idx="5">
                    <c:v>NF</c:v>
                  </c:pt>
                  <c:pt idx="7">
                    <c:v>NP</c:v>
                  </c:pt>
                  <c:pt idx="9">
                    <c:v>PL</c:v>
                  </c:pt>
                  <c:pt idx="11">
                    <c:v>W100 G</c:v>
                  </c:pt>
                </c:lvl>
              </c:multiLvlStrCache>
            </c:multiLvlStrRef>
          </c:cat>
          <c:val>
            <c:numRef>
              <c:f>Plan4!$D$30:$P$30</c:f>
              <c:numCache>
                <c:formatCode>0.00</c:formatCode>
                <c:ptCount val="13"/>
                <c:pt idx="0">
                  <c:v>35</c:v>
                </c:pt>
                <c:pt idx="1">
                  <c:v>25.587499999999999</c:v>
                </c:pt>
                <c:pt idx="2">
                  <c:v>24.15625</c:v>
                </c:pt>
                <c:pt idx="3">
                  <c:v>41</c:v>
                </c:pt>
                <c:pt idx="4">
                  <c:v>23.5</c:v>
                </c:pt>
                <c:pt idx="5">
                  <c:v>4.5</c:v>
                </c:pt>
                <c:pt idx="6">
                  <c:v>4.25</c:v>
                </c:pt>
                <c:pt idx="7">
                  <c:v>7</c:v>
                </c:pt>
                <c:pt idx="8">
                  <c:v>5.75</c:v>
                </c:pt>
                <c:pt idx="9">
                  <c:v>14.998809523809523</c:v>
                </c:pt>
                <c:pt idx="10">
                  <c:v>15.202380952380953</c:v>
                </c:pt>
                <c:pt idx="11">
                  <c:v>14.25</c:v>
                </c:pt>
                <c:pt idx="12">
                  <c:v>18.5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45"/>
        <c:axId val="346018424"/>
        <c:axId val="346017248"/>
      </c:barChart>
      <c:catAx>
        <c:axId val="34601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7248"/>
        <c:crosses val="autoZero"/>
        <c:auto val="1"/>
        <c:lblAlgn val="ctr"/>
        <c:lblOffset val="100"/>
        <c:noMultiLvlLbl val="0"/>
      </c:catAx>
      <c:valAx>
        <c:axId val="3460172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Plan4!$Q$25:$Q$26</c:f>
              <c:strCache>
                <c:ptCount val="2"/>
                <c:pt idx="0">
                  <c:v>Yield</c:v>
                </c:pt>
                <c:pt idx="1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Plan4!$C$27:$D$30</c:f>
              <c:multiLvlStrCache>
                <c:ptCount val="4"/>
                <c:lvl>
                  <c:pt idx="0">
                    <c:v>0,00</c:v>
                  </c:pt>
                  <c:pt idx="1">
                    <c:v>15,00</c:v>
                  </c:pt>
                  <c:pt idx="2">
                    <c:v>25,00</c:v>
                  </c:pt>
                  <c:pt idx="3">
                    <c:v>35,00</c:v>
                  </c:pt>
                </c:lvl>
                <c:lvl>
                  <c:pt idx="0">
                    <c:v>T0</c:v>
                  </c:pt>
                  <c:pt idx="1">
                    <c:v>T15</c:v>
                  </c:pt>
                  <c:pt idx="2">
                    <c:v>T25</c:v>
                  </c:pt>
                  <c:pt idx="3">
                    <c:v>T35</c:v>
                  </c:pt>
                </c:lvl>
              </c:multiLvlStrCache>
            </c:multiLvlStrRef>
          </c:cat>
          <c:val>
            <c:numRef>
              <c:f>Plan4!$Q$27:$Q$30</c:f>
              <c:numCache>
                <c:formatCode>0.00</c:formatCode>
                <c:ptCount val="4"/>
                <c:pt idx="0">
                  <c:v>354.16666666666674</c:v>
                </c:pt>
                <c:pt idx="1">
                  <c:v>466.66666666666674</c:v>
                </c:pt>
                <c:pt idx="2">
                  <c:v>714.35185185185196</c:v>
                </c:pt>
                <c:pt idx="3">
                  <c:v>554.16666666666663</c:v>
                </c:pt>
              </c:numCache>
            </c:numRef>
          </c:val>
        </c:ser>
        <c:ser>
          <c:idx val="1"/>
          <c:order val="1"/>
          <c:tx>
            <c:strRef>
              <c:f>Plan4!$R$25:$R$26</c:f>
              <c:strCache>
                <c:ptCount val="2"/>
                <c:pt idx="0">
                  <c:v>Yield</c:v>
                </c:pt>
                <c:pt idx="1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Plan4!$C$27:$D$30</c:f>
              <c:multiLvlStrCache>
                <c:ptCount val="4"/>
                <c:lvl>
                  <c:pt idx="0">
                    <c:v>0,00</c:v>
                  </c:pt>
                  <c:pt idx="1">
                    <c:v>15,00</c:v>
                  </c:pt>
                  <c:pt idx="2">
                    <c:v>25,00</c:v>
                  </c:pt>
                  <c:pt idx="3">
                    <c:v>35,00</c:v>
                  </c:pt>
                </c:lvl>
                <c:lvl>
                  <c:pt idx="0">
                    <c:v>T0</c:v>
                  </c:pt>
                  <c:pt idx="1">
                    <c:v>T15</c:v>
                  </c:pt>
                  <c:pt idx="2">
                    <c:v>T25</c:v>
                  </c:pt>
                  <c:pt idx="3">
                    <c:v>T35</c:v>
                  </c:pt>
                </c:lvl>
              </c:multiLvlStrCache>
            </c:multiLvlStrRef>
          </c:cat>
          <c:val>
            <c:numRef>
              <c:f>Plan4!$R$27:$R$30</c:f>
              <c:numCache>
                <c:formatCode>0.00</c:formatCode>
                <c:ptCount val="4"/>
                <c:pt idx="0">
                  <c:v>570.83333333333337</c:v>
                </c:pt>
                <c:pt idx="1">
                  <c:v>458.33333333333337</c:v>
                </c:pt>
                <c:pt idx="2">
                  <c:v>625.00000000000011</c:v>
                </c:pt>
                <c:pt idx="3">
                  <c:v>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976208"/>
        <c:axId val="344976600"/>
      </c:barChart>
      <c:catAx>
        <c:axId val="3449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76600"/>
        <c:crosses val="autoZero"/>
        <c:auto val="1"/>
        <c:lblAlgn val="ctr"/>
        <c:lblOffset val="100"/>
        <c:noMultiLvlLbl val="0"/>
      </c:catAx>
      <c:valAx>
        <c:axId val="3449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flores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Plan2!$G$3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Plan2!$G$4:$G$19</c:f>
              <c:numCache>
                <c:formatCode>0.00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Plan2!$H$3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Plan2!$H$4:$H$19</c:f>
              <c:numCache>
                <c:formatCode>0.00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44151232"/>
        <c:axId val="144151616"/>
      </c:barChart>
      <c:catAx>
        <c:axId val="1441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 de cinza</a:t>
                </a:r>
                <a:r>
                  <a:rPr lang="en-GB" baseline="0"/>
                  <a:t> vegetal (g)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1616"/>
        <c:crosses val="autoZero"/>
        <c:auto val="1"/>
        <c:lblAlgn val="ctr"/>
        <c:lblOffset val="100"/>
        <c:noMultiLvlLbl val="0"/>
      </c:catAx>
      <c:valAx>
        <c:axId val="1441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flores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12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</a:t>
            </a:r>
            <a:r>
              <a:rPr lang="en-GB" baseline="0"/>
              <a:t> vagens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Plan2!$I$3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Plan2!$I$4:$I$19</c:f>
              <c:numCache>
                <c:formatCode>0.00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</c:ser>
        <c:ser>
          <c:idx val="1"/>
          <c:order val="1"/>
          <c:tx>
            <c:strRef>
              <c:f>Plan2!$J$3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Plan2!$J$4:$J$19</c:f>
              <c:numCache>
                <c:formatCode>0.00</c:formatCode>
                <c:ptCount val="16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19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44154384"/>
        <c:axId val="144194752"/>
      </c:barChart>
      <c:catAx>
        <c:axId val="1441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 de cinza vegetal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4752"/>
        <c:crosses val="autoZero"/>
        <c:auto val="1"/>
        <c:lblAlgn val="ctr"/>
        <c:lblOffset val="100"/>
        <c:noMultiLvlLbl val="0"/>
      </c:catAx>
      <c:valAx>
        <c:axId val="14419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vagens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Comprim</a:t>
            </a:r>
            <a:r>
              <a:rPr lang="en-GB" baseline="0"/>
              <a:t> vagem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Plan2!$K$3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Plan2!$K$4:$K$19</c:f>
              <c:numCache>
                <c:formatCode>0.00</c:formatCode>
                <c:ptCount val="16"/>
                <c:pt idx="0">
                  <c:v>14.5875</c:v>
                </c:pt>
                <c:pt idx="1">
                  <c:v>15.095238095238095</c:v>
                </c:pt>
                <c:pt idx="2">
                  <c:v>13.619047619047619</c:v>
                </c:pt>
                <c:pt idx="3">
                  <c:v>12.095833333333333</c:v>
                </c:pt>
                <c:pt idx="4">
                  <c:v>14.946428571428571</c:v>
                </c:pt>
                <c:pt idx="5">
                  <c:v>14.423809523809524</c:v>
                </c:pt>
                <c:pt idx="6">
                  <c:v>14.892857142857142</c:v>
                </c:pt>
                <c:pt idx="7">
                  <c:v>14.128571428571428</c:v>
                </c:pt>
                <c:pt idx="8">
                  <c:v>14.507142857142856</c:v>
                </c:pt>
                <c:pt idx="9">
                  <c:v>14.833333333333334</c:v>
                </c:pt>
                <c:pt idx="10">
                  <c:v>13.148809523809524</c:v>
                </c:pt>
                <c:pt idx="11">
                  <c:v>11.8375</c:v>
                </c:pt>
                <c:pt idx="12">
                  <c:v>16.926785714285714</c:v>
                </c:pt>
                <c:pt idx="13">
                  <c:v>15.907738095238095</c:v>
                </c:pt>
                <c:pt idx="14">
                  <c:v>14.25</c:v>
                </c:pt>
                <c:pt idx="15">
                  <c:v>12.910714285714286</c:v>
                </c:pt>
              </c:numCache>
            </c:numRef>
          </c:val>
        </c:ser>
        <c:ser>
          <c:idx val="1"/>
          <c:order val="1"/>
          <c:tx>
            <c:strRef>
              <c:f>Plan2!$L$3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Plan2!$L$4:$L$19</c:f>
              <c:numCache>
                <c:formatCode>0.00</c:formatCode>
                <c:ptCount val="16"/>
                <c:pt idx="0">
                  <c:v>16.553571428571427</c:v>
                </c:pt>
                <c:pt idx="1">
                  <c:v>17.116666666666667</c:v>
                </c:pt>
                <c:pt idx="2">
                  <c:v>17.117261904761904</c:v>
                </c:pt>
                <c:pt idx="3">
                  <c:v>17.083333333333332</c:v>
                </c:pt>
                <c:pt idx="4">
                  <c:v>16.942857142857143</c:v>
                </c:pt>
                <c:pt idx="5">
                  <c:v>18.214285714285712</c:v>
                </c:pt>
                <c:pt idx="6">
                  <c:v>17.761904761904763</c:v>
                </c:pt>
                <c:pt idx="7">
                  <c:v>15.333333333333334</c:v>
                </c:pt>
                <c:pt idx="8">
                  <c:v>16.946428571428573</c:v>
                </c:pt>
                <c:pt idx="9">
                  <c:v>19.321428571428569</c:v>
                </c:pt>
                <c:pt idx="10">
                  <c:v>16.100892857142856</c:v>
                </c:pt>
                <c:pt idx="11">
                  <c:v>12.069444444444445</c:v>
                </c:pt>
                <c:pt idx="12">
                  <c:v>14.878571428571428</c:v>
                </c:pt>
                <c:pt idx="13">
                  <c:v>18.317857142857143</c:v>
                </c:pt>
                <c:pt idx="14">
                  <c:v>13.904761904761905</c:v>
                </c:pt>
                <c:pt idx="15">
                  <c:v>13.708333333333334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44643952"/>
        <c:axId val="144656624"/>
      </c:barChart>
      <c:catAx>
        <c:axId val="14464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</a:t>
                </a:r>
                <a:r>
                  <a:rPr lang="en-GB" baseline="0"/>
                  <a:t> de cinza vegetal (g)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6624"/>
        <c:crosses val="autoZero"/>
        <c:auto val="1"/>
        <c:lblAlgn val="ctr"/>
        <c:lblOffset val="100"/>
        <c:noMultiLvlLbl val="0"/>
      </c:catAx>
      <c:valAx>
        <c:axId val="144656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Comprim</a:t>
                </a:r>
                <a:r>
                  <a:rPr lang="en-GB" baseline="0"/>
                  <a:t> vageng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Peso de 100 graos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Plan2!$M$3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Plan2!$M$4:$M$19</c:f>
              <c:numCache>
                <c:formatCode>General</c:formatCode>
                <c:ptCount val="16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 formatCode="0.00">
                  <c:v>14</c:v>
                </c:pt>
                <c:pt idx="5" formatCode="0.00">
                  <c:v>13</c:v>
                </c:pt>
                <c:pt idx="6" formatCode="0.00">
                  <c:v>12</c:v>
                </c:pt>
                <c:pt idx="7" formatCode="0.00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 formatCode="0.00">
                  <c:v>13</c:v>
                </c:pt>
                <c:pt idx="13" formatCode="0.00">
                  <c:v>14</c:v>
                </c:pt>
                <c:pt idx="14" formatCode="0.00">
                  <c:v>16</c:v>
                </c:pt>
                <c:pt idx="15" formatCode="0.00">
                  <c:v>14</c:v>
                </c:pt>
              </c:numCache>
            </c:numRef>
          </c:val>
        </c:ser>
        <c:ser>
          <c:idx val="1"/>
          <c:order val="1"/>
          <c:tx>
            <c:strRef>
              <c:f>Plan2!$N$3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Plan2!$N$4:$N$19</c:f>
              <c:numCache>
                <c:formatCode>General</c:formatCode>
                <c:ptCount val="16"/>
                <c:pt idx="0">
                  <c:v>22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19</c:v>
                </c:pt>
                <c:pt idx="9">
                  <c:v>20</c:v>
                </c:pt>
                <c:pt idx="10">
                  <c:v>18</c:v>
                </c:pt>
                <c:pt idx="11">
                  <c:v>22</c:v>
                </c:pt>
                <c:pt idx="12">
                  <c:v>18</c:v>
                </c:pt>
                <c:pt idx="13">
                  <c:v>16</c:v>
                </c:pt>
                <c:pt idx="14">
                  <c:v>21</c:v>
                </c:pt>
                <c:pt idx="1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10459824"/>
        <c:axId val="110460216"/>
      </c:barChart>
      <c:catAx>
        <c:axId val="11045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 de cinza vegetal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0216"/>
        <c:crosses val="autoZero"/>
        <c:auto val="1"/>
        <c:lblAlgn val="ctr"/>
        <c:lblOffset val="100"/>
        <c:noMultiLvlLbl val="0"/>
      </c:catAx>
      <c:valAx>
        <c:axId val="11046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Peso 100 graos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Yield &amp; Ash dose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Plan2!$O$3</c:f>
              <c:strCache>
                <c:ptCount val="1"/>
                <c:pt idx="0">
                  <c:v>IT-16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Plan2!$O$4:$O$19</c:f>
              <c:numCache>
                <c:formatCode>0.00</c:formatCode>
                <c:ptCount val="16"/>
                <c:pt idx="0">
                  <c:v>333.33333333333337</c:v>
                </c:pt>
                <c:pt idx="1">
                  <c:v>566.66666666666674</c:v>
                </c:pt>
                <c:pt idx="2">
                  <c:v>183.33333333333334</c:v>
                </c:pt>
                <c:pt idx="3">
                  <c:v>333.33333333333337</c:v>
                </c:pt>
                <c:pt idx="4">
                  <c:v>350</c:v>
                </c:pt>
                <c:pt idx="5">
                  <c:v>683.33333333333337</c:v>
                </c:pt>
                <c:pt idx="6">
                  <c:v>466.66666666666674</c:v>
                </c:pt>
                <c:pt idx="7">
                  <c:v>366.66666666666669</c:v>
                </c:pt>
                <c:pt idx="8">
                  <c:v>300</c:v>
                </c:pt>
                <c:pt idx="9">
                  <c:v>1240.7407407407409</c:v>
                </c:pt>
                <c:pt idx="10">
                  <c:v>633.33333333333337</c:v>
                </c:pt>
                <c:pt idx="11">
                  <c:v>683.33333333333337</c:v>
                </c:pt>
                <c:pt idx="12">
                  <c:v>516.66666666666663</c:v>
                </c:pt>
                <c:pt idx="13">
                  <c:v>616.66666666666663</c:v>
                </c:pt>
                <c:pt idx="14">
                  <c:v>500</c:v>
                </c:pt>
                <c:pt idx="15">
                  <c:v>583.33333333333337</c:v>
                </c:pt>
              </c:numCache>
            </c:numRef>
          </c:val>
        </c:ser>
        <c:ser>
          <c:idx val="1"/>
          <c:order val="1"/>
          <c:tx>
            <c:strRef>
              <c:f>Plan2!$P$3</c:f>
              <c:strCache>
                <c:ptCount val="1"/>
                <c:pt idx="0">
                  <c:v>Guariba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Plan2!$P$4:$P$19</c:f>
              <c:numCache>
                <c:formatCode>0.00</c:formatCode>
                <c:ptCount val="16"/>
                <c:pt idx="0">
                  <c:v>700</c:v>
                </c:pt>
                <c:pt idx="1">
                  <c:v>416.66666666666669</c:v>
                </c:pt>
                <c:pt idx="2">
                  <c:v>533.33333333333337</c:v>
                </c:pt>
                <c:pt idx="3">
                  <c:v>633.33333333333337</c:v>
                </c:pt>
                <c:pt idx="4">
                  <c:v>350</c:v>
                </c:pt>
                <c:pt idx="5">
                  <c:v>400</c:v>
                </c:pt>
                <c:pt idx="6">
                  <c:v>666.66666666666674</c:v>
                </c:pt>
                <c:pt idx="7">
                  <c:v>416.66666666666669</c:v>
                </c:pt>
                <c:pt idx="8">
                  <c:v>800.00000000000011</c:v>
                </c:pt>
                <c:pt idx="9">
                  <c:v>766.66666666666674</c:v>
                </c:pt>
                <c:pt idx="10">
                  <c:v>350</c:v>
                </c:pt>
                <c:pt idx="11">
                  <c:v>583.33333333333337</c:v>
                </c:pt>
                <c:pt idx="12">
                  <c:v>716.66666666666663</c:v>
                </c:pt>
                <c:pt idx="13">
                  <c:v>233.33333333333331</c:v>
                </c:pt>
                <c:pt idx="14">
                  <c:v>783.33333333333337</c:v>
                </c:pt>
                <c:pt idx="15">
                  <c:v>766.66666666666663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85"/>
        <c:axId val="110461000"/>
        <c:axId val="110461392"/>
      </c:barChart>
      <c:catAx>
        <c:axId val="1104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Vegetal </a:t>
                </a:r>
                <a:r>
                  <a:rPr lang="en-GB" sz="1000" b="0" i="0" u="none" strike="noStrike" baseline="0">
                    <a:effectLst/>
                  </a:rPr>
                  <a:t>Dose ash</a:t>
                </a:r>
                <a:r>
                  <a:rPr lang="en-GB" baseline="0"/>
                  <a:t> (g)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7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392"/>
        <c:crosses val="autoZero"/>
        <c:auto val="1"/>
        <c:lblAlgn val="ctr"/>
        <c:lblOffset val="200"/>
        <c:noMultiLvlLbl val="0"/>
      </c:catAx>
      <c:valAx>
        <c:axId val="1104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Yield (kg/ha)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Plan2!$M$23</c:f>
              <c:strCache>
                <c:ptCount val="1"/>
                <c:pt idx="0">
                  <c:v>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Plan2!$N$22:$Q$22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</c:v>
                </c:pt>
                <c:pt idx="2">
                  <c:v>25</c:v>
                </c:pt>
                <c:pt idx="3" formatCode="General">
                  <c:v>35</c:v>
                </c:pt>
              </c:numCache>
            </c:numRef>
          </c:cat>
          <c:val>
            <c:numRef>
              <c:f>Plan2!$N$23:$Q$23</c:f>
              <c:numCache>
                <c:formatCode>General</c:formatCode>
                <c:ptCount val="4"/>
                <c:pt idx="0">
                  <c:v>462.5</c:v>
                </c:pt>
                <c:pt idx="1">
                  <c:v>462.5</c:v>
                </c:pt>
                <c:pt idx="2">
                  <c:v>669.68</c:v>
                </c:pt>
                <c:pt idx="3">
                  <c:v>589.58000000000004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0459432"/>
        <c:axId val="110459040"/>
      </c:barChart>
      <c:catAx>
        <c:axId val="11045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9040"/>
        <c:crosses val="autoZero"/>
        <c:auto val="1"/>
        <c:lblAlgn val="ctr"/>
        <c:lblOffset val="100"/>
        <c:noMultiLvlLbl val="0"/>
      </c:catAx>
      <c:valAx>
        <c:axId val="11045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Yield</a:t>
                </a:r>
                <a:r>
                  <a:rPr lang="en-GB" baseline="0"/>
                  <a:t> (kg/ha)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Plan2!$R$3</c:f>
              <c:strCache>
                <c:ptCount val="1"/>
                <c:pt idx="0">
                  <c:v>IT-16 Dp final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Plan2!$R$4:$R$19</c:f>
              <c:numCache>
                <c:formatCode>_(* #,##0.00_);_(* \(#,##0.00\);_(* "-"??_);_(@_)</c:formatCode>
                <c:ptCount val="16"/>
                <c:pt idx="0">
                  <c:v>61904.761904761901</c:v>
                </c:pt>
                <c:pt idx="1">
                  <c:v>61904.761904761901</c:v>
                </c:pt>
                <c:pt idx="2">
                  <c:v>64285.714285714283</c:v>
                </c:pt>
                <c:pt idx="3">
                  <c:v>64285.714285714283</c:v>
                </c:pt>
                <c:pt idx="4">
                  <c:v>64285.714285714283</c:v>
                </c:pt>
                <c:pt idx="5">
                  <c:v>64285.714285714283</c:v>
                </c:pt>
                <c:pt idx="6">
                  <c:v>57142.857142857138</c:v>
                </c:pt>
                <c:pt idx="7">
                  <c:v>57142.857142857138</c:v>
                </c:pt>
                <c:pt idx="8">
                  <c:v>64285.714285714283</c:v>
                </c:pt>
                <c:pt idx="9">
                  <c:v>66666.666666666657</c:v>
                </c:pt>
                <c:pt idx="10">
                  <c:v>66666.666666666657</c:v>
                </c:pt>
                <c:pt idx="11">
                  <c:v>57142.857142857138</c:v>
                </c:pt>
                <c:pt idx="12">
                  <c:v>66666.666666666657</c:v>
                </c:pt>
                <c:pt idx="13">
                  <c:v>66666.666666666657</c:v>
                </c:pt>
                <c:pt idx="14">
                  <c:v>66666.666666666657</c:v>
                </c:pt>
                <c:pt idx="15">
                  <c:v>61904.761904761901</c:v>
                </c:pt>
              </c:numCache>
            </c:numRef>
          </c:val>
        </c:ser>
        <c:ser>
          <c:idx val="1"/>
          <c:order val="1"/>
          <c:tx>
            <c:strRef>
              <c:f>Plan2!$S$3</c:f>
              <c:strCache>
                <c:ptCount val="1"/>
                <c:pt idx="0">
                  <c:v>Guariba Dp 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Plan2!$B$4:$B$19</c:f>
              <c:strCache>
                <c:ptCount val="16"/>
                <c:pt idx="0">
                  <c:v>T0-1</c:v>
                </c:pt>
                <c:pt idx="1">
                  <c:v>T0-2</c:v>
                </c:pt>
                <c:pt idx="2">
                  <c:v>T0-3</c:v>
                </c:pt>
                <c:pt idx="3">
                  <c:v>T0-4</c:v>
                </c:pt>
                <c:pt idx="4">
                  <c:v>T15-1</c:v>
                </c:pt>
                <c:pt idx="5">
                  <c:v>T15-2</c:v>
                </c:pt>
                <c:pt idx="6">
                  <c:v>T15-3</c:v>
                </c:pt>
                <c:pt idx="7">
                  <c:v>T15-4</c:v>
                </c:pt>
                <c:pt idx="8">
                  <c:v>T25-1</c:v>
                </c:pt>
                <c:pt idx="9">
                  <c:v>T25-2</c:v>
                </c:pt>
                <c:pt idx="10">
                  <c:v>T25-3</c:v>
                </c:pt>
                <c:pt idx="11">
                  <c:v>T25-4</c:v>
                </c:pt>
                <c:pt idx="12">
                  <c:v>T35-1</c:v>
                </c:pt>
                <c:pt idx="13">
                  <c:v>T35-2</c:v>
                </c:pt>
                <c:pt idx="14">
                  <c:v>T35-3</c:v>
                </c:pt>
                <c:pt idx="15">
                  <c:v>T35-4</c:v>
                </c:pt>
              </c:strCache>
            </c:strRef>
          </c:cat>
          <c:val>
            <c:numRef>
              <c:f>Plan2!$S$4:$S$19</c:f>
              <c:numCache>
                <c:formatCode>_(* #,##0.00_);_(* \(#,##0.00\);_(* "-"??_);_(@_)</c:formatCode>
                <c:ptCount val="16"/>
                <c:pt idx="0">
                  <c:v>61904.761904761901</c:v>
                </c:pt>
                <c:pt idx="1">
                  <c:v>64285.714285714283</c:v>
                </c:pt>
                <c:pt idx="2">
                  <c:v>59523.809523809519</c:v>
                </c:pt>
                <c:pt idx="3">
                  <c:v>64285.714285714283</c:v>
                </c:pt>
                <c:pt idx="4">
                  <c:v>66666.666666666657</c:v>
                </c:pt>
                <c:pt idx="5">
                  <c:v>59523.809523809519</c:v>
                </c:pt>
                <c:pt idx="6">
                  <c:v>57142.857142857138</c:v>
                </c:pt>
                <c:pt idx="7">
                  <c:v>64285.714285714283</c:v>
                </c:pt>
                <c:pt idx="8">
                  <c:v>64285.714285714283</c:v>
                </c:pt>
                <c:pt idx="9">
                  <c:v>30952.38095238095</c:v>
                </c:pt>
                <c:pt idx="10">
                  <c:v>64285.714285714283</c:v>
                </c:pt>
                <c:pt idx="11">
                  <c:v>59523.809523809519</c:v>
                </c:pt>
                <c:pt idx="12">
                  <c:v>66666.666666666657</c:v>
                </c:pt>
                <c:pt idx="13">
                  <c:v>52380.952380952382</c:v>
                </c:pt>
                <c:pt idx="14">
                  <c:v>57142.857142857138</c:v>
                </c:pt>
                <c:pt idx="15">
                  <c:v>64285.714285714283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10458256"/>
        <c:axId val="110457864"/>
      </c:barChart>
      <c:catAx>
        <c:axId val="11045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vegetal ash</a:t>
                </a:r>
                <a:r>
                  <a:rPr lang="en-GB" baseline="0"/>
                  <a:t> dose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7864"/>
        <c:crosses val="autoZero"/>
        <c:auto val="1"/>
        <c:lblAlgn val="ctr"/>
        <c:lblOffset val="100"/>
        <c:noMultiLvlLbl val="0"/>
      </c:catAx>
      <c:valAx>
        <c:axId val="110457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323850</xdr:colOff>
      <xdr:row>28</xdr:row>
      <xdr:rowOff>123824</xdr:rowOff>
    </xdr:from>
    <xdr:to>
      <xdr:col>29</xdr:col>
      <xdr:colOff>85725</xdr:colOff>
      <xdr:row>44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309561</xdr:colOff>
      <xdr:row>14</xdr:row>
      <xdr:rowOff>85725</xdr:rowOff>
    </xdr:from>
    <xdr:to>
      <xdr:col>31</xdr:col>
      <xdr:colOff>247650</xdr:colOff>
      <xdr:row>31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581025</xdr:colOff>
      <xdr:row>27</xdr:row>
      <xdr:rowOff>104775</xdr:rowOff>
    </xdr:from>
    <xdr:to>
      <xdr:col>31</xdr:col>
      <xdr:colOff>523875</xdr:colOff>
      <xdr:row>44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661986</xdr:colOff>
      <xdr:row>28</xdr:row>
      <xdr:rowOff>95249</xdr:rowOff>
    </xdr:from>
    <xdr:to>
      <xdr:col>29</xdr:col>
      <xdr:colOff>419099</xdr:colOff>
      <xdr:row>45</xdr:row>
      <xdr:rowOff>85724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295275</xdr:colOff>
      <xdr:row>27</xdr:row>
      <xdr:rowOff>47624</xdr:rowOff>
    </xdr:from>
    <xdr:to>
      <xdr:col>32</xdr:col>
      <xdr:colOff>247649</xdr:colOff>
      <xdr:row>44</xdr:row>
      <xdr:rowOff>19049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57149</xdr:colOff>
      <xdr:row>17</xdr:row>
      <xdr:rowOff>76200</xdr:rowOff>
    </xdr:from>
    <xdr:to>
      <xdr:col>41</xdr:col>
      <xdr:colOff>28574</xdr:colOff>
      <xdr:row>35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31</xdr:row>
      <xdr:rowOff>152399</xdr:rowOff>
    </xdr:from>
    <xdr:to>
      <xdr:col>11</xdr:col>
      <xdr:colOff>0</xdr:colOff>
      <xdr:row>49</xdr:row>
      <xdr:rowOff>161924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576262</xdr:colOff>
      <xdr:row>21</xdr:row>
      <xdr:rowOff>104775</xdr:rowOff>
    </xdr:from>
    <xdr:to>
      <xdr:col>8</xdr:col>
      <xdr:colOff>528637</xdr:colOff>
      <xdr:row>35</xdr:row>
      <xdr:rowOff>180975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238125</xdr:colOff>
      <xdr:row>20</xdr:row>
      <xdr:rowOff>123824</xdr:rowOff>
    </xdr:from>
    <xdr:to>
      <xdr:col>9</xdr:col>
      <xdr:colOff>233362</xdr:colOff>
      <xdr:row>38</xdr:row>
      <xdr:rowOff>95249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285750</xdr:colOff>
      <xdr:row>20</xdr:row>
      <xdr:rowOff>123825</xdr:rowOff>
    </xdr:from>
    <xdr:to>
      <xdr:col>9</xdr:col>
      <xdr:colOff>590550</xdr:colOff>
      <xdr:row>35</xdr:row>
      <xdr:rowOff>9525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361950</xdr:colOff>
      <xdr:row>20</xdr:row>
      <xdr:rowOff>123825</xdr:rowOff>
    </xdr:from>
    <xdr:to>
      <xdr:col>8</xdr:col>
      <xdr:colOff>57150</xdr:colOff>
      <xdr:row>35</xdr:row>
      <xdr:rowOff>9525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247650</xdr:colOff>
      <xdr:row>22</xdr:row>
      <xdr:rowOff>104775</xdr:rowOff>
    </xdr:from>
    <xdr:to>
      <xdr:col>8</xdr:col>
      <xdr:colOff>552450</xdr:colOff>
      <xdr:row>36</xdr:row>
      <xdr:rowOff>180975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561975</xdr:colOff>
      <xdr:row>26</xdr:row>
      <xdr:rowOff>9525</xdr:rowOff>
    </xdr:from>
    <xdr:to>
      <xdr:col>9</xdr:col>
      <xdr:colOff>257175</xdr:colOff>
      <xdr:row>40</xdr:row>
      <xdr:rowOff>85725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500062</xdr:colOff>
      <xdr:row>26</xdr:row>
      <xdr:rowOff>66675</xdr:rowOff>
    </xdr:from>
    <xdr:to>
      <xdr:col>10</xdr:col>
      <xdr:colOff>195262</xdr:colOff>
      <xdr:row>40</xdr:row>
      <xdr:rowOff>142875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42862</xdr:colOff>
      <xdr:row>21</xdr:row>
      <xdr:rowOff>152400</xdr:rowOff>
    </xdr:from>
    <xdr:to>
      <xdr:col>10</xdr:col>
      <xdr:colOff>347662</xdr:colOff>
      <xdr:row>36</xdr:row>
      <xdr:rowOff>38100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528637</xdr:colOff>
      <xdr:row>31</xdr:row>
      <xdr:rowOff>95250</xdr:rowOff>
    </xdr:from>
    <xdr:to>
      <xdr:col>20</xdr:col>
      <xdr:colOff>33337</xdr:colOff>
      <xdr:row>45</xdr:row>
      <xdr:rowOff>171450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142875</xdr:rowOff>
    </xdr:from>
    <xdr:to>
      <xdr:col>8</xdr:col>
      <xdr:colOff>200025</xdr:colOff>
      <xdr:row>18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871537</xdr:colOff>
      <xdr:row>5</xdr:row>
      <xdr:rowOff>9525</xdr:rowOff>
    </xdr:from>
    <xdr:to>
      <xdr:col>14</xdr:col>
      <xdr:colOff>309562</xdr:colOff>
      <xdr:row>19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285750</xdr:colOff>
      <xdr:row>2</xdr:row>
      <xdr:rowOff>323850</xdr:rowOff>
    </xdr:from>
    <xdr:to>
      <xdr:col>9</xdr:col>
      <xdr:colOff>47625</xdr:colOff>
      <xdr:row>17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0</xdr:row>
      <xdr:rowOff>180975</xdr:rowOff>
    </xdr:from>
    <xdr:to>
      <xdr:col>19</xdr:col>
      <xdr:colOff>152400</xdr:colOff>
      <xdr:row>14</xdr:row>
      <xdr:rowOff>47625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</xdr:colOff>
      <xdr:row>2</xdr:row>
      <xdr:rowOff>257175</xdr:rowOff>
    </xdr:from>
    <xdr:to>
      <xdr:col>7</xdr:col>
      <xdr:colOff>723900</xdr:colOff>
      <xdr:row>16</xdr:row>
      <xdr:rowOff>133350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23812</xdr:colOff>
      <xdr:row>5</xdr:row>
      <xdr:rowOff>123825</xdr:rowOff>
    </xdr:from>
    <xdr:to>
      <xdr:col>17</xdr:col>
      <xdr:colOff>328612</xdr:colOff>
      <xdr:row>20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642937</xdr:colOff>
      <xdr:row>4</xdr:row>
      <xdr:rowOff>76200</xdr:rowOff>
    </xdr:from>
    <xdr:to>
      <xdr:col>8</xdr:col>
      <xdr:colOff>842962</xdr:colOff>
      <xdr:row>18</xdr:row>
      <xdr:rowOff>152400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604837</xdr:colOff>
      <xdr:row>6</xdr:row>
      <xdr:rowOff>47625</xdr:rowOff>
    </xdr:from>
    <xdr:to>
      <xdr:col>15</xdr:col>
      <xdr:colOff>376237</xdr:colOff>
      <xdr:row>20</xdr:row>
      <xdr:rowOff>114300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252412</xdr:colOff>
      <xdr:row>4</xdr:row>
      <xdr:rowOff>95250</xdr:rowOff>
    </xdr:from>
    <xdr:to>
      <xdr:col>17</xdr:col>
      <xdr:colOff>557212</xdr:colOff>
      <xdr:row>18</xdr:row>
      <xdr:rowOff>171450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28575</xdr:colOff>
      <xdr:row>0</xdr:row>
      <xdr:rowOff>0</xdr:rowOff>
    </xdr:from>
    <xdr:to>
      <xdr:col>18</xdr:col>
      <xdr:colOff>238125</xdr:colOff>
      <xdr:row>13</xdr:row>
      <xdr:rowOff>57150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5</xdr:row>
      <xdr:rowOff>76200</xdr:rowOff>
    </xdr:from>
    <xdr:to>
      <xdr:col>11</xdr:col>
      <xdr:colOff>542925</xdr:colOff>
      <xdr:row>22</xdr:row>
      <xdr:rowOff>104775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7</xdr:row>
      <xdr:rowOff>123825</xdr:rowOff>
    </xdr:from>
    <xdr:to>
      <xdr:col>17</xdr:col>
      <xdr:colOff>623887</xdr:colOff>
      <xdr:row>22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>
      <selection activeCell="A2" sqref="A2:L34"/>
    </sheetView>
  </sheetViews>
  <sheetFormatPr defaultRowHeight="15" x14ac:dyDescent="0.25"/>
  <cols>
    <col min="11" max="11" width="13.85546875" style="3" customWidth="1"/>
    <col min="12" max="12" width="13.85546875" customWidth="1"/>
  </cols>
  <sheetData>
    <row r="1" spans="1:12" ht="100.5" customHeight="1" thickBot="1" x14ac:dyDescent="1">
      <c r="A1" s="36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45.75" thickBot="1" x14ac:dyDescent="0.3">
      <c r="A2" s="12" t="s">
        <v>14</v>
      </c>
      <c r="B2" s="1" t="s">
        <v>0</v>
      </c>
      <c r="C2" s="2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25">
      <c r="A3" s="37" t="s">
        <v>11</v>
      </c>
      <c r="B3" s="13">
        <v>0</v>
      </c>
      <c r="C3" s="4">
        <v>1</v>
      </c>
      <c r="D3" s="5">
        <v>23.15</v>
      </c>
      <c r="E3" s="5">
        <v>31</v>
      </c>
      <c r="F3" s="5">
        <v>5</v>
      </c>
      <c r="G3" s="5">
        <v>5</v>
      </c>
      <c r="H3" s="5">
        <v>14.5875</v>
      </c>
      <c r="I3" s="4">
        <v>13</v>
      </c>
      <c r="J3" s="5">
        <v>333.33333333333337</v>
      </c>
      <c r="K3" s="14">
        <v>66666.666666666657</v>
      </c>
      <c r="L3" s="14">
        <v>61904.761904761901</v>
      </c>
    </row>
    <row r="4" spans="1:12" x14ac:dyDescent="0.25">
      <c r="A4" s="38"/>
      <c r="B4" s="15">
        <v>0</v>
      </c>
      <c r="C4" s="6">
        <v>2</v>
      </c>
      <c r="D4" s="7">
        <v>23.375</v>
      </c>
      <c r="E4" s="7">
        <v>47</v>
      </c>
      <c r="F4" s="7">
        <v>5</v>
      </c>
      <c r="G4" s="7">
        <v>7</v>
      </c>
      <c r="H4" s="7">
        <v>15.095238095238095</v>
      </c>
      <c r="I4" s="6">
        <v>14</v>
      </c>
      <c r="J4" s="7">
        <v>566.66666666666674</v>
      </c>
      <c r="K4" s="14">
        <v>66666.666666666657</v>
      </c>
      <c r="L4" s="14">
        <v>61904.761904761901</v>
      </c>
    </row>
    <row r="5" spans="1:12" x14ac:dyDescent="0.25">
      <c r="A5" s="38"/>
      <c r="B5" s="15">
        <v>0</v>
      </c>
      <c r="C5" s="6">
        <v>3</v>
      </c>
      <c r="D5" s="7">
        <v>24.025000000000002</v>
      </c>
      <c r="E5" s="7">
        <v>19</v>
      </c>
      <c r="F5" s="7">
        <v>5</v>
      </c>
      <c r="G5" s="7">
        <v>6</v>
      </c>
      <c r="H5" s="7">
        <v>13.619047619047619</v>
      </c>
      <c r="I5" s="6">
        <v>12</v>
      </c>
      <c r="J5" s="7">
        <v>183.33333333333334</v>
      </c>
      <c r="K5" s="14">
        <v>66666.666666666657</v>
      </c>
      <c r="L5" s="14">
        <v>64285.714285714283</v>
      </c>
    </row>
    <row r="6" spans="1:12" x14ac:dyDescent="0.25">
      <c r="A6" s="38"/>
      <c r="B6" s="15">
        <v>0</v>
      </c>
      <c r="C6" s="6">
        <v>4</v>
      </c>
      <c r="D6" s="7">
        <v>25.125</v>
      </c>
      <c r="E6" s="7">
        <v>30</v>
      </c>
      <c r="F6" s="7">
        <v>5</v>
      </c>
      <c r="G6" s="7">
        <v>4</v>
      </c>
      <c r="H6" s="7">
        <v>12.095833333333333</v>
      </c>
      <c r="I6" s="6">
        <v>13</v>
      </c>
      <c r="J6" s="7">
        <v>333.33333333333337</v>
      </c>
      <c r="K6" s="14">
        <v>66666.666666666657</v>
      </c>
      <c r="L6" s="14">
        <v>64285.714285714283</v>
      </c>
    </row>
    <row r="7" spans="1:12" x14ac:dyDescent="0.25">
      <c r="A7" s="38"/>
      <c r="B7" s="15">
        <v>15</v>
      </c>
      <c r="C7" s="6">
        <v>1</v>
      </c>
      <c r="D7" s="7">
        <v>30.55</v>
      </c>
      <c r="E7" s="7">
        <v>25</v>
      </c>
      <c r="F7" s="7">
        <v>4</v>
      </c>
      <c r="G7" s="7">
        <v>10</v>
      </c>
      <c r="H7" s="7">
        <v>14.946428571428571</v>
      </c>
      <c r="I7" s="7">
        <v>14</v>
      </c>
      <c r="J7" s="7">
        <v>350</v>
      </c>
      <c r="K7" s="14">
        <v>66666.666666666657</v>
      </c>
      <c r="L7" s="14">
        <v>64285.714285714283</v>
      </c>
    </row>
    <row r="8" spans="1:12" x14ac:dyDescent="0.25">
      <c r="A8" s="38"/>
      <c r="B8" s="15">
        <v>15</v>
      </c>
      <c r="C8" s="6">
        <v>2</v>
      </c>
      <c r="D8" s="7">
        <v>21.950000000000003</v>
      </c>
      <c r="E8" s="7">
        <v>20</v>
      </c>
      <c r="F8" s="7">
        <v>3</v>
      </c>
      <c r="G8" s="7">
        <v>5</v>
      </c>
      <c r="H8" s="7">
        <v>14.423809523809524</v>
      </c>
      <c r="I8" s="7">
        <v>13</v>
      </c>
      <c r="J8" s="7">
        <v>683.33333333333337</v>
      </c>
      <c r="K8" s="14">
        <v>66666.666666666657</v>
      </c>
      <c r="L8" s="14">
        <v>64285.714285714283</v>
      </c>
    </row>
    <row r="9" spans="1:12" x14ac:dyDescent="0.25">
      <c r="A9" s="38"/>
      <c r="B9" s="15">
        <v>15</v>
      </c>
      <c r="C9" s="6">
        <v>3</v>
      </c>
      <c r="D9" s="7">
        <v>20.2</v>
      </c>
      <c r="E9" s="7">
        <v>29</v>
      </c>
      <c r="F9" s="7">
        <v>5</v>
      </c>
      <c r="G9" s="7">
        <v>7</v>
      </c>
      <c r="H9" s="7">
        <v>14.892857142857142</v>
      </c>
      <c r="I9" s="7">
        <v>12</v>
      </c>
      <c r="J9" s="7">
        <v>466.66666666666674</v>
      </c>
      <c r="K9" s="14">
        <v>66666.666666666657</v>
      </c>
      <c r="L9" s="14">
        <v>57142.857142857138</v>
      </c>
    </row>
    <row r="10" spans="1:12" x14ac:dyDescent="0.25">
      <c r="A10" s="38"/>
      <c r="B10" s="15">
        <v>15</v>
      </c>
      <c r="C10" s="6">
        <v>4</v>
      </c>
      <c r="D10" s="7">
        <v>21.25</v>
      </c>
      <c r="E10" s="7">
        <v>27</v>
      </c>
      <c r="F10" s="7">
        <v>4</v>
      </c>
      <c r="G10" s="7">
        <v>9</v>
      </c>
      <c r="H10" s="7">
        <v>14.128571428571428</v>
      </c>
      <c r="I10" s="7">
        <v>13</v>
      </c>
      <c r="J10" s="7">
        <v>366.66666666666669</v>
      </c>
      <c r="K10" s="14">
        <v>66666.666666666657</v>
      </c>
      <c r="L10" s="14">
        <v>57142.857142857138</v>
      </c>
    </row>
    <row r="11" spans="1:12" x14ac:dyDescent="0.25">
      <c r="A11" s="38"/>
      <c r="B11" s="15">
        <v>25</v>
      </c>
      <c r="C11" s="6">
        <v>1</v>
      </c>
      <c r="D11" s="7">
        <v>25.024999999999999</v>
      </c>
      <c r="E11" s="7">
        <v>25</v>
      </c>
      <c r="F11" s="7">
        <v>5</v>
      </c>
      <c r="G11" s="7">
        <v>8</v>
      </c>
      <c r="H11" s="7">
        <v>14.507142857142856</v>
      </c>
      <c r="I11" s="6">
        <v>13</v>
      </c>
      <c r="J11" s="7">
        <v>300</v>
      </c>
      <c r="K11" s="14">
        <v>66666.666666666657</v>
      </c>
      <c r="L11" s="14">
        <v>64285.714285714283</v>
      </c>
    </row>
    <row r="12" spans="1:12" x14ac:dyDescent="0.25">
      <c r="A12" s="38"/>
      <c r="B12" s="15">
        <v>25</v>
      </c>
      <c r="C12" s="6">
        <v>2</v>
      </c>
      <c r="D12" s="7">
        <v>25.775000000000002</v>
      </c>
      <c r="E12" s="7">
        <v>39</v>
      </c>
      <c r="F12" s="7">
        <v>4</v>
      </c>
      <c r="G12" s="7">
        <v>7</v>
      </c>
      <c r="H12" s="7">
        <v>14.833333333333334</v>
      </c>
      <c r="I12" s="6">
        <v>14</v>
      </c>
      <c r="J12" s="7">
        <v>1240.7407407407409</v>
      </c>
      <c r="K12" s="14">
        <v>66666.666666666657</v>
      </c>
      <c r="L12" s="14">
        <v>66666.666666666657</v>
      </c>
    </row>
    <row r="13" spans="1:12" x14ac:dyDescent="0.25">
      <c r="A13" s="38"/>
      <c r="B13" s="15">
        <v>25</v>
      </c>
      <c r="C13" s="6">
        <v>3</v>
      </c>
      <c r="D13" s="7">
        <v>23.2</v>
      </c>
      <c r="E13" s="7">
        <v>34</v>
      </c>
      <c r="F13" s="7">
        <v>3</v>
      </c>
      <c r="G13" s="7">
        <v>5</v>
      </c>
      <c r="H13" s="7">
        <v>13.148809523809524</v>
      </c>
      <c r="I13" s="6">
        <v>13</v>
      </c>
      <c r="J13" s="7">
        <v>633.33333333333337</v>
      </c>
      <c r="K13" s="14">
        <v>66666.666666666657</v>
      </c>
      <c r="L13" s="14">
        <v>66666.666666666657</v>
      </c>
    </row>
    <row r="14" spans="1:12" x14ac:dyDescent="0.25">
      <c r="A14" s="38"/>
      <c r="B14" s="15">
        <v>25</v>
      </c>
      <c r="C14" s="6">
        <v>4</v>
      </c>
      <c r="D14" s="7">
        <v>25.15</v>
      </c>
      <c r="E14" s="7">
        <v>49</v>
      </c>
      <c r="F14" s="7">
        <v>3</v>
      </c>
      <c r="G14" s="7">
        <v>4</v>
      </c>
      <c r="H14" s="7">
        <v>11.8375</v>
      </c>
      <c r="I14" s="6">
        <v>12</v>
      </c>
      <c r="J14" s="7">
        <v>683.33333333333337</v>
      </c>
      <c r="K14" s="14">
        <v>66666.666666666657</v>
      </c>
      <c r="L14" s="14">
        <v>57142.857142857138</v>
      </c>
    </row>
    <row r="15" spans="1:12" x14ac:dyDescent="0.25">
      <c r="A15" s="38"/>
      <c r="B15" s="15">
        <v>35</v>
      </c>
      <c r="C15" s="6">
        <v>1</v>
      </c>
      <c r="D15" s="7">
        <v>28.3</v>
      </c>
      <c r="E15" s="7">
        <v>29</v>
      </c>
      <c r="F15" s="7">
        <v>3</v>
      </c>
      <c r="G15" s="7">
        <v>7</v>
      </c>
      <c r="H15" s="7">
        <v>16.926785714285714</v>
      </c>
      <c r="I15" s="7">
        <v>13</v>
      </c>
      <c r="J15" s="7">
        <v>516.66666666666663</v>
      </c>
      <c r="K15" s="14">
        <v>66666.666666666657</v>
      </c>
      <c r="L15" s="14">
        <v>66666.666666666657</v>
      </c>
    </row>
    <row r="16" spans="1:12" x14ac:dyDescent="0.25">
      <c r="A16" s="38"/>
      <c r="B16" s="15">
        <v>35</v>
      </c>
      <c r="C16" s="6">
        <v>2</v>
      </c>
      <c r="D16" s="7">
        <v>27.074999999999999</v>
      </c>
      <c r="E16" s="7">
        <v>66</v>
      </c>
      <c r="F16" s="7">
        <v>5</v>
      </c>
      <c r="G16" s="7">
        <v>9</v>
      </c>
      <c r="H16" s="7">
        <v>15.907738095238095</v>
      </c>
      <c r="I16" s="7">
        <v>14</v>
      </c>
      <c r="J16" s="7">
        <v>616.66666666666663</v>
      </c>
      <c r="K16" s="14">
        <v>66666.666666666657</v>
      </c>
      <c r="L16" s="14">
        <v>66666.666666666657</v>
      </c>
    </row>
    <row r="17" spans="1:12" ht="15.75" thickBot="1" x14ac:dyDescent="0.3">
      <c r="A17" s="38"/>
      <c r="B17" s="15">
        <v>35</v>
      </c>
      <c r="C17" s="6">
        <v>3</v>
      </c>
      <c r="D17" s="7">
        <v>20.2</v>
      </c>
      <c r="E17" s="7">
        <v>32</v>
      </c>
      <c r="F17" s="7">
        <v>5</v>
      </c>
      <c r="G17" s="7">
        <v>6</v>
      </c>
      <c r="H17" s="7">
        <v>14.25</v>
      </c>
      <c r="I17" s="7">
        <v>16</v>
      </c>
      <c r="J17" s="7">
        <v>500</v>
      </c>
      <c r="K17" s="14">
        <v>66666.666666666657</v>
      </c>
      <c r="L17" s="14">
        <v>66666.666666666657</v>
      </c>
    </row>
    <row r="18" spans="1:12" ht="15.75" thickBot="1" x14ac:dyDescent="0.3">
      <c r="A18" s="39"/>
      <c r="B18" s="16">
        <v>35</v>
      </c>
      <c r="C18" s="8">
        <v>4</v>
      </c>
      <c r="D18" s="9">
        <v>26.774999999999999</v>
      </c>
      <c r="E18" s="9">
        <v>37</v>
      </c>
      <c r="F18" s="9">
        <v>5</v>
      </c>
      <c r="G18" s="9">
        <v>6</v>
      </c>
      <c r="H18" s="9">
        <v>12.910714285714286</v>
      </c>
      <c r="I18" s="9">
        <v>14</v>
      </c>
      <c r="J18" s="9">
        <v>583.33333333333337</v>
      </c>
      <c r="K18" s="14">
        <v>66666.666666666657</v>
      </c>
      <c r="L18" s="14">
        <v>61904.761904761901</v>
      </c>
    </row>
    <row r="19" spans="1:12" x14ac:dyDescent="0.25">
      <c r="A19" s="37" t="s">
        <v>12</v>
      </c>
      <c r="B19" s="17">
        <v>0</v>
      </c>
      <c r="C19" s="10">
        <v>1</v>
      </c>
      <c r="D19" s="11">
        <v>23.5</v>
      </c>
      <c r="E19" s="11">
        <v>22</v>
      </c>
      <c r="F19" s="11">
        <v>3</v>
      </c>
      <c r="G19" s="11">
        <v>10</v>
      </c>
      <c r="H19" s="11">
        <v>16.553571428571427</v>
      </c>
      <c r="I19" s="10">
        <v>22</v>
      </c>
      <c r="J19" s="11">
        <v>700</v>
      </c>
      <c r="K19" s="14">
        <v>66666.666666666657</v>
      </c>
      <c r="L19" s="14">
        <v>61904.761904761901</v>
      </c>
    </row>
    <row r="20" spans="1:12" x14ac:dyDescent="0.25">
      <c r="A20" s="38"/>
      <c r="B20" s="18">
        <v>0</v>
      </c>
      <c r="C20" s="6">
        <v>2</v>
      </c>
      <c r="D20" s="7">
        <v>20.925000000000001</v>
      </c>
      <c r="E20" s="7">
        <v>15</v>
      </c>
      <c r="F20" s="7">
        <v>2</v>
      </c>
      <c r="G20" s="7">
        <v>6</v>
      </c>
      <c r="H20" s="7">
        <v>17.116666666666667</v>
      </c>
      <c r="I20" s="6">
        <v>20</v>
      </c>
      <c r="J20" s="7">
        <v>416.66666666666669</v>
      </c>
      <c r="K20" s="14">
        <v>66666.666666666657</v>
      </c>
      <c r="L20" s="14">
        <v>64285.714285714283</v>
      </c>
    </row>
    <row r="21" spans="1:12" x14ac:dyDescent="0.25">
      <c r="A21" s="38"/>
      <c r="B21" s="18">
        <v>0</v>
      </c>
      <c r="C21" s="6">
        <v>3</v>
      </c>
      <c r="D21" s="7">
        <v>21.075000000000003</v>
      </c>
      <c r="E21" s="7">
        <v>27</v>
      </c>
      <c r="F21" s="7">
        <v>5</v>
      </c>
      <c r="G21" s="7">
        <v>8</v>
      </c>
      <c r="H21" s="7">
        <v>17.117261904761904</v>
      </c>
      <c r="I21" s="6">
        <v>20</v>
      </c>
      <c r="J21" s="7">
        <v>533.33333333333337</v>
      </c>
      <c r="K21" s="14">
        <v>66666.666666666657</v>
      </c>
      <c r="L21" s="14">
        <v>59523.809523809519</v>
      </c>
    </row>
    <row r="22" spans="1:12" x14ac:dyDescent="0.25">
      <c r="A22" s="38"/>
      <c r="B22" s="18">
        <v>0</v>
      </c>
      <c r="C22" s="6">
        <v>4</v>
      </c>
      <c r="D22" s="7">
        <v>25.4</v>
      </c>
      <c r="E22" s="7">
        <v>28</v>
      </c>
      <c r="F22" s="7">
        <v>5</v>
      </c>
      <c r="G22" s="7">
        <v>8</v>
      </c>
      <c r="H22" s="7">
        <v>17.083333333333332</v>
      </c>
      <c r="I22" s="6">
        <v>20</v>
      </c>
      <c r="J22" s="7">
        <v>633.33333333333337</v>
      </c>
      <c r="K22" s="14">
        <v>66666.666666666657</v>
      </c>
      <c r="L22" s="14">
        <v>64285.714285714283</v>
      </c>
    </row>
    <row r="23" spans="1:12" x14ac:dyDescent="0.25">
      <c r="A23" s="38"/>
      <c r="B23" s="18">
        <v>15</v>
      </c>
      <c r="C23" s="6">
        <v>1</v>
      </c>
      <c r="D23" s="7">
        <v>23.450000000000003</v>
      </c>
      <c r="E23" s="7">
        <v>19</v>
      </c>
      <c r="F23" s="7">
        <v>3</v>
      </c>
      <c r="G23" s="7">
        <v>8</v>
      </c>
      <c r="H23" s="7">
        <v>16.942857142857143</v>
      </c>
      <c r="I23" s="6">
        <v>17</v>
      </c>
      <c r="J23" s="7">
        <v>350</v>
      </c>
      <c r="K23" s="14">
        <v>66666.666666666657</v>
      </c>
      <c r="L23" s="14">
        <v>66666.666666666657</v>
      </c>
    </row>
    <row r="24" spans="1:12" x14ac:dyDescent="0.25">
      <c r="A24" s="38"/>
      <c r="B24" s="18">
        <v>15</v>
      </c>
      <c r="C24" s="6">
        <v>2</v>
      </c>
      <c r="D24" s="7">
        <v>24.475000000000001</v>
      </c>
      <c r="E24" s="7">
        <v>21</v>
      </c>
      <c r="F24" s="7">
        <v>4</v>
      </c>
      <c r="G24" s="7">
        <v>8</v>
      </c>
      <c r="H24" s="7">
        <v>18.214285714285712</v>
      </c>
      <c r="I24" s="6">
        <v>19</v>
      </c>
      <c r="J24" s="7">
        <v>400</v>
      </c>
      <c r="K24" s="14">
        <v>66666.666666666657</v>
      </c>
      <c r="L24" s="14">
        <v>59523.809523809519</v>
      </c>
    </row>
    <row r="25" spans="1:12" x14ac:dyDescent="0.25">
      <c r="A25" s="38"/>
      <c r="B25" s="18">
        <v>15</v>
      </c>
      <c r="C25" s="6">
        <v>3</v>
      </c>
      <c r="D25" s="7">
        <v>28.2</v>
      </c>
      <c r="E25" s="7">
        <v>30</v>
      </c>
      <c r="F25" s="7">
        <v>2</v>
      </c>
      <c r="G25" s="7">
        <v>9</v>
      </c>
      <c r="H25" s="7">
        <v>17.761904761904763</v>
      </c>
      <c r="I25" s="6">
        <v>19</v>
      </c>
      <c r="J25" s="7">
        <v>666.66666666666674</v>
      </c>
      <c r="K25" s="14">
        <v>66666.666666666657</v>
      </c>
      <c r="L25" s="14">
        <v>57142.857142857138</v>
      </c>
    </row>
    <row r="26" spans="1:12" x14ac:dyDescent="0.25">
      <c r="A26" s="38"/>
      <c r="B26" s="18">
        <v>15</v>
      </c>
      <c r="C26" s="6">
        <v>4</v>
      </c>
      <c r="D26" s="7">
        <v>26.875</v>
      </c>
      <c r="E26" s="7">
        <v>22</v>
      </c>
      <c r="F26" s="7">
        <v>4</v>
      </c>
      <c r="G26" s="7">
        <v>2</v>
      </c>
      <c r="H26" s="7">
        <v>15.333333333333334</v>
      </c>
      <c r="I26" s="6">
        <v>21</v>
      </c>
      <c r="J26" s="7">
        <v>416.66666666666669</v>
      </c>
      <c r="K26" s="14">
        <v>66666.666666666657</v>
      </c>
      <c r="L26" s="14">
        <v>64285.714285714283</v>
      </c>
    </row>
    <row r="27" spans="1:12" x14ac:dyDescent="0.25">
      <c r="A27" s="38"/>
      <c r="B27" s="18">
        <v>25</v>
      </c>
      <c r="C27" s="6">
        <v>1</v>
      </c>
      <c r="D27" s="7">
        <v>30.324999999999999</v>
      </c>
      <c r="E27" s="7">
        <v>41</v>
      </c>
      <c r="F27" s="7">
        <v>3</v>
      </c>
      <c r="G27" s="7">
        <v>9</v>
      </c>
      <c r="H27" s="7">
        <v>16.946428571428573</v>
      </c>
      <c r="I27" s="6">
        <v>19</v>
      </c>
      <c r="J27" s="7">
        <v>800.00000000000011</v>
      </c>
      <c r="K27" s="14">
        <v>66666.666666666657</v>
      </c>
      <c r="L27" s="14">
        <v>64285.714285714283</v>
      </c>
    </row>
    <row r="28" spans="1:12" x14ac:dyDescent="0.25">
      <c r="A28" s="38"/>
      <c r="B28" s="18">
        <v>25</v>
      </c>
      <c r="C28" s="6">
        <v>2</v>
      </c>
      <c r="D28" s="7">
        <v>26.1</v>
      </c>
      <c r="E28" s="7">
        <v>28</v>
      </c>
      <c r="F28" s="7">
        <v>3</v>
      </c>
      <c r="G28" s="7">
        <v>19</v>
      </c>
      <c r="H28" s="7">
        <v>19.321428571428569</v>
      </c>
      <c r="I28" s="6">
        <v>20</v>
      </c>
      <c r="J28" s="7">
        <v>766.66666666666674</v>
      </c>
      <c r="K28" s="14">
        <v>66666.666666666657</v>
      </c>
      <c r="L28" s="14">
        <v>30952.38095238095</v>
      </c>
    </row>
    <row r="29" spans="1:12" x14ac:dyDescent="0.25">
      <c r="A29" s="38"/>
      <c r="B29" s="18">
        <v>25</v>
      </c>
      <c r="C29" s="6">
        <v>3</v>
      </c>
      <c r="D29" s="7">
        <v>25.024999999999999</v>
      </c>
      <c r="E29" s="7">
        <v>16</v>
      </c>
      <c r="F29" s="7">
        <v>4</v>
      </c>
      <c r="G29" s="7">
        <v>7</v>
      </c>
      <c r="H29" s="7">
        <v>16.100892857142856</v>
      </c>
      <c r="I29" s="6">
        <v>18</v>
      </c>
      <c r="J29" s="7">
        <v>350</v>
      </c>
      <c r="K29" s="14">
        <v>66666.666666666657</v>
      </c>
      <c r="L29" s="14">
        <v>64285.714285714283</v>
      </c>
    </row>
    <row r="30" spans="1:12" x14ac:dyDescent="0.25">
      <c r="A30" s="38"/>
      <c r="B30" s="18">
        <v>25</v>
      </c>
      <c r="C30" s="6">
        <v>4</v>
      </c>
      <c r="D30" s="7">
        <v>23.599999999999998</v>
      </c>
      <c r="E30" s="7">
        <v>17</v>
      </c>
      <c r="F30" s="7">
        <v>3</v>
      </c>
      <c r="G30" s="7">
        <v>3</v>
      </c>
      <c r="H30" s="7">
        <v>12.069444444444445</v>
      </c>
      <c r="I30" s="6">
        <v>22</v>
      </c>
      <c r="J30" s="7">
        <v>583.33333333333337</v>
      </c>
      <c r="K30" s="14">
        <v>66666.666666666657</v>
      </c>
      <c r="L30" s="14">
        <v>59523.809523809519</v>
      </c>
    </row>
    <row r="31" spans="1:12" x14ac:dyDescent="0.25">
      <c r="A31" s="38"/>
      <c r="B31" s="18">
        <v>35</v>
      </c>
      <c r="C31" s="6">
        <v>1</v>
      </c>
      <c r="D31" s="7">
        <v>25.475000000000001</v>
      </c>
      <c r="E31" s="7">
        <v>22</v>
      </c>
      <c r="F31" s="7">
        <v>5</v>
      </c>
      <c r="G31" s="7">
        <v>6</v>
      </c>
      <c r="H31" s="7">
        <v>14.878571428571428</v>
      </c>
      <c r="I31" s="6">
        <v>18</v>
      </c>
      <c r="J31" s="7">
        <v>716.66666666666663</v>
      </c>
      <c r="K31" s="14">
        <v>66666.666666666657</v>
      </c>
      <c r="L31" s="14">
        <v>66666.666666666657</v>
      </c>
    </row>
    <row r="32" spans="1:12" x14ac:dyDescent="0.25">
      <c r="A32" s="38"/>
      <c r="B32" s="18">
        <v>35</v>
      </c>
      <c r="C32" s="6">
        <v>2</v>
      </c>
      <c r="D32" s="7">
        <v>23.275000000000002</v>
      </c>
      <c r="E32" s="7">
        <v>24</v>
      </c>
      <c r="F32" s="7">
        <v>3</v>
      </c>
      <c r="G32" s="7">
        <v>8</v>
      </c>
      <c r="H32" s="7">
        <v>18.317857142857143</v>
      </c>
      <c r="I32" s="6">
        <v>16</v>
      </c>
      <c r="J32" s="7">
        <v>233.33333333333331</v>
      </c>
      <c r="K32" s="14">
        <v>66666.666666666657</v>
      </c>
      <c r="L32" s="14">
        <v>52380.952380952382</v>
      </c>
    </row>
    <row r="33" spans="1:12" ht="15.75" thickBot="1" x14ac:dyDescent="0.3">
      <c r="A33" s="38"/>
      <c r="B33" s="18">
        <v>35</v>
      </c>
      <c r="C33" s="6">
        <v>3</v>
      </c>
      <c r="D33" s="7">
        <v>22.3</v>
      </c>
      <c r="E33" s="7">
        <v>18</v>
      </c>
      <c r="F33" s="7">
        <v>4</v>
      </c>
      <c r="G33" s="7">
        <v>5</v>
      </c>
      <c r="H33" s="7">
        <v>13.904761904761905</v>
      </c>
      <c r="I33" s="6">
        <v>21</v>
      </c>
      <c r="J33" s="7">
        <v>783.33333333333337</v>
      </c>
      <c r="K33" s="14">
        <v>66666.666666666657</v>
      </c>
      <c r="L33" s="14">
        <v>57142.857142857138</v>
      </c>
    </row>
    <row r="34" spans="1:12" ht="15.75" thickBot="1" x14ac:dyDescent="0.3">
      <c r="A34" s="39"/>
      <c r="B34" s="19">
        <v>35</v>
      </c>
      <c r="C34" s="8">
        <v>4</v>
      </c>
      <c r="D34" s="9">
        <v>25.574999999999999</v>
      </c>
      <c r="E34" s="9">
        <v>30</v>
      </c>
      <c r="F34" s="9">
        <v>5</v>
      </c>
      <c r="G34" s="9">
        <v>4</v>
      </c>
      <c r="H34" s="9">
        <v>13.708333333333334</v>
      </c>
      <c r="I34" s="8">
        <v>19</v>
      </c>
      <c r="J34" s="9">
        <v>766.66666666666663</v>
      </c>
      <c r="K34" s="14">
        <v>66666.666666666657</v>
      </c>
      <c r="L34" s="14">
        <v>64285.714285714283</v>
      </c>
    </row>
    <row r="35" spans="1:12" x14ac:dyDescent="0.25">
      <c r="D35" s="23">
        <f>AVERAGE(D3:D18)</f>
        <v>24.445312499999996</v>
      </c>
    </row>
    <row r="36" spans="1:12" x14ac:dyDescent="0.25">
      <c r="D36" s="23">
        <f>AVERAGE(D19:D34)</f>
        <v>24.723437499999999</v>
      </c>
    </row>
  </sheetData>
  <mergeCells count="3">
    <mergeCell ref="A1:L1"/>
    <mergeCell ref="A3:A18"/>
    <mergeCell ref="A19:A3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I12" workbookViewId="0">
      <selection activeCell="L36" sqref="L36"/>
    </sheetView>
  </sheetViews>
  <sheetFormatPr defaultRowHeight="15" x14ac:dyDescent="0.25"/>
  <cols>
    <col min="11" max="12" width="10.5703125" bestFit="1" customWidth="1"/>
    <col min="17" max="17" width="12.140625" customWidth="1"/>
  </cols>
  <sheetData>
    <row r="1" spans="1:19" ht="45.75" thickBot="1" x14ac:dyDescent="0.3">
      <c r="A1" s="12" t="s">
        <v>14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O1" s="24" t="s">
        <v>15</v>
      </c>
      <c r="P1" s="24" t="s">
        <v>16</v>
      </c>
      <c r="Q1" s="24" t="s">
        <v>17</v>
      </c>
    </row>
    <row r="2" spans="1:19" x14ac:dyDescent="0.25">
      <c r="A2" s="27" t="s">
        <v>19</v>
      </c>
      <c r="B2" s="37">
        <v>0</v>
      </c>
      <c r="C2" s="4">
        <v>1</v>
      </c>
      <c r="D2" s="5">
        <v>23.15</v>
      </c>
      <c r="E2" s="5">
        <v>31</v>
      </c>
      <c r="F2" s="5">
        <v>5</v>
      </c>
      <c r="G2" s="5">
        <v>5</v>
      </c>
      <c r="H2" s="5">
        <v>14.5875</v>
      </c>
      <c r="I2" s="4">
        <v>13</v>
      </c>
      <c r="J2" s="5">
        <v>333.33333333333337</v>
      </c>
      <c r="K2" s="14">
        <v>66666.666666666701</v>
      </c>
      <c r="L2" s="14">
        <v>61904.761904761901</v>
      </c>
      <c r="O2" s="5">
        <v>20.2</v>
      </c>
      <c r="P2" s="23">
        <f>MAX(O2:O17)-MIN(O2:O17)</f>
        <v>4.2750000000000021</v>
      </c>
      <c r="Q2">
        <f>P2/6</f>
        <v>0.71250000000000036</v>
      </c>
      <c r="S2" s="23">
        <f>O2+0.7125</f>
        <v>20.912499999999998</v>
      </c>
    </row>
    <row r="3" spans="1:19" x14ac:dyDescent="0.25">
      <c r="A3" s="27"/>
      <c r="B3" s="38"/>
      <c r="C3" s="6">
        <v>2</v>
      </c>
      <c r="D3" s="7">
        <v>23.375</v>
      </c>
      <c r="E3" s="7">
        <v>47</v>
      </c>
      <c r="F3" s="7">
        <v>5</v>
      </c>
      <c r="G3" s="7">
        <v>7</v>
      </c>
      <c r="H3" s="7">
        <v>15.095238095238095</v>
      </c>
      <c r="I3" s="6">
        <v>14</v>
      </c>
      <c r="J3" s="7">
        <v>566.66666666666674</v>
      </c>
      <c r="K3" s="14">
        <v>66666.666666666657</v>
      </c>
      <c r="L3" s="14">
        <v>61904.761904761901</v>
      </c>
      <c r="O3" s="7">
        <v>20.2</v>
      </c>
      <c r="S3" s="23">
        <f>S2+0.7125</f>
        <v>21.624999999999996</v>
      </c>
    </row>
    <row r="4" spans="1:19" x14ac:dyDescent="0.25">
      <c r="A4" s="27"/>
      <c r="B4" s="38"/>
      <c r="C4" s="6">
        <v>3</v>
      </c>
      <c r="D4" s="7">
        <v>24.025000000000002</v>
      </c>
      <c r="E4" s="7">
        <v>19</v>
      </c>
      <c r="F4" s="7">
        <v>5</v>
      </c>
      <c r="G4" s="7">
        <v>6</v>
      </c>
      <c r="H4" s="7">
        <v>13.619047619047619</v>
      </c>
      <c r="I4" s="6">
        <v>12</v>
      </c>
      <c r="J4" s="7">
        <v>183.33333333333334</v>
      </c>
      <c r="K4" s="14">
        <v>66666.666666666657</v>
      </c>
      <c r="L4" s="14">
        <v>64285.714285714283</v>
      </c>
      <c r="O4" s="7">
        <v>20.925000000000001</v>
      </c>
      <c r="S4" s="23">
        <f>S3+0.7125</f>
        <v>22.337499999999995</v>
      </c>
    </row>
    <row r="5" spans="1:19" x14ac:dyDescent="0.25">
      <c r="A5" s="27"/>
      <c r="B5" s="41"/>
      <c r="C5" s="6">
        <v>4</v>
      </c>
      <c r="D5" s="7">
        <v>25.125</v>
      </c>
      <c r="E5" s="7">
        <v>30</v>
      </c>
      <c r="F5" s="7">
        <v>5</v>
      </c>
      <c r="G5" s="7">
        <v>4</v>
      </c>
      <c r="H5" s="7">
        <v>12.095833333333333</v>
      </c>
      <c r="I5" s="6">
        <v>13</v>
      </c>
      <c r="J5" s="7">
        <v>333.33333333333337</v>
      </c>
      <c r="K5" s="14">
        <v>66666.666666666657</v>
      </c>
      <c r="L5" s="14">
        <v>64285.714285714283</v>
      </c>
      <c r="O5" s="7">
        <v>21.075000000000003</v>
      </c>
      <c r="P5">
        <v>22.95</v>
      </c>
      <c r="Q5">
        <f>P5-P6</f>
        <v>1.629999999999999</v>
      </c>
      <c r="S5" s="23">
        <f>S4+0.7125</f>
        <v>23.049999999999994</v>
      </c>
    </row>
    <row r="6" spans="1:19" x14ac:dyDescent="0.25">
      <c r="A6" s="21" t="s">
        <v>20</v>
      </c>
      <c r="B6" s="40">
        <v>15</v>
      </c>
      <c r="C6" s="6">
        <v>1</v>
      </c>
      <c r="D6" s="7">
        <v>30.55</v>
      </c>
      <c r="E6" s="7">
        <v>25</v>
      </c>
      <c r="F6" s="7">
        <v>4</v>
      </c>
      <c r="G6" s="7">
        <v>10</v>
      </c>
      <c r="H6" s="7">
        <v>14.946428571428571</v>
      </c>
      <c r="I6" s="7">
        <v>14</v>
      </c>
      <c r="J6" s="7">
        <v>350</v>
      </c>
      <c r="K6" s="14">
        <v>66666.666666666657</v>
      </c>
      <c r="L6" s="14">
        <v>64285.714285714283</v>
      </c>
      <c r="O6" s="7">
        <v>21.25</v>
      </c>
      <c r="P6">
        <v>21.32</v>
      </c>
      <c r="Q6">
        <f>P6-P7</f>
        <v>1.620000000000001</v>
      </c>
      <c r="S6" s="23">
        <f>S5+0.7125</f>
        <v>23.762499999999992</v>
      </c>
    </row>
    <row r="7" spans="1:19" x14ac:dyDescent="0.25">
      <c r="A7" s="21"/>
      <c r="B7" s="38"/>
      <c r="C7" s="6">
        <v>2</v>
      </c>
      <c r="D7" s="7">
        <v>21.950000000000003</v>
      </c>
      <c r="E7" s="7">
        <v>20</v>
      </c>
      <c r="F7" s="7">
        <v>3</v>
      </c>
      <c r="G7" s="7">
        <v>5</v>
      </c>
      <c r="H7" s="7">
        <v>14.423809523809524</v>
      </c>
      <c r="I7" s="7">
        <v>13</v>
      </c>
      <c r="J7" s="7">
        <v>683.33333333333337</v>
      </c>
      <c r="K7" s="14">
        <v>66666.666666666657</v>
      </c>
      <c r="L7" s="14">
        <v>64285.714285714283</v>
      </c>
      <c r="O7" s="7">
        <v>21.950000000000003</v>
      </c>
      <c r="P7">
        <v>19.7</v>
      </c>
      <c r="Q7">
        <f t="shared" ref="Q7:Q11" si="0">P7-P8</f>
        <v>1.629999999999999</v>
      </c>
      <c r="S7" s="23">
        <f>S6+0.7125</f>
        <v>24.474999999999991</v>
      </c>
    </row>
    <row r="8" spans="1:19" ht="15.75" thickBot="1" x14ac:dyDescent="0.3">
      <c r="A8" s="26"/>
      <c r="B8" s="38"/>
      <c r="C8" s="6">
        <v>3</v>
      </c>
      <c r="D8" s="7">
        <v>20.2</v>
      </c>
      <c r="E8" s="7">
        <v>29</v>
      </c>
      <c r="F8" s="7">
        <v>5</v>
      </c>
      <c r="G8" s="7">
        <v>7</v>
      </c>
      <c r="H8" s="7">
        <v>14.892857142857142</v>
      </c>
      <c r="I8" s="7">
        <v>12</v>
      </c>
      <c r="J8" s="7">
        <v>466.66666666666674</v>
      </c>
      <c r="K8" s="14">
        <v>66666.666666666657</v>
      </c>
      <c r="L8" s="14">
        <v>57142.857142857138</v>
      </c>
      <c r="O8" s="7">
        <v>22.3</v>
      </c>
      <c r="P8">
        <v>18.07</v>
      </c>
      <c r="Q8">
        <f t="shared" si="0"/>
        <v>1.620000000000001</v>
      </c>
    </row>
    <row r="9" spans="1:19" x14ac:dyDescent="0.25">
      <c r="A9" s="20" t="s">
        <v>11</v>
      </c>
      <c r="B9" s="41"/>
      <c r="C9" s="6">
        <v>4</v>
      </c>
      <c r="D9" s="7">
        <v>21.25</v>
      </c>
      <c r="E9" s="7">
        <v>27</v>
      </c>
      <c r="F9" s="7">
        <v>4</v>
      </c>
      <c r="G9" s="7">
        <v>9</v>
      </c>
      <c r="H9" s="7">
        <v>14.128571428571428</v>
      </c>
      <c r="I9" s="7">
        <v>13</v>
      </c>
      <c r="J9" s="7">
        <v>366.66666666666669</v>
      </c>
      <c r="K9" s="14">
        <v>66666.666666666657</v>
      </c>
      <c r="L9" s="14">
        <v>57142.857142857138</v>
      </c>
      <c r="O9" s="7">
        <v>23.15</v>
      </c>
      <c r="P9">
        <v>16.45</v>
      </c>
      <c r="Q9">
        <f t="shared" si="0"/>
        <v>1.629999999999999</v>
      </c>
    </row>
    <row r="10" spans="1:19" x14ac:dyDescent="0.25">
      <c r="A10" s="21"/>
      <c r="B10" s="40">
        <v>25</v>
      </c>
      <c r="C10" s="6">
        <v>1</v>
      </c>
      <c r="D10" s="7">
        <v>25.024999999999999</v>
      </c>
      <c r="E10" s="7">
        <v>25</v>
      </c>
      <c r="F10" s="7">
        <v>5</v>
      </c>
      <c r="G10" s="7">
        <v>8</v>
      </c>
      <c r="H10" s="7">
        <v>14.507142857142856</v>
      </c>
      <c r="I10" s="6">
        <v>13</v>
      </c>
      <c r="J10" s="7">
        <v>300</v>
      </c>
      <c r="K10" s="14">
        <v>66666.666666666657</v>
      </c>
      <c r="L10" s="14">
        <v>64285.714285714283</v>
      </c>
      <c r="O10" s="7">
        <v>23.2</v>
      </c>
      <c r="P10">
        <v>14.82</v>
      </c>
      <c r="Q10">
        <f>P10-P11</f>
        <v>1.620000000000001</v>
      </c>
    </row>
    <row r="11" spans="1:19" x14ac:dyDescent="0.25">
      <c r="A11" s="21"/>
      <c r="B11" s="38"/>
      <c r="C11" s="6">
        <v>2</v>
      </c>
      <c r="D11" s="7">
        <v>25.775000000000002</v>
      </c>
      <c r="E11" s="7">
        <v>39</v>
      </c>
      <c r="F11" s="7">
        <v>4</v>
      </c>
      <c r="G11" s="7">
        <v>7</v>
      </c>
      <c r="H11" s="7">
        <v>14.833333333333334</v>
      </c>
      <c r="I11" s="6">
        <v>14</v>
      </c>
      <c r="J11" s="7">
        <v>1240.7407407407409</v>
      </c>
      <c r="K11" s="14">
        <v>66666.666666666657</v>
      </c>
      <c r="L11" s="14">
        <v>66666.666666666657</v>
      </c>
      <c r="O11" s="7">
        <v>23.275000000000002</v>
      </c>
      <c r="P11">
        <v>13.2</v>
      </c>
      <c r="Q11">
        <f t="shared" si="0"/>
        <v>1.629999999999999</v>
      </c>
    </row>
    <row r="12" spans="1:19" x14ac:dyDescent="0.25">
      <c r="A12" s="21"/>
      <c r="B12" s="38"/>
      <c r="C12" s="6">
        <v>3</v>
      </c>
      <c r="D12" s="7">
        <v>23.2</v>
      </c>
      <c r="E12" s="7">
        <v>34</v>
      </c>
      <c r="F12" s="7">
        <v>3</v>
      </c>
      <c r="G12" s="7">
        <v>5</v>
      </c>
      <c r="H12" s="7">
        <v>13.148809523809524</v>
      </c>
      <c r="I12" s="6">
        <v>13</v>
      </c>
      <c r="J12" s="7">
        <v>633.33333333333337</v>
      </c>
      <c r="K12" s="14">
        <v>66666.666666666657</v>
      </c>
      <c r="L12" s="14">
        <v>66666.666666666657</v>
      </c>
      <c r="O12" s="7">
        <v>23.375</v>
      </c>
      <c r="P12">
        <v>11.57</v>
      </c>
    </row>
    <row r="13" spans="1:19" x14ac:dyDescent="0.25">
      <c r="A13" s="21"/>
      <c r="B13" s="41"/>
      <c r="C13" s="6">
        <v>4</v>
      </c>
      <c r="D13" s="7">
        <v>25.15</v>
      </c>
      <c r="E13" s="7">
        <v>49</v>
      </c>
      <c r="F13" s="7">
        <v>3</v>
      </c>
      <c r="G13" s="7">
        <v>4</v>
      </c>
      <c r="H13" s="7">
        <v>11.8375</v>
      </c>
      <c r="I13" s="6">
        <v>12</v>
      </c>
      <c r="J13" s="7">
        <v>683.33333333333337</v>
      </c>
      <c r="K13" s="14">
        <v>66666.666666666657</v>
      </c>
      <c r="L13" s="14">
        <v>57142.857142857138</v>
      </c>
      <c r="O13" s="7">
        <v>23.450000000000003</v>
      </c>
    </row>
    <row r="14" spans="1:19" x14ac:dyDescent="0.25">
      <c r="A14" s="21"/>
      <c r="B14" s="40">
        <v>35</v>
      </c>
      <c r="C14" s="6">
        <v>1</v>
      </c>
      <c r="D14" s="7">
        <v>28.3</v>
      </c>
      <c r="E14" s="7">
        <v>29</v>
      </c>
      <c r="F14" s="7">
        <v>3</v>
      </c>
      <c r="G14" s="7">
        <v>7</v>
      </c>
      <c r="H14" s="7">
        <v>16.926785714285714</v>
      </c>
      <c r="I14" s="7">
        <v>13</v>
      </c>
      <c r="J14" s="7">
        <v>516.66666666666663</v>
      </c>
      <c r="K14" s="14">
        <v>66666.666666666657</v>
      </c>
      <c r="L14" s="14">
        <v>66666.666666666657</v>
      </c>
      <c r="O14" s="7">
        <v>23.5</v>
      </c>
    </row>
    <row r="15" spans="1:19" x14ac:dyDescent="0.25">
      <c r="A15" s="21"/>
      <c r="B15" s="38"/>
      <c r="C15" s="6">
        <v>2</v>
      </c>
      <c r="D15" s="7">
        <v>27.074999999999999</v>
      </c>
      <c r="E15" s="7">
        <v>66</v>
      </c>
      <c r="F15" s="7">
        <v>5</v>
      </c>
      <c r="G15" s="7">
        <v>9</v>
      </c>
      <c r="H15" s="7">
        <v>15.907738095238095</v>
      </c>
      <c r="I15" s="7">
        <v>14</v>
      </c>
      <c r="J15" s="7">
        <v>616.66666666666663</v>
      </c>
      <c r="K15" s="14">
        <v>66666.666666666657</v>
      </c>
      <c r="L15" s="14">
        <v>66666.666666666657</v>
      </c>
      <c r="O15" s="7">
        <v>23.599999999999998</v>
      </c>
    </row>
    <row r="16" spans="1:19" x14ac:dyDescent="0.25">
      <c r="A16" s="21"/>
      <c r="B16" s="38"/>
      <c r="C16" s="6">
        <v>3</v>
      </c>
      <c r="D16" s="7">
        <v>20.2</v>
      </c>
      <c r="E16" s="7">
        <v>32</v>
      </c>
      <c r="F16" s="7">
        <v>5</v>
      </c>
      <c r="G16" s="7">
        <v>6</v>
      </c>
      <c r="H16" s="7">
        <v>14.25</v>
      </c>
      <c r="I16" s="7">
        <v>16</v>
      </c>
      <c r="J16" s="7">
        <v>500</v>
      </c>
      <c r="K16" s="14">
        <v>66666.666666666657</v>
      </c>
      <c r="L16" s="14">
        <v>66666.666666666657</v>
      </c>
      <c r="O16" s="7">
        <v>24.025000000000002</v>
      </c>
    </row>
    <row r="17" spans="1:15" ht="15.75" thickBot="1" x14ac:dyDescent="0.3">
      <c r="A17" s="26" t="s">
        <v>18</v>
      </c>
      <c r="B17" s="39"/>
      <c r="C17" s="8">
        <v>4</v>
      </c>
      <c r="D17" s="9">
        <v>26.774999999999999</v>
      </c>
      <c r="E17" s="9">
        <v>37</v>
      </c>
      <c r="F17" s="9">
        <v>5</v>
      </c>
      <c r="G17" s="9">
        <v>6</v>
      </c>
      <c r="H17" s="9">
        <v>12.910714285714286</v>
      </c>
      <c r="I17" s="9">
        <v>14</v>
      </c>
      <c r="J17" s="9">
        <v>583.33333333333337</v>
      </c>
      <c r="K17" s="14">
        <v>66666.666666666657</v>
      </c>
      <c r="L17" s="14">
        <v>61904.761904761901</v>
      </c>
      <c r="O17" s="9">
        <v>24.475000000000001</v>
      </c>
    </row>
    <row r="18" spans="1:15" x14ac:dyDescent="0.25">
      <c r="B18" s="37">
        <v>0</v>
      </c>
      <c r="C18" s="10">
        <v>1</v>
      </c>
      <c r="D18" s="11">
        <v>23.5</v>
      </c>
      <c r="E18" s="11">
        <v>22</v>
      </c>
      <c r="F18" s="11">
        <v>3</v>
      </c>
      <c r="G18" s="11">
        <v>10</v>
      </c>
      <c r="H18" s="11">
        <v>16.553571428571427</v>
      </c>
      <c r="I18" s="10">
        <v>22</v>
      </c>
      <c r="J18" s="11">
        <v>700</v>
      </c>
      <c r="K18" s="14">
        <v>66666.666666666657</v>
      </c>
      <c r="L18" s="14">
        <v>61904.761904761901</v>
      </c>
      <c r="O18" s="11">
        <v>25.024999999999999</v>
      </c>
    </row>
    <row r="19" spans="1:15" x14ac:dyDescent="0.25">
      <c r="A19" s="21"/>
      <c r="B19" s="38"/>
      <c r="C19" s="6">
        <v>2</v>
      </c>
      <c r="D19" s="7">
        <v>20.925000000000001</v>
      </c>
      <c r="E19" s="7">
        <v>15</v>
      </c>
      <c r="F19" s="7">
        <v>2</v>
      </c>
      <c r="G19" s="7">
        <v>6</v>
      </c>
      <c r="H19" s="7">
        <v>17.116666666666667</v>
      </c>
      <c r="I19" s="6">
        <v>20</v>
      </c>
      <c r="J19" s="7">
        <v>416.66666666666669</v>
      </c>
      <c r="K19" s="14">
        <v>66666.666666666657</v>
      </c>
      <c r="L19" s="14">
        <v>64285.714285714283</v>
      </c>
      <c r="O19" s="7">
        <v>25.024999999999999</v>
      </c>
    </row>
    <row r="20" spans="1:15" x14ac:dyDescent="0.25">
      <c r="A20" s="21"/>
      <c r="B20" s="38"/>
      <c r="C20" s="6">
        <v>3</v>
      </c>
      <c r="D20" s="7">
        <v>21.075000000000003</v>
      </c>
      <c r="E20" s="7">
        <v>27</v>
      </c>
      <c r="F20" s="7">
        <v>5</v>
      </c>
      <c r="G20" s="7">
        <v>8</v>
      </c>
      <c r="H20" s="7">
        <v>17.117261904761904</v>
      </c>
      <c r="I20" s="6">
        <v>20</v>
      </c>
      <c r="J20" s="7">
        <v>533.33333333333337</v>
      </c>
      <c r="K20" s="14">
        <v>66666.666666666657</v>
      </c>
      <c r="L20" s="14">
        <v>59523.809523809519</v>
      </c>
      <c r="O20" s="7">
        <v>25.125</v>
      </c>
    </row>
    <row r="21" spans="1:15" x14ac:dyDescent="0.25">
      <c r="A21" s="21" t="s">
        <v>19</v>
      </c>
      <c r="B21" s="41"/>
      <c r="C21" s="6">
        <v>4</v>
      </c>
      <c r="D21" s="7">
        <v>25.4</v>
      </c>
      <c r="E21" s="7">
        <v>28</v>
      </c>
      <c r="F21" s="7">
        <v>5</v>
      </c>
      <c r="G21" s="7">
        <v>8</v>
      </c>
      <c r="H21" s="7">
        <v>17.083333333333332</v>
      </c>
      <c r="I21" s="6">
        <v>20</v>
      </c>
      <c r="J21" s="7">
        <v>633.33333333333337</v>
      </c>
      <c r="K21" s="14">
        <v>66666.666666666657</v>
      </c>
      <c r="L21" s="14">
        <v>64285.714285714283</v>
      </c>
      <c r="O21" s="7">
        <v>25.15</v>
      </c>
    </row>
    <row r="22" spans="1:15" x14ac:dyDescent="0.25">
      <c r="A22" s="21"/>
      <c r="B22" s="40">
        <v>15</v>
      </c>
      <c r="C22" s="6">
        <v>1</v>
      </c>
      <c r="D22" s="7">
        <v>23.450000000000003</v>
      </c>
      <c r="E22" s="7">
        <v>19</v>
      </c>
      <c r="F22" s="7">
        <v>3</v>
      </c>
      <c r="G22" s="7">
        <v>8</v>
      </c>
      <c r="H22" s="7">
        <v>16.942857142857143</v>
      </c>
      <c r="I22" s="6">
        <v>17</v>
      </c>
      <c r="J22" s="7">
        <v>350</v>
      </c>
      <c r="K22" s="14">
        <v>66666.666666666657</v>
      </c>
      <c r="L22" s="14">
        <v>66666.666666666657</v>
      </c>
      <c r="O22" s="7">
        <v>25.4</v>
      </c>
    </row>
    <row r="23" spans="1:15" x14ac:dyDescent="0.25">
      <c r="A23" s="21"/>
      <c r="B23" s="38"/>
      <c r="C23" s="6">
        <v>2</v>
      </c>
      <c r="D23" s="7">
        <v>24.475000000000001</v>
      </c>
      <c r="E23" s="7">
        <v>21</v>
      </c>
      <c r="F23" s="7">
        <v>4</v>
      </c>
      <c r="G23" s="7">
        <v>8</v>
      </c>
      <c r="H23" s="7">
        <v>18.214285714285712</v>
      </c>
      <c r="I23" s="6">
        <v>19</v>
      </c>
      <c r="J23" s="7">
        <v>400</v>
      </c>
      <c r="K23" s="14">
        <v>66666.666666666657</v>
      </c>
      <c r="L23" s="14">
        <v>59523.809523809519</v>
      </c>
      <c r="O23" s="7">
        <v>25.475000000000001</v>
      </c>
    </row>
    <row r="24" spans="1:15" ht="15.75" thickBot="1" x14ac:dyDescent="0.3">
      <c r="A24" s="21"/>
      <c r="B24" s="38"/>
      <c r="C24" s="6">
        <v>3</v>
      </c>
      <c r="D24" s="7">
        <v>28.2</v>
      </c>
      <c r="E24" s="7">
        <v>30</v>
      </c>
      <c r="F24" s="7">
        <v>2</v>
      </c>
      <c r="G24" s="7">
        <v>9</v>
      </c>
      <c r="H24" s="7">
        <v>17.761904761904763</v>
      </c>
      <c r="I24" s="6">
        <v>19</v>
      </c>
      <c r="J24" s="7">
        <v>666.66666666666674</v>
      </c>
      <c r="K24" s="14">
        <v>66666.666666666657</v>
      </c>
      <c r="L24" s="14">
        <v>57142.857142857138</v>
      </c>
      <c r="O24" s="7">
        <v>25.574999999999999</v>
      </c>
    </row>
    <row r="25" spans="1:15" x14ac:dyDescent="0.25">
      <c r="A25" s="20" t="s">
        <v>12</v>
      </c>
      <c r="B25" s="41"/>
      <c r="C25" s="6">
        <v>4</v>
      </c>
      <c r="D25" s="7">
        <v>26.875</v>
      </c>
      <c r="E25" s="7">
        <v>22</v>
      </c>
      <c r="F25" s="7">
        <v>4</v>
      </c>
      <c r="G25" s="7">
        <v>2</v>
      </c>
      <c r="H25" s="7">
        <v>15.333333333333334</v>
      </c>
      <c r="I25" s="6">
        <v>21</v>
      </c>
      <c r="J25" s="7">
        <v>416.66666666666669</v>
      </c>
      <c r="K25" s="14">
        <v>66666.666666666657</v>
      </c>
      <c r="L25" s="14">
        <v>64285.714285714283</v>
      </c>
      <c r="O25" s="7">
        <v>25.775000000000002</v>
      </c>
    </row>
    <row r="26" spans="1:15" x14ac:dyDescent="0.25">
      <c r="A26" s="21"/>
      <c r="B26" s="40">
        <v>25</v>
      </c>
      <c r="C26" s="6">
        <v>1</v>
      </c>
      <c r="D26" s="7">
        <v>30.324999999999999</v>
      </c>
      <c r="E26" s="7">
        <v>41</v>
      </c>
      <c r="F26" s="7">
        <v>3</v>
      </c>
      <c r="G26" s="7">
        <v>9</v>
      </c>
      <c r="H26" s="7">
        <v>16.946428571428573</v>
      </c>
      <c r="I26" s="6">
        <v>19</v>
      </c>
      <c r="J26" s="7">
        <v>800.00000000000011</v>
      </c>
      <c r="K26" s="14">
        <v>66666.666666666657</v>
      </c>
      <c r="L26" s="14">
        <v>64285.714285714283</v>
      </c>
      <c r="O26" s="7">
        <v>26.1</v>
      </c>
    </row>
    <row r="27" spans="1:15" x14ac:dyDescent="0.25">
      <c r="A27" s="21"/>
      <c r="B27" s="38"/>
      <c r="C27" s="6">
        <v>2</v>
      </c>
      <c r="D27" s="7">
        <v>26.1</v>
      </c>
      <c r="E27" s="7">
        <v>28</v>
      </c>
      <c r="F27" s="7">
        <v>3</v>
      </c>
      <c r="G27" s="7">
        <v>19</v>
      </c>
      <c r="H27" s="7">
        <v>19.321428571428569</v>
      </c>
      <c r="I27" s="6">
        <v>20</v>
      </c>
      <c r="J27" s="7">
        <v>766.66666666666674</v>
      </c>
      <c r="K27" s="14">
        <v>66666.666666666657</v>
      </c>
      <c r="L27" s="14">
        <v>30952.38095238095</v>
      </c>
      <c r="O27" s="7">
        <v>26.774999999999999</v>
      </c>
    </row>
    <row r="28" spans="1:15" x14ac:dyDescent="0.25">
      <c r="A28" s="21"/>
      <c r="B28" s="38"/>
      <c r="C28" s="6">
        <v>3</v>
      </c>
      <c r="D28" s="7">
        <v>25.024999999999999</v>
      </c>
      <c r="E28" s="7">
        <v>16</v>
      </c>
      <c r="F28" s="7">
        <v>4</v>
      </c>
      <c r="G28" s="7">
        <v>7</v>
      </c>
      <c r="H28" s="7">
        <v>16.100892857142856</v>
      </c>
      <c r="I28" s="6">
        <v>18</v>
      </c>
      <c r="J28" s="7">
        <v>350</v>
      </c>
      <c r="K28" s="14">
        <v>66666.666666666657</v>
      </c>
      <c r="L28" s="14">
        <v>64285.714285714283</v>
      </c>
      <c r="O28" s="7">
        <v>26.875</v>
      </c>
    </row>
    <row r="29" spans="1:15" x14ac:dyDescent="0.25">
      <c r="A29" s="21"/>
      <c r="B29" s="41"/>
      <c r="C29" s="6">
        <v>4</v>
      </c>
      <c r="D29" s="7">
        <v>23.599999999999998</v>
      </c>
      <c r="E29" s="7">
        <v>17</v>
      </c>
      <c r="F29" s="7">
        <v>3</v>
      </c>
      <c r="G29" s="7">
        <v>3</v>
      </c>
      <c r="H29" s="7">
        <v>12.069444444444445</v>
      </c>
      <c r="I29" s="6">
        <v>22</v>
      </c>
      <c r="J29" s="7">
        <v>583.33333333333337</v>
      </c>
      <c r="K29" s="14">
        <v>66666.666666666657</v>
      </c>
      <c r="L29" s="14">
        <v>59523.809523809519</v>
      </c>
      <c r="O29" s="7">
        <v>27.074999999999999</v>
      </c>
    </row>
    <row r="30" spans="1:15" x14ac:dyDescent="0.25">
      <c r="A30" s="21"/>
      <c r="B30" s="40">
        <v>35</v>
      </c>
      <c r="C30" s="6">
        <v>1</v>
      </c>
      <c r="D30" s="7">
        <v>25.475000000000001</v>
      </c>
      <c r="E30" s="7">
        <v>22</v>
      </c>
      <c r="F30" s="7">
        <v>5</v>
      </c>
      <c r="G30" s="7">
        <v>6</v>
      </c>
      <c r="H30" s="7">
        <v>14.878571428571428</v>
      </c>
      <c r="I30" s="6">
        <v>18</v>
      </c>
      <c r="J30" s="7">
        <v>716.66666666666663</v>
      </c>
      <c r="K30" s="14">
        <v>66666.666666666657</v>
      </c>
      <c r="L30" s="14">
        <v>66666.666666666657</v>
      </c>
      <c r="O30" s="7">
        <v>28.2</v>
      </c>
    </row>
    <row r="31" spans="1:15" x14ac:dyDescent="0.25">
      <c r="A31" s="21"/>
      <c r="B31" s="38"/>
      <c r="C31" s="6">
        <v>2</v>
      </c>
      <c r="D31" s="7">
        <v>23.275000000000002</v>
      </c>
      <c r="E31" s="7">
        <v>24</v>
      </c>
      <c r="F31" s="7">
        <v>3</v>
      </c>
      <c r="G31" s="7">
        <v>8</v>
      </c>
      <c r="H31" s="7">
        <v>18.317857142857143</v>
      </c>
      <c r="I31" s="6">
        <v>16</v>
      </c>
      <c r="J31" s="7">
        <v>233.33333333333331</v>
      </c>
      <c r="K31" s="14">
        <v>66666.666666666657</v>
      </c>
      <c r="L31" s="14">
        <v>52380.952380952382</v>
      </c>
      <c r="O31" s="7">
        <v>28.3</v>
      </c>
    </row>
    <row r="32" spans="1:15" x14ac:dyDescent="0.25">
      <c r="A32" s="21"/>
      <c r="B32" s="38"/>
      <c r="C32" s="6">
        <v>3</v>
      </c>
      <c r="D32" s="7">
        <v>22.3</v>
      </c>
      <c r="E32" s="7">
        <v>18</v>
      </c>
      <c r="F32" s="7">
        <v>4</v>
      </c>
      <c r="G32" s="7">
        <v>5</v>
      </c>
      <c r="H32" s="7">
        <v>13.904761904761905</v>
      </c>
      <c r="I32" s="6">
        <v>21</v>
      </c>
      <c r="J32" s="7">
        <v>783.33333333333337</v>
      </c>
      <c r="K32" s="14">
        <v>66666.666666666657</v>
      </c>
      <c r="L32" s="14">
        <v>57142.857142857138</v>
      </c>
      <c r="O32" s="7">
        <v>30.324999999999999</v>
      </c>
    </row>
    <row r="33" spans="1:15" ht="15.75" thickBot="1" x14ac:dyDescent="0.3">
      <c r="A33" s="26"/>
      <c r="B33" s="39"/>
      <c r="C33" s="8">
        <v>4</v>
      </c>
      <c r="D33" s="9">
        <v>25.574999999999999</v>
      </c>
      <c r="E33" s="9">
        <v>30</v>
      </c>
      <c r="F33" s="9">
        <v>5</v>
      </c>
      <c r="G33" s="9">
        <v>4</v>
      </c>
      <c r="H33" s="9">
        <v>13.708333333333334</v>
      </c>
      <c r="I33" s="8">
        <v>19</v>
      </c>
      <c r="J33" s="9">
        <v>766.66666666666663</v>
      </c>
      <c r="K33" s="14">
        <v>66666.666666666657</v>
      </c>
      <c r="L33" s="14">
        <v>64285.714285714283</v>
      </c>
      <c r="O33" s="9">
        <v>30.55</v>
      </c>
    </row>
    <row r="34" spans="1:15" x14ac:dyDescent="0.25">
      <c r="I34">
        <f>AVERAGE(I18:I33)</f>
        <v>19.4375</v>
      </c>
      <c r="L34" s="28">
        <f>AVERAGE(L18:L33)</f>
        <v>59821.428571428572</v>
      </c>
    </row>
    <row r="35" spans="1:15" x14ac:dyDescent="0.25">
      <c r="L35" s="28">
        <f>AVERAGE(L2:L17)</f>
        <v>63244.047619047604</v>
      </c>
    </row>
  </sheetData>
  <sortState ref="P5:P12">
    <sortCondition descending="1" ref="P5"/>
  </sortState>
  <mergeCells count="8">
    <mergeCell ref="B26:B29"/>
    <mergeCell ref="B30:B33"/>
    <mergeCell ref="B2:B5"/>
    <mergeCell ref="B6:B9"/>
    <mergeCell ref="B10:B13"/>
    <mergeCell ref="B14:B17"/>
    <mergeCell ref="B18:B21"/>
    <mergeCell ref="B22:B2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0"/>
  <sheetViews>
    <sheetView topLeftCell="J19" workbookViewId="0">
      <selection activeCell="M22" sqref="M22:Q30"/>
    </sheetView>
  </sheetViews>
  <sheetFormatPr defaultRowHeight="15" x14ac:dyDescent="0.25"/>
  <cols>
    <col min="14" max="14" width="11.5703125" bestFit="1" customWidth="1"/>
    <col min="15" max="16" width="10.5703125" bestFit="1" customWidth="1"/>
    <col min="17" max="17" width="11.5703125" bestFit="1" customWidth="1"/>
    <col min="18" max="22" width="10.5703125" bestFit="1" customWidth="1"/>
  </cols>
  <sheetData>
    <row r="2" spans="2:22" ht="15.75" thickBot="1" x14ac:dyDescent="0.3">
      <c r="B2" t="s">
        <v>0</v>
      </c>
      <c r="C2" s="42" t="s">
        <v>2</v>
      </c>
      <c r="D2" s="42"/>
      <c r="E2" s="43" t="s">
        <v>21</v>
      </c>
      <c r="F2" s="43"/>
      <c r="G2" s="42" t="s">
        <v>22</v>
      </c>
      <c r="H2" s="42"/>
      <c r="I2" s="42" t="s">
        <v>5</v>
      </c>
      <c r="J2" s="42"/>
      <c r="K2" s="43" t="s">
        <v>23</v>
      </c>
      <c r="L2" s="43"/>
      <c r="M2" s="43" t="s">
        <v>24</v>
      </c>
      <c r="N2" s="43"/>
      <c r="O2" s="42" t="s">
        <v>25</v>
      </c>
      <c r="P2" s="42"/>
      <c r="R2" s="42" t="s">
        <v>49</v>
      </c>
      <c r="S2" s="42"/>
    </row>
    <row r="3" spans="2:22" ht="30.75" thickBot="1" x14ac:dyDescent="0.3">
      <c r="B3" s="1" t="s">
        <v>26</v>
      </c>
      <c r="C3" s="2" t="s">
        <v>11</v>
      </c>
      <c r="D3" s="2" t="s">
        <v>12</v>
      </c>
      <c r="E3" s="2" t="s">
        <v>11</v>
      </c>
      <c r="F3" s="2" t="s">
        <v>12</v>
      </c>
      <c r="G3" s="2" t="s">
        <v>11</v>
      </c>
      <c r="H3" s="2" t="s">
        <v>12</v>
      </c>
      <c r="I3" s="1" t="s">
        <v>11</v>
      </c>
      <c r="J3" s="1" t="s">
        <v>12</v>
      </c>
      <c r="K3" s="1" t="s">
        <v>11</v>
      </c>
      <c r="L3" s="1" t="s">
        <v>12</v>
      </c>
      <c r="M3" s="1" t="s">
        <v>11</v>
      </c>
      <c r="N3" s="1" t="s">
        <v>12</v>
      </c>
      <c r="O3" s="1" t="s">
        <v>11</v>
      </c>
      <c r="P3" s="1" t="s">
        <v>12</v>
      </c>
      <c r="R3" s="1" t="s">
        <v>48</v>
      </c>
      <c r="S3" s="1" t="s">
        <v>47</v>
      </c>
    </row>
    <row r="4" spans="2:22" x14ac:dyDescent="0.25">
      <c r="B4" s="20" t="s">
        <v>31</v>
      </c>
      <c r="C4" s="5">
        <v>23.15</v>
      </c>
      <c r="D4" s="11">
        <v>23.5</v>
      </c>
      <c r="E4" s="5">
        <v>31</v>
      </c>
      <c r="F4" s="11">
        <v>22</v>
      </c>
      <c r="G4" s="5">
        <v>5</v>
      </c>
      <c r="H4" s="11">
        <v>3</v>
      </c>
      <c r="I4" s="5">
        <v>5</v>
      </c>
      <c r="J4" s="11">
        <v>10</v>
      </c>
      <c r="K4" s="5">
        <v>14.5875</v>
      </c>
      <c r="L4" s="11">
        <v>16.553571428571427</v>
      </c>
      <c r="M4" s="4">
        <v>13</v>
      </c>
      <c r="N4" s="10">
        <v>22</v>
      </c>
      <c r="O4" s="5">
        <v>333.33333333333337</v>
      </c>
      <c r="P4" s="11">
        <v>700</v>
      </c>
      <c r="Q4" s="28">
        <f>AVERAGE(O4:P7)</f>
        <v>462.50000000000011</v>
      </c>
      <c r="R4" s="14">
        <v>61904.761904761901</v>
      </c>
      <c r="S4" s="14">
        <v>61904.761904761901</v>
      </c>
      <c r="T4" s="28">
        <f>AVERAGE(R4:S7)</f>
        <v>62797.619047619039</v>
      </c>
      <c r="U4" s="28">
        <f t="shared" ref="U4:U20" si="0">AVERAGE(R4,S4)</f>
        <v>61904.761904761901</v>
      </c>
      <c r="V4" s="28">
        <f>AVERAGE(U4:U7)</f>
        <v>62797.619047619046</v>
      </c>
    </row>
    <row r="5" spans="2:22" x14ac:dyDescent="0.25">
      <c r="B5" s="21" t="s">
        <v>32</v>
      </c>
      <c r="C5" s="7">
        <v>23.375</v>
      </c>
      <c r="D5" s="7">
        <v>20.925000000000001</v>
      </c>
      <c r="E5" s="7">
        <v>47</v>
      </c>
      <c r="F5" s="7">
        <v>15</v>
      </c>
      <c r="G5" s="7">
        <v>5</v>
      </c>
      <c r="H5" s="7">
        <v>2</v>
      </c>
      <c r="I5" s="7">
        <v>7</v>
      </c>
      <c r="J5" s="7">
        <v>6</v>
      </c>
      <c r="K5" s="7">
        <v>15.095238095238095</v>
      </c>
      <c r="L5" s="7">
        <v>17.116666666666667</v>
      </c>
      <c r="M5" s="6">
        <v>14</v>
      </c>
      <c r="N5" s="6">
        <v>20</v>
      </c>
      <c r="O5" s="7">
        <v>566.66666666666674</v>
      </c>
      <c r="P5" s="7">
        <v>416.66666666666669</v>
      </c>
      <c r="Q5" s="14"/>
      <c r="R5" s="14">
        <v>61904.761904761901</v>
      </c>
      <c r="S5" s="14">
        <v>64285.714285714283</v>
      </c>
      <c r="U5" s="28">
        <f t="shared" si="0"/>
        <v>63095.238095238092</v>
      </c>
    </row>
    <row r="6" spans="2:22" x14ac:dyDescent="0.25">
      <c r="B6" s="21" t="s">
        <v>33</v>
      </c>
      <c r="C6" s="7">
        <v>24.025000000000002</v>
      </c>
      <c r="D6" s="7">
        <v>21.075000000000003</v>
      </c>
      <c r="E6" s="7">
        <v>19</v>
      </c>
      <c r="F6" s="7">
        <v>27</v>
      </c>
      <c r="G6" s="7">
        <v>5</v>
      </c>
      <c r="H6" s="7">
        <v>5</v>
      </c>
      <c r="I6" s="7">
        <v>6</v>
      </c>
      <c r="J6" s="7">
        <v>8</v>
      </c>
      <c r="K6" s="7">
        <v>13.619047619047619</v>
      </c>
      <c r="L6" s="7">
        <v>17.117261904761904</v>
      </c>
      <c r="M6" s="6">
        <v>12</v>
      </c>
      <c r="N6" s="6">
        <v>20</v>
      </c>
      <c r="O6" s="7">
        <v>183.33333333333334</v>
      </c>
      <c r="P6" s="7">
        <v>533.33333333333337</v>
      </c>
      <c r="Q6" s="14"/>
      <c r="R6" s="14">
        <v>64285.714285714283</v>
      </c>
      <c r="S6" s="14">
        <v>59523.809523809519</v>
      </c>
      <c r="U6" s="28">
        <f t="shared" si="0"/>
        <v>61904.761904761901</v>
      </c>
    </row>
    <row r="7" spans="2:22" x14ac:dyDescent="0.25">
      <c r="B7" s="22" t="s">
        <v>34</v>
      </c>
      <c r="C7" s="7">
        <v>25.125</v>
      </c>
      <c r="D7" s="7">
        <v>25.4</v>
      </c>
      <c r="E7" s="7">
        <v>30</v>
      </c>
      <c r="F7" s="7">
        <v>28</v>
      </c>
      <c r="G7" s="7">
        <v>5</v>
      </c>
      <c r="H7" s="7">
        <v>5</v>
      </c>
      <c r="I7" s="7">
        <v>4</v>
      </c>
      <c r="J7" s="7">
        <v>8</v>
      </c>
      <c r="K7" s="7">
        <v>12.095833333333333</v>
      </c>
      <c r="L7" s="7">
        <v>17.083333333333332</v>
      </c>
      <c r="M7" s="6">
        <v>13</v>
      </c>
      <c r="N7" s="6">
        <v>20</v>
      </c>
      <c r="O7" s="7">
        <v>333.33333333333337</v>
      </c>
      <c r="P7" s="7">
        <v>633.33333333333337</v>
      </c>
      <c r="Q7" s="14"/>
      <c r="R7" s="14">
        <v>64285.714285714283</v>
      </c>
      <c r="S7" s="14">
        <v>64285.714285714283</v>
      </c>
      <c r="U7" s="28">
        <f t="shared" si="0"/>
        <v>64285.714285714283</v>
      </c>
    </row>
    <row r="8" spans="2:22" x14ac:dyDescent="0.25">
      <c r="B8" s="25" t="s">
        <v>35</v>
      </c>
      <c r="C8" s="7">
        <v>30.55</v>
      </c>
      <c r="D8" s="7">
        <v>23.450000000000003</v>
      </c>
      <c r="E8" s="7">
        <v>25</v>
      </c>
      <c r="F8" s="7">
        <v>19</v>
      </c>
      <c r="G8" s="7">
        <v>4</v>
      </c>
      <c r="H8" s="7">
        <v>3</v>
      </c>
      <c r="I8" s="7">
        <v>10</v>
      </c>
      <c r="J8" s="7">
        <v>8</v>
      </c>
      <c r="K8" s="7">
        <v>14.946428571428571</v>
      </c>
      <c r="L8" s="7">
        <v>16.942857142857143</v>
      </c>
      <c r="M8" s="7">
        <v>14</v>
      </c>
      <c r="N8" s="6">
        <v>17</v>
      </c>
      <c r="O8" s="7">
        <v>350</v>
      </c>
      <c r="P8" s="7">
        <v>350</v>
      </c>
      <c r="Q8" s="28">
        <f>AVERAGE(O8:P11)</f>
        <v>462.5</v>
      </c>
      <c r="R8" s="14">
        <v>64285.714285714283</v>
      </c>
      <c r="S8" s="14">
        <v>66666.666666666657</v>
      </c>
      <c r="T8" s="28">
        <f>AVERAGE(R8:S11)</f>
        <v>61309.523809523809</v>
      </c>
      <c r="U8" s="28">
        <f t="shared" si="0"/>
        <v>65476.190476190473</v>
      </c>
      <c r="V8" s="28">
        <f>AVERAGE(U8:U11)</f>
        <v>61309.523809523802</v>
      </c>
    </row>
    <row r="9" spans="2:22" x14ac:dyDescent="0.25">
      <c r="B9" s="21" t="s">
        <v>36</v>
      </c>
      <c r="C9" s="7">
        <v>21.950000000000003</v>
      </c>
      <c r="D9" s="7">
        <v>24.475000000000001</v>
      </c>
      <c r="E9" s="7">
        <v>20</v>
      </c>
      <c r="F9" s="7">
        <v>21</v>
      </c>
      <c r="G9" s="7">
        <v>3</v>
      </c>
      <c r="H9" s="7">
        <v>4</v>
      </c>
      <c r="I9" s="7">
        <v>5</v>
      </c>
      <c r="J9" s="7">
        <v>8</v>
      </c>
      <c r="K9" s="7">
        <v>14.423809523809524</v>
      </c>
      <c r="L9" s="7">
        <v>18.214285714285712</v>
      </c>
      <c r="M9" s="7">
        <v>13</v>
      </c>
      <c r="N9" s="6">
        <v>19</v>
      </c>
      <c r="O9" s="7">
        <v>683.33333333333337</v>
      </c>
      <c r="P9" s="7">
        <v>400</v>
      </c>
      <c r="Q9" s="14"/>
      <c r="R9" s="14">
        <v>64285.714285714283</v>
      </c>
      <c r="S9" s="14">
        <v>59523.809523809519</v>
      </c>
      <c r="U9" s="28">
        <f t="shared" si="0"/>
        <v>61904.761904761901</v>
      </c>
    </row>
    <row r="10" spans="2:22" x14ac:dyDescent="0.25">
      <c r="B10" s="21" t="s">
        <v>37</v>
      </c>
      <c r="C10" s="7">
        <v>20.2</v>
      </c>
      <c r="D10" s="7">
        <v>28.2</v>
      </c>
      <c r="E10" s="7">
        <v>29</v>
      </c>
      <c r="F10" s="7">
        <v>30</v>
      </c>
      <c r="G10" s="7">
        <v>5</v>
      </c>
      <c r="H10" s="7">
        <v>2</v>
      </c>
      <c r="I10" s="7">
        <v>7</v>
      </c>
      <c r="J10" s="7">
        <v>9</v>
      </c>
      <c r="K10" s="7">
        <v>14.892857142857142</v>
      </c>
      <c r="L10" s="7">
        <v>17.761904761904763</v>
      </c>
      <c r="M10" s="7">
        <v>12</v>
      </c>
      <c r="N10" s="6">
        <v>19</v>
      </c>
      <c r="O10" s="7">
        <v>466.66666666666674</v>
      </c>
      <c r="P10" s="7">
        <v>666.66666666666674</v>
      </c>
      <c r="Q10" s="14"/>
      <c r="R10" s="14">
        <v>57142.857142857138</v>
      </c>
      <c r="S10" s="14">
        <v>57142.857142857138</v>
      </c>
      <c r="U10" s="28">
        <f t="shared" si="0"/>
        <v>57142.857142857138</v>
      </c>
    </row>
    <row r="11" spans="2:22" x14ac:dyDescent="0.25">
      <c r="B11" s="22" t="s">
        <v>38</v>
      </c>
      <c r="C11" s="7">
        <v>21.25</v>
      </c>
      <c r="D11" s="7">
        <v>26.875</v>
      </c>
      <c r="E11" s="7">
        <v>27</v>
      </c>
      <c r="F11" s="7">
        <v>22</v>
      </c>
      <c r="G11" s="7">
        <v>4</v>
      </c>
      <c r="H11" s="7">
        <v>4</v>
      </c>
      <c r="I11" s="7">
        <v>9</v>
      </c>
      <c r="J11" s="7">
        <v>2</v>
      </c>
      <c r="K11" s="7">
        <v>14.128571428571428</v>
      </c>
      <c r="L11" s="7">
        <v>15.333333333333334</v>
      </c>
      <c r="M11" s="7">
        <v>13</v>
      </c>
      <c r="N11" s="6">
        <v>21</v>
      </c>
      <c r="O11" s="7">
        <v>366.66666666666669</v>
      </c>
      <c r="P11" s="7">
        <v>416.66666666666669</v>
      </c>
      <c r="Q11" s="14"/>
      <c r="R11" s="14">
        <v>57142.857142857138</v>
      </c>
      <c r="S11" s="14">
        <v>64285.714285714283</v>
      </c>
      <c r="U11" s="28">
        <f t="shared" si="0"/>
        <v>60714.28571428571</v>
      </c>
    </row>
    <row r="12" spans="2:22" x14ac:dyDescent="0.25">
      <c r="B12" s="25" t="s">
        <v>39</v>
      </c>
      <c r="C12" s="7">
        <v>25.024999999999999</v>
      </c>
      <c r="D12" s="7">
        <v>30.324999999999999</v>
      </c>
      <c r="E12" s="7">
        <v>25</v>
      </c>
      <c r="F12" s="7">
        <v>41</v>
      </c>
      <c r="G12" s="7">
        <v>5</v>
      </c>
      <c r="H12" s="7">
        <v>3</v>
      </c>
      <c r="I12" s="7">
        <v>8</v>
      </c>
      <c r="J12" s="7">
        <v>9</v>
      </c>
      <c r="K12" s="7">
        <v>14.507142857142856</v>
      </c>
      <c r="L12" s="7">
        <v>16.946428571428573</v>
      </c>
      <c r="M12" s="6">
        <v>13</v>
      </c>
      <c r="N12" s="6">
        <v>19</v>
      </c>
      <c r="O12" s="7">
        <v>300</v>
      </c>
      <c r="P12" s="7">
        <v>800.00000000000011</v>
      </c>
      <c r="Q12" s="28">
        <f>AVERAGE(O12:P15)</f>
        <v>669.67592592592598</v>
      </c>
      <c r="R12" s="14">
        <v>64285.714285714283</v>
      </c>
      <c r="S12" s="14">
        <v>64285.714285714283</v>
      </c>
      <c r="T12" s="28">
        <f>AVERAGE(R12:S15)</f>
        <v>59226.190476190473</v>
      </c>
      <c r="U12" s="28">
        <f t="shared" si="0"/>
        <v>64285.714285714283</v>
      </c>
      <c r="V12" s="28">
        <f>AVERAGE(U12:U15)</f>
        <v>59226.190476190473</v>
      </c>
    </row>
    <row r="13" spans="2:22" x14ac:dyDescent="0.25">
      <c r="B13" s="21" t="s">
        <v>40</v>
      </c>
      <c r="C13" s="7">
        <v>25.775000000000002</v>
      </c>
      <c r="D13" s="7">
        <v>26.1</v>
      </c>
      <c r="E13" s="7">
        <v>39</v>
      </c>
      <c r="F13" s="7">
        <v>28</v>
      </c>
      <c r="G13" s="7">
        <v>4</v>
      </c>
      <c r="H13" s="7">
        <v>3</v>
      </c>
      <c r="I13" s="7">
        <v>7</v>
      </c>
      <c r="J13" s="7">
        <v>19</v>
      </c>
      <c r="K13" s="7">
        <v>14.833333333333334</v>
      </c>
      <c r="L13" s="7">
        <v>19.321428571428569</v>
      </c>
      <c r="M13" s="6">
        <v>14</v>
      </c>
      <c r="N13" s="6">
        <v>20</v>
      </c>
      <c r="O13" s="7">
        <v>1240.7407407407409</v>
      </c>
      <c r="P13" s="7">
        <v>766.66666666666674</v>
      </c>
      <c r="Q13" s="14"/>
      <c r="R13" s="14">
        <v>66666.666666666657</v>
      </c>
      <c r="S13" s="14">
        <v>30952.38095238095</v>
      </c>
      <c r="U13" s="28">
        <f t="shared" si="0"/>
        <v>48809.523809523802</v>
      </c>
    </row>
    <row r="14" spans="2:22" x14ac:dyDescent="0.25">
      <c r="B14" s="21" t="s">
        <v>41</v>
      </c>
      <c r="C14" s="7">
        <v>23.2</v>
      </c>
      <c r="D14" s="7">
        <v>25.024999999999999</v>
      </c>
      <c r="E14" s="7">
        <v>34</v>
      </c>
      <c r="F14" s="7">
        <v>16</v>
      </c>
      <c r="G14" s="7">
        <v>3</v>
      </c>
      <c r="H14" s="7">
        <v>4</v>
      </c>
      <c r="I14" s="7">
        <v>5</v>
      </c>
      <c r="J14" s="7">
        <v>7</v>
      </c>
      <c r="K14" s="7">
        <v>13.148809523809524</v>
      </c>
      <c r="L14" s="7">
        <v>16.100892857142856</v>
      </c>
      <c r="M14" s="6">
        <v>13</v>
      </c>
      <c r="N14" s="6">
        <v>18</v>
      </c>
      <c r="O14" s="7">
        <v>633.33333333333337</v>
      </c>
      <c r="P14" s="7">
        <v>350</v>
      </c>
      <c r="Q14" s="14"/>
      <c r="R14" s="14">
        <v>66666.666666666657</v>
      </c>
      <c r="S14" s="14">
        <v>64285.714285714283</v>
      </c>
      <c r="U14" s="28">
        <f t="shared" si="0"/>
        <v>65476.190476190473</v>
      </c>
    </row>
    <row r="15" spans="2:22" x14ac:dyDescent="0.25">
      <c r="B15" s="22" t="s">
        <v>42</v>
      </c>
      <c r="C15" s="7">
        <v>25.15</v>
      </c>
      <c r="D15" s="7">
        <v>23.599999999999998</v>
      </c>
      <c r="E15" s="7">
        <v>49</v>
      </c>
      <c r="F15" s="7">
        <v>17</v>
      </c>
      <c r="G15" s="7">
        <v>3</v>
      </c>
      <c r="H15" s="7">
        <v>3</v>
      </c>
      <c r="I15" s="7">
        <v>4</v>
      </c>
      <c r="J15" s="7">
        <v>3</v>
      </c>
      <c r="K15" s="7">
        <v>11.8375</v>
      </c>
      <c r="L15" s="7">
        <v>12.069444444444445</v>
      </c>
      <c r="M15" s="6">
        <v>12</v>
      </c>
      <c r="N15" s="6">
        <v>22</v>
      </c>
      <c r="O15" s="7">
        <v>683.33333333333337</v>
      </c>
      <c r="P15" s="7">
        <v>583.33333333333337</v>
      </c>
      <c r="Q15" s="14"/>
      <c r="R15" s="14">
        <v>57142.857142857138</v>
      </c>
      <c r="S15" s="14">
        <v>59523.809523809519</v>
      </c>
      <c r="U15" s="28">
        <f t="shared" si="0"/>
        <v>58333.333333333328</v>
      </c>
    </row>
    <row r="16" spans="2:22" x14ac:dyDescent="0.25">
      <c r="B16" s="25" t="s">
        <v>43</v>
      </c>
      <c r="C16" s="7">
        <v>28.3</v>
      </c>
      <c r="D16" s="7">
        <v>25.475000000000001</v>
      </c>
      <c r="E16" s="7">
        <v>29</v>
      </c>
      <c r="F16" s="7">
        <v>22</v>
      </c>
      <c r="G16" s="7">
        <v>3</v>
      </c>
      <c r="H16" s="7">
        <v>5</v>
      </c>
      <c r="I16" s="7">
        <v>7</v>
      </c>
      <c r="J16" s="7">
        <v>6</v>
      </c>
      <c r="K16" s="7">
        <v>16.926785714285714</v>
      </c>
      <c r="L16" s="7">
        <v>14.878571428571428</v>
      </c>
      <c r="M16" s="7">
        <v>13</v>
      </c>
      <c r="N16" s="6">
        <v>18</v>
      </c>
      <c r="O16" s="7">
        <v>516.66666666666663</v>
      </c>
      <c r="P16" s="7">
        <v>716.66666666666663</v>
      </c>
      <c r="Q16" s="28">
        <f>AVERAGE(O16:P19)</f>
        <v>589.58333333333337</v>
      </c>
      <c r="R16" s="14">
        <v>66666.666666666657</v>
      </c>
      <c r="S16" s="14">
        <v>66666.666666666657</v>
      </c>
      <c r="T16" s="28">
        <f>AVERAGE(R16:S19)</f>
        <v>62797.619047619046</v>
      </c>
      <c r="U16" s="28">
        <f t="shared" si="0"/>
        <v>66666.666666666657</v>
      </c>
      <c r="V16" s="28">
        <f>AVERAGE(U16:U19)</f>
        <v>62797.619047619039</v>
      </c>
    </row>
    <row r="17" spans="2:21" x14ac:dyDescent="0.25">
      <c r="B17" s="21" t="s">
        <v>44</v>
      </c>
      <c r="C17" s="7">
        <v>27.074999999999999</v>
      </c>
      <c r="D17" s="7">
        <v>23.275000000000002</v>
      </c>
      <c r="E17" s="7">
        <v>66</v>
      </c>
      <c r="F17" s="7">
        <v>24</v>
      </c>
      <c r="G17" s="7">
        <v>5</v>
      </c>
      <c r="H17" s="7">
        <v>3</v>
      </c>
      <c r="I17" s="7">
        <v>9</v>
      </c>
      <c r="J17" s="7">
        <v>8</v>
      </c>
      <c r="K17" s="7">
        <v>15.907738095238095</v>
      </c>
      <c r="L17" s="7">
        <v>18.317857142857143</v>
      </c>
      <c r="M17" s="7">
        <v>14</v>
      </c>
      <c r="N17" s="6">
        <v>16</v>
      </c>
      <c r="O17" s="7">
        <v>616.66666666666663</v>
      </c>
      <c r="P17" s="7">
        <v>233.33333333333331</v>
      </c>
      <c r="Q17" s="14"/>
      <c r="R17" s="14">
        <v>66666.666666666657</v>
      </c>
      <c r="S17" s="14">
        <v>52380.952380952382</v>
      </c>
      <c r="U17" s="28">
        <f t="shared" si="0"/>
        <v>59523.809523809519</v>
      </c>
    </row>
    <row r="18" spans="2:21" x14ac:dyDescent="0.25">
      <c r="B18" s="21" t="s">
        <v>45</v>
      </c>
      <c r="C18" s="7">
        <v>20.2</v>
      </c>
      <c r="D18" s="7">
        <v>22.3</v>
      </c>
      <c r="E18" s="7">
        <v>32</v>
      </c>
      <c r="F18" s="7">
        <v>18</v>
      </c>
      <c r="G18" s="7">
        <v>5</v>
      </c>
      <c r="H18" s="7">
        <v>4</v>
      </c>
      <c r="I18" s="7">
        <v>6</v>
      </c>
      <c r="J18" s="7">
        <v>5</v>
      </c>
      <c r="K18" s="7">
        <v>14.25</v>
      </c>
      <c r="L18" s="7">
        <v>13.904761904761905</v>
      </c>
      <c r="M18" s="7">
        <v>16</v>
      </c>
      <c r="N18" s="6">
        <v>21</v>
      </c>
      <c r="O18" s="7">
        <v>500</v>
      </c>
      <c r="P18" s="7">
        <v>783.33333333333337</v>
      </c>
      <c r="Q18" s="14"/>
      <c r="R18" s="14">
        <v>66666.666666666657</v>
      </c>
      <c r="S18" s="14">
        <v>57142.857142857138</v>
      </c>
      <c r="U18" s="28">
        <f t="shared" si="0"/>
        <v>61904.761904761894</v>
      </c>
    </row>
    <row r="19" spans="2:21" ht="15.75" thickBot="1" x14ac:dyDescent="0.3">
      <c r="B19" s="26" t="s">
        <v>46</v>
      </c>
      <c r="C19" s="9">
        <v>26.774999999999999</v>
      </c>
      <c r="D19" s="9">
        <v>25.574999999999999</v>
      </c>
      <c r="E19" s="9">
        <v>37</v>
      </c>
      <c r="F19" s="9">
        <v>30</v>
      </c>
      <c r="G19" s="9">
        <v>5</v>
      </c>
      <c r="H19" s="9">
        <v>5</v>
      </c>
      <c r="I19" s="9">
        <v>6</v>
      </c>
      <c r="J19" s="9">
        <v>4</v>
      </c>
      <c r="K19" s="9">
        <v>12.910714285714286</v>
      </c>
      <c r="L19" s="9">
        <v>13.708333333333334</v>
      </c>
      <c r="M19" s="9">
        <v>14</v>
      </c>
      <c r="N19" s="8">
        <v>19</v>
      </c>
      <c r="O19" s="9">
        <v>583.33333333333337</v>
      </c>
      <c r="P19" s="9">
        <v>766.66666666666663</v>
      </c>
      <c r="Q19" s="14"/>
      <c r="R19" s="14">
        <v>61904.761904761901</v>
      </c>
      <c r="S19" s="14">
        <v>64285.714285714283</v>
      </c>
      <c r="U19" s="28">
        <f t="shared" si="0"/>
        <v>63095.238095238092</v>
      </c>
    </row>
    <row r="20" spans="2:21" x14ac:dyDescent="0.25">
      <c r="B20" s="28" t="s">
        <v>28</v>
      </c>
      <c r="C20" s="28">
        <f t="shared" ref="C20:P20" si="1">AVERAGE(C4:C19)</f>
        <v>24.445312499999996</v>
      </c>
      <c r="D20" s="28">
        <f t="shared" si="1"/>
        <v>24.723437499999999</v>
      </c>
      <c r="E20" s="28">
        <f t="shared" si="1"/>
        <v>33.6875</v>
      </c>
      <c r="F20" s="28">
        <f t="shared" si="1"/>
        <v>23.75</v>
      </c>
      <c r="G20" s="28">
        <f t="shared" si="1"/>
        <v>4.3125</v>
      </c>
      <c r="H20" s="28">
        <f t="shared" si="1"/>
        <v>3.625</v>
      </c>
      <c r="I20" s="28">
        <f t="shared" si="1"/>
        <v>6.5625</v>
      </c>
      <c r="J20" s="28">
        <f t="shared" si="1"/>
        <v>7.5</v>
      </c>
      <c r="K20" s="28">
        <f t="shared" si="1"/>
        <v>14.256956845238095</v>
      </c>
      <c r="L20" s="28">
        <f t="shared" si="1"/>
        <v>16.335683283730159</v>
      </c>
      <c r="M20" s="28">
        <f t="shared" si="1"/>
        <v>13.3125</v>
      </c>
      <c r="N20" s="28">
        <f t="shared" si="1"/>
        <v>19.4375</v>
      </c>
      <c r="O20" s="30">
        <f t="shared" si="1"/>
        <v>522.33796296296305</v>
      </c>
      <c r="P20" s="30">
        <f t="shared" si="1"/>
        <v>569.79166666666663</v>
      </c>
      <c r="Q20" s="28"/>
      <c r="R20" s="28">
        <f>AVERAGE(R4:R19)</f>
        <v>63244.047619047604</v>
      </c>
      <c r="S20" s="28">
        <f t="shared" ref="S20" si="2">AVERAGE(S4:S19)</f>
        <v>59821.428571428572</v>
      </c>
      <c r="U20" s="28">
        <f t="shared" si="0"/>
        <v>61532.738095238092</v>
      </c>
    </row>
    <row r="22" spans="2:21" x14ac:dyDescent="0.25">
      <c r="M22" t="s">
        <v>29</v>
      </c>
      <c r="N22">
        <v>0</v>
      </c>
      <c r="O22" s="31">
        <v>15</v>
      </c>
      <c r="P22" s="31">
        <v>25</v>
      </c>
      <c r="Q22">
        <v>35</v>
      </c>
    </row>
    <row r="23" spans="2:21" x14ac:dyDescent="0.25">
      <c r="M23" t="s">
        <v>30</v>
      </c>
      <c r="N23">
        <v>462.5</v>
      </c>
      <c r="O23">
        <f>N23</f>
        <v>462.5</v>
      </c>
      <c r="P23">
        <v>669.68</v>
      </c>
      <c r="Q23">
        <v>589.58000000000004</v>
      </c>
    </row>
    <row r="24" spans="2:21" x14ac:dyDescent="0.25">
      <c r="M24" t="s">
        <v>50</v>
      </c>
      <c r="N24" s="28">
        <f>T4</f>
        <v>62797.619047619039</v>
      </c>
      <c r="O24" s="28">
        <f>T8</f>
        <v>61309.523809523809</v>
      </c>
      <c r="P24" s="28">
        <f>T12</f>
        <v>59226.190476190473</v>
      </c>
      <c r="Q24" s="28">
        <f>T16</f>
        <v>62797.619047619046</v>
      </c>
    </row>
    <row r="25" spans="2:21" x14ac:dyDescent="0.25">
      <c r="M25" t="s">
        <v>2</v>
      </c>
      <c r="N25" s="23">
        <f>AVERAGE(C4:D7)</f>
        <v>23.321875000000002</v>
      </c>
      <c r="O25" s="23">
        <f>AVERAGE(C8:D11)</f>
        <v>24.618750000000002</v>
      </c>
      <c r="P25" s="23">
        <f>AVERAGE(C12:D15)</f>
        <v>25.524999999999999</v>
      </c>
      <c r="Q25" s="23">
        <f>AVERAGE(C16:D19)</f>
        <v>24.871875000000003</v>
      </c>
    </row>
    <row r="26" spans="2:21" x14ac:dyDescent="0.25">
      <c r="M26" t="s">
        <v>51</v>
      </c>
      <c r="N26">
        <f>AVERAGE(M4:N7)</f>
        <v>16.75</v>
      </c>
      <c r="O26" s="23">
        <f>AVERAGE(L8:M11)</f>
        <v>15.031547619047618</v>
      </c>
      <c r="P26">
        <f>AVERAGE(M12:N15)</f>
        <v>16.375</v>
      </c>
      <c r="Q26" s="23">
        <f>AVERAGE(M16:N19)</f>
        <v>16.375</v>
      </c>
    </row>
    <row r="27" spans="2:21" x14ac:dyDescent="0.25">
      <c r="M27" t="s">
        <v>52</v>
      </c>
      <c r="N27" s="23">
        <f>AVERAGE(K4:L7)</f>
        <v>15.408556547619046</v>
      </c>
      <c r="O27" s="23">
        <f>AVERAGE(K8:L11)</f>
        <v>15.830505952380951</v>
      </c>
      <c r="P27" s="23">
        <f>AVERAGE(K12:L15)</f>
        <v>14.845622519841269</v>
      </c>
      <c r="Q27" s="23">
        <f>AVERAGE(K16:L19)</f>
        <v>15.100595238095238</v>
      </c>
    </row>
    <row r="28" spans="2:21" x14ac:dyDescent="0.25">
      <c r="M28" t="s">
        <v>53</v>
      </c>
      <c r="N28" s="23">
        <f>AVERAGE(I4:J7)</f>
        <v>6.75</v>
      </c>
      <c r="O28" s="23">
        <f>AVERAGE(I8:J11)</f>
        <v>7.25</v>
      </c>
      <c r="P28" s="23">
        <f>AVERAGE(I12:J15)</f>
        <v>7.75</v>
      </c>
      <c r="Q28" s="23">
        <f>AVERAGE(I16:J19)</f>
        <v>6.375</v>
      </c>
    </row>
    <row r="29" spans="2:21" x14ac:dyDescent="0.25">
      <c r="M29" t="s">
        <v>54</v>
      </c>
      <c r="N29" s="23">
        <f>AVERAGE(G4:H7)</f>
        <v>4.375</v>
      </c>
      <c r="O29" s="23">
        <f>AVERAGE(G8:H11)</f>
        <v>3.625</v>
      </c>
      <c r="P29" s="23">
        <f>AVERAGE(G12:H15)</f>
        <v>3.5</v>
      </c>
      <c r="Q29" s="23">
        <f>AVERAGE(G16:H19)</f>
        <v>4.375</v>
      </c>
    </row>
    <row r="30" spans="2:21" x14ac:dyDescent="0.25">
      <c r="L30" t="s">
        <v>27</v>
      </c>
      <c r="M30" t="s">
        <v>55</v>
      </c>
      <c r="N30" s="23">
        <f>AVERAGE(E4:F7)</f>
        <v>27.375</v>
      </c>
      <c r="O30" s="23">
        <f>AVERAGE(E8:F11)</f>
        <v>24.125</v>
      </c>
      <c r="P30" s="23">
        <f>AVERAGE(E12:F14)</f>
        <v>30.5</v>
      </c>
      <c r="Q30" s="23">
        <f>AVERAGE(E16:F19)</f>
        <v>32.25</v>
      </c>
    </row>
  </sheetData>
  <mergeCells count="8">
    <mergeCell ref="C2:D2"/>
    <mergeCell ref="G2:H2"/>
    <mergeCell ref="R2:S2"/>
    <mergeCell ref="O2:P2"/>
    <mergeCell ref="E2:F2"/>
    <mergeCell ref="I2:J2"/>
    <mergeCell ref="K2:L2"/>
    <mergeCell ref="M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4"/>
  <sheetViews>
    <sheetView topLeftCell="I5" workbookViewId="0">
      <selection activeCell="A2" sqref="A2:V42"/>
    </sheetView>
  </sheetViews>
  <sheetFormatPr defaultRowHeight="15" x14ac:dyDescent="0.25"/>
  <cols>
    <col min="3" max="6" width="10.5703125" bestFit="1" customWidth="1"/>
    <col min="8" max="8" width="14.140625" customWidth="1"/>
    <col min="9" max="9" width="17.140625" customWidth="1"/>
    <col min="10" max="10" width="10.5703125" bestFit="1" customWidth="1"/>
    <col min="18" max="20" width="10.5703125" bestFit="1" customWidth="1"/>
  </cols>
  <sheetData>
    <row r="2" spans="2:20" ht="15.75" thickBot="1" x14ac:dyDescent="0.3">
      <c r="B2" t="s">
        <v>0</v>
      </c>
      <c r="C2" s="42" t="s">
        <v>2</v>
      </c>
      <c r="D2" s="42"/>
      <c r="E2" s="43" t="s">
        <v>21</v>
      </c>
      <c r="F2" s="43"/>
      <c r="G2" s="42" t="s">
        <v>22</v>
      </c>
      <c r="H2" s="42"/>
      <c r="I2" s="42" t="s">
        <v>5</v>
      </c>
      <c r="J2" s="42"/>
      <c r="K2" s="43" t="s">
        <v>23</v>
      </c>
      <c r="L2" s="43"/>
      <c r="M2" s="43" t="s">
        <v>24</v>
      </c>
      <c r="N2" s="43"/>
      <c r="O2" s="42" t="s">
        <v>25</v>
      </c>
      <c r="P2" s="42"/>
      <c r="R2" s="42" t="s">
        <v>49</v>
      </c>
      <c r="S2" s="42"/>
    </row>
    <row r="3" spans="2:20" ht="30.75" thickBot="1" x14ac:dyDescent="0.3">
      <c r="B3" s="1" t="s">
        <v>26</v>
      </c>
      <c r="C3" s="2" t="s">
        <v>11</v>
      </c>
      <c r="D3" s="2" t="s">
        <v>12</v>
      </c>
      <c r="E3" s="2" t="s">
        <v>11</v>
      </c>
      <c r="F3" s="2" t="s">
        <v>12</v>
      </c>
      <c r="G3" s="2" t="s">
        <v>11</v>
      </c>
      <c r="H3" s="2" t="s">
        <v>12</v>
      </c>
      <c r="I3" s="1" t="s">
        <v>11</v>
      </c>
      <c r="J3" s="1" t="s">
        <v>12</v>
      </c>
      <c r="K3" s="1" t="s">
        <v>11</v>
      </c>
      <c r="L3" s="1" t="s">
        <v>12</v>
      </c>
      <c r="M3" s="1" t="s">
        <v>11</v>
      </c>
      <c r="N3" s="1" t="s">
        <v>12</v>
      </c>
      <c r="O3" s="1" t="s">
        <v>11</v>
      </c>
      <c r="P3" s="1" t="s">
        <v>12</v>
      </c>
      <c r="R3" s="1" t="s">
        <v>48</v>
      </c>
      <c r="S3" s="1" t="s">
        <v>47</v>
      </c>
    </row>
    <row r="4" spans="2:20" x14ac:dyDescent="0.25">
      <c r="B4" s="20" t="s">
        <v>31</v>
      </c>
      <c r="C4" s="5">
        <v>23.15</v>
      </c>
      <c r="D4" s="11">
        <v>23.5</v>
      </c>
      <c r="E4" s="5">
        <v>31</v>
      </c>
      <c r="F4" s="11">
        <v>22</v>
      </c>
      <c r="G4" s="5">
        <v>5</v>
      </c>
      <c r="H4" s="11">
        <v>3</v>
      </c>
      <c r="I4" s="5">
        <v>5</v>
      </c>
      <c r="J4" s="11">
        <v>10</v>
      </c>
      <c r="K4" s="5">
        <v>14.5875</v>
      </c>
      <c r="L4" s="11">
        <v>16.553571428571427</v>
      </c>
      <c r="M4" s="4">
        <v>13</v>
      </c>
      <c r="N4" s="10">
        <v>22</v>
      </c>
      <c r="O4" s="5">
        <v>333.33333333333337</v>
      </c>
      <c r="P4" s="11">
        <v>700</v>
      </c>
      <c r="Q4" s="28">
        <f>AVERAGE(O4:P7)</f>
        <v>462.50000000000011</v>
      </c>
      <c r="R4" s="14">
        <v>61904.761904761901</v>
      </c>
      <c r="S4" s="14">
        <v>61904.761904761901</v>
      </c>
      <c r="T4" s="28">
        <f>AVERAGE(R4:S7)</f>
        <v>62797.619047619039</v>
      </c>
    </row>
    <row r="5" spans="2:20" x14ac:dyDescent="0.25">
      <c r="B5" s="21" t="s">
        <v>32</v>
      </c>
      <c r="C5" s="7">
        <v>23.375</v>
      </c>
      <c r="D5" s="7">
        <v>20.925000000000001</v>
      </c>
      <c r="E5" s="7">
        <v>47</v>
      </c>
      <c r="F5" s="7">
        <v>15</v>
      </c>
      <c r="G5" s="7">
        <v>5</v>
      </c>
      <c r="H5" s="7">
        <v>2</v>
      </c>
      <c r="I5" s="7">
        <v>7</v>
      </c>
      <c r="J5" s="7">
        <v>6</v>
      </c>
      <c r="K5" s="7">
        <v>15.095238095238095</v>
      </c>
      <c r="L5" s="7">
        <v>17.116666666666667</v>
      </c>
      <c r="M5" s="6">
        <v>14</v>
      </c>
      <c r="N5" s="6">
        <v>20</v>
      </c>
      <c r="O5" s="7">
        <v>566.66666666666674</v>
      </c>
      <c r="P5" s="7">
        <v>416.66666666666669</v>
      </c>
      <c r="Q5" s="14"/>
      <c r="R5" s="14">
        <v>61904.761904761901</v>
      </c>
      <c r="S5" s="14">
        <v>64285.714285714283</v>
      </c>
    </row>
    <row r="6" spans="2:20" x14ac:dyDescent="0.25">
      <c r="B6" s="21" t="s">
        <v>33</v>
      </c>
      <c r="C6" s="7">
        <v>24.025000000000002</v>
      </c>
      <c r="D6" s="7">
        <v>21.075000000000003</v>
      </c>
      <c r="E6" s="7">
        <v>19</v>
      </c>
      <c r="F6" s="7">
        <v>27</v>
      </c>
      <c r="G6" s="7">
        <v>5</v>
      </c>
      <c r="H6" s="7">
        <v>5</v>
      </c>
      <c r="I6" s="7">
        <v>6</v>
      </c>
      <c r="J6" s="7">
        <v>8</v>
      </c>
      <c r="K6" s="7">
        <v>13.619047619047619</v>
      </c>
      <c r="L6" s="7">
        <v>17.117261904761904</v>
      </c>
      <c r="M6" s="6">
        <v>12</v>
      </c>
      <c r="N6" s="6">
        <v>20</v>
      </c>
      <c r="O6" s="7">
        <v>183.33333333333334</v>
      </c>
      <c r="P6" s="7">
        <v>533.33333333333337</v>
      </c>
      <c r="Q6" s="14"/>
      <c r="R6" s="14">
        <v>64285.714285714283</v>
      </c>
      <c r="S6" s="14">
        <v>59523.809523809519</v>
      </c>
    </row>
    <row r="7" spans="2:20" x14ac:dyDescent="0.25">
      <c r="B7" s="22" t="s">
        <v>34</v>
      </c>
      <c r="C7" s="7">
        <v>25.125</v>
      </c>
      <c r="D7" s="7">
        <v>25.4</v>
      </c>
      <c r="E7" s="7">
        <v>30</v>
      </c>
      <c r="F7" s="7">
        <v>28</v>
      </c>
      <c r="G7" s="7">
        <v>5</v>
      </c>
      <c r="H7" s="7">
        <v>5</v>
      </c>
      <c r="I7" s="7">
        <v>4</v>
      </c>
      <c r="J7" s="7">
        <v>8</v>
      </c>
      <c r="K7" s="7">
        <v>12.095833333333333</v>
      </c>
      <c r="L7" s="7">
        <v>17.083333333333332</v>
      </c>
      <c r="M7" s="6">
        <v>13</v>
      </c>
      <c r="N7" s="6">
        <v>20</v>
      </c>
      <c r="O7" s="7">
        <v>333.33333333333337</v>
      </c>
      <c r="P7" s="7">
        <v>633.33333333333337</v>
      </c>
      <c r="Q7" s="14"/>
      <c r="R7" s="14">
        <v>64285.714285714283</v>
      </c>
      <c r="S7" s="14">
        <v>64285.714285714283</v>
      </c>
    </row>
    <row r="8" spans="2:20" x14ac:dyDescent="0.25">
      <c r="B8" s="25" t="s">
        <v>35</v>
      </c>
      <c r="C8" s="7">
        <v>30.55</v>
      </c>
      <c r="D8" s="7">
        <v>23.450000000000003</v>
      </c>
      <c r="E8" s="7">
        <v>25</v>
      </c>
      <c r="F8" s="7">
        <v>19</v>
      </c>
      <c r="G8" s="7">
        <v>4</v>
      </c>
      <c r="H8" s="7">
        <v>3</v>
      </c>
      <c r="I8" s="7">
        <v>10</v>
      </c>
      <c r="J8" s="7">
        <v>8</v>
      </c>
      <c r="K8" s="7">
        <v>14.946428571428571</v>
      </c>
      <c r="L8" s="7">
        <v>16.942857142857143</v>
      </c>
      <c r="M8" s="7">
        <v>14</v>
      </c>
      <c r="N8" s="6">
        <v>17</v>
      </c>
      <c r="O8" s="7">
        <v>350</v>
      </c>
      <c r="P8" s="7">
        <v>350</v>
      </c>
      <c r="Q8" s="28">
        <f>AVERAGE(O8:P11)</f>
        <v>462.5</v>
      </c>
      <c r="R8" s="14">
        <v>64285.714285714283</v>
      </c>
      <c r="S8" s="14">
        <v>66666.666666666657</v>
      </c>
      <c r="T8" s="28">
        <f>AVERAGE(R8:S11)</f>
        <v>61309.523809523809</v>
      </c>
    </row>
    <row r="9" spans="2:20" x14ac:dyDescent="0.25">
      <c r="B9" s="21" t="s">
        <v>36</v>
      </c>
      <c r="C9" s="7">
        <v>21.950000000000003</v>
      </c>
      <c r="D9" s="7">
        <v>24.475000000000001</v>
      </c>
      <c r="E9" s="7">
        <v>20</v>
      </c>
      <c r="F9" s="7">
        <v>21</v>
      </c>
      <c r="G9" s="7">
        <v>3</v>
      </c>
      <c r="H9" s="7">
        <v>4</v>
      </c>
      <c r="I9" s="7">
        <v>5</v>
      </c>
      <c r="J9" s="7">
        <v>8</v>
      </c>
      <c r="K9" s="7">
        <v>14.423809523809524</v>
      </c>
      <c r="L9" s="7">
        <v>18.214285714285712</v>
      </c>
      <c r="M9" s="7">
        <v>13</v>
      </c>
      <c r="N9" s="6">
        <v>19</v>
      </c>
      <c r="O9" s="7">
        <v>683.33333333333337</v>
      </c>
      <c r="P9" s="7">
        <v>400</v>
      </c>
      <c r="Q9" s="14"/>
      <c r="R9" s="14">
        <v>64285.714285714283</v>
      </c>
      <c r="S9" s="14">
        <v>59523.809523809519</v>
      </c>
    </row>
    <row r="10" spans="2:20" x14ac:dyDescent="0.25">
      <c r="B10" s="21" t="s">
        <v>37</v>
      </c>
      <c r="C10" s="7">
        <v>20.2</v>
      </c>
      <c r="D10" s="7">
        <v>28.2</v>
      </c>
      <c r="E10" s="7">
        <v>29</v>
      </c>
      <c r="F10" s="7">
        <v>30</v>
      </c>
      <c r="G10" s="7">
        <v>5</v>
      </c>
      <c r="H10" s="7">
        <v>2</v>
      </c>
      <c r="I10" s="7">
        <v>7</v>
      </c>
      <c r="J10" s="7">
        <v>9</v>
      </c>
      <c r="K10" s="7">
        <v>14.892857142857142</v>
      </c>
      <c r="L10" s="7">
        <v>17.761904761904763</v>
      </c>
      <c r="M10" s="7">
        <v>12</v>
      </c>
      <c r="N10" s="6">
        <v>19</v>
      </c>
      <c r="O10" s="7">
        <v>466.66666666666674</v>
      </c>
      <c r="P10" s="7">
        <v>666.66666666666674</v>
      </c>
      <c r="Q10" s="14"/>
      <c r="R10" s="14">
        <v>57142.857142857138</v>
      </c>
      <c r="S10" s="14">
        <v>57142.857142857138</v>
      </c>
    </row>
    <row r="11" spans="2:20" x14ac:dyDescent="0.25">
      <c r="B11" s="22" t="s">
        <v>38</v>
      </c>
      <c r="C11" s="7">
        <v>21.25</v>
      </c>
      <c r="D11" s="7">
        <v>26.875</v>
      </c>
      <c r="E11" s="7">
        <v>27</v>
      </c>
      <c r="F11" s="7">
        <v>22</v>
      </c>
      <c r="G11" s="7">
        <v>4</v>
      </c>
      <c r="H11" s="7">
        <v>4</v>
      </c>
      <c r="I11" s="7">
        <v>9</v>
      </c>
      <c r="J11" s="7">
        <v>2</v>
      </c>
      <c r="K11" s="7">
        <v>14.128571428571428</v>
      </c>
      <c r="L11" s="7">
        <v>15.333333333333334</v>
      </c>
      <c r="M11" s="7">
        <v>13</v>
      </c>
      <c r="N11" s="6">
        <v>21</v>
      </c>
      <c r="O11" s="7">
        <v>366.66666666666669</v>
      </c>
      <c r="P11" s="7">
        <v>416.66666666666669</v>
      </c>
      <c r="Q11" s="14"/>
      <c r="R11" s="14">
        <v>57142.857142857138</v>
      </c>
      <c r="S11" s="14">
        <v>64285.714285714283</v>
      </c>
    </row>
    <row r="12" spans="2:20" x14ac:dyDescent="0.25">
      <c r="B12" s="25" t="s">
        <v>39</v>
      </c>
      <c r="C12" s="7">
        <v>25.024999999999999</v>
      </c>
      <c r="D12" s="7">
        <v>30.324999999999999</v>
      </c>
      <c r="E12" s="7">
        <v>25</v>
      </c>
      <c r="F12" s="7">
        <v>41</v>
      </c>
      <c r="G12" s="7">
        <v>5</v>
      </c>
      <c r="H12" s="7">
        <v>3</v>
      </c>
      <c r="I12" s="7">
        <v>8</v>
      </c>
      <c r="J12" s="7">
        <v>9</v>
      </c>
      <c r="K12" s="7">
        <v>14.507142857142856</v>
      </c>
      <c r="L12" s="7">
        <v>16.946428571428573</v>
      </c>
      <c r="M12" s="6">
        <v>13</v>
      </c>
      <c r="N12" s="6">
        <v>19</v>
      </c>
      <c r="O12" s="7">
        <v>300</v>
      </c>
      <c r="P12" s="7">
        <v>800.00000000000011</v>
      </c>
      <c r="Q12" s="28">
        <f>AVERAGE(O12:P15)</f>
        <v>669.67592592592598</v>
      </c>
      <c r="R12" s="14">
        <v>64285.714285714283</v>
      </c>
      <c r="S12" s="14">
        <v>64285.714285714283</v>
      </c>
      <c r="T12" s="28">
        <f>AVERAGE(R12:S15)</f>
        <v>59226.190476190473</v>
      </c>
    </row>
    <row r="13" spans="2:20" x14ac:dyDescent="0.25">
      <c r="B13" s="21" t="s">
        <v>40</v>
      </c>
      <c r="C13" s="7">
        <v>25.775000000000002</v>
      </c>
      <c r="D13" s="7">
        <v>26.1</v>
      </c>
      <c r="E13" s="7">
        <v>39</v>
      </c>
      <c r="F13" s="7">
        <v>28</v>
      </c>
      <c r="G13" s="7">
        <v>4</v>
      </c>
      <c r="H13" s="7">
        <v>3</v>
      </c>
      <c r="I13" s="7">
        <v>7</v>
      </c>
      <c r="J13" s="7">
        <v>19</v>
      </c>
      <c r="K13" s="7">
        <v>14.833333333333334</v>
      </c>
      <c r="L13" s="7">
        <v>19.321428571428569</v>
      </c>
      <c r="M13" s="6">
        <v>14</v>
      </c>
      <c r="N13" s="6">
        <v>20</v>
      </c>
      <c r="O13" s="7">
        <v>1240.7407407407409</v>
      </c>
      <c r="P13" s="7">
        <v>766.66666666666674</v>
      </c>
      <c r="Q13" s="14"/>
      <c r="R13" s="14">
        <v>66666.666666666657</v>
      </c>
      <c r="S13" s="14">
        <v>30952.38095238095</v>
      </c>
    </row>
    <row r="14" spans="2:20" x14ac:dyDescent="0.25">
      <c r="B14" s="21" t="s">
        <v>41</v>
      </c>
      <c r="C14" s="7">
        <v>23.2</v>
      </c>
      <c r="D14" s="7">
        <v>25.024999999999999</v>
      </c>
      <c r="E14" s="7">
        <v>34</v>
      </c>
      <c r="F14" s="7">
        <v>16</v>
      </c>
      <c r="G14" s="7">
        <v>3</v>
      </c>
      <c r="H14" s="7">
        <v>4</v>
      </c>
      <c r="I14" s="7">
        <v>5</v>
      </c>
      <c r="J14" s="7">
        <v>7</v>
      </c>
      <c r="K14" s="7">
        <v>13.148809523809524</v>
      </c>
      <c r="L14" s="7">
        <v>16.100892857142856</v>
      </c>
      <c r="M14" s="6">
        <v>13</v>
      </c>
      <c r="N14" s="6">
        <v>18</v>
      </c>
      <c r="O14" s="7">
        <v>633.33333333333337</v>
      </c>
      <c r="P14" s="7">
        <v>350</v>
      </c>
      <c r="Q14" s="14"/>
      <c r="R14" s="14">
        <v>66666.666666666657</v>
      </c>
      <c r="S14" s="14">
        <v>64285.714285714283</v>
      </c>
    </row>
    <row r="15" spans="2:20" x14ac:dyDescent="0.25">
      <c r="B15" s="22" t="s">
        <v>42</v>
      </c>
      <c r="C15" s="7">
        <v>25.15</v>
      </c>
      <c r="D15" s="7">
        <v>23.599999999999998</v>
      </c>
      <c r="E15" s="7">
        <v>49</v>
      </c>
      <c r="F15" s="7">
        <v>17</v>
      </c>
      <c r="G15" s="7">
        <v>3</v>
      </c>
      <c r="H15" s="7">
        <v>3</v>
      </c>
      <c r="I15" s="7">
        <v>4</v>
      </c>
      <c r="J15" s="7">
        <v>3</v>
      </c>
      <c r="K15" s="7">
        <v>11.8375</v>
      </c>
      <c r="L15" s="7">
        <v>12.069444444444445</v>
      </c>
      <c r="M15" s="6">
        <v>12</v>
      </c>
      <c r="N15" s="6">
        <v>22</v>
      </c>
      <c r="O15" s="7">
        <v>683.33333333333337</v>
      </c>
      <c r="P15" s="7">
        <v>583.33333333333337</v>
      </c>
      <c r="Q15" s="14"/>
      <c r="R15" s="14">
        <v>57142.857142857138</v>
      </c>
      <c r="S15" s="14">
        <v>59523.809523809519</v>
      </c>
    </row>
    <row r="16" spans="2:20" x14ac:dyDescent="0.25">
      <c r="B16" s="25" t="s">
        <v>43</v>
      </c>
      <c r="C16" s="7">
        <v>28.3</v>
      </c>
      <c r="D16" s="7">
        <v>25.475000000000001</v>
      </c>
      <c r="E16" s="7">
        <v>29</v>
      </c>
      <c r="F16" s="7">
        <v>22</v>
      </c>
      <c r="G16" s="7">
        <v>3</v>
      </c>
      <c r="H16" s="7">
        <v>5</v>
      </c>
      <c r="I16" s="7">
        <v>7</v>
      </c>
      <c r="J16" s="7">
        <v>6</v>
      </c>
      <c r="K16" s="7">
        <v>16.926785714285714</v>
      </c>
      <c r="L16" s="7">
        <v>14.878571428571428</v>
      </c>
      <c r="M16" s="7">
        <v>13</v>
      </c>
      <c r="N16" s="6">
        <v>18</v>
      </c>
      <c r="O16" s="7">
        <v>516.66666666666663</v>
      </c>
      <c r="P16" s="7">
        <v>716.66666666666663</v>
      </c>
      <c r="Q16" s="28">
        <f>AVERAGE(O16:P19)</f>
        <v>589.58333333333337</v>
      </c>
      <c r="R16" s="14">
        <v>66666.666666666657</v>
      </c>
      <c r="S16" s="14">
        <v>66666.666666666657</v>
      </c>
      <c r="T16" s="28">
        <f>AVERAGE(R16:S19)</f>
        <v>62797.619047619046</v>
      </c>
    </row>
    <row r="17" spans="1:19" x14ac:dyDescent="0.25">
      <c r="B17" s="21" t="s">
        <v>44</v>
      </c>
      <c r="C17" s="7">
        <v>27.074999999999999</v>
      </c>
      <c r="D17" s="7">
        <v>23.275000000000002</v>
      </c>
      <c r="E17" s="7">
        <v>66</v>
      </c>
      <c r="F17" s="7">
        <v>24</v>
      </c>
      <c r="G17" s="7">
        <v>5</v>
      </c>
      <c r="H17" s="7">
        <v>3</v>
      </c>
      <c r="I17" s="7">
        <v>9</v>
      </c>
      <c r="J17" s="7">
        <v>8</v>
      </c>
      <c r="K17" s="7">
        <v>15.907738095238095</v>
      </c>
      <c r="L17" s="7">
        <v>18.317857142857143</v>
      </c>
      <c r="M17" s="7">
        <v>14</v>
      </c>
      <c r="N17" s="6">
        <v>16</v>
      </c>
      <c r="O17" s="7">
        <v>616.66666666666663</v>
      </c>
      <c r="P17" s="7">
        <v>233.33333333333331</v>
      </c>
      <c r="Q17" s="14"/>
      <c r="R17" s="14">
        <v>66666.666666666657</v>
      </c>
      <c r="S17" s="14">
        <v>52380.952380952382</v>
      </c>
    </row>
    <row r="18" spans="1:19" x14ac:dyDescent="0.25">
      <c r="B18" s="21" t="s">
        <v>45</v>
      </c>
      <c r="C18" s="7">
        <v>20.2</v>
      </c>
      <c r="D18" s="7">
        <v>22.3</v>
      </c>
      <c r="E18" s="7">
        <v>32</v>
      </c>
      <c r="F18" s="7">
        <v>18</v>
      </c>
      <c r="G18" s="7">
        <v>5</v>
      </c>
      <c r="H18" s="7">
        <v>4</v>
      </c>
      <c r="I18" s="7">
        <v>6</v>
      </c>
      <c r="J18" s="7">
        <v>5</v>
      </c>
      <c r="K18" s="7">
        <v>14.25</v>
      </c>
      <c r="L18" s="7">
        <v>13.904761904761905</v>
      </c>
      <c r="M18" s="7">
        <v>16</v>
      </c>
      <c r="N18" s="6">
        <v>21</v>
      </c>
      <c r="O18" s="7">
        <v>500</v>
      </c>
      <c r="P18" s="7">
        <v>783.33333333333337</v>
      </c>
      <c r="Q18" s="14"/>
      <c r="R18" s="14">
        <v>66666.666666666657</v>
      </c>
      <c r="S18" s="14">
        <v>57142.857142857138</v>
      </c>
    </row>
    <row r="19" spans="1:19" ht="15.75" thickBot="1" x14ac:dyDescent="0.3">
      <c r="B19" s="26" t="s">
        <v>46</v>
      </c>
      <c r="C19" s="9">
        <v>26.774999999999999</v>
      </c>
      <c r="D19" s="9">
        <v>25.574999999999999</v>
      </c>
      <c r="E19" s="9">
        <v>37</v>
      </c>
      <c r="F19" s="9">
        <v>30</v>
      </c>
      <c r="G19" s="9">
        <v>5</v>
      </c>
      <c r="H19" s="9">
        <v>5</v>
      </c>
      <c r="I19" s="9">
        <v>6</v>
      </c>
      <c r="J19" s="9">
        <v>4</v>
      </c>
      <c r="K19" s="9">
        <v>12.910714285714286</v>
      </c>
      <c r="L19" s="9">
        <v>13.708333333333334</v>
      </c>
      <c r="M19" s="9">
        <v>14</v>
      </c>
      <c r="N19" s="8">
        <v>19</v>
      </c>
      <c r="O19" s="9">
        <v>583.33333333333337</v>
      </c>
      <c r="P19" s="9">
        <v>766.66666666666663</v>
      </c>
      <c r="Q19" s="14"/>
      <c r="R19" s="14">
        <v>61904.761904761901</v>
      </c>
      <c r="S19" s="14">
        <v>64285.714285714283</v>
      </c>
    </row>
    <row r="20" spans="1:19" x14ac:dyDescent="0.25">
      <c r="B20" s="28" t="s">
        <v>28</v>
      </c>
      <c r="C20" s="28">
        <f t="shared" ref="C20:P20" si="0">AVERAGE(C4:C19)</f>
        <v>24.445312499999996</v>
      </c>
      <c r="D20" s="28">
        <f t="shared" si="0"/>
        <v>24.723437499999999</v>
      </c>
      <c r="E20" s="28">
        <f t="shared" si="0"/>
        <v>33.6875</v>
      </c>
      <c r="F20" s="28">
        <f t="shared" si="0"/>
        <v>23.75</v>
      </c>
      <c r="G20" s="28">
        <f t="shared" si="0"/>
        <v>4.3125</v>
      </c>
      <c r="H20" s="28">
        <f t="shared" si="0"/>
        <v>3.625</v>
      </c>
      <c r="I20" s="28">
        <f t="shared" si="0"/>
        <v>6.5625</v>
      </c>
      <c r="J20" s="28">
        <f t="shared" si="0"/>
        <v>7.5</v>
      </c>
      <c r="K20" s="28">
        <f t="shared" si="0"/>
        <v>14.256956845238095</v>
      </c>
      <c r="L20" s="28">
        <f t="shared" si="0"/>
        <v>16.335683283730159</v>
      </c>
      <c r="M20" s="28">
        <f t="shared" si="0"/>
        <v>13.3125</v>
      </c>
      <c r="N20" s="28">
        <f t="shared" si="0"/>
        <v>19.4375</v>
      </c>
      <c r="O20" s="30">
        <f t="shared" si="0"/>
        <v>522.33796296296305</v>
      </c>
      <c r="P20" s="30">
        <f t="shared" si="0"/>
        <v>569.79166666666663</v>
      </c>
      <c r="Q20" s="28"/>
      <c r="R20" s="28">
        <f>AVERAGE(R4:R19)</f>
        <v>63244.047619047604</v>
      </c>
      <c r="S20" s="28">
        <f t="shared" ref="S20" si="1">AVERAGE(S4:S19)</f>
        <v>59821.428571428572</v>
      </c>
    </row>
    <row r="21" spans="1:19" x14ac:dyDescent="0.25">
      <c r="C21" s="43" t="s">
        <v>62</v>
      </c>
      <c r="D21" s="43"/>
      <c r="E21" s="43"/>
      <c r="F21" s="43"/>
    </row>
    <row r="22" spans="1:19" x14ac:dyDescent="0.25">
      <c r="A22" s="45" t="s">
        <v>63</v>
      </c>
      <c r="B22" s="33" t="s">
        <v>29</v>
      </c>
      <c r="C22" s="31">
        <v>0</v>
      </c>
      <c r="D22" s="31">
        <v>15</v>
      </c>
      <c r="E22" s="31">
        <v>25</v>
      </c>
      <c r="F22" s="31">
        <v>35</v>
      </c>
    </row>
    <row r="23" spans="1:19" x14ac:dyDescent="0.25">
      <c r="A23" s="32" t="s">
        <v>56</v>
      </c>
      <c r="B23" t="s">
        <v>11</v>
      </c>
      <c r="C23" s="23">
        <f>AVERAGE(C4:C7)</f>
        <v>23.918749999999999</v>
      </c>
      <c r="D23" s="23">
        <f>AVERAGE(C8:C11)</f>
        <v>23.487500000000001</v>
      </c>
      <c r="E23" s="23">
        <f>AVERAGE(C12:C15)</f>
        <v>24.787500000000001</v>
      </c>
      <c r="F23" s="23">
        <f>AVERAGE(C16:C19)</f>
        <v>25.587499999999999</v>
      </c>
    </row>
    <row r="24" spans="1:19" ht="15.75" thickBot="1" x14ac:dyDescent="0.3">
      <c r="A24" s="32"/>
      <c r="B24" t="s">
        <v>12</v>
      </c>
      <c r="C24" s="23">
        <f>AVERAGE(D4:D7)</f>
        <v>22.725000000000001</v>
      </c>
      <c r="D24" s="23">
        <f>AVERAGE(D8:D11)</f>
        <v>25.75</v>
      </c>
      <c r="E24" s="23">
        <f>AVERAGE(D12:D15)</f>
        <v>26.262499999999996</v>
      </c>
      <c r="F24" s="23">
        <f>AVERAGE(C17:C20)</f>
        <v>24.623828124999999</v>
      </c>
      <c r="H24" s="42" t="s">
        <v>49</v>
      </c>
      <c r="I24" s="42"/>
      <c r="J24" s="42" t="s">
        <v>22</v>
      </c>
      <c r="K24" s="42"/>
      <c r="L24" s="42" t="s">
        <v>5</v>
      </c>
      <c r="M24" s="42"/>
      <c r="N24" s="43" t="s">
        <v>23</v>
      </c>
      <c r="O24" s="43"/>
      <c r="P24" s="43" t="s">
        <v>24</v>
      </c>
      <c r="Q24" s="43"/>
      <c r="R24" s="42" t="s">
        <v>25</v>
      </c>
      <c r="S24" s="42"/>
    </row>
    <row r="25" spans="1:19" ht="15.75" thickBot="1" x14ac:dyDescent="0.3">
      <c r="A25" s="29" t="s">
        <v>57</v>
      </c>
      <c r="B25" t="s">
        <v>11</v>
      </c>
      <c r="C25" s="23">
        <f>AVERAGE(E4:E7)</f>
        <v>31.75</v>
      </c>
      <c r="D25" s="23">
        <f>AVERAGE(E8:E11)</f>
        <v>25.25</v>
      </c>
      <c r="E25" s="23">
        <f>AVERAGE(E12:E15)</f>
        <v>36.75</v>
      </c>
      <c r="F25" s="23">
        <f>AVERAGE(E16:E19)</f>
        <v>41</v>
      </c>
      <c r="H25" s="2" t="s">
        <v>48</v>
      </c>
      <c r="I25" s="1" t="s">
        <v>47</v>
      </c>
      <c r="J25" s="2" t="s">
        <v>11</v>
      </c>
      <c r="K25" s="2" t="s">
        <v>12</v>
      </c>
      <c r="L25" s="1" t="s">
        <v>11</v>
      </c>
      <c r="M25" s="1" t="s">
        <v>12</v>
      </c>
      <c r="N25" s="1" t="s">
        <v>11</v>
      </c>
      <c r="O25" s="1" t="s">
        <v>12</v>
      </c>
      <c r="P25" s="1" t="s">
        <v>11</v>
      </c>
      <c r="Q25" s="1" t="s">
        <v>12</v>
      </c>
      <c r="R25" s="1" t="s">
        <v>11</v>
      </c>
      <c r="S25" s="1" t="s">
        <v>12</v>
      </c>
    </row>
    <row r="26" spans="1:19" x14ac:dyDescent="0.25">
      <c r="A26" s="29"/>
      <c r="B26" t="s">
        <v>12</v>
      </c>
      <c r="C26" s="23">
        <f>AVERAGE(F4:F7)</f>
        <v>23</v>
      </c>
      <c r="D26" s="23">
        <f>AVERAGE(F8:F11)</f>
        <v>23</v>
      </c>
      <c r="E26" s="23">
        <f>AVERAGE(F12:F15)</f>
        <v>25.5</v>
      </c>
      <c r="F26" s="23">
        <f>AVERAGE(F16:F19)</f>
        <v>23.5</v>
      </c>
      <c r="H26" s="14">
        <v>61904.761904761901</v>
      </c>
      <c r="I26" s="14">
        <v>61904.761904761901</v>
      </c>
      <c r="J26" s="5">
        <v>5</v>
      </c>
      <c r="K26" s="11">
        <v>3</v>
      </c>
      <c r="L26" s="5">
        <v>5</v>
      </c>
      <c r="M26" s="11">
        <v>10</v>
      </c>
      <c r="N26" s="5">
        <v>14.5875</v>
      </c>
      <c r="O26" s="11">
        <v>16.553571428571427</v>
      </c>
      <c r="P26" s="4">
        <v>13</v>
      </c>
      <c r="Q26" s="10">
        <v>22</v>
      </c>
      <c r="R26" s="5">
        <v>333.33333333333337</v>
      </c>
      <c r="S26" s="11">
        <v>700</v>
      </c>
    </row>
    <row r="27" spans="1:19" x14ac:dyDescent="0.25">
      <c r="A27" s="29" t="s">
        <v>22</v>
      </c>
      <c r="B27" t="s">
        <v>11</v>
      </c>
      <c r="C27" s="23">
        <f>AVERAGE(J26:J29)</f>
        <v>5</v>
      </c>
      <c r="D27" s="23">
        <f>AVERAGE(J30:J33)</f>
        <v>4</v>
      </c>
      <c r="E27" s="23">
        <f>AVERAGE(J34:J38)</f>
        <v>3.6</v>
      </c>
      <c r="F27" s="23">
        <f>AVERAGE(J38:J41)</f>
        <v>4.5</v>
      </c>
      <c r="H27" s="14">
        <v>61904.761904761901</v>
      </c>
      <c r="I27" s="14">
        <v>64285.714285714283</v>
      </c>
      <c r="J27" s="7">
        <v>5</v>
      </c>
      <c r="K27" s="7">
        <v>2</v>
      </c>
      <c r="L27" s="7">
        <v>7</v>
      </c>
      <c r="M27" s="7">
        <v>6</v>
      </c>
      <c r="N27" s="7">
        <v>15.095238095238095</v>
      </c>
      <c r="O27" s="7">
        <v>17.116666666666667</v>
      </c>
      <c r="P27" s="6">
        <v>14</v>
      </c>
      <c r="Q27" s="6">
        <v>20</v>
      </c>
      <c r="R27" s="7">
        <v>566.66666666666674</v>
      </c>
      <c r="S27" s="7">
        <v>416.66666666666669</v>
      </c>
    </row>
    <row r="28" spans="1:19" x14ac:dyDescent="0.25">
      <c r="A28" s="29"/>
      <c r="B28" t="s">
        <v>12</v>
      </c>
      <c r="C28" s="23">
        <f>AVERAGE(K26:K29)</f>
        <v>3.75</v>
      </c>
      <c r="D28" s="23">
        <f>AVERAGE(K30:K33)</f>
        <v>3.25</v>
      </c>
      <c r="E28" s="23">
        <f>AVERAGE(K34:K37)</f>
        <v>3.25</v>
      </c>
      <c r="F28" s="23">
        <f>AVERAGE(K38:K41)</f>
        <v>4.25</v>
      </c>
      <c r="H28" s="14">
        <v>64285.714285714283</v>
      </c>
      <c r="I28" s="14">
        <v>59523.809523809519</v>
      </c>
      <c r="J28" s="7">
        <v>5</v>
      </c>
      <c r="K28" s="7">
        <v>5</v>
      </c>
      <c r="L28" s="7">
        <v>6</v>
      </c>
      <c r="M28" s="7">
        <v>8</v>
      </c>
      <c r="N28" s="7">
        <v>13.619047619047619</v>
      </c>
      <c r="O28" s="7">
        <v>17.117261904761904</v>
      </c>
      <c r="P28" s="6">
        <v>12</v>
      </c>
      <c r="Q28" s="6">
        <v>20</v>
      </c>
      <c r="R28" s="7">
        <v>183.33333333333334</v>
      </c>
      <c r="S28" s="7">
        <v>533.33333333333337</v>
      </c>
    </row>
    <row r="29" spans="1:19" x14ac:dyDescent="0.25">
      <c r="A29" s="29" t="s">
        <v>58</v>
      </c>
      <c r="B29" t="s">
        <v>11</v>
      </c>
      <c r="C29" s="23">
        <f>AVERAGE(L26:L29)</f>
        <v>5.5</v>
      </c>
      <c r="D29" s="23">
        <f>AVERAGE(L30:L33)</f>
        <v>7.75</v>
      </c>
      <c r="E29" s="23">
        <f>AVERAGE(L34:L37)</f>
        <v>6</v>
      </c>
      <c r="F29" s="23">
        <f>AVERAGE(L38:L41)</f>
        <v>7</v>
      </c>
      <c r="H29" s="14">
        <v>64285.714285714283</v>
      </c>
      <c r="I29" s="14">
        <v>64285.714285714283</v>
      </c>
      <c r="J29" s="34">
        <v>5</v>
      </c>
      <c r="K29" s="34">
        <v>5</v>
      </c>
      <c r="L29" s="34">
        <v>4</v>
      </c>
      <c r="M29" s="34">
        <v>8</v>
      </c>
      <c r="N29" s="34">
        <v>12.095833333333333</v>
      </c>
      <c r="O29" s="34">
        <v>17.083333333333332</v>
      </c>
      <c r="P29" s="35">
        <v>13</v>
      </c>
      <c r="Q29" s="35">
        <v>20</v>
      </c>
      <c r="R29" s="34">
        <v>333.33333333333337</v>
      </c>
      <c r="S29" s="34">
        <v>633.33333333333337</v>
      </c>
    </row>
    <row r="30" spans="1:19" x14ac:dyDescent="0.25">
      <c r="A30" s="29"/>
      <c r="B30" t="s">
        <v>12</v>
      </c>
      <c r="C30" s="23">
        <f>AVERAGE(M26:M29)</f>
        <v>8</v>
      </c>
      <c r="D30" s="23">
        <f>AVERAGE(M30:M33)</f>
        <v>6.75</v>
      </c>
      <c r="E30" s="23">
        <f>AVERAGE(M34:M37)</f>
        <v>9.5</v>
      </c>
      <c r="F30" s="23">
        <f>AVERAGE(M38:M41)</f>
        <v>5.75</v>
      </c>
      <c r="H30" s="14">
        <v>64285.714285714283</v>
      </c>
      <c r="I30" s="14">
        <v>66666.666666666657</v>
      </c>
      <c r="J30" s="7">
        <v>4</v>
      </c>
      <c r="K30" s="7">
        <v>3</v>
      </c>
      <c r="L30" s="7">
        <v>10</v>
      </c>
      <c r="M30" s="7">
        <v>8</v>
      </c>
      <c r="N30" s="7">
        <v>14.946428571428571</v>
      </c>
      <c r="O30" s="7">
        <v>16.942857142857143</v>
      </c>
      <c r="P30" s="7">
        <v>14</v>
      </c>
      <c r="Q30" s="6">
        <v>17</v>
      </c>
      <c r="R30" s="7">
        <v>350</v>
      </c>
      <c r="S30" s="7">
        <v>350</v>
      </c>
    </row>
    <row r="31" spans="1:19" x14ac:dyDescent="0.25">
      <c r="A31" s="29" t="s">
        <v>59</v>
      </c>
      <c r="B31" t="s">
        <v>11</v>
      </c>
      <c r="C31" s="23">
        <f>AVERAGE(N26:N29)</f>
        <v>13.849404761904761</v>
      </c>
      <c r="D31" s="23">
        <f>AVERAGE(N30:N33)</f>
        <v>14.597916666666665</v>
      </c>
      <c r="E31" s="23">
        <f>AVERAGE(N34:N37)</f>
        <v>13.581696428571428</v>
      </c>
      <c r="F31" s="23">
        <f>AVERAGE(N38:N41)</f>
        <v>14.998809523809523</v>
      </c>
      <c r="H31" s="14">
        <v>64285.714285714283</v>
      </c>
      <c r="I31" s="14">
        <v>59523.809523809519</v>
      </c>
      <c r="J31" s="7">
        <v>3</v>
      </c>
      <c r="K31" s="7">
        <v>4</v>
      </c>
      <c r="L31" s="7">
        <v>5</v>
      </c>
      <c r="M31" s="7">
        <v>8</v>
      </c>
      <c r="N31" s="7">
        <v>14.423809523809524</v>
      </c>
      <c r="O31" s="7">
        <v>18.214285714285712</v>
      </c>
      <c r="P31" s="7">
        <v>13</v>
      </c>
      <c r="Q31" s="6">
        <v>19</v>
      </c>
      <c r="R31" s="7">
        <v>683.33333333333337</v>
      </c>
      <c r="S31" s="7">
        <v>400</v>
      </c>
    </row>
    <row r="32" spans="1:19" x14ac:dyDescent="0.25">
      <c r="A32" s="29"/>
      <c r="B32" t="s">
        <v>12</v>
      </c>
      <c r="C32" s="23">
        <f>AVERAGE(O26:O29)</f>
        <v>16.967708333333331</v>
      </c>
      <c r="D32" s="23">
        <f>AVERAGE(O30:O33)</f>
        <v>17.063095238095237</v>
      </c>
      <c r="E32" s="23">
        <f>AVERAGE(O34:O37)</f>
        <v>16.109548611111109</v>
      </c>
      <c r="F32" s="23">
        <f>AVERAGE(O38:O41)</f>
        <v>15.202380952380953</v>
      </c>
      <c r="H32" s="14">
        <v>57142.857142857138</v>
      </c>
      <c r="I32" s="14">
        <v>57142.857142857138</v>
      </c>
      <c r="J32" s="7">
        <v>5</v>
      </c>
      <c r="K32" s="7">
        <v>2</v>
      </c>
      <c r="L32" s="7">
        <v>7</v>
      </c>
      <c r="M32" s="7">
        <v>9</v>
      </c>
      <c r="N32" s="7">
        <v>14.892857142857142</v>
      </c>
      <c r="O32" s="7">
        <v>17.761904761904763</v>
      </c>
      <c r="P32" s="7">
        <v>12</v>
      </c>
      <c r="Q32" s="6">
        <v>19</v>
      </c>
      <c r="R32" s="7">
        <v>466.66666666666674</v>
      </c>
      <c r="S32" s="7">
        <v>666.66666666666674</v>
      </c>
    </row>
    <row r="33" spans="1:20" x14ac:dyDescent="0.25">
      <c r="A33" s="29" t="s">
        <v>60</v>
      </c>
      <c r="B33" t="s">
        <v>11</v>
      </c>
      <c r="C33">
        <f>AVERAGE(P26:P29)</f>
        <v>13</v>
      </c>
      <c r="D33" s="23">
        <f>AVERAGE(P30:P33)</f>
        <v>13</v>
      </c>
      <c r="E33">
        <f>AVERAGE(P34:P37)</f>
        <v>13</v>
      </c>
      <c r="F33" s="23">
        <f>MEDIAN(P38:P40)</f>
        <v>14</v>
      </c>
      <c r="H33" s="14">
        <v>57142.857142857138</v>
      </c>
      <c r="I33" s="14">
        <v>64285.714285714283</v>
      </c>
      <c r="J33" s="34">
        <v>4</v>
      </c>
      <c r="K33" s="34">
        <v>4</v>
      </c>
      <c r="L33" s="34">
        <v>9</v>
      </c>
      <c r="M33" s="34">
        <v>2</v>
      </c>
      <c r="N33" s="34">
        <v>14.128571428571428</v>
      </c>
      <c r="O33" s="34">
        <v>15.333333333333334</v>
      </c>
      <c r="P33" s="34">
        <v>13</v>
      </c>
      <c r="Q33" s="35">
        <v>21</v>
      </c>
      <c r="R33" s="34">
        <v>366.66666666666669</v>
      </c>
      <c r="S33" s="34">
        <v>416.66666666666669</v>
      </c>
    </row>
    <row r="34" spans="1:20" x14ac:dyDescent="0.25">
      <c r="A34" s="29"/>
      <c r="B34" t="s">
        <v>12</v>
      </c>
      <c r="C34">
        <f>AVERAGE(Q26:Q29)</f>
        <v>20.5</v>
      </c>
      <c r="D34">
        <f>AVERAGE(Q30:Q33)</f>
        <v>19</v>
      </c>
      <c r="E34">
        <f>AVERAGE(Q34:Q37)</f>
        <v>19.75</v>
      </c>
      <c r="F34">
        <f>AVERAGE(Q38:Q41)</f>
        <v>18.5</v>
      </c>
      <c r="H34" s="14">
        <v>64285.714285714283</v>
      </c>
      <c r="I34" s="14">
        <v>64285.714285714283</v>
      </c>
      <c r="J34" s="7">
        <v>5</v>
      </c>
      <c r="K34" s="7">
        <v>3</v>
      </c>
      <c r="L34" s="7">
        <v>8</v>
      </c>
      <c r="M34" s="7">
        <v>9</v>
      </c>
      <c r="N34" s="7">
        <v>14.507142857142856</v>
      </c>
      <c r="O34" s="7">
        <v>16.946428571428573</v>
      </c>
      <c r="P34" s="6">
        <v>13</v>
      </c>
      <c r="Q34" s="6">
        <v>19</v>
      </c>
      <c r="R34" s="7">
        <v>300</v>
      </c>
      <c r="S34" s="7">
        <v>800.00000000000011</v>
      </c>
    </row>
    <row r="35" spans="1:20" x14ac:dyDescent="0.25">
      <c r="A35" s="29" t="s">
        <v>61</v>
      </c>
      <c r="B35" t="s">
        <v>11</v>
      </c>
      <c r="C35" s="23">
        <f>AVERAGE(R26:R29)</f>
        <v>354.16666666666674</v>
      </c>
      <c r="D35" s="23">
        <f>AVERAGE(R30:R33)</f>
        <v>466.66666666666674</v>
      </c>
      <c r="E35" s="23">
        <f>AVERAGE(R34:R37)</f>
        <v>714.35185185185196</v>
      </c>
      <c r="F35" s="23">
        <f>AVERAGE(R38:R41)</f>
        <v>554.16666666666663</v>
      </c>
      <c r="H35" s="14">
        <v>66666.666666666657</v>
      </c>
      <c r="I35" s="14">
        <v>30952.38095238095</v>
      </c>
      <c r="J35" s="7">
        <v>4</v>
      </c>
      <c r="K35" s="7">
        <v>3</v>
      </c>
      <c r="L35" s="7">
        <v>7</v>
      </c>
      <c r="M35" s="7">
        <v>19</v>
      </c>
      <c r="N35" s="7">
        <v>14.833333333333334</v>
      </c>
      <c r="O35" s="7">
        <v>19.321428571428569</v>
      </c>
      <c r="P35" s="6">
        <v>14</v>
      </c>
      <c r="Q35" s="6">
        <v>20</v>
      </c>
      <c r="R35" s="7">
        <v>1240.7407407407409</v>
      </c>
      <c r="S35" s="7">
        <v>766.66666666666674</v>
      </c>
    </row>
    <row r="36" spans="1:20" x14ac:dyDescent="0.25">
      <c r="A36" s="29"/>
      <c r="B36" t="s">
        <v>12</v>
      </c>
      <c r="C36" s="23">
        <f>AVERAGE(S26:S29)</f>
        <v>570.83333333333337</v>
      </c>
      <c r="D36" s="23">
        <f>AVERAGE(S30:S33)</f>
        <v>458.33333333333337</v>
      </c>
      <c r="E36" s="23">
        <f>AVERAGE(S34:S37)</f>
        <v>625.00000000000011</v>
      </c>
      <c r="F36" s="23">
        <f>AVERAGE(S38:S41)</f>
        <v>625</v>
      </c>
      <c r="H36" s="14">
        <v>66666.666666666657</v>
      </c>
      <c r="I36" s="14">
        <v>64285.714285714283</v>
      </c>
      <c r="J36" s="7">
        <v>3</v>
      </c>
      <c r="K36" s="7">
        <v>4</v>
      </c>
      <c r="L36" s="7">
        <v>5</v>
      </c>
      <c r="M36" s="7">
        <v>7</v>
      </c>
      <c r="N36" s="7">
        <v>13.148809523809524</v>
      </c>
      <c r="O36" s="7">
        <v>16.100892857142856</v>
      </c>
      <c r="P36" s="6">
        <v>13</v>
      </c>
      <c r="Q36" s="6">
        <v>18</v>
      </c>
      <c r="R36" s="7">
        <v>633.33333333333337</v>
      </c>
      <c r="S36" s="7">
        <v>350</v>
      </c>
    </row>
    <row r="37" spans="1:20" x14ac:dyDescent="0.25">
      <c r="A37" s="29" t="s">
        <v>49</v>
      </c>
      <c r="B37" t="s">
        <v>11</v>
      </c>
      <c r="C37" s="28">
        <f>AVERAGE(H26:H29)</f>
        <v>63095.238095238092</v>
      </c>
      <c r="D37" s="28">
        <f>AVERAGE(H30:H33)</f>
        <v>60714.28571428571</v>
      </c>
      <c r="E37" s="28">
        <f>AVERAGE(H34:H37)</f>
        <v>63690.476190476184</v>
      </c>
      <c r="F37" s="28">
        <f>AVERAGE(H38:H41)</f>
        <v>65476.190476190466</v>
      </c>
      <c r="H37" s="14">
        <v>57142.857142857138</v>
      </c>
      <c r="I37" s="14">
        <v>59523.809523809519</v>
      </c>
      <c r="J37" s="34">
        <v>3</v>
      </c>
      <c r="K37" s="34">
        <v>3</v>
      </c>
      <c r="L37" s="34">
        <v>4</v>
      </c>
      <c r="M37" s="34">
        <v>3</v>
      </c>
      <c r="N37" s="34">
        <v>11.8375</v>
      </c>
      <c r="O37" s="34">
        <v>12.069444444444445</v>
      </c>
      <c r="P37" s="35">
        <v>12</v>
      </c>
      <c r="Q37" s="35">
        <v>22</v>
      </c>
      <c r="R37" s="34">
        <v>683.33333333333337</v>
      </c>
      <c r="S37" s="34">
        <v>583.33333333333337</v>
      </c>
    </row>
    <row r="38" spans="1:20" x14ac:dyDescent="0.25">
      <c r="A38" s="29"/>
      <c r="B38" t="s">
        <v>12</v>
      </c>
      <c r="C38" s="28">
        <f>AVERAGE(I26:I29)</f>
        <v>62500</v>
      </c>
      <c r="D38" s="28">
        <f>AVERAGE(I30:I33)</f>
        <v>61904.761904761901</v>
      </c>
      <c r="E38" s="28">
        <f>AVERAGE(I34:I37)</f>
        <v>54761.904761904763</v>
      </c>
      <c r="F38" s="28">
        <f>AVERAGE(I38:I41)</f>
        <v>60119.047619047618</v>
      </c>
      <c r="H38" s="14">
        <v>66666.666666666657</v>
      </c>
      <c r="I38" s="14">
        <v>66666.666666666657</v>
      </c>
      <c r="J38" s="7">
        <v>3</v>
      </c>
      <c r="K38" s="7">
        <v>5</v>
      </c>
      <c r="L38" s="7">
        <v>7</v>
      </c>
      <c r="M38" s="7">
        <v>6</v>
      </c>
      <c r="N38" s="7">
        <v>16.926785714285714</v>
      </c>
      <c r="O38" s="7">
        <v>14.878571428571428</v>
      </c>
      <c r="P38" s="7">
        <v>13</v>
      </c>
      <c r="Q38" s="6">
        <v>18</v>
      </c>
      <c r="R38" s="7">
        <v>516.66666666666663</v>
      </c>
      <c r="S38" s="7">
        <v>716.66666666666663</v>
      </c>
    </row>
    <row r="39" spans="1:20" x14ac:dyDescent="0.25">
      <c r="H39" s="14">
        <v>66666.666666666657</v>
      </c>
      <c r="I39" s="14">
        <v>52380.952380952382</v>
      </c>
      <c r="J39" s="7">
        <v>5</v>
      </c>
      <c r="K39" s="7">
        <v>3</v>
      </c>
      <c r="L39" s="7">
        <v>9</v>
      </c>
      <c r="M39" s="7">
        <v>8</v>
      </c>
      <c r="N39" s="7">
        <v>15.907738095238095</v>
      </c>
      <c r="O39" s="7">
        <v>18.317857142857143</v>
      </c>
      <c r="P39" s="7">
        <v>14</v>
      </c>
      <c r="Q39" s="6">
        <v>16</v>
      </c>
      <c r="R39" s="7">
        <v>616.66666666666663</v>
      </c>
      <c r="S39" s="7">
        <v>233.33333333333331</v>
      </c>
    </row>
    <row r="40" spans="1:20" x14ac:dyDescent="0.25">
      <c r="H40" s="14">
        <v>66666.666666666657</v>
      </c>
      <c r="I40" s="14">
        <v>57142.857142857138</v>
      </c>
      <c r="J40" s="7">
        <v>5</v>
      </c>
      <c r="K40" s="7">
        <v>4</v>
      </c>
      <c r="L40" s="7">
        <v>6</v>
      </c>
      <c r="M40" s="7">
        <v>5</v>
      </c>
      <c r="N40" s="7">
        <v>14.25</v>
      </c>
      <c r="O40" s="7">
        <v>13.904761904761905</v>
      </c>
      <c r="P40" s="7">
        <v>16</v>
      </c>
      <c r="Q40" s="6">
        <v>21</v>
      </c>
      <c r="R40" s="7">
        <v>500</v>
      </c>
      <c r="S40" s="7">
        <v>783.33333333333337</v>
      </c>
    </row>
    <row r="41" spans="1:20" ht="15.75" thickBot="1" x14ac:dyDescent="0.3">
      <c r="H41" s="14">
        <v>61904.761904761901</v>
      </c>
      <c r="I41" s="14">
        <v>64285.714285714283</v>
      </c>
      <c r="J41" s="9">
        <v>5</v>
      </c>
      <c r="K41" s="9">
        <v>5</v>
      </c>
      <c r="L41" s="9">
        <v>6</v>
      </c>
      <c r="M41" s="9">
        <v>4</v>
      </c>
      <c r="N41" s="9">
        <v>12.910714285714286</v>
      </c>
      <c r="O41" s="9">
        <v>13.708333333333334</v>
      </c>
      <c r="P41" s="9">
        <v>14</v>
      </c>
      <c r="Q41" s="8">
        <v>19</v>
      </c>
      <c r="R41" s="9">
        <v>583.33333333333337</v>
      </c>
      <c r="S41" s="9">
        <v>766.66666666666663</v>
      </c>
    </row>
    <row r="42" spans="1:20" x14ac:dyDescent="0.25">
      <c r="H42" s="28">
        <f>AVERAGE(H26:H41)</f>
        <v>63244.047619047604</v>
      </c>
      <c r="I42" s="28">
        <f t="shared" ref="I42" si="2">AVERAGE(I26:I41)</f>
        <v>59821.428571428572</v>
      </c>
    </row>
    <row r="44" spans="1:20" x14ac:dyDescent="0.25">
      <c r="B44" s="45" t="s">
        <v>63</v>
      </c>
      <c r="C44" s="33" t="s">
        <v>29</v>
      </c>
      <c r="D44" s="31">
        <v>0</v>
      </c>
      <c r="E44" s="31">
        <v>15</v>
      </c>
      <c r="F44" s="31">
        <v>25</v>
      </c>
      <c r="G44" s="31">
        <v>35</v>
      </c>
    </row>
    <row r="45" spans="1:20" x14ac:dyDescent="0.25">
      <c r="B45" s="32" t="s">
        <v>56</v>
      </c>
      <c r="C45" t="s">
        <v>11</v>
      </c>
      <c r="D45" s="23">
        <f>AVERAGE(D26:D29)</f>
        <v>9.5</v>
      </c>
      <c r="E45" s="23">
        <f>AVERAGE(D30:D33)</f>
        <v>12.852752976190475</v>
      </c>
      <c r="F45" s="23">
        <f>AVERAGE(D34:D37)</f>
        <v>15414.571428571428</v>
      </c>
      <c r="G45" s="23">
        <f>AVERAGE(D38:D41)</f>
        <v>61904.761904761901</v>
      </c>
    </row>
    <row r="46" spans="1:20" ht="15.75" thickBot="1" x14ac:dyDescent="0.3">
      <c r="B46" s="32"/>
      <c r="C46" t="s">
        <v>12</v>
      </c>
      <c r="D46" s="23">
        <f>AVERAGE(E26:E29)</f>
        <v>9.5875000000000004</v>
      </c>
      <c r="E46" s="23">
        <f>AVERAGE(E30:E33)</f>
        <v>13.047811259920634</v>
      </c>
      <c r="F46" s="23">
        <f>AVERAGE(E34:E37)</f>
        <v>16262.394510582009</v>
      </c>
      <c r="G46" s="23" t="e">
        <f>AVERAGE(D39:D42)</f>
        <v>#DIV/0!</v>
      </c>
      <c r="I46" s="42" t="s">
        <v>49</v>
      </c>
      <c r="J46" s="42"/>
      <c r="K46" s="42" t="s">
        <v>22</v>
      </c>
      <c r="L46" s="42"/>
      <c r="M46" s="42" t="s">
        <v>5</v>
      </c>
      <c r="N46" s="42"/>
      <c r="O46" s="43" t="s">
        <v>23</v>
      </c>
      <c r="P46" s="43"/>
      <c r="Q46" s="43" t="s">
        <v>24</v>
      </c>
      <c r="R46" s="43"/>
      <c r="S46" s="42" t="s">
        <v>25</v>
      </c>
      <c r="T46" s="42"/>
    </row>
    <row r="47" spans="1:20" ht="15.75" thickBot="1" x14ac:dyDescent="0.3">
      <c r="B47" s="29" t="s">
        <v>57</v>
      </c>
      <c r="C47" t="s">
        <v>11</v>
      </c>
      <c r="D47" s="23">
        <f>AVERAGE(F26:F29)</f>
        <v>9.8125</v>
      </c>
      <c r="E47" s="23">
        <f>AVERAGE(F30:F33)</f>
        <v>12.487797619047619</v>
      </c>
      <c r="F47" s="23">
        <f>AVERAGE(F34:F37)</f>
        <v>16668.464285714283</v>
      </c>
      <c r="G47" s="23">
        <f>AVERAGE(F38:F41)</f>
        <v>60119.047619047618</v>
      </c>
      <c r="I47" s="2" t="s">
        <v>48</v>
      </c>
      <c r="J47" s="2" t="s">
        <v>47</v>
      </c>
      <c r="K47" s="2" t="s">
        <v>11</v>
      </c>
      <c r="L47" s="2" t="s">
        <v>12</v>
      </c>
      <c r="M47" s="1" t="s">
        <v>11</v>
      </c>
      <c r="N47" s="1" t="s">
        <v>12</v>
      </c>
      <c r="O47" s="1" t="s">
        <v>11</v>
      </c>
      <c r="P47" s="1" t="s">
        <v>12</v>
      </c>
      <c r="Q47" s="1" t="s">
        <v>11</v>
      </c>
      <c r="R47" s="1" t="s">
        <v>12</v>
      </c>
      <c r="S47" s="1" t="s">
        <v>11</v>
      </c>
      <c r="T47" s="1" t="s">
        <v>12</v>
      </c>
    </row>
    <row r="48" spans="1:20" x14ac:dyDescent="0.25">
      <c r="B48" s="29"/>
      <c r="C48" t="s">
        <v>12</v>
      </c>
      <c r="D48" s="23" t="e">
        <f>AVERAGE(G26:G29)</f>
        <v>#DIV/0!</v>
      </c>
      <c r="E48" s="23" t="e">
        <f>AVERAGE(G30:G33)</f>
        <v>#DIV/0!</v>
      </c>
      <c r="F48" s="23" t="e">
        <f>AVERAGE(G34:G37)</f>
        <v>#DIV/0!</v>
      </c>
      <c r="G48" s="23" t="e">
        <f>AVERAGE(G38:G41)</f>
        <v>#DIV/0!</v>
      </c>
      <c r="I48" s="14">
        <v>61904.761904761901</v>
      </c>
      <c r="J48" s="14">
        <v>61904.761904761901</v>
      </c>
      <c r="K48" s="5">
        <v>5</v>
      </c>
      <c r="L48" s="11">
        <v>3</v>
      </c>
      <c r="M48" s="5">
        <v>5</v>
      </c>
      <c r="N48" s="11">
        <v>10</v>
      </c>
      <c r="O48" s="5">
        <v>14.5875</v>
      </c>
      <c r="P48" s="11">
        <v>16.553571428571427</v>
      </c>
      <c r="Q48" s="4">
        <v>13</v>
      </c>
      <c r="R48" s="10">
        <v>22</v>
      </c>
      <c r="S48" s="5">
        <v>333.33333333333337</v>
      </c>
      <c r="T48" s="11">
        <v>700</v>
      </c>
    </row>
    <row r="49" spans="2:20" x14ac:dyDescent="0.25">
      <c r="B49" s="29" t="s">
        <v>22</v>
      </c>
      <c r="C49" t="s">
        <v>11</v>
      </c>
      <c r="D49" s="23">
        <f>AVERAGE(K48:K51)</f>
        <v>5</v>
      </c>
      <c r="E49" s="23">
        <f>AVERAGE(K52:K55)</f>
        <v>4</v>
      </c>
      <c r="F49" s="23">
        <f>AVERAGE(K56:K60)</f>
        <v>3.6</v>
      </c>
      <c r="G49" s="23">
        <f>AVERAGE(K60:K63)</f>
        <v>4.5</v>
      </c>
      <c r="I49" s="14">
        <v>61904.761904761901</v>
      </c>
      <c r="J49" s="14">
        <v>64285.714285714283</v>
      </c>
      <c r="K49" s="7">
        <v>5</v>
      </c>
      <c r="L49" s="7">
        <v>2</v>
      </c>
      <c r="M49" s="7">
        <v>7</v>
      </c>
      <c r="N49" s="7">
        <v>6</v>
      </c>
      <c r="O49" s="7">
        <v>15.095238095238095</v>
      </c>
      <c r="P49" s="7">
        <v>17.116666666666667</v>
      </c>
      <c r="Q49" s="6">
        <v>14</v>
      </c>
      <c r="R49" s="6">
        <v>20</v>
      </c>
      <c r="S49" s="7">
        <v>566.66666666666674</v>
      </c>
      <c r="T49" s="7">
        <v>416.66666666666669</v>
      </c>
    </row>
    <row r="50" spans="2:20" x14ac:dyDescent="0.25">
      <c r="B50" s="29"/>
      <c r="C50" t="s">
        <v>12</v>
      </c>
      <c r="D50" s="23">
        <f>AVERAGE(L48:L51)</f>
        <v>3.75</v>
      </c>
      <c r="E50" s="23">
        <f>AVERAGE(L52:L55)</f>
        <v>3.25</v>
      </c>
      <c r="F50" s="23">
        <f>AVERAGE(L56:L59)</f>
        <v>3.25</v>
      </c>
      <c r="G50" s="23">
        <f>AVERAGE(L60:L63)</f>
        <v>4.25</v>
      </c>
      <c r="I50" s="14">
        <v>64285.714285714283</v>
      </c>
      <c r="J50" s="14">
        <v>59523.809523809519</v>
      </c>
      <c r="K50" s="7">
        <v>5</v>
      </c>
      <c r="L50" s="7">
        <v>5</v>
      </c>
      <c r="M50" s="7">
        <v>6</v>
      </c>
      <c r="N50" s="7">
        <v>8</v>
      </c>
      <c r="O50" s="7">
        <v>13.619047619047619</v>
      </c>
      <c r="P50" s="7">
        <v>17.117261904761904</v>
      </c>
      <c r="Q50" s="6">
        <v>12</v>
      </c>
      <c r="R50" s="6">
        <v>20</v>
      </c>
      <c r="S50" s="7">
        <v>183.33333333333334</v>
      </c>
      <c r="T50" s="7">
        <v>533.33333333333337</v>
      </c>
    </row>
    <row r="51" spans="2:20" x14ac:dyDescent="0.25">
      <c r="B51" s="29" t="s">
        <v>58</v>
      </c>
      <c r="C51" t="s">
        <v>11</v>
      </c>
      <c r="D51" s="23">
        <f>AVERAGE(M48:M51)</f>
        <v>5.5</v>
      </c>
      <c r="E51" s="23">
        <f>AVERAGE(M52:M55)</f>
        <v>7.75</v>
      </c>
      <c r="F51" s="23">
        <f>AVERAGE(M56:M59)</f>
        <v>6</v>
      </c>
      <c r="G51" s="23">
        <f>AVERAGE(M60:M63)</f>
        <v>7</v>
      </c>
      <c r="I51" s="14">
        <v>64285.714285714283</v>
      </c>
      <c r="J51" s="14">
        <v>64285.714285714283</v>
      </c>
      <c r="K51" s="34">
        <v>5</v>
      </c>
      <c r="L51" s="34">
        <v>5</v>
      </c>
      <c r="M51" s="34">
        <v>4</v>
      </c>
      <c r="N51" s="34">
        <v>8</v>
      </c>
      <c r="O51" s="34">
        <v>12.095833333333333</v>
      </c>
      <c r="P51" s="34">
        <v>17.083333333333332</v>
      </c>
      <c r="Q51" s="35">
        <v>13</v>
      </c>
      <c r="R51" s="35">
        <v>20</v>
      </c>
      <c r="S51" s="34">
        <v>333.33333333333337</v>
      </c>
      <c r="T51" s="34">
        <v>633.33333333333337</v>
      </c>
    </row>
    <row r="52" spans="2:20" x14ac:dyDescent="0.25">
      <c r="B52" s="29"/>
      <c r="C52" t="s">
        <v>12</v>
      </c>
      <c r="D52" s="23">
        <f>AVERAGE(N48:N51)</f>
        <v>8</v>
      </c>
      <c r="E52" s="23">
        <f>AVERAGE(N52:N55)</f>
        <v>6.75</v>
      </c>
      <c r="F52" s="23">
        <f>AVERAGE(N56:N59)</f>
        <v>9.5</v>
      </c>
      <c r="G52" s="23">
        <f>AVERAGE(N60:N63)</f>
        <v>5.75</v>
      </c>
      <c r="I52" s="14">
        <v>64285.714285714283</v>
      </c>
      <c r="J52" s="14">
        <v>66666.666666666657</v>
      </c>
      <c r="K52" s="7">
        <v>4</v>
      </c>
      <c r="L52" s="7">
        <v>3</v>
      </c>
      <c r="M52" s="7">
        <v>10</v>
      </c>
      <c r="N52" s="7">
        <v>8</v>
      </c>
      <c r="O52" s="7">
        <v>14.946428571428571</v>
      </c>
      <c r="P52" s="7">
        <v>16.942857142857143</v>
      </c>
      <c r="Q52" s="7">
        <v>14</v>
      </c>
      <c r="R52" s="6">
        <v>17</v>
      </c>
      <c r="S52" s="7">
        <v>350</v>
      </c>
      <c r="T52" s="7">
        <v>350</v>
      </c>
    </row>
    <row r="53" spans="2:20" x14ac:dyDescent="0.25">
      <c r="B53" s="29" t="s">
        <v>59</v>
      </c>
      <c r="C53" t="s">
        <v>11</v>
      </c>
      <c r="D53" s="23">
        <f>AVERAGE(O48:O51)</f>
        <v>13.849404761904761</v>
      </c>
      <c r="E53" s="23">
        <f>AVERAGE(O52:O55)</f>
        <v>14.597916666666665</v>
      </c>
      <c r="F53" s="23">
        <f>AVERAGE(O56:O59)</f>
        <v>13.581696428571428</v>
      </c>
      <c r="G53" s="23">
        <f>AVERAGE(O60:O63)</f>
        <v>14.998809523809523</v>
      </c>
      <c r="I53" s="14">
        <v>64285.714285714283</v>
      </c>
      <c r="J53" s="14">
        <v>59523.809523809519</v>
      </c>
      <c r="K53" s="7">
        <v>3</v>
      </c>
      <c r="L53" s="7">
        <v>4</v>
      </c>
      <c r="M53" s="7">
        <v>5</v>
      </c>
      <c r="N53" s="7">
        <v>8</v>
      </c>
      <c r="O53" s="7">
        <v>14.423809523809524</v>
      </c>
      <c r="P53" s="7">
        <v>18.214285714285712</v>
      </c>
      <c r="Q53" s="7">
        <v>13</v>
      </c>
      <c r="R53" s="6">
        <v>19</v>
      </c>
      <c r="S53" s="7">
        <v>683.33333333333337</v>
      </c>
      <c r="T53" s="7">
        <v>400</v>
      </c>
    </row>
    <row r="54" spans="2:20" x14ac:dyDescent="0.25">
      <c r="B54" s="29"/>
      <c r="C54" t="s">
        <v>12</v>
      </c>
      <c r="D54" s="23">
        <f>AVERAGE(P48:P51)</f>
        <v>16.967708333333331</v>
      </c>
      <c r="E54" s="23">
        <f>AVERAGE(P52:P55)</f>
        <v>17.063095238095237</v>
      </c>
      <c r="F54" s="23">
        <f>AVERAGE(P56:P59)</f>
        <v>16.109548611111109</v>
      </c>
      <c r="G54" s="23">
        <f>AVERAGE(P60:P63)</f>
        <v>15.202380952380953</v>
      </c>
      <c r="I54" s="14">
        <v>57142.857142857138</v>
      </c>
      <c r="J54" s="14">
        <v>57142.857142857138</v>
      </c>
      <c r="K54" s="7">
        <v>5</v>
      </c>
      <c r="L54" s="7">
        <v>2</v>
      </c>
      <c r="M54" s="7">
        <v>7</v>
      </c>
      <c r="N54" s="7">
        <v>9</v>
      </c>
      <c r="O54" s="7">
        <v>14.892857142857142</v>
      </c>
      <c r="P54" s="7">
        <v>17.761904761904763</v>
      </c>
      <c r="Q54" s="7">
        <v>12</v>
      </c>
      <c r="R54" s="6">
        <v>19</v>
      </c>
      <c r="S54" s="7">
        <v>466.66666666666674</v>
      </c>
      <c r="T54" s="7">
        <v>666.66666666666674</v>
      </c>
    </row>
    <row r="55" spans="2:20" x14ac:dyDescent="0.25">
      <c r="B55" s="29" t="s">
        <v>60</v>
      </c>
      <c r="C55" t="s">
        <v>11</v>
      </c>
      <c r="D55">
        <f>AVERAGE(Q48:Q51)</f>
        <v>13</v>
      </c>
      <c r="E55" s="23">
        <f>AVERAGE(Q52:Q55)</f>
        <v>13</v>
      </c>
      <c r="F55">
        <f>AVERAGE(Q56:Q59)</f>
        <v>13</v>
      </c>
      <c r="G55" s="23">
        <f>MEDIAN(Q60:Q62)</f>
        <v>14</v>
      </c>
      <c r="I55" s="14">
        <v>57142.857142857138</v>
      </c>
      <c r="J55" s="14">
        <v>64285.714285714283</v>
      </c>
      <c r="K55" s="34">
        <v>4</v>
      </c>
      <c r="L55" s="34">
        <v>4</v>
      </c>
      <c r="M55" s="34">
        <v>9</v>
      </c>
      <c r="N55" s="34">
        <v>2</v>
      </c>
      <c r="O55" s="34">
        <v>14.128571428571428</v>
      </c>
      <c r="P55" s="34">
        <v>15.333333333333334</v>
      </c>
      <c r="Q55" s="34">
        <v>13</v>
      </c>
      <c r="R55" s="35">
        <v>21</v>
      </c>
      <c r="S55" s="34">
        <v>366.66666666666669</v>
      </c>
      <c r="T55" s="34">
        <v>416.66666666666669</v>
      </c>
    </row>
    <row r="56" spans="2:20" x14ac:dyDescent="0.25">
      <c r="B56" s="29"/>
      <c r="C56" t="s">
        <v>12</v>
      </c>
      <c r="D56">
        <f>AVERAGE(R48:R51)</f>
        <v>20.5</v>
      </c>
      <c r="E56">
        <f>AVERAGE(R52:R55)</f>
        <v>19</v>
      </c>
      <c r="F56">
        <f>AVERAGE(R56:R59)</f>
        <v>19.75</v>
      </c>
      <c r="G56">
        <f>AVERAGE(R60:R63)</f>
        <v>18.5</v>
      </c>
      <c r="I56" s="14">
        <v>64285.714285714283</v>
      </c>
      <c r="J56" s="14">
        <v>64285.714285714283</v>
      </c>
      <c r="K56" s="7">
        <v>5</v>
      </c>
      <c r="L56" s="7">
        <v>3</v>
      </c>
      <c r="M56" s="7">
        <v>8</v>
      </c>
      <c r="N56" s="7">
        <v>9</v>
      </c>
      <c r="O56" s="7">
        <v>14.507142857142856</v>
      </c>
      <c r="P56" s="7">
        <v>16.946428571428573</v>
      </c>
      <c r="Q56" s="6">
        <v>13</v>
      </c>
      <c r="R56" s="6">
        <v>19</v>
      </c>
      <c r="S56" s="7">
        <v>300</v>
      </c>
      <c r="T56" s="7">
        <v>800.00000000000011</v>
      </c>
    </row>
    <row r="57" spans="2:20" x14ac:dyDescent="0.25">
      <c r="B57" s="29" t="s">
        <v>61</v>
      </c>
      <c r="C57" t="s">
        <v>11</v>
      </c>
      <c r="D57" s="23">
        <f>AVERAGE(S48:S51)</f>
        <v>354.16666666666674</v>
      </c>
      <c r="E57" s="23">
        <f>AVERAGE(S52:S55)</f>
        <v>466.66666666666674</v>
      </c>
      <c r="F57" s="23">
        <f>AVERAGE(S56:S59)</f>
        <v>714.35185185185196</v>
      </c>
      <c r="G57" s="23">
        <f>AVERAGE(S60:S63)</f>
        <v>554.16666666666663</v>
      </c>
      <c r="I57" s="14">
        <v>66666.666666666657</v>
      </c>
      <c r="J57" s="14">
        <v>30952.38095238095</v>
      </c>
      <c r="K57" s="7">
        <v>4</v>
      </c>
      <c r="L57" s="7">
        <v>3</v>
      </c>
      <c r="M57" s="7">
        <v>7</v>
      </c>
      <c r="N57" s="7">
        <v>19</v>
      </c>
      <c r="O57" s="7">
        <v>14.833333333333334</v>
      </c>
      <c r="P57" s="7">
        <v>19.321428571428569</v>
      </c>
      <c r="Q57" s="6">
        <v>14</v>
      </c>
      <c r="R57" s="6">
        <v>20</v>
      </c>
      <c r="S57" s="7">
        <v>1240.7407407407409</v>
      </c>
      <c r="T57" s="7">
        <v>766.66666666666674</v>
      </c>
    </row>
    <row r="58" spans="2:20" x14ac:dyDescent="0.25">
      <c r="B58" s="29"/>
      <c r="C58" t="s">
        <v>12</v>
      </c>
      <c r="D58" s="23">
        <f>AVERAGE(T48:T51)</f>
        <v>570.83333333333337</v>
      </c>
      <c r="E58" s="23">
        <f>AVERAGE(T52:T55)</f>
        <v>458.33333333333337</v>
      </c>
      <c r="F58" s="23">
        <f>AVERAGE(T56:T59)</f>
        <v>625.00000000000011</v>
      </c>
      <c r="G58" s="23">
        <f>AVERAGE(T60:T63)</f>
        <v>625</v>
      </c>
      <c r="I58" s="14">
        <v>66666.666666666657</v>
      </c>
      <c r="J58" s="14">
        <v>64285.714285714283</v>
      </c>
      <c r="K58" s="7">
        <v>3</v>
      </c>
      <c r="L58" s="7">
        <v>4</v>
      </c>
      <c r="M58" s="7">
        <v>5</v>
      </c>
      <c r="N58" s="7">
        <v>7</v>
      </c>
      <c r="O58" s="7">
        <v>13.148809523809524</v>
      </c>
      <c r="P58" s="7">
        <v>16.100892857142856</v>
      </c>
      <c r="Q58" s="6">
        <v>13</v>
      </c>
      <c r="R58" s="6">
        <v>18</v>
      </c>
      <c r="S58" s="7">
        <v>633.33333333333337</v>
      </c>
      <c r="T58" s="7">
        <v>350</v>
      </c>
    </row>
    <row r="59" spans="2:20" x14ac:dyDescent="0.25">
      <c r="B59" s="29" t="s">
        <v>49</v>
      </c>
      <c r="C59" t="s">
        <v>11</v>
      </c>
      <c r="D59" s="28">
        <f>AVERAGE(I48:I51)</f>
        <v>63095.238095238092</v>
      </c>
      <c r="E59" s="28">
        <f>AVERAGE(I52:I55)</f>
        <v>60714.28571428571</v>
      </c>
      <c r="F59" s="28">
        <f>AVERAGE(I56:I59)</f>
        <v>63690.476190476184</v>
      </c>
      <c r="G59" s="28">
        <f>AVERAGE(I60:I63)</f>
        <v>65476.190476190466</v>
      </c>
      <c r="I59" s="14">
        <v>57142.857142857138</v>
      </c>
      <c r="J59" s="14">
        <v>59523.809523809519</v>
      </c>
      <c r="K59" s="34">
        <v>3</v>
      </c>
      <c r="L59" s="34">
        <v>3</v>
      </c>
      <c r="M59" s="34">
        <v>4</v>
      </c>
      <c r="N59" s="34">
        <v>3</v>
      </c>
      <c r="O59" s="34">
        <v>11.8375</v>
      </c>
      <c r="P59" s="34">
        <v>12.069444444444445</v>
      </c>
      <c r="Q59" s="35">
        <v>12</v>
      </c>
      <c r="R59" s="35">
        <v>22</v>
      </c>
      <c r="S59" s="34">
        <v>683.33333333333337</v>
      </c>
      <c r="T59" s="34">
        <v>583.33333333333337</v>
      </c>
    </row>
    <row r="60" spans="2:20" x14ac:dyDescent="0.25">
      <c r="B60" s="29"/>
      <c r="C60" t="s">
        <v>12</v>
      </c>
      <c r="D60" s="28">
        <f>AVERAGE(J48:J51)</f>
        <v>62500</v>
      </c>
      <c r="E60" s="28">
        <f>AVERAGE(J52:J55)</f>
        <v>61904.761904761901</v>
      </c>
      <c r="F60" s="28">
        <f>AVERAGE(J56:J59)</f>
        <v>54761.904761904763</v>
      </c>
      <c r="G60" s="28">
        <f>AVERAGE(J60:J63)</f>
        <v>60119.047619047618</v>
      </c>
      <c r="I60" s="14">
        <v>66666.666666666657</v>
      </c>
      <c r="J60" s="14">
        <v>66666.666666666657</v>
      </c>
      <c r="K60" s="7">
        <v>3</v>
      </c>
      <c r="L60" s="7">
        <v>5</v>
      </c>
      <c r="M60" s="7">
        <v>7</v>
      </c>
      <c r="N60" s="7">
        <v>6</v>
      </c>
      <c r="O60" s="7">
        <v>16.926785714285714</v>
      </c>
      <c r="P60" s="7">
        <v>14.878571428571428</v>
      </c>
      <c r="Q60" s="7">
        <v>13</v>
      </c>
      <c r="R60" s="6">
        <v>18</v>
      </c>
      <c r="S60" s="7">
        <v>516.66666666666663</v>
      </c>
      <c r="T60" s="7">
        <v>716.66666666666663</v>
      </c>
    </row>
    <row r="61" spans="2:20" x14ac:dyDescent="0.25">
      <c r="I61" s="14">
        <v>66666.666666666657</v>
      </c>
      <c r="J61" s="14">
        <v>52380.952380952382</v>
      </c>
      <c r="K61" s="7">
        <v>5</v>
      </c>
      <c r="L61" s="7">
        <v>3</v>
      </c>
      <c r="M61" s="7">
        <v>9</v>
      </c>
      <c r="N61" s="7">
        <v>8</v>
      </c>
      <c r="O61" s="7">
        <v>15.907738095238095</v>
      </c>
      <c r="P61" s="7">
        <v>18.317857142857143</v>
      </c>
      <c r="Q61" s="7">
        <v>14</v>
      </c>
      <c r="R61" s="6">
        <v>16</v>
      </c>
      <c r="S61" s="7">
        <v>616.66666666666663</v>
      </c>
      <c r="T61" s="7">
        <v>233.33333333333331</v>
      </c>
    </row>
    <row r="62" spans="2:20" x14ac:dyDescent="0.25">
      <c r="I62" s="14">
        <v>66666.666666666657</v>
      </c>
      <c r="J62" s="14">
        <v>57142.857142857138</v>
      </c>
      <c r="K62" s="7">
        <v>5</v>
      </c>
      <c r="L62" s="7">
        <v>4</v>
      </c>
      <c r="M62" s="7">
        <v>6</v>
      </c>
      <c r="N62" s="7">
        <v>5</v>
      </c>
      <c r="O62" s="7">
        <v>14.25</v>
      </c>
      <c r="P62" s="7">
        <v>13.904761904761905</v>
      </c>
      <c r="Q62" s="7">
        <v>16</v>
      </c>
      <c r="R62" s="6">
        <v>21</v>
      </c>
      <c r="S62" s="7">
        <v>500</v>
      </c>
      <c r="T62" s="7">
        <v>783.33333333333337</v>
      </c>
    </row>
    <row r="63" spans="2:20" ht="15.75" thickBot="1" x14ac:dyDescent="0.3">
      <c r="I63" s="14">
        <v>61904.761904761901</v>
      </c>
      <c r="J63" s="14">
        <v>64285.714285714283</v>
      </c>
      <c r="K63" s="9">
        <v>5</v>
      </c>
      <c r="L63" s="9">
        <v>5</v>
      </c>
      <c r="M63" s="9">
        <v>6</v>
      </c>
      <c r="N63" s="9">
        <v>4</v>
      </c>
      <c r="O63" s="9">
        <v>12.910714285714286</v>
      </c>
      <c r="P63" s="9">
        <v>13.708333333333334</v>
      </c>
      <c r="Q63" s="9">
        <v>14</v>
      </c>
      <c r="R63" s="8">
        <v>19</v>
      </c>
      <c r="S63" s="9">
        <v>583.33333333333337</v>
      </c>
      <c r="T63" s="9">
        <v>766.66666666666663</v>
      </c>
    </row>
    <row r="64" spans="2:20" x14ac:dyDescent="0.25">
      <c r="I64" s="28">
        <f>AVERAGE(I48:I63)</f>
        <v>63244.047619047604</v>
      </c>
      <c r="J64" s="28">
        <f t="shared" ref="J64" si="3">AVERAGE(J48:J63)</f>
        <v>59821.428571428572</v>
      </c>
    </row>
  </sheetData>
  <mergeCells count="21">
    <mergeCell ref="S46:T46"/>
    <mergeCell ref="I46:J46"/>
    <mergeCell ref="K46:L46"/>
    <mergeCell ref="M46:N46"/>
    <mergeCell ref="O46:P46"/>
    <mergeCell ref="Q46:R46"/>
    <mergeCell ref="O2:P2"/>
    <mergeCell ref="R2:S2"/>
    <mergeCell ref="C2:D2"/>
    <mergeCell ref="E2:F2"/>
    <mergeCell ref="G2:H2"/>
    <mergeCell ref="I2:J2"/>
    <mergeCell ref="K2:L2"/>
    <mergeCell ref="M2:N2"/>
    <mergeCell ref="H24:I24"/>
    <mergeCell ref="C21:F21"/>
    <mergeCell ref="L24:M24"/>
    <mergeCell ref="J24:K24"/>
    <mergeCell ref="N24:O24"/>
    <mergeCell ref="P24:Q24"/>
    <mergeCell ref="R24:S2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2"/>
  <sheetViews>
    <sheetView tabSelected="1" topLeftCell="L4" workbookViewId="0">
      <selection activeCell="S26" sqref="S26"/>
    </sheetView>
  </sheetViews>
  <sheetFormatPr defaultRowHeight="15" x14ac:dyDescent="0.25"/>
  <cols>
    <col min="4" max="7" width="10.5703125" bestFit="1" customWidth="1"/>
    <col min="9" max="10" width="10.5703125" bestFit="1" customWidth="1"/>
    <col min="18" max="21" width="10.5703125" bestFit="1" customWidth="1"/>
  </cols>
  <sheetData>
    <row r="2" spans="3:20" ht="15.75" thickBot="1" x14ac:dyDescent="0.3">
      <c r="C2" t="s">
        <v>0</v>
      </c>
      <c r="D2" s="42" t="s">
        <v>2</v>
      </c>
      <c r="E2" s="42"/>
      <c r="F2" s="43" t="s">
        <v>21</v>
      </c>
      <c r="G2" s="43"/>
      <c r="H2" s="42" t="s">
        <v>22</v>
      </c>
      <c r="I2" s="42"/>
      <c r="J2" s="42" t="s">
        <v>5</v>
      </c>
      <c r="K2" s="42"/>
      <c r="L2" s="43" t="s">
        <v>23</v>
      </c>
      <c r="M2" s="43"/>
      <c r="N2" s="43" t="s">
        <v>24</v>
      </c>
      <c r="O2" s="43"/>
      <c r="P2" s="42" t="s">
        <v>25</v>
      </c>
      <c r="Q2" s="42"/>
      <c r="R2" s="42" t="s">
        <v>49</v>
      </c>
      <c r="S2" s="42"/>
    </row>
    <row r="3" spans="3:20" ht="30.75" thickBot="1" x14ac:dyDescent="0.3">
      <c r="C3" s="1" t="s">
        <v>26</v>
      </c>
      <c r="D3" s="2" t="s">
        <v>11</v>
      </c>
      <c r="E3" s="2" t="s">
        <v>12</v>
      </c>
      <c r="F3" s="2" t="s">
        <v>11</v>
      </c>
      <c r="G3" s="2" t="s">
        <v>12</v>
      </c>
      <c r="H3" s="2" t="s">
        <v>11</v>
      </c>
      <c r="I3" s="2" t="s">
        <v>12</v>
      </c>
      <c r="J3" s="1" t="s">
        <v>11</v>
      </c>
      <c r="K3" s="1" t="s">
        <v>12</v>
      </c>
      <c r="L3" s="1" t="s">
        <v>11</v>
      </c>
      <c r="M3" s="1" t="s">
        <v>12</v>
      </c>
      <c r="N3" s="1" t="s">
        <v>11</v>
      </c>
      <c r="O3" s="1" t="s">
        <v>12</v>
      </c>
      <c r="P3" s="1" t="s">
        <v>11</v>
      </c>
      <c r="Q3" s="1" t="s">
        <v>12</v>
      </c>
      <c r="R3" s="1" t="s">
        <v>48</v>
      </c>
      <c r="S3" s="1" t="s">
        <v>47</v>
      </c>
    </row>
    <row r="4" spans="3:20" x14ac:dyDescent="0.25">
      <c r="C4" s="20" t="s">
        <v>31</v>
      </c>
      <c r="D4" s="5">
        <v>23.15</v>
      </c>
      <c r="E4" s="11">
        <v>23.5</v>
      </c>
      <c r="F4" s="5">
        <v>31</v>
      </c>
      <c r="G4" s="11">
        <v>22</v>
      </c>
      <c r="H4" s="5">
        <v>5</v>
      </c>
      <c r="I4" s="11">
        <v>3</v>
      </c>
      <c r="J4" s="5">
        <v>5</v>
      </c>
      <c r="K4" s="11">
        <v>10</v>
      </c>
      <c r="L4" s="5">
        <v>14.5875</v>
      </c>
      <c r="M4" s="11">
        <v>16.553571428571427</v>
      </c>
      <c r="N4" s="4">
        <v>13</v>
      </c>
      <c r="O4" s="10">
        <v>22</v>
      </c>
      <c r="P4" s="5">
        <v>333.33333333333337</v>
      </c>
      <c r="Q4" s="11">
        <v>700</v>
      </c>
      <c r="R4" s="14">
        <v>61904.761904761901</v>
      </c>
      <c r="S4" s="14">
        <v>61904.761904761901</v>
      </c>
      <c r="T4" s="28">
        <f>AVERAGE(R4:S7)</f>
        <v>62797.619047619039</v>
      </c>
    </row>
    <row r="5" spans="3:20" x14ac:dyDescent="0.25">
      <c r="C5" s="21" t="s">
        <v>32</v>
      </c>
      <c r="D5" s="7">
        <v>23.375</v>
      </c>
      <c r="E5" s="7">
        <v>20.925000000000001</v>
      </c>
      <c r="F5" s="7">
        <v>47</v>
      </c>
      <c r="G5" s="7">
        <v>15</v>
      </c>
      <c r="H5" s="7">
        <v>5</v>
      </c>
      <c r="I5" s="7">
        <v>2</v>
      </c>
      <c r="J5" s="7">
        <v>7</v>
      </c>
      <c r="K5" s="7">
        <v>6</v>
      </c>
      <c r="L5" s="7">
        <v>15.095238095238095</v>
      </c>
      <c r="M5" s="7">
        <v>17.116666666666667</v>
      </c>
      <c r="N5" s="6">
        <v>14</v>
      </c>
      <c r="O5" s="6">
        <v>20</v>
      </c>
      <c r="P5" s="7">
        <v>566.66666666666674</v>
      </c>
      <c r="Q5" s="7">
        <v>416.66666666666669</v>
      </c>
      <c r="R5" s="14">
        <v>61904.761904761901</v>
      </c>
      <c r="S5" s="14">
        <v>64285.714285714283</v>
      </c>
    </row>
    <row r="6" spans="3:20" x14ac:dyDescent="0.25">
      <c r="C6" s="21" t="s">
        <v>33</v>
      </c>
      <c r="D6" s="7">
        <v>24.025000000000002</v>
      </c>
      <c r="E6" s="7">
        <v>21.075000000000003</v>
      </c>
      <c r="F6" s="7">
        <v>19</v>
      </c>
      <c r="G6" s="7">
        <v>27</v>
      </c>
      <c r="H6" s="7">
        <v>5</v>
      </c>
      <c r="I6" s="7">
        <v>5</v>
      </c>
      <c r="J6" s="7">
        <v>6</v>
      </c>
      <c r="K6" s="7">
        <v>8</v>
      </c>
      <c r="L6" s="7">
        <v>13.619047619047619</v>
      </c>
      <c r="M6" s="7">
        <v>17.117261904761904</v>
      </c>
      <c r="N6" s="6">
        <v>12</v>
      </c>
      <c r="O6" s="6">
        <v>20</v>
      </c>
      <c r="P6" s="7">
        <v>183.33333333333334</v>
      </c>
      <c r="Q6" s="7">
        <v>533.33333333333337</v>
      </c>
      <c r="R6" s="14">
        <v>64285.714285714283</v>
      </c>
      <c r="S6" s="14">
        <v>59523.809523809519</v>
      </c>
    </row>
    <row r="7" spans="3:20" x14ac:dyDescent="0.25">
      <c r="C7" s="22" t="s">
        <v>34</v>
      </c>
      <c r="D7" s="7">
        <v>25.125</v>
      </c>
      <c r="E7" s="7">
        <v>25.4</v>
      </c>
      <c r="F7" s="7">
        <v>30</v>
      </c>
      <c r="G7" s="7">
        <v>28</v>
      </c>
      <c r="H7" s="7">
        <v>5</v>
      </c>
      <c r="I7" s="7">
        <v>5</v>
      </c>
      <c r="J7" s="7">
        <v>4</v>
      </c>
      <c r="K7" s="7">
        <v>8</v>
      </c>
      <c r="L7" s="7">
        <v>12.095833333333333</v>
      </c>
      <c r="M7" s="7">
        <v>17.083333333333332</v>
      </c>
      <c r="N7" s="6">
        <v>13</v>
      </c>
      <c r="O7" s="6">
        <v>20</v>
      </c>
      <c r="P7" s="7">
        <v>333.33333333333337</v>
      </c>
      <c r="Q7" s="7">
        <v>633.33333333333337</v>
      </c>
      <c r="R7" s="14">
        <v>64285.714285714283</v>
      </c>
      <c r="S7" s="14">
        <v>64285.714285714283</v>
      </c>
    </row>
    <row r="8" spans="3:20" x14ac:dyDescent="0.25">
      <c r="C8" s="25" t="s">
        <v>35</v>
      </c>
      <c r="D8" s="7">
        <v>30.55</v>
      </c>
      <c r="E8" s="7">
        <v>23.450000000000003</v>
      </c>
      <c r="F8" s="7">
        <v>25</v>
      </c>
      <c r="G8" s="7">
        <v>19</v>
      </c>
      <c r="H8" s="7">
        <v>4</v>
      </c>
      <c r="I8" s="7">
        <v>3</v>
      </c>
      <c r="J8" s="7">
        <v>10</v>
      </c>
      <c r="K8" s="7">
        <v>8</v>
      </c>
      <c r="L8" s="7">
        <v>14.946428571428571</v>
      </c>
      <c r="M8" s="7">
        <v>16.942857142857143</v>
      </c>
      <c r="N8" s="7">
        <v>14</v>
      </c>
      <c r="O8" s="6">
        <v>17</v>
      </c>
      <c r="P8" s="7">
        <v>350</v>
      </c>
      <c r="Q8" s="7">
        <v>350</v>
      </c>
      <c r="R8" s="14">
        <v>64285.714285714283</v>
      </c>
      <c r="S8" s="14">
        <v>66666.666666666657</v>
      </c>
      <c r="T8" s="28">
        <f>AVERAGE(R8:S11)</f>
        <v>61309.523809523809</v>
      </c>
    </row>
    <row r="9" spans="3:20" x14ac:dyDescent="0.25">
      <c r="C9" s="21" t="s">
        <v>36</v>
      </c>
      <c r="D9" s="7">
        <v>21.950000000000003</v>
      </c>
      <c r="E9" s="7">
        <v>24.475000000000001</v>
      </c>
      <c r="F9" s="7">
        <v>20</v>
      </c>
      <c r="G9" s="7">
        <v>21</v>
      </c>
      <c r="H9" s="7">
        <v>3</v>
      </c>
      <c r="I9" s="7">
        <v>4</v>
      </c>
      <c r="J9" s="7">
        <v>5</v>
      </c>
      <c r="K9" s="7">
        <v>8</v>
      </c>
      <c r="L9" s="7">
        <v>14.423809523809524</v>
      </c>
      <c r="M9" s="7">
        <v>18.214285714285712</v>
      </c>
      <c r="N9" s="7">
        <v>13</v>
      </c>
      <c r="O9" s="6">
        <v>19</v>
      </c>
      <c r="P9" s="7">
        <v>683.33333333333337</v>
      </c>
      <c r="Q9" s="7">
        <v>400</v>
      </c>
      <c r="R9" s="14">
        <v>64285.714285714283</v>
      </c>
      <c r="S9" s="14">
        <v>59523.809523809519</v>
      </c>
    </row>
    <row r="10" spans="3:20" x14ac:dyDescent="0.25">
      <c r="C10" s="21" t="s">
        <v>37</v>
      </c>
      <c r="D10" s="7">
        <v>20.2</v>
      </c>
      <c r="E10" s="7">
        <v>28.2</v>
      </c>
      <c r="F10" s="7">
        <v>29</v>
      </c>
      <c r="G10" s="7">
        <v>30</v>
      </c>
      <c r="H10" s="7">
        <v>5</v>
      </c>
      <c r="I10" s="7">
        <v>2</v>
      </c>
      <c r="J10" s="7">
        <v>7</v>
      </c>
      <c r="K10" s="7">
        <v>9</v>
      </c>
      <c r="L10" s="7">
        <v>14.892857142857142</v>
      </c>
      <c r="M10" s="7">
        <v>17.761904761904763</v>
      </c>
      <c r="N10" s="7">
        <v>12</v>
      </c>
      <c r="O10" s="6">
        <v>19</v>
      </c>
      <c r="P10" s="7">
        <v>466.66666666666674</v>
      </c>
      <c r="Q10" s="7">
        <v>666.66666666666674</v>
      </c>
      <c r="R10" s="14">
        <v>57142.857142857138</v>
      </c>
      <c r="S10" s="14">
        <v>57142.857142857138</v>
      </c>
    </row>
    <row r="11" spans="3:20" x14ac:dyDescent="0.25">
      <c r="C11" s="22" t="s">
        <v>38</v>
      </c>
      <c r="D11" s="7">
        <v>21.25</v>
      </c>
      <c r="E11" s="7">
        <v>26.875</v>
      </c>
      <c r="F11" s="7">
        <v>27</v>
      </c>
      <c r="G11" s="7">
        <v>22</v>
      </c>
      <c r="H11" s="7">
        <v>4</v>
      </c>
      <c r="I11" s="7">
        <v>4</v>
      </c>
      <c r="J11" s="7">
        <v>9</v>
      </c>
      <c r="K11" s="7">
        <v>2</v>
      </c>
      <c r="L11" s="7">
        <v>14.128571428571428</v>
      </c>
      <c r="M11" s="7">
        <v>15.333333333333334</v>
      </c>
      <c r="N11" s="7">
        <v>13</v>
      </c>
      <c r="O11" s="6">
        <v>21</v>
      </c>
      <c r="P11" s="7">
        <v>366.66666666666669</v>
      </c>
      <c r="Q11" s="7">
        <v>416.66666666666669</v>
      </c>
      <c r="R11" s="14">
        <v>57142.857142857138</v>
      </c>
      <c r="S11" s="14">
        <v>64285.714285714283</v>
      </c>
    </row>
    <row r="12" spans="3:20" x14ac:dyDescent="0.25">
      <c r="C12" s="25" t="s">
        <v>39</v>
      </c>
      <c r="D12" s="7">
        <v>25.024999999999999</v>
      </c>
      <c r="E12" s="7">
        <v>30.324999999999999</v>
      </c>
      <c r="F12" s="7">
        <v>25</v>
      </c>
      <c r="G12" s="7">
        <v>41</v>
      </c>
      <c r="H12" s="7">
        <v>5</v>
      </c>
      <c r="I12" s="7">
        <v>3</v>
      </c>
      <c r="J12" s="7">
        <v>8</v>
      </c>
      <c r="K12" s="7">
        <v>9</v>
      </c>
      <c r="L12" s="7">
        <v>14.507142857142856</v>
      </c>
      <c r="M12" s="7">
        <v>16.946428571428573</v>
      </c>
      <c r="N12" s="6">
        <v>13</v>
      </c>
      <c r="O12" s="6">
        <v>19</v>
      </c>
      <c r="P12" s="7">
        <v>300</v>
      </c>
      <c r="Q12" s="7">
        <v>800.00000000000011</v>
      </c>
      <c r="R12" s="14">
        <v>64285.714285714283</v>
      </c>
      <c r="S12" s="14">
        <v>64285.714285714283</v>
      </c>
      <c r="T12" s="28">
        <f>AVERAGE(R12:S15)</f>
        <v>59226.190476190473</v>
      </c>
    </row>
    <row r="13" spans="3:20" x14ac:dyDescent="0.25">
      <c r="C13" s="21" t="s">
        <v>40</v>
      </c>
      <c r="D13" s="7">
        <v>25.775000000000002</v>
      </c>
      <c r="E13" s="7">
        <v>26.1</v>
      </c>
      <c r="F13" s="7">
        <v>39</v>
      </c>
      <c r="G13" s="7">
        <v>28</v>
      </c>
      <c r="H13" s="7">
        <v>4</v>
      </c>
      <c r="I13" s="7">
        <v>3</v>
      </c>
      <c r="J13" s="7">
        <v>7</v>
      </c>
      <c r="K13" s="7">
        <v>19</v>
      </c>
      <c r="L13" s="7">
        <v>14.833333333333334</v>
      </c>
      <c r="M13" s="7">
        <v>19.321428571428569</v>
      </c>
      <c r="N13" s="6">
        <v>14</v>
      </c>
      <c r="O13" s="6">
        <v>20</v>
      </c>
      <c r="P13" s="7">
        <v>1240.7407407407409</v>
      </c>
      <c r="Q13" s="7">
        <v>766.66666666666674</v>
      </c>
      <c r="R13" s="14">
        <v>66666.666666666657</v>
      </c>
      <c r="S13" s="14">
        <v>30952.38095238095</v>
      </c>
    </row>
    <row r="14" spans="3:20" x14ac:dyDescent="0.25">
      <c r="C14" s="21" t="s">
        <v>41</v>
      </c>
      <c r="D14" s="7">
        <v>23.2</v>
      </c>
      <c r="E14" s="7">
        <v>25.024999999999999</v>
      </c>
      <c r="F14" s="7">
        <v>34</v>
      </c>
      <c r="G14" s="7">
        <v>16</v>
      </c>
      <c r="H14" s="7">
        <v>3</v>
      </c>
      <c r="I14" s="7">
        <v>4</v>
      </c>
      <c r="J14" s="7">
        <v>5</v>
      </c>
      <c r="K14" s="7">
        <v>7</v>
      </c>
      <c r="L14" s="7">
        <v>13.148809523809524</v>
      </c>
      <c r="M14" s="7">
        <v>16.100892857142856</v>
      </c>
      <c r="N14" s="6">
        <v>13</v>
      </c>
      <c r="O14" s="6">
        <v>18</v>
      </c>
      <c r="P14" s="7">
        <v>633.33333333333337</v>
      </c>
      <c r="Q14" s="7">
        <v>350</v>
      </c>
      <c r="R14" s="14">
        <v>66666.666666666657</v>
      </c>
      <c r="S14" s="14">
        <v>64285.714285714283</v>
      </c>
    </row>
    <row r="15" spans="3:20" x14ac:dyDescent="0.25">
      <c r="C15" s="22" t="s">
        <v>42</v>
      </c>
      <c r="D15" s="7">
        <v>25.15</v>
      </c>
      <c r="E15" s="7">
        <v>23.599999999999998</v>
      </c>
      <c r="F15" s="7">
        <v>49</v>
      </c>
      <c r="G15" s="7">
        <v>17</v>
      </c>
      <c r="H15" s="7">
        <v>3</v>
      </c>
      <c r="I15" s="7">
        <v>3</v>
      </c>
      <c r="J15" s="7">
        <v>4</v>
      </c>
      <c r="K15" s="7">
        <v>3</v>
      </c>
      <c r="L15" s="7">
        <v>11.8375</v>
      </c>
      <c r="M15" s="7">
        <v>12.069444444444445</v>
      </c>
      <c r="N15" s="6">
        <v>12</v>
      </c>
      <c r="O15" s="6">
        <v>22</v>
      </c>
      <c r="P15" s="7">
        <v>683.33333333333337</v>
      </c>
      <c r="Q15" s="7">
        <v>583.33333333333337</v>
      </c>
      <c r="R15" s="14">
        <v>57142.857142857138</v>
      </c>
      <c r="S15" s="14">
        <v>59523.809523809519</v>
      </c>
    </row>
    <row r="16" spans="3:20" x14ac:dyDescent="0.25">
      <c r="C16" s="25" t="s">
        <v>43</v>
      </c>
      <c r="D16" s="7">
        <v>28.3</v>
      </c>
      <c r="E16" s="7">
        <v>25.475000000000001</v>
      </c>
      <c r="F16" s="7">
        <v>29</v>
      </c>
      <c r="G16" s="7">
        <v>22</v>
      </c>
      <c r="H16" s="7">
        <v>3</v>
      </c>
      <c r="I16" s="7">
        <v>5</v>
      </c>
      <c r="J16" s="7">
        <v>7</v>
      </c>
      <c r="K16" s="7">
        <v>6</v>
      </c>
      <c r="L16" s="7">
        <v>16.926785714285714</v>
      </c>
      <c r="M16" s="7">
        <v>14.878571428571428</v>
      </c>
      <c r="N16" s="7">
        <v>13</v>
      </c>
      <c r="O16" s="6">
        <v>18</v>
      </c>
      <c r="P16" s="7">
        <v>516.66666666666663</v>
      </c>
      <c r="Q16" s="7">
        <v>716.66666666666663</v>
      </c>
      <c r="R16" s="14">
        <v>66666.666666666657</v>
      </c>
      <c r="S16" s="14">
        <v>66666.666666666657</v>
      </c>
      <c r="T16" s="28">
        <f>AVERAGE(R16:S19)</f>
        <v>62797.619047619046</v>
      </c>
    </row>
    <row r="17" spans="3:20" x14ac:dyDescent="0.25">
      <c r="C17" s="21" t="s">
        <v>44</v>
      </c>
      <c r="D17" s="7">
        <v>27.074999999999999</v>
      </c>
      <c r="E17" s="7">
        <v>23.275000000000002</v>
      </c>
      <c r="F17" s="7">
        <v>66</v>
      </c>
      <c r="G17" s="7">
        <v>24</v>
      </c>
      <c r="H17" s="7">
        <v>5</v>
      </c>
      <c r="I17" s="7">
        <v>3</v>
      </c>
      <c r="J17" s="7">
        <v>9</v>
      </c>
      <c r="K17" s="7">
        <v>8</v>
      </c>
      <c r="L17" s="7">
        <v>15.907738095238095</v>
      </c>
      <c r="M17" s="7">
        <v>18.317857142857143</v>
      </c>
      <c r="N17" s="7">
        <v>14</v>
      </c>
      <c r="O17" s="6">
        <v>16</v>
      </c>
      <c r="P17" s="7">
        <v>616.66666666666663</v>
      </c>
      <c r="Q17" s="7">
        <v>233.33333333333331</v>
      </c>
      <c r="R17" s="14">
        <v>66666.666666666657</v>
      </c>
      <c r="S17" s="14">
        <v>52380.952380952382</v>
      </c>
    </row>
    <row r="18" spans="3:20" x14ac:dyDescent="0.25">
      <c r="C18" s="21" t="s">
        <v>45</v>
      </c>
      <c r="D18" s="7">
        <v>20.2</v>
      </c>
      <c r="E18" s="7">
        <v>22.3</v>
      </c>
      <c r="F18" s="7">
        <v>32</v>
      </c>
      <c r="G18" s="7">
        <v>18</v>
      </c>
      <c r="H18" s="7">
        <v>5</v>
      </c>
      <c r="I18" s="7">
        <v>4</v>
      </c>
      <c r="J18" s="7">
        <v>6</v>
      </c>
      <c r="K18" s="7">
        <v>5</v>
      </c>
      <c r="L18" s="7">
        <v>14.25</v>
      </c>
      <c r="M18" s="7">
        <v>13.904761904761905</v>
      </c>
      <c r="N18" s="7">
        <v>16</v>
      </c>
      <c r="O18" s="6">
        <v>21</v>
      </c>
      <c r="P18" s="7">
        <v>500</v>
      </c>
      <c r="Q18" s="7">
        <v>783.33333333333337</v>
      </c>
      <c r="R18" s="14">
        <v>66666.666666666657</v>
      </c>
      <c r="S18" s="14">
        <v>57142.857142857138</v>
      </c>
    </row>
    <row r="19" spans="3:20" ht="15.75" thickBot="1" x14ac:dyDescent="0.3">
      <c r="C19" s="26" t="s">
        <v>46</v>
      </c>
      <c r="D19" s="9">
        <v>26.774999999999999</v>
      </c>
      <c r="E19" s="9">
        <v>25.574999999999999</v>
      </c>
      <c r="F19" s="9">
        <v>37</v>
      </c>
      <c r="G19" s="9">
        <v>30</v>
      </c>
      <c r="H19" s="9">
        <v>5</v>
      </c>
      <c r="I19" s="9">
        <v>5</v>
      </c>
      <c r="J19" s="9">
        <v>6</v>
      </c>
      <c r="K19" s="9">
        <v>4</v>
      </c>
      <c r="L19" s="9">
        <v>12.910714285714286</v>
      </c>
      <c r="M19" s="9">
        <v>13.708333333333334</v>
      </c>
      <c r="N19" s="9">
        <v>14</v>
      </c>
      <c r="O19" s="8">
        <v>19</v>
      </c>
      <c r="P19" s="9">
        <v>583.33333333333337</v>
      </c>
      <c r="Q19" s="9">
        <v>766.66666666666663</v>
      </c>
      <c r="R19" s="14">
        <v>61904.761904761901</v>
      </c>
      <c r="S19" s="14">
        <v>64285.714285714283</v>
      </c>
    </row>
    <row r="20" spans="3:20" x14ac:dyDescent="0.25">
      <c r="C20" s="28" t="s">
        <v>28</v>
      </c>
      <c r="D20" s="28">
        <f t="shared" ref="D20:Q20" si="0">AVERAGE(D4:D19)</f>
        <v>24.445312499999996</v>
      </c>
      <c r="E20" s="28">
        <f t="shared" si="0"/>
        <v>24.723437499999999</v>
      </c>
      <c r="F20" s="28">
        <f t="shared" si="0"/>
        <v>33.6875</v>
      </c>
      <c r="G20" s="28">
        <f t="shared" si="0"/>
        <v>23.75</v>
      </c>
      <c r="H20" s="28">
        <f t="shared" si="0"/>
        <v>4.3125</v>
      </c>
      <c r="I20" s="28">
        <f t="shared" si="0"/>
        <v>3.625</v>
      </c>
      <c r="J20" s="28">
        <f t="shared" si="0"/>
        <v>6.5625</v>
      </c>
      <c r="K20" s="28">
        <f t="shared" si="0"/>
        <v>7.5</v>
      </c>
      <c r="L20" s="28">
        <f t="shared" si="0"/>
        <v>14.256956845238095</v>
      </c>
      <c r="M20" s="28">
        <f t="shared" si="0"/>
        <v>16.335683283730159</v>
      </c>
      <c r="N20" s="28">
        <f t="shared" si="0"/>
        <v>13.3125</v>
      </c>
      <c r="O20" s="28">
        <f t="shared" si="0"/>
        <v>19.4375</v>
      </c>
      <c r="P20" s="30">
        <f t="shared" si="0"/>
        <v>522.33796296296305</v>
      </c>
      <c r="Q20" s="30">
        <f t="shared" si="0"/>
        <v>569.79166666666663</v>
      </c>
      <c r="R20" s="28"/>
      <c r="S20" s="28">
        <f>AVERAGE(R4:R19)</f>
        <v>63244.047619047604</v>
      </c>
      <c r="T20" s="28">
        <f t="shared" ref="T20" si="1">AVERAGE(S4:S19)</f>
        <v>59821.428571428572</v>
      </c>
    </row>
    <row r="21" spans="3:20" x14ac:dyDescent="0.25">
      <c r="D21" s="43" t="s">
        <v>62</v>
      </c>
      <c r="E21" s="43"/>
      <c r="F21" s="43"/>
      <c r="G21" s="43"/>
    </row>
    <row r="25" spans="3:20" x14ac:dyDescent="0.25">
      <c r="C25" s="46" t="s">
        <v>71</v>
      </c>
      <c r="D25" s="46"/>
      <c r="E25" s="44" t="s">
        <v>68</v>
      </c>
      <c r="F25" s="44"/>
      <c r="G25" s="43" t="s">
        <v>69</v>
      </c>
      <c r="H25" s="43"/>
      <c r="I25" s="43" t="s">
        <v>72</v>
      </c>
      <c r="J25" s="43"/>
      <c r="K25" s="43" t="s">
        <v>73</v>
      </c>
      <c r="L25" s="43"/>
      <c r="M25" s="43" t="s">
        <v>74</v>
      </c>
      <c r="N25" s="43"/>
      <c r="O25" s="43" t="s">
        <v>75</v>
      </c>
      <c r="P25" s="43"/>
      <c r="Q25" s="43" t="s">
        <v>30</v>
      </c>
      <c r="R25" s="43"/>
      <c r="S25" s="43" t="s">
        <v>76</v>
      </c>
      <c r="T25" s="43"/>
    </row>
    <row r="26" spans="3:20" x14ac:dyDescent="0.25">
      <c r="C26" s="46"/>
      <c r="D26" s="46"/>
      <c r="E26" t="s">
        <v>11</v>
      </c>
      <c r="F26" t="s">
        <v>70</v>
      </c>
      <c r="G26" t="s">
        <v>11</v>
      </c>
      <c r="H26" t="s">
        <v>70</v>
      </c>
      <c r="I26" t="s">
        <v>11</v>
      </c>
      <c r="J26" t="s">
        <v>70</v>
      </c>
      <c r="K26" t="s">
        <v>11</v>
      </c>
      <c r="L26" t="s">
        <v>70</v>
      </c>
      <c r="M26" t="s">
        <v>11</v>
      </c>
      <c r="N26" t="s">
        <v>70</v>
      </c>
      <c r="O26" t="s">
        <v>11</v>
      </c>
      <c r="P26" t="s">
        <v>70</v>
      </c>
      <c r="Q26" t="s">
        <v>11</v>
      </c>
      <c r="R26" t="s">
        <v>70</v>
      </c>
      <c r="S26" t="s">
        <v>11</v>
      </c>
      <c r="T26" t="s">
        <v>70</v>
      </c>
    </row>
    <row r="27" spans="3:20" x14ac:dyDescent="0.25">
      <c r="C27" t="s">
        <v>64</v>
      </c>
      <c r="D27" s="31">
        <v>0</v>
      </c>
      <c r="E27" s="23">
        <f>AVERAGE(D4:D7)</f>
        <v>23.918749999999999</v>
      </c>
      <c r="F27" s="23">
        <f>AVERAGE(E4:E7)</f>
        <v>22.725000000000001</v>
      </c>
      <c r="G27" s="23">
        <f>AVERAGE(F4:F7)</f>
        <v>31.75</v>
      </c>
      <c r="H27" s="23">
        <f>AVERAGE(G4:G7)</f>
        <v>23</v>
      </c>
      <c r="I27" s="23">
        <f>AVERAGE(H4:H7)</f>
        <v>5</v>
      </c>
      <c r="J27" s="23">
        <f>AVERAGE(I4:I7)</f>
        <v>3.75</v>
      </c>
      <c r="K27" s="23">
        <f>AVERAGE(J4:J7)</f>
        <v>5.5</v>
      </c>
      <c r="L27" s="23">
        <f>AVERAGE(K4:K7)</f>
        <v>8</v>
      </c>
      <c r="M27" s="23">
        <f>AVERAGE(L4:L7)</f>
        <v>13.849404761904761</v>
      </c>
      <c r="N27" s="23">
        <f>AVERAGE(M4:M7)</f>
        <v>16.967708333333331</v>
      </c>
      <c r="O27" s="23">
        <f>AVERAGE(N4:N7)</f>
        <v>13</v>
      </c>
      <c r="P27" s="23">
        <f>AVERAGE(O4:O7)</f>
        <v>20.5</v>
      </c>
      <c r="Q27" s="23">
        <f>AVERAGE(P4:P7)</f>
        <v>354.16666666666674</v>
      </c>
      <c r="R27" s="23">
        <f>AVERAGE(Q4:Q7)</f>
        <v>570.83333333333337</v>
      </c>
      <c r="S27" s="23">
        <f>AVERAGE(R4:R7)</f>
        <v>63095.238095238092</v>
      </c>
      <c r="T27" s="23">
        <f>AVERAGE(S4:S7)</f>
        <v>62500</v>
      </c>
    </row>
    <row r="28" spans="3:20" x14ac:dyDescent="0.25">
      <c r="C28" t="s">
        <v>65</v>
      </c>
      <c r="D28" s="31">
        <v>15</v>
      </c>
      <c r="E28" s="23">
        <f>AVERAGE(D8:D11)</f>
        <v>23.487500000000001</v>
      </c>
      <c r="F28" s="23">
        <f>AVERAGE(E8:E11)</f>
        <v>25.75</v>
      </c>
      <c r="G28" s="23">
        <f>AVERAGE(F8:F11)</f>
        <v>25.25</v>
      </c>
      <c r="H28" s="23">
        <f t="shared" ref="H28:T28" si="2">AVERAGE(G8:G11)</f>
        <v>23</v>
      </c>
      <c r="I28" s="23">
        <f t="shared" si="2"/>
        <v>4</v>
      </c>
      <c r="J28" s="23">
        <f t="shared" si="2"/>
        <v>3.25</v>
      </c>
      <c r="K28" s="23">
        <f t="shared" si="2"/>
        <v>7.75</v>
      </c>
      <c r="L28" s="23">
        <f t="shared" si="2"/>
        <v>6.75</v>
      </c>
      <c r="M28" s="23">
        <f t="shared" si="2"/>
        <v>14.597916666666665</v>
      </c>
      <c r="N28" s="23">
        <f t="shared" si="2"/>
        <v>17.063095238095237</v>
      </c>
      <c r="O28" s="23">
        <f t="shared" si="2"/>
        <v>13</v>
      </c>
      <c r="P28" s="23">
        <f t="shared" si="2"/>
        <v>19</v>
      </c>
      <c r="Q28" s="23">
        <f t="shared" si="2"/>
        <v>466.66666666666674</v>
      </c>
      <c r="R28" s="23">
        <f t="shared" si="2"/>
        <v>458.33333333333337</v>
      </c>
      <c r="S28" s="23">
        <f t="shared" si="2"/>
        <v>60714.28571428571</v>
      </c>
      <c r="T28" s="23">
        <f t="shared" si="2"/>
        <v>61904.761904761901</v>
      </c>
    </row>
    <row r="29" spans="3:20" x14ac:dyDescent="0.25">
      <c r="C29" t="s">
        <v>66</v>
      </c>
      <c r="D29" s="31">
        <v>25</v>
      </c>
      <c r="E29" s="23">
        <f>AVERAGE(D12:D15)</f>
        <v>24.787500000000001</v>
      </c>
      <c r="F29" s="23">
        <f>AVERAGE(E12:E15)</f>
        <v>26.262499999999996</v>
      </c>
      <c r="G29" s="23">
        <f>AVERAGE(F12:F15)</f>
        <v>36.75</v>
      </c>
      <c r="H29" s="23">
        <f t="shared" ref="H29:T29" si="3">AVERAGE(G12:G15)</f>
        <v>25.5</v>
      </c>
      <c r="I29" s="23">
        <f t="shared" si="3"/>
        <v>3.75</v>
      </c>
      <c r="J29" s="23">
        <f t="shared" si="3"/>
        <v>3.25</v>
      </c>
      <c r="K29" s="23">
        <f t="shared" si="3"/>
        <v>6</v>
      </c>
      <c r="L29" s="23">
        <f t="shared" si="3"/>
        <v>9.5</v>
      </c>
      <c r="M29" s="23">
        <f t="shared" si="3"/>
        <v>13.581696428571428</v>
      </c>
      <c r="N29" s="23">
        <f t="shared" si="3"/>
        <v>16.109548611111109</v>
      </c>
      <c r="O29" s="23">
        <f t="shared" si="3"/>
        <v>13</v>
      </c>
      <c r="P29" s="23">
        <f t="shared" si="3"/>
        <v>19.75</v>
      </c>
      <c r="Q29" s="23">
        <f t="shared" si="3"/>
        <v>714.35185185185196</v>
      </c>
      <c r="R29" s="23">
        <f t="shared" si="3"/>
        <v>625.00000000000011</v>
      </c>
      <c r="S29" s="23">
        <f t="shared" si="3"/>
        <v>63690.476190476184</v>
      </c>
      <c r="T29" s="23">
        <f t="shared" si="3"/>
        <v>54761.904761904763</v>
      </c>
    </row>
    <row r="30" spans="3:20" x14ac:dyDescent="0.25">
      <c r="C30" t="s">
        <v>67</v>
      </c>
      <c r="D30" s="31">
        <v>35</v>
      </c>
      <c r="E30" s="23">
        <f>AVERAGE(D16:D19)</f>
        <v>25.587499999999999</v>
      </c>
      <c r="F30" s="23">
        <f>AVERAGE(E16:E19)</f>
        <v>24.15625</v>
      </c>
      <c r="G30" s="23">
        <f>AVERAGE(F16:F19)</f>
        <v>41</v>
      </c>
      <c r="H30" s="23">
        <f t="shared" ref="H30:T30" si="4">AVERAGE(G16:G19)</f>
        <v>23.5</v>
      </c>
      <c r="I30" s="23">
        <f t="shared" si="4"/>
        <v>4.5</v>
      </c>
      <c r="J30" s="23">
        <f t="shared" si="4"/>
        <v>4.25</v>
      </c>
      <c r="K30" s="23">
        <f t="shared" si="4"/>
        <v>7</v>
      </c>
      <c r="L30" s="23">
        <f t="shared" si="4"/>
        <v>5.75</v>
      </c>
      <c r="M30" s="23">
        <f t="shared" si="4"/>
        <v>14.998809523809523</v>
      </c>
      <c r="N30" s="23">
        <f t="shared" si="4"/>
        <v>15.202380952380953</v>
      </c>
      <c r="O30" s="23">
        <f t="shared" si="4"/>
        <v>14.25</v>
      </c>
      <c r="P30" s="23">
        <f t="shared" si="4"/>
        <v>18.5</v>
      </c>
      <c r="Q30" s="23">
        <f t="shared" si="4"/>
        <v>554.16666666666663</v>
      </c>
      <c r="R30" s="23">
        <f t="shared" si="4"/>
        <v>625</v>
      </c>
      <c r="S30" s="23">
        <f t="shared" si="4"/>
        <v>65476.190476190466</v>
      </c>
      <c r="T30" s="23">
        <f t="shared" si="4"/>
        <v>60119.047619047618</v>
      </c>
    </row>
    <row r="42" spans="9:10" x14ac:dyDescent="0.25">
      <c r="I42" s="28" t="e">
        <f>AVERAGE(#REF!)</f>
        <v>#REF!</v>
      </c>
      <c r="J42" s="28" t="e">
        <f>AVERAGE(#REF!)</f>
        <v>#REF!</v>
      </c>
    </row>
  </sheetData>
  <mergeCells count="18">
    <mergeCell ref="M25:N25"/>
    <mergeCell ref="O25:P25"/>
    <mergeCell ref="Q25:R25"/>
    <mergeCell ref="S25:T25"/>
    <mergeCell ref="C25:D26"/>
    <mergeCell ref="E25:F25"/>
    <mergeCell ref="G25:H25"/>
    <mergeCell ref="I25:J25"/>
    <mergeCell ref="K25:L25"/>
    <mergeCell ref="L2:M2"/>
    <mergeCell ref="N2:O2"/>
    <mergeCell ref="P2:Q2"/>
    <mergeCell ref="R2:S2"/>
    <mergeCell ref="D21:G21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Folha3</vt:lpstr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Muatuca</dc:creator>
  <cp:lastModifiedBy>Mamudo Saide</cp:lastModifiedBy>
  <dcterms:created xsi:type="dcterms:W3CDTF">2024-04-20T16:11:05Z</dcterms:created>
  <dcterms:modified xsi:type="dcterms:W3CDTF">2024-04-23T07:49:47Z</dcterms:modified>
</cp:coreProperties>
</file>