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\Documents\"/>
    </mc:Choice>
  </mc:AlternateContent>
  <xr:revisionPtr revIDLastSave="0" documentId="13_ncr:1_{CCD6C97E-2682-424A-A1CA-687868ED8AA4}" xr6:coauthVersionLast="47" xr6:coauthVersionMax="47" xr10:uidLastSave="{00000000-0000-0000-0000-000000000000}"/>
  <bookViews>
    <workbookView xWindow="-120" yWindow="-120" windowWidth="29040" windowHeight="15720" activeTab="1" xr2:uid="{1373A169-4B33-49EF-A61F-C3749128F139}"/>
  </bookViews>
  <sheets>
    <sheet name="Total Subscribers Analysis" sheetId="1" r:id="rId1"/>
    <sheet name="Total Vids Analysis" sheetId="4" r:id="rId2"/>
    <sheet name="Total Views Analysis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P12" i="5" l="1"/>
  <c r="M12" i="5"/>
  <c r="D12" i="5"/>
  <c r="N12" i="5" s="1"/>
  <c r="M11" i="5"/>
  <c r="D11" i="5"/>
  <c r="N11" i="5" s="1"/>
  <c r="M10" i="5"/>
  <c r="D10" i="5"/>
  <c r="F10" i="5" s="1"/>
  <c r="P12" i="4"/>
  <c r="M12" i="4"/>
  <c r="D12" i="4"/>
  <c r="F12" i="4" s="1"/>
  <c r="O12" i="4" s="1"/>
  <c r="M11" i="4"/>
  <c r="D11" i="4"/>
  <c r="N11" i="4" s="1"/>
  <c r="M10" i="4"/>
  <c r="D10" i="4"/>
  <c r="F10" i="4" s="1"/>
  <c r="P11" i="1"/>
  <c r="P12" i="1"/>
  <c r="P10" i="1"/>
  <c r="O11" i="1"/>
  <c r="O12" i="1"/>
  <c r="O10" i="1"/>
  <c r="N11" i="1"/>
  <c r="N12" i="1"/>
  <c r="N10" i="1"/>
  <c r="M12" i="1"/>
  <c r="M11" i="1"/>
  <c r="M10" i="1"/>
  <c r="H11" i="1"/>
  <c r="H10" i="1"/>
  <c r="F11" i="1"/>
  <c r="F12" i="1"/>
  <c r="F10" i="1"/>
  <c r="D12" i="1"/>
  <c r="D11" i="1"/>
  <c r="D10" i="1"/>
  <c r="N10" i="5" l="1"/>
  <c r="N10" i="4"/>
  <c r="H10" i="5"/>
  <c r="P10" i="5" s="1"/>
  <c r="O10" i="5"/>
  <c r="F12" i="5"/>
  <c r="O12" i="5" s="1"/>
  <c r="F11" i="5"/>
  <c r="O10" i="4"/>
  <c r="H10" i="4"/>
  <c r="P10" i="4" s="1"/>
  <c r="F11" i="4"/>
  <c r="N12" i="4"/>
  <c r="H11" i="5" l="1"/>
  <c r="P11" i="5" s="1"/>
  <c r="O11" i="5"/>
  <c r="H11" i="4"/>
  <c r="P11" i="4" s="1"/>
  <c r="O11" i="4"/>
</calcChain>
</file>

<file path=xl/sharedStrings.xml><?xml version="1.0" encoding="utf-8"?>
<sst xmlns="http://schemas.openxmlformats.org/spreadsheetml/2006/main" count="78" uniqueCount="36">
  <si>
    <t>Reconciliations (SQL vs Excel)</t>
  </si>
  <si>
    <t>Conversion rate</t>
  </si>
  <si>
    <t>Product cost</t>
  </si>
  <si>
    <t>Campaign cost</t>
  </si>
  <si>
    <t>Campaign type</t>
  </si>
  <si>
    <t>Product placement</t>
  </si>
  <si>
    <t>Channel Name</t>
  </si>
  <si>
    <t>Avg Views per Vid (Excel)</t>
  </si>
  <si>
    <t>Avg Views per Vid (SQL)</t>
  </si>
  <si>
    <t xml:space="preserve">Potential Product Sales per video (Excel) </t>
  </si>
  <si>
    <t xml:space="preserve">Potential Product Sales per video (SQL) </t>
  </si>
  <si>
    <t>Potential revenue per video ($USD) (Excel)</t>
  </si>
  <si>
    <t>Potential revenue per video ($USD) (SQL)</t>
  </si>
  <si>
    <t>Net profit (Excel)</t>
  </si>
  <si>
    <t>Net profit (SQL)</t>
  </si>
  <si>
    <t>NoCopyrightSounds</t>
  </si>
  <si>
    <t>DanTDM</t>
  </si>
  <si>
    <t>Dan Rhodes</t>
  </si>
  <si>
    <t>Difference 
(Excel vs SQL)</t>
  </si>
  <si>
    <t xml:space="preserve">Avg Views per Vid </t>
  </si>
  <si>
    <t>Potential Product Sales per video</t>
  </si>
  <si>
    <t>Potential revenue per video ($USD)</t>
  </si>
  <si>
    <t xml:space="preserve">Net profit </t>
  </si>
  <si>
    <t>Recommendations</t>
  </si>
  <si>
    <t>TOTAL SUBSCRIBERS ANALYSIS</t>
  </si>
  <si>
    <t>GRM Daily</t>
  </si>
  <si>
    <t>Man City</t>
  </si>
  <si>
    <t>YOGSCAST</t>
  </si>
  <si>
    <t>Influencer marketing</t>
  </si>
  <si>
    <t>11-video series sponsorship ($5k per vid)</t>
  </si>
  <si>
    <t>Mister Max</t>
  </si>
  <si>
    <t>TOTAL VIEWS ANALYSIS</t>
  </si>
  <si>
    <t>TOTAL VIDEOS ANALYSIS</t>
  </si>
  <si>
    <r>
      <t xml:space="preserve">Althought </t>
    </r>
    <r>
      <rPr>
        <b/>
        <sz val="11"/>
        <color theme="6" tint="0.39997558519241921"/>
        <rFont val="Aptos Narrow"/>
        <family val="2"/>
        <scheme val="minor"/>
      </rPr>
      <t>Yogscast</t>
    </r>
    <r>
      <rPr>
        <sz val="11"/>
        <color theme="1"/>
        <rFont val="Aptos Narrow"/>
        <family val="2"/>
        <scheme val="minor"/>
      </rPr>
      <t xml:space="preserve"> is the only channel with a positive net profit, the return on investment does not yied a high return. 
However, each of these channels are among some of the most consistent uploaders, averaging a resonable number of views per video, so it may be worth negotiating with the board on a higher budget for this 11-video series campaign to establish a good long-term relationship with these channels, as their consistent upload rate would inevitably increase their potential reach over time.</t>
    </r>
  </si>
  <si>
    <r>
      <t xml:space="preserve">Based on the viewership and views per subscriber, </t>
    </r>
    <r>
      <rPr>
        <b/>
        <sz val="11"/>
        <color theme="6" tint="0.39997558519241921"/>
        <rFont val="Aptos Narrow"/>
        <family val="2"/>
        <scheme val="minor"/>
      </rPr>
      <t>Dan Rhodes</t>
    </r>
    <r>
      <rPr>
        <sz val="11"/>
        <color theme="1"/>
        <rFont val="Aptos Narrow"/>
        <family val="2"/>
        <scheme val="minor"/>
      </rPr>
      <t xml:space="preserve"> appears to be the best option to advance with because there's a higher return on investment with </t>
    </r>
    <r>
      <rPr>
        <b/>
        <sz val="11"/>
        <color theme="6" tint="0.39997558519241921"/>
        <rFont val="Aptos Narrow"/>
        <family val="2"/>
        <scheme val="minor"/>
      </rPr>
      <t>Dan Rhodes</t>
    </r>
    <r>
      <rPr>
        <sz val="11"/>
        <color theme="1"/>
        <rFont val="Aptos Narrow"/>
        <family val="2"/>
        <scheme val="minor"/>
      </rPr>
      <t xml:space="preserve"> compared to the other channels.</t>
    </r>
  </si>
  <si>
    <r>
      <rPr>
        <b/>
        <sz val="11"/>
        <color theme="6" tint="0.39997558519241921"/>
        <rFont val="Aptos Narrow"/>
        <family val="2"/>
        <scheme val="minor"/>
      </rPr>
      <t>Mister Max</t>
    </r>
    <r>
      <rPr>
        <sz val="11"/>
        <color theme="1"/>
        <rFont val="Aptos Narrow"/>
        <family val="2"/>
        <scheme val="minor"/>
      </rPr>
      <t xml:space="preserve"> generates the best ROI based on this deal structure, but it's hard to ignore the net profit the other YouTuber channels generate from this too. It may be worth sructuring a package for all three of these channels and reaching out to their teams for a further conversation into a deal that generates a good return for all parties involved.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</si>
</sst>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/>
    <xf numFmtId="0" fontId="1" fillId="5" borderId="1" xfId="5" applyBorder="1"/>
    <xf numFmtId="0" fontId="0" fillId="0" borderId="1" xfId="0" applyBorder="1"/>
    <xf numFmtId="165" fontId="0" fillId="0" borderId="1" xfId="1" applyNumberFormat="1" applyFont="1" applyBorder="1"/>
    <xf numFmtId="0" fontId="0" fillId="5" borderId="1" xfId="5" applyFont="1" applyBorder="1"/>
    <xf numFmtId="0" fontId="0" fillId="0" borderId="1" xfId="0" applyBorder="1" applyAlignment="1">
      <alignment horizontal="right"/>
    </xf>
    <xf numFmtId="0" fontId="6" fillId="6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165" fontId="4" fillId="4" borderId="1" xfId="1" applyNumberFormat="1" applyFont="1" applyFill="1" applyBorder="1" applyAlignment="1">
      <alignment horizontal="center" wrapText="1"/>
    </xf>
    <xf numFmtId="0" fontId="4" fillId="4" borderId="1" xfId="4" applyBorder="1" applyAlignment="1">
      <alignment horizontal="center" wrapText="1"/>
    </xf>
    <xf numFmtId="0" fontId="3" fillId="3" borderId="1" xfId="3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1" fillId="5" borderId="1" xfId="5" applyBorder="1" applyAlignment="1">
      <alignment horizontal="center" wrapText="1"/>
    </xf>
    <xf numFmtId="165" fontId="7" fillId="2" borderId="1" xfId="2" applyNumberFormat="1" applyFont="1" applyBorder="1"/>
    <xf numFmtId="165" fontId="0" fillId="0" borderId="1" xfId="0" applyNumberFormat="1" applyBorder="1"/>
    <xf numFmtId="0" fontId="8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0" fillId="5" borderId="1" xfId="5" applyFont="1" applyBorder="1" applyAlignment="1">
      <alignment horizontal="center" wrapText="1"/>
    </xf>
    <xf numFmtId="165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</cellXfs>
  <cellStyles count="6">
    <cellStyle name="20% - Accent4" xfId="5" builtinId="42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3F8C-61CE-4AF2-A755-148F012F4C18}">
  <dimension ref="A1:P18"/>
  <sheetViews>
    <sheetView zoomScale="130" zoomScaleNormal="130" workbookViewId="0">
      <selection activeCell="A18" sqref="A18:D18"/>
    </sheetView>
  </sheetViews>
  <sheetFormatPr defaultRowHeight="15" x14ac:dyDescent="0.25"/>
  <cols>
    <col min="1" max="1" width="21.85546875" customWidth="1"/>
    <col min="2" max="2" width="20.5703125" customWidth="1"/>
    <col min="3" max="3" width="18.7109375" customWidth="1"/>
    <col min="4" max="4" width="25.85546875" customWidth="1"/>
    <col min="5" max="7" width="23.5703125" customWidth="1"/>
    <col min="8" max="9" width="11.28515625" customWidth="1"/>
    <col min="13" max="13" width="18" customWidth="1"/>
    <col min="14" max="14" width="19.28515625" customWidth="1"/>
    <col min="15" max="15" width="18.140625" customWidth="1"/>
    <col min="16" max="16" width="16" customWidth="1"/>
  </cols>
  <sheetData>
    <row r="1" spans="1:16" ht="31.5" customHeight="1" x14ac:dyDescent="0.35">
      <c r="A1" s="6" t="s">
        <v>24</v>
      </c>
      <c r="B1" s="6"/>
      <c r="C1" s="6"/>
      <c r="D1" s="6"/>
    </row>
    <row r="4" spans="1:16" x14ac:dyDescent="0.25">
      <c r="A4" t="s">
        <v>0</v>
      </c>
      <c r="C4" s="1" t="s">
        <v>1</v>
      </c>
      <c r="D4" s="2">
        <v>0.02</v>
      </c>
    </row>
    <row r="5" spans="1:16" x14ac:dyDescent="0.25">
      <c r="C5" s="1" t="s">
        <v>2</v>
      </c>
      <c r="D5" s="2">
        <v>5</v>
      </c>
    </row>
    <row r="6" spans="1:16" x14ac:dyDescent="0.25">
      <c r="C6" s="1" t="s">
        <v>3</v>
      </c>
      <c r="D6" s="3">
        <v>50000</v>
      </c>
    </row>
    <row r="7" spans="1:16" x14ac:dyDescent="0.25">
      <c r="C7" s="4" t="s">
        <v>4</v>
      </c>
      <c r="D7" s="5" t="s">
        <v>5</v>
      </c>
    </row>
    <row r="8" spans="1:16" ht="50.25" customHeight="1" x14ac:dyDescent="0.35">
      <c r="M8" s="15" t="s">
        <v>18</v>
      </c>
      <c r="N8" s="16"/>
      <c r="O8" s="16"/>
      <c r="P8" s="16"/>
    </row>
    <row r="9" spans="1:16" ht="39.75" customHeight="1" x14ac:dyDescent="0.25">
      <c r="A9" s="7" t="s">
        <v>6</v>
      </c>
      <c r="B9" s="8" t="s">
        <v>7</v>
      </c>
      <c r="C9" s="9" t="s">
        <v>8</v>
      </c>
      <c r="D9" s="10" t="s">
        <v>9</v>
      </c>
      <c r="E9" s="10" t="s">
        <v>10</v>
      </c>
      <c r="F9" s="11" t="s">
        <v>11</v>
      </c>
      <c r="G9" s="11" t="s">
        <v>12</v>
      </c>
      <c r="H9" s="12" t="s">
        <v>13</v>
      </c>
      <c r="I9" s="12" t="s">
        <v>14</v>
      </c>
      <c r="M9" s="8" t="s">
        <v>19</v>
      </c>
      <c r="N9" s="10" t="s">
        <v>20</v>
      </c>
      <c r="O9" s="11" t="s">
        <v>21</v>
      </c>
      <c r="P9" s="17" t="s">
        <v>22</v>
      </c>
    </row>
    <row r="10" spans="1:16" x14ac:dyDescent="0.25">
      <c r="A10" s="21" t="s">
        <v>15</v>
      </c>
      <c r="B10" s="3">
        <v>6920000</v>
      </c>
      <c r="C10" s="3">
        <v>6920000</v>
      </c>
      <c r="D10" s="14">
        <f xml:space="preserve"> B10*$D$4</f>
        <v>138400</v>
      </c>
      <c r="E10" s="3">
        <v>138400</v>
      </c>
      <c r="F10" s="14">
        <f xml:space="preserve"> D10*$D$5</f>
        <v>692000</v>
      </c>
      <c r="G10" s="3">
        <v>692000</v>
      </c>
      <c r="H10" s="14">
        <f xml:space="preserve"> F10-$D$6</f>
        <v>642000</v>
      </c>
      <c r="I10" s="3">
        <v>642000</v>
      </c>
      <c r="M10" s="18">
        <f xml:space="preserve"> B10-C10</f>
        <v>0</v>
      </c>
      <c r="N10" s="18">
        <f xml:space="preserve"> D10-E10</f>
        <v>0</v>
      </c>
      <c r="O10" s="18">
        <f>F10-G10</f>
        <v>0</v>
      </c>
      <c r="P10" s="18">
        <f>H10-I10</f>
        <v>0</v>
      </c>
    </row>
    <row r="11" spans="1:16" x14ac:dyDescent="0.25">
      <c r="A11" s="22" t="s">
        <v>16</v>
      </c>
      <c r="B11" s="3">
        <v>5340000</v>
      </c>
      <c r="C11" s="3">
        <v>5340000</v>
      </c>
      <c r="D11" s="14">
        <f t="shared" ref="D11:D12" si="0" xml:space="preserve"> B11*$D$4</f>
        <v>106800</v>
      </c>
      <c r="E11" s="3">
        <v>106800</v>
      </c>
      <c r="F11" s="14">
        <f t="shared" ref="F11:F12" si="1" xml:space="preserve"> D11*$D$5</f>
        <v>534000</v>
      </c>
      <c r="G11" s="3">
        <v>534000</v>
      </c>
      <c r="H11" s="14">
        <f t="shared" ref="H11:H12" si="2" xml:space="preserve"> F11-$D$6</f>
        <v>484000</v>
      </c>
      <c r="I11" s="3">
        <v>484000</v>
      </c>
      <c r="M11" s="18">
        <f xml:space="preserve"> B11-C11</f>
        <v>0</v>
      </c>
      <c r="N11" s="18">
        <f t="shared" ref="N11:N12" si="3" xml:space="preserve"> D11-E11</f>
        <v>0</v>
      </c>
      <c r="O11" s="18">
        <f t="shared" ref="O11:O12" si="4">F11-G11</f>
        <v>0</v>
      </c>
      <c r="P11" s="18">
        <f t="shared" ref="P11:P12" si="5">H11-I11</f>
        <v>0</v>
      </c>
    </row>
    <row r="12" spans="1:16" x14ac:dyDescent="0.25">
      <c r="A12" s="23" t="s">
        <v>17</v>
      </c>
      <c r="B12" s="3">
        <v>11150000</v>
      </c>
      <c r="C12" s="3">
        <v>11150000</v>
      </c>
      <c r="D12" s="14">
        <f xml:space="preserve"> B12*$D$4</f>
        <v>223000</v>
      </c>
      <c r="E12" s="3">
        <v>223000</v>
      </c>
      <c r="F12" s="14">
        <f t="shared" si="1"/>
        <v>1115000</v>
      </c>
      <c r="G12" s="3">
        <v>1115000</v>
      </c>
      <c r="H12" s="13">
        <v>1065000</v>
      </c>
      <c r="I12" s="13">
        <v>1065000</v>
      </c>
      <c r="M12" s="18">
        <f xml:space="preserve"> B12-C12</f>
        <v>0</v>
      </c>
      <c r="N12" s="18">
        <f t="shared" si="3"/>
        <v>0</v>
      </c>
      <c r="O12" s="18">
        <f t="shared" si="4"/>
        <v>0</v>
      </c>
      <c r="P12" s="18">
        <f t="shared" si="5"/>
        <v>0</v>
      </c>
    </row>
    <row r="16" spans="1:16" x14ac:dyDescent="0.25">
      <c r="A16" s="19" t="s">
        <v>23</v>
      </c>
    </row>
    <row r="18" spans="1:4" ht="52.5" customHeight="1" x14ac:dyDescent="0.25">
      <c r="A18" s="20" t="s">
        <v>34</v>
      </c>
      <c r="B18" s="20"/>
      <c r="C18" s="20"/>
      <c r="D18" s="20"/>
    </row>
  </sheetData>
  <mergeCells count="3">
    <mergeCell ref="A1:D1"/>
    <mergeCell ref="M8:P8"/>
    <mergeCell ref="A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AEDF-CD9F-40D6-AF2B-A97133E9EEA7}">
  <dimension ref="A1:P18"/>
  <sheetViews>
    <sheetView tabSelected="1" topLeftCell="A2" zoomScale="130" zoomScaleNormal="130" workbookViewId="0">
      <selection activeCell="E18" sqref="E18"/>
    </sheetView>
  </sheetViews>
  <sheetFormatPr defaultRowHeight="15" x14ac:dyDescent="0.25"/>
  <cols>
    <col min="1" max="1" width="21.85546875" customWidth="1"/>
    <col min="2" max="2" width="20.5703125" customWidth="1"/>
    <col min="3" max="3" width="18.7109375" customWidth="1"/>
    <col min="4" max="4" width="36.7109375" customWidth="1"/>
    <col min="5" max="7" width="23.5703125" customWidth="1"/>
    <col min="8" max="9" width="11.28515625" customWidth="1"/>
    <col min="13" max="13" width="18" customWidth="1"/>
    <col min="14" max="14" width="19.28515625" customWidth="1"/>
    <col min="15" max="15" width="18.140625" customWidth="1"/>
    <col min="16" max="16" width="16" customWidth="1"/>
  </cols>
  <sheetData>
    <row r="1" spans="1:16" ht="31.5" customHeight="1" x14ac:dyDescent="0.35">
      <c r="A1" s="6" t="s">
        <v>32</v>
      </c>
      <c r="B1" s="6"/>
      <c r="C1" s="6"/>
      <c r="D1" s="6"/>
    </row>
    <row r="4" spans="1:16" x14ac:dyDescent="0.25">
      <c r="A4" t="s">
        <v>0</v>
      </c>
      <c r="C4" s="1" t="s">
        <v>1</v>
      </c>
      <c r="D4" s="2">
        <v>0.02</v>
      </c>
    </row>
    <row r="5" spans="1:16" x14ac:dyDescent="0.25">
      <c r="C5" s="1" t="s">
        <v>2</v>
      </c>
      <c r="D5" s="2">
        <v>5</v>
      </c>
    </row>
    <row r="6" spans="1:16" x14ac:dyDescent="0.25">
      <c r="C6" s="1" t="s">
        <v>3</v>
      </c>
      <c r="D6" s="3">
        <v>55000</v>
      </c>
    </row>
    <row r="7" spans="1:16" x14ac:dyDescent="0.25">
      <c r="C7" s="4" t="s">
        <v>4</v>
      </c>
      <c r="D7" s="5" t="s">
        <v>29</v>
      </c>
    </row>
    <row r="8" spans="1:16" ht="50.25" customHeight="1" x14ac:dyDescent="0.35">
      <c r="M8" s="15" t="s">
        <v>18</v>
      </c>
      <c r="N8" s="16"/>
      <c r="O8" s="16"/>
      <c r="P8" s="16"/>
    </row>
    <row r="9" spans="1:16" ht="39.75" customHeight="1" x14ac:dyDescent="0.25">
      <c r="A9" s="7" t="s">
        <v>6</v>
      </c>
      <c r="B9" s="8" t="s">
        <v>7</v>
      </c>
      <c r="C9" s="9" t="s">
        <v>8</v>
      </c>
      <c r="D9" s="10" t="s">
        <v>9</v>
      </c>
      <c r="E9" s="10" t="s">
        <v>10</v>
      </c>
      <c r="F9" s="11" t="s">
        <v>11</v>
      </c>
      <c r="G9" s="11" t="s">
        <v>12</v>
      </c>
      <c r="H9" s="12" t="s">
        <v>13</v>
      </c>
      <c r="I9" s="12" t="s">
        <v>14</v>
      </c>
      <c r="M9" s="8" t="s">
        <v>19</v>
      </c>
      <c r="N9" s="10" t="s">
        <v>20</v>
      </c>
      <c r="O9" s="11" t="s">
        <v>21</v>
      </c>
      <c r="P9" s="17" t="s">
        <v>22</v>
      </c>
    </row>
    <row r="10" spans="1:16" x14ac:dyDescent="0.25">
      <c r="A10" s="21" t="s">
        <v>25</v>
      </c>
      <c r="B10" s="3">
        <v>510000</v>
      </c>
      <c r="C10" s="3">
        <v>510000</v>
      </c>
      <c r="D10" s="14">
        <f xml:space="preserve"> B10*$D$4</f>
        <v>10200</v>
      </c>
      <c r="E10" s="14">
        <v>10200</v>
      </c>
      <c r="F10" s="14">
        <f xml:space="preserve"> D10*$D$5</f>
        <v>51000</v>
      </c>
      <c r="G10" s="14">
        <v>51000</v>
      </c>
      <c r="H10" s="14">
        <f xml:space="preserve"> F10-$D$6</f>
        <v>-4000</v>
      </c>
      <c r="I10" s="14">
        <v>-4000</v>
      </c>
      <c r="M10" s="18">
        <f xml:space="preserve"> B10-C10</f>
        <v>0</v>
      </c>
      <c r="N10" s="18">
        <f xml:space="preserve"> D10-E10</f>
        <v>0</v>
      </c>
      <c r="O10" s="18">
        <f>F10-G10</f>
        <v>0</v>
      </c>
      <c r="P10" s="18">
        <f>H10-I10</f>
        <v>0</v>
      </c>
    </row>
    <row r="11" spans="1:16" x14ac:dyDescent="0.25">
      <c r="A11" s="22" t="s">
        <v>26</v>
      </c>
      <c r="B11" s="3">
        <v>240000</v>
      </c>
      <c r="C11" s="3">
        <v>240000</v>
      </c>
      <c r="D11" s="14">
        <f t="shared" ref="D11:E12" si="0" xml:space="preserve"> B11*$D$4</f>
        <v>4800</v>
      </c>
      <c r="E11" s="14">
        <v>4800</v>
      </c>
      <c r="F11" s="14">
        <f t="shared" ref="F11:G12" si="1" xml:space="preserve"> D11*$D$5</f>
        <v>24000</v>
      </c>
      <c r="G11" s="14">
        <v>24000</v>
      </c>
      <c r="H11" s="14">
        <f t="shared" ref="H11:I12" si="2" xml:space="preserve"> F11-$D$6</f>
        <v>-31000</v>
      </c>
      <c r="I11" s="14">
        <v>-31000</v>
      </c>
      <c r="M11" s="18">
        <f xml:space="preserve"> B11-C11</f>
        <v>0</v>
      </c>
      <c r="N11" s="18">
        <f t="shared" ref="N11:N12" si="3" xml:space="preserve"> D11-E11</f>
        <v>0</v>
      </c>
      <c r="O11" s="18">
        <f t="shared" ref="O11:O12" si="4">F11-G11</f>
        <v>0</v>
      </c>
      <c r="P11" s="18">
        <f t="shared" ref="P11:P12" si="5">H11-I11</f>
        <v>0</v>
      </c>
    </row>
    <row r="12" spans="1:16" x14ac:dyDescent="0.25">
      <c r="A12" s="23" t="s">
        <v>27</v>
      </c>
      <c r="B12" s="3">
        <v>710000</v>
      </c>
      <c r="C12" s="3">
        <v>710000</v>
      </c>
      <c r="D12" s="14">
        <f xml:space="preserve"> B12*$D$4</f>
        <v>14200</v>
      </c>
      <c r="E12" s="14">
        <v>14200</v>
      </c>
      <c r="F12" s="14">
        <f t="shared" si="1"/>
        <v>71000</v>
      </c>
      <c r="G12" s="14">
        <v>71000</v>
      </c>
      <c r="H12" s="13">
        <f xml:space="preserve">  G12-D6</f>
        <v>16000</v>
      </c>
      <c r="I12" s="13">
        <v>16000</v>
      </c>
      <c r="M12" s="18">
        <f xml:space="preserve"> B12-C12</f>
        <v>0</v>
      </c>
      <c r="N12" s="18">
        <f t="shared" si="3"/>
        <v>0</v>
      </c>
      <c r="O12" s="18">
        <f t="shared" si="4"/>
        <v>0</v>
      </c>
      <c r="P12" s="18">
        <f t="shared" si="5"/>
        <v>0</v>
      </c>
    </row>
    <row r="16" spans="1:16" x14ac:dyDescent="0.25">
      <c r="A16" s="19" t="s">
        <v>23</v>
      </c>
    </row>
    <row r="18" spans="1:4" ht="116.25" customHeight="1" x14ac:dyDescent="0.25">
      <c r="A18" s="20" t="s">
        <v>33</v>
      </c>
      <c r="B18" s="20"/>
      <c r="C18" s="20"/>
      <c r="D18" s="20"/>
    </row>
  </sheetData>
  <mergeCells count="3">
    <mergeCell ref="A1:D1"/>
    <mergeCell ref="M8:P8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EE64-AD59-4EEA-8C98-08078B2623F5}">
  <dimension ref="A1:P18"/>
  <sheetViews>
    <sheetView zoomScale="130" zoomScaleNormal="130" workbookViewId="0">
      <selection activeCell="A18" sqref="A18:D18"/>
    </sheetView>
  </sheetViews>
  <sheetFormatPr defaultRowHeight="15" x14ac:dyDescent="0.25"/>
  <cols>
    <col min="1" max="1" width="21.85546875" customWidth="1"/>
    <col min="2" max="2" width="20.5703125" customWidth="1"/>
    <col min="3" max="3" width="18.7109375" customWidth="1"/>
    <col min="4" max="4" width="25.85546875" customWidth="1"/>
    <col min="5" max="7" width="23.5703125" customWidth="1"/>
    <col min="8" max="9" width="11.28515625" customWidth="1"/>
    <col min="13" max="13" width="18" customWidth="1"/>
    <col min="14" max="14" width="19.28515625" customWidth="1"/>
    <col min="15" max="15" width="18.140625" customWidth="1"/>
    <col min="16" max="16" width="16" customWidth="1"/>
  </cols>
  <sheetData>
    <row r="1" spans="1:16" ht="31.5" customHeight="1" x14ac:dyDescent="0.35">
      <c r="A1" s="6" t="s">
        <v>31</v>
      </c>
      <c r="B1" s="6"/>
      <c r="C1" s="6"/>
      <c r="D1" s="6"/>
    </row>
    <row r="4" spans="1:16" x14ac:dyDescent="0.25">
      <c r="A4" t="s">
        <v>0</v>
      </c>
      <c r="C4" s="1" t="s">
        <v>1</v>
      </c>
      <c r="D4" s="2">
        <v>0.02</v>
      </c>
    </row>
    <row r="5" spans="1:16" x14ac:dyDescent="0.25">
      <c r="C5" s="1" t="s">
        <v>2</v>
      </c>
      <c r="D5" s="2">
        <v>5</v>
      </c>
    </row>
    <row r="6" spans="1:16" x14ac:dyDescent="0.25">
      <c r="C6" s="1" t="s">
        <v>3</v>
      </c>
      <c r="D6" s="3">
        <v>130000</v>
      </c>
    </row>
    <row r="7" spans="1:16" x14ac:dyDescent="0.25">
      <c r="C7" s="4" t="s">
        <v>4</v>
      </c>
      <c r="D7" s="5" t="s">
        <v>28</v>
      </c>
    </row>
    <row r="8" spans="1:16" ht="50.25" customHeight="1" x14ac:dyDescent="0.35">
      <c r="M8" s="15" t="s">
        <v>18</v>
      </c>
      <c r="N8" s="16"/>
      <c r="O8" s="16"/>
      <c r="P8" s="16"/>
    </row>
    <row r="9" spans="1:16" ht="39.75" customHeight="1" x14ac:dyDescent="0.25">
      <c r="A9" s="7" t="s">
        <v>6</v>
      </c>
      <c r="B9" s="8" t="s">
        <v>7</v>
      </c>
      <c r="C9" s="9" t="s">
        <v>8</v>
      </c>
      <c r="D9" s="10" t="s">
        <v>9</v>
      </c>
      <c r="E9" s="10" t="s">
        <v>10</v>
      </c>
      <c r="F9" s="11" t="s">
        <v>11</v>
      </c>
      <c r="G9" s="11" t="s">
        <v>12</v>
      </c>
      <c r="H9" s="12" t="s">
        <v>13</v>
      </c>
      <c r="I9" s="12" t="s">
        <v>14</v>
      </c>
      <c r="M9" s="8" t="s">
        <v>19</v>
      </c>
      <c r="N9" s="10" t="s">
        <v>20</v>
      </c>
      <c r="O9" s="11" t="s">
        <v>21</v>
      </c>
      <c r="P9" s="17" t="s">
        <v>22</v>
      </c>
    </row>
    <row r="10" spans="1:16" x14ac:dyDescent="0.25">
      <c r="A10" s="21" t="s">
        <v>16</v>
      </c>
      <c r="B10" s="3">
        <v>5340000</v>
      </c>
      <c r="C10" s="3">
        <v>5340000</v>
      </c>
      <c r="D10" s="14">
        <f xml:space="preserve"> B10*$D$4</f>
        <v>106800</v>
      </c>
      <c r="E10" s="3">
        <v>106800</v>
      </c>
      <c r="F10" s="14">
        <f xml:space="preserve"> D10*$D$5</f>
        <v>534000</v>
      </c>
      <c r="G10" s="3">
        <v>534000</v>
      </c>
      <c r="H10" s="14">
        <f xml:space="preserve"> F10-$D$6</f>
        <v>404000</v>
      </c>
      <c r="I10" s="3">
        <v>404000</v>
      </c>
      <c r="M10" s="18">
        <f xml:space="preserve"> B10-C10</f>
        <v>0</v>
      </c>
      <c r="N10" s="18">
        <f xml:space="preserve"> D10-E10</f>
        <v>0</v>
      </c>
      <c r="O10" s="18">
        <f>F10-G10</f>
        <v>0</v>
      </c>
      <c r="P10" s="18">
        <f>H10-I10</f>
        <v>0</v>
      </c>
    </row>
    <row r="11" spans="1:16" x14ac:dyDescent="0.25">
      <c r="A11" s="22" t="s">
        <v>17</v>
      </c>
      <c r="B11" s="3">
        <v>11150000</v>
      </c>
      <c r="C11" s="3">
        <v>11150000</v>
      </c>
      <c r="D11" s="14">
        <f t="shared" ref="D11:D12" si="0" xml:space="preserve"> B11*$D$4</f>
        <v>223000</v>
      </c>
      <c r="E11" s="3">
        <v>223000</v>
      </c>
      <c r="F11" s="14">
        <f t="shared" ref="F11:F12" si="1" xml:space="preserve"> D11*$D$5</f>
        <v>1115000</v>
      </c>
      <c r="G11" s="3">
        <v>1115000</v>
      </c>
      <c r="H11" s="14">
        <f t="shared" ref="H11:H12" si="2" xml:space="preserve"> F11-$D$6</f>
        <v>985000</v>
      </c>
      <c r="I11" s="3">
        <v>985000</v>
      </c>
      <c r="M11" s="18">
        <f xml:space="preserve"> B11-C11</f>
        <v>0</v>
      </c>
      <c r="N11" s="18">
        <f t="shared" ref="N11:N12" si="3" xml:space="preserve"> D11-E11</f>
        <v>0</v>
      </c>
      <c r="O11" s="18">
        <f t="shared" ref="O11:O12" si="4">F11-G11</f>
        <v>0</v>
      </c>
      <c r="P11" s="18">
        <f t="shared" ref="P11:P12" si="5">H11-I11</f>
        <v>0</v>
      </c>
    </row>
    <row r="12" spans="1:16" x14ac:dyDescent="0.25">
      <c r="A12" s="23" t="s">
        <v>30</v>
      </c>
      <c r="B12" s="3">
        <v>14060000</v>
      </c>
      <c r="C12" s="3">
        <v>14060000</v>
      </c>
      <c r="D12" s="14">
        <f xml:space="preserve"> B12*$D$4</f>
        <v>281200</v>
      </c>
      <c r="E12" s="3">
        <v>281200</v>
      </c>
      <c r="F12" s="14">
        <f t="shared" si="1"/>
        <v>1406000</v>
      </c>
      <c r="G12" s="3">
        <v>1406000</v>
      </c>
      <c r="H12" s="13">
        <v>1065000</v>
      </c>
      <c r="I12" s="13">
        <v>1065000</v>
      </c>
      <c r="M12" s="18">
        <f xml:space="preserve"> B12-C12</f>
        <v>0</v>
      </c>
      <c r="N12" s="18">
        <f t="shared" si="3"/>
        <v>0</v>
      </c>
      <c r="O12" s="18">
        <f t="shared" si="4"/>
        <v>0</v>
      </c>
      <c r="P12" s="18">
        <f t="shared" si="5"/>
        <v>0</v>
      </c>
    </row>
    <row r="16" spans="1:16" x14ac:dyDescent="0.25">
      <c r="A16" s="19" t="s">
        <v>23</v>
      </c>
    </row>
    <row r="18" spans="1:4" ht="64.5" customHeight="1" x14ac:dyDescent="0.25">
      <c r="A18" s="20" t="s">
        <v>35</v>
      </c>
      <c r="B18" s="20"/>
      <c r="C18" s="20"/>
      <c r="D18" s="20"/>
    </row>
  </sheetData>
  <mergeCells count="3">
    <mergeCell ref="A1:D1"/>
    <mergeCell ref="M8:P8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Subscribers Analysis</vt:lpstr>
      <vt:lpstr>Total Vids Analysis</vt:lpstr>
      <vt:lpstr>Total Views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 Man</dc:creator>
  <cp:lastModifiedBy>Tra Man</cp:lastModifiedBy>
  <dcterms:created xsi:type="dcterms:W3CDTF">2024-05-15T10:41:16Z</dcterms:created>
  <dcterms:modified xsi:type="dcterms:W3CDTF">2024-05-15T11:44:16Z</dcterms:modified>
</cp:coreProperties>
</file>