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an.killian\Documents\"/>
    </mc:Choice>
  </mc:AlternateContent>
  <xr:revisionPtr revIDLastSave="0" documentId="13_ncr:1_{CD198677-7572-4501-9B4E-C8D275B9AE5C}" xr6:coauthVersionLast="47" xr6:coauthVersionMax="47" xr10:uidLastSave="{00000000-0000-0000-0000-000000000000}"/>
  <bookViews>
    <workbookView xWindow="28680" yWindow="-120" windowWidth="29040" windowHeight="15840" activeTab="4" xr2:uid="{00000000-000D-0000-FFFF-FFFF00000000}"/>
  </bookViews>
  <sheets>
    <sheet name="FY22" sheetId="1" r:id="rId1"/>
    <sheet name="FY23" sheetId="2" r:id="rId2"/>
    <sheet name="Pivot" sheetId="6" r:id="rId3"/>
    <sheet name="Combined" sheetId="3" r:id="rId4"/>
    <sheet name="Combined Funding" sheetId="8" r:id="rId5"/>
    <sheet name="MLS Notes" sheetId="14" r:id="rId6"/>
    <sheet name="scratch" sheetId="13" r:id="rId7"/>
    <sheet name="Points of Contact" sheetId="10" r:id="rId8"/>
    <sheet name="Sheet1" sheetId="9" r:id="rId9"/>
  </sheets>
  <definedNames>
    <definedName name="_xlnm._FilterDatabase" localSheetId="0" hidden="1">'FY22'!$A$3:$G$140</definedName>
    <definedName name="_xlnm._FilterDatabase" localSheetId="1" hidden="1">'FY23'!$A$3:$I$96</definedName>
  </definedNames>
  <calcPr calcId="191028"/>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3" l="1"/>
  <c r="B14" i="13"/>
  <c r="B15" i="13"/>
  <c r="B16" i="13"/>
  <c r="B17" i="13"/>
  <c r="B18" i="13"/>
  <c r="B11" i="13"/>
  <c r="B12" i="13"/>
  <c r="B9" i="13"/>
  <c r="B10" i="13"/>
  <c r="B2" i="13"/>
  <c r="B3" i="13"/>
  <c r="B4" i="13"/>
  <c r="B5" i="13"/>
  <c r="B6" i="13"/>
  <c r="B7" i="13"/>
  <c r="B8" i="13"/>
  <c r="B1" i="13"/>
  <c r="D9" i="9"/>
  <c r="D10" i="9"/>
  <c r="D11" i="9"/>
  <c r="D12" i="9"/>
  <c r="D13" i="9"/>
  <c r="D14" i="9"/>
  <c r="D15" i="9"/>
  <c r="D16" i="9"/>
  <c r="D17" i="9"/>
  <c r="D18" i="9"/>
  <c r="D19" i="9"/>
  <c r="D20" i="9"/>
  <c r="D21" i="9"/>
  <c r="K2" i="8" l="1"/>
  <c r="M2" i="8" s="1"/>
  <c r="K3" i="8"/>
  <c r="M3" i="8" s="1"/>
  <c r="K4" i="8"/>
  <c r="M4" i="8" s="1"/>
  <c r="K5" i="8"/>
  <c r="M5" i="8" s="1"/>
  <c r="K6" i="8"/>
  <c r="M6" i="8" s="1"/>
  <c r="K7" i="8"/>
  <c r="M7" i="8" s="1"/>
  <c r="K9" i="8"/>
  <c r="L9" i="8" s="1"/>
  <c r="K10" i="8"/>
  <c r="L10" i="8" s="1"/>
  <c r="K11" i="8"/>
  <c r="L11" i="8" s="1"/>
  <c r="K12" i="8"/>
  <c r="L12" i="8" s="1"/>
  <c r="K13" i="8"/>
  <c r="L13" i="8" s="1"/>
  <c r="K14" i="8"/>
  <c r="L14" i="8" s="1"/>
  <c r="K15" i="8"/>
  <c r="M15" i="8" s="1"/>
  <c r="K16" i="8"/>
  <c r="M16" i="8" s="1"/>
  <c r="K17" i="8"/>
  <c r="M17" i="8" s="1"/>
  <c r="K18" i="8"/>
  <c r="M18" i="8" s="1"/>
  <c r="K19" i="8"/>
  <c r="M19" i="8" s="1"/>
  <c r="K20" i="8"/>
  <c r="M20" i="8" s="1"/>
  <c r="K21" i="8"/>
  <c r="L21" i="8" s="1"/>
  <c r="K22" i="8"/>
  <c r="L22" i="8" s="1"/>
  <c r="K23" i="8"/>
  <c r="L23" i="8" s="1"/>
  <c r="K24" i="8"/>
  <c r="L24" i="8" s="1"/>
  <c r="K25" i="8"/>
  <c r="L25" i="8" s="1"/>
  <c r="K26" i="8"/>
  <c r="L26" i="8" s="1"/>
  <c r="K27" i="8"/>
  <c r="K28" i="8"/>
  <c r="M28" i="8" s="1"/>
  <c r="K29" i="8"/>
  <c r="M29" i="8" s="1"/>
  <c r="K30" i="8"/>
  <c r="M30" i="8" s="1"/>
  <c r="K31" i="8"/>
  <c r="M31" i="8" s="1"/>
  <c r="K32" i="8"/>
  <c r="M32" i="8" s="1"/>
  <c r="K33" i="8"/>
  <c r="L33" i="8" s="1"/>
  <c r="K34" i="8"/>
  <c r="L34" i="8" s="1"/>
  <c r="K35" i="8"/>
  <c r="L35" i="8" s="1"/>
  <c r="K36" i="8"/>
  <c r="L36" i="8" s="1"/>
  <c r="K37" i="8"/>
  <c r="L37" i="8" s="1"/>
  <c r="K38" i="8"/>
  <c r="L38" i="8" s="1"/>
  <c r="K39" i="8"/>
  <c r="M39" i="8" s="1"/>
  <c r="K40" i="8"/>
  <c r="M40" i="8" s="1"/>
  <c r="K41" i="8"/>
  <c r="M41" i="8" s="1"/>
  <c r="K42" i="8"/>
  <c r="M42" i="8" s="1"/>
  <c r="K43" i="8"/>
  <c r="M43" i="8" s="1"/>
  <c r="K44" i="8"/>
  <c r="M44" i="8" s="1"/>
  <c r="K45" i="8"/>
  <c r="L45" i="8" s="1"/>
  <c r="K46" i="8"/>
  <c r="L46" i="8" s="1"/>
  <c r="K47" i="8"/>
  <c r="L47" i="8" s="1"/>
  <c r="K48" i="8"/>
  <c r="L48" i="8" s="1"/>
  <c r="K49" i="8"/>
  <c r="L49" i="8" s="1"/>
  <c r="K50" i="8"/>
  <c r="L50" i="8" s="1"/>
  <c r="K51" i="8"/>
  <c r="M51" i="8" s="1"/>
  <c r="K52" i="8"/>
  <c r="M52" i="8" s="1"/>
  <c r="K53" i="8"/>
  <c r="M53" i="8" s="1"/>
  <c r="K54" i="8"/>
  <c r="M54" i="8" s="1"/>
  <c r="K55" i="8"/>
  <c r="M55" i="8" s="1"/>
  <c r="K56" i="8"/>
  <c r="M56" i="8" s="1"/>
  <c r="K57" i="8"/>
  <c r="L57" i="8" s="1"/>
  <c r="K58" i="8"/>
  <c r="L58" i="8" s="1"/>
  <c r="K59" i="8"/>
  <c r="L59" i="8" s="1"/>
  <c r="K60" i="8"/>
  <c r="L60" i="8" s="1"/>
  <c r="K61" i="8"/>
  <c r="L61" i="8" s="1"/>
  <c r="K62" i="8"/>
  <c r="L62" i="8" s="1"/>
  <c r="K63" i="8"/>
  <c r="M63" i="8" s="1"/>
  <c r="K64" i="8"/>
  <c r="M64" i="8" s="1"/>
  <c r="K65" i="8"/>
  <c r="M65" i="8" s="1"/>
  <c r="K66" i="8"/>
  <c r="M66" i="8" s="1"/>
  <c r="K67" i="8"/>
  <c r="M67" i="8" s="1"/>
  <c r="K68" i="8"/>
  <c r="M68" i="8" s="1"/>
  <c r="K69" i="8"/>
  <c r="L69" i="8" s="1"/>
  <c r="K70" i="8"/>
  <c r="L70" i="8" s="1"/>
  <c r="K71" i="8"/>
  <c r="L71" i="8" s="1"/>
  <c r="K72" i="8"/>
  <c r="L72" i="8" s="1"/>
  <c r="K73" i="8"/>
  <c r="L73" i="8" s="1"/>
  <c r="K74" i="8"/>
  <c r="L74" i="8" s="1"/>
  <c r="K75" i="8"/>
  <c r="M75" i="8" s="1"/>
  <c r="K76" i="8"/>
  <c r="M76" i="8" s="1"/>
  <c r="K77" i="8"/>
  <c r="M77" i="8" s="1"/>
  <c r="K78" i="8"/>
  <c r="M78" i="8" s="1"/>
  <c r="K79" i="8"/>
  <c r="M79" i="8" s="1"/>
  <c r="K80" i="8"/>
  <c r="M80" i="8" s="1"/>
  <c r="K81" i="8"/>
  <c r="L81" i="8" s="1"/>
  <c r="K82" i="8"/>
  <c r="L82" i="8" s="1"/>
  <c r="K83" i="8"/>
  <c r="L83" i="8" s="1"/>
  <c r="K84" i="8"/>
  <c r="L84" i="8" s="1"/>
  <c r="K85" i="8"/>
  <c r="L85" i="8" s="1"/>
  <c r="K86" i="8"/>
  <c r="L86" i="8" s="1"/>
  <c r="K87" i="8"/>
  <c r="M87" i="8" s="1"/>
  <c r="K88" i="8"/>
  <c r="M88" i="8" s="1"/>
  <c r="K89" i="8"/>
  <c r="M89" i="8" s="1"/>
  <c r="K90" i="8"/>
  <c r="M90" i="8" s="1"/>
  <c r="K91" i="8"/>
  <c r="M91" i="8" s="1"/>
  <c r="K92" i="8"/>
  <c r="M92" i="8" s="1"/>
  <c r="K93" i="8"/>
  <c r="L93" i="8" s="1"/>
  <c r="K94" i="8"/>
  <c r="L94" i="8" s="1"/>
  <c r="K95" i="8"/>
  <c r="L95" i="8" s="1"/>
  <c r="K96" i="8"/>
  <c r="L96" i="8" s="1"/>
  <c r="K97" i="8"/>
  <c r="L97" i="8" s="1"/>
  <c r="K98" i="8"/>
  <c r="L98" i="8" s="1"/>
  <c r="K99" i="8"/>
  <c r="M99" i="8" s="1"/>
  <c r="K100" i="8"/>
  <c r="M100" i="8" s="1"/>
  <c r="K101" i="8"/>
  <c r="M101" i="8" s="1"/>
  <c r="K102" i="8"/>
  <c r="M102" i="8" s="1"/>
  <c r="K103" i="8"/>
  <c r="M103" i="8" s="1"/>
  <c r="K104" i="8"/>
  <c r="M104" i="8" s="1"/>
  <c r="K105" i="8"/>
  <c r="L105" i="8" s="1"/>
  <c r="K106" i="8"/>
  <c r="L106" i="8" s="1"/>
  <c r="K107" i="8"/>
  <c r="L107" i="8" s="1"/>
  <c r="K108" i="8"/>
  <c r="L108" i="8" s="1"/>
  <c r="K109" i="8"/>
  <c r="L109" i="8" s="1"/>
  <c r="K110" i="8"/>
  <c r="L110" i="8" s="1"/>
  <c r="K111" i="8"/>
  <c r="M111" i="8" s="1"/>
  <c r="K112" i="8"/>
  <c r="M112" i="8" s="1"/>
  <c r="K113" i="8"/>
  <c r="M113" i="8" s="1"/>
  <c r="K114" i="8"/>
  <c r="M114" i="8" s="1"/>
  <c r="K115" i="8"/>
  <c r="M115" i="8" s="1"/>
  <c r="K116" i="8"/>
  <c r="M116" i="8" s="1"/>
  <c r="K117" i="8"/>
  <c r="L117" i="8" s="1"/>
  <c r="K118" i="8"/>
  <c r="L118" i="8" s="1"/>
  <c r="K119" i="8"/>
  <c r="L119" i="8" s="1"/>
  <c r="K120" i="8"/>
  <c r="L120" i="8" s="1"/>
  <c r="K121" i="8"/>
  <c r="L121" i="8" s="1"/>
  <c r="K122" i="8"/>
  <c r="L122" i="8" s="1"/>
  <c r="K123" i="8"/>
  <c r="M123" i="8" s="1"/>
  <c r="K124" i="8"/>
  <c r="M124" i="8" s="1"/>
  <c r="K125" i="8"/>
  <c r="M125" i="8" s="1"/>
  <c r="K126" i="8"/>
  <c r="M126" i="8" s="1"/>
  <c r="K127" i="8"/>
  <c r="M127" i="8" s="1"/>
  <c r="K128" i="8"/>
  <c r="M128" i="8" s="1"/>
  <c r="K129" i="8"/>
  <c r="L129" i="8" s="1"/>
  <c r="K130" i="8"/>
  <c r="L130" i="8" s="1"/>
  <c r="K131" i="8"/>
  <c r="L131" i="8" s="1"/>
  <c r="K132" i="8"/>
  <c r="L132" i="8" s="1"/>
  <c r="K133" i="8"/>
  <c r="L133" i="8" s="1"/>
  <c r="K134" i="8"/>
  <c r="L134" i="8" s="1"/>
  <c r="K135" i="8"/>
  <c r="M135" i="8" s="1"/>
  <c r="K136" i="8"/>
  <c r="M136" i="8" s="1"/>
  <c r="K137" i="8"/>
  <c r="M137" i="8" s="1"/>
  <c r="K138" i="8"/>
  <c r="M138" i="8" s="1"/>
  <c r="K139" i="8"/>
  <c r="M139" i="8" s="1"/>
  <c r="K140" i="8"/>
  <c r="M140" i="8" s="1"/>
  <c r="K141" i="8"/>
  <c r="L141" i="8" s="1"/>
  <c r="K142" i="8"/>
  <c r="L142" i="8" s="1"/>
  <c r="K143" i="8"/>
  <c r="L143" i="8" s="1"/>
  <c r="K144" i="8"/>
  <c r="L144" i="8" s="1"/>
  <c r="K145" i="8"/>
  <c r="L145" i="8" s="1"/>
  <c r="K146" i="8"/>
  <c r="L146" i="8" s="1"/>
  <c r="K147" i="8"/>
  <c r="M147" i="8" s="1"/>
  <c r="K148" i="8"/>
  <c r="M148" i="8" s="1"/>
  <c r="K149" i="8"/>
  <c r="M149" i="8" s="1"/>
  <c r="K150" i="8"/>
  <c r="M150" i="8" s="1"/>
  <c r="K151" i="8"/>
  <c r="M151" i="8" s="1"/>
  <c r="K152" i="8"/>
  <c r="M152" i="8" s="1"/>
  <c r="K153" i="8"/>
  <c r="L153" i="8" s="1"/>
  <c r="K154" i="8"/>
  <c r="L154" i="8" s="1"/>
  <c r="K155" i="8"/>
  <c r="L155" i="8" s="1"/>
  <c r="K156" i="8"/>
  <c r="L156" i="8" s="1"/>
  <c r="K157" i="8"/>
  <c r="L157" i="8" s="1"/>
  <c r="K158" i="8"/>
  <c r="L158" i="8" s="1"/>
  <c r="K159" i="8"/>
  <c r="M159" i="8" s="1"/>
  <c r="K160" i="8"/>
  <c r="M160" i="8" s="1"/>
  <c r="K161" i="8"/>
  <c r="M161" i="8" s="1"/>
  <c r="K162" i="8"/>
  <c r="M162" i="8" s="1"/>
  <c r="K163" i="8"/>
  <c r="M163" i="8" s="1"/>
  <c r="K164" i="8"/>
  <c r="M164" i="8" s="1"/>
  <c r="K165" i="8"/>
  <c r="L165" i="8" s="1"/>
  <c r="K166" i="8"/>
  <c r="L166" i="8" s="1"/>
  <c r="K167" i="8"/>
  <c r="L167" i="8" s="1"/>
  <c r="K168" i="8"/>
  <c r="L168" i="8" s="1"/>
  <c r="K169" i="8"/>
  <c r="L169" i="8" s="1"/>
  <c r="K170" i="8"/>
  <c r="L170" i="8" s="1"/>
  <c r="K171" i="8"/>
  <c r="M171" i="8" s="1"/>
  <c r="K172" i="8"/>
  <c r="M172" i="8" s="1"/>
  <c r="K173" i="8"/>
  <c r="M173" i="8" s="1"/>
  <c r="K174" i="8"/>
  <c r="M174" i="8" s="1"/>
  <c r="K175" i="8"/>
  <c r="M175" i="8" s="1"/>
  <c r="K176" i="8"/>
  <c r="M176" i="8" s="1"/>
  <c r="K177" i="8"/>
  <c r="L177" i="8" s="1"/>
  <c r="K178" i="8"/>
  <c r="L178" i="8" s="1"/>
  <c r="K179" i="8"/>
  <c r="L179" i="8" s="1"/>
  <c r="K180" i="8"/>
  <c r="L180" i="8" s="1"/>
  <c r="K181" i="8"/>
  <c r="L181" i="8" s="1"/>
  <c r="K182" i="8"/>
  <c r="L182" i="8" s="1"/>
  <c r="K183" i="8"/>
  <c r="M183" i="8" s="1"/>
  <c r="K184" i="8"/>
  <c r="M184" i="8" s="1"/>
  <c r="K185" i="8"/>
  <c r="M185" i="8" s="1"/>
  <c r="K186" i="8"/>
  <c r="M186" i="8" s="1"/>
  <c r="K187" i="8"/>
  <c r="M187" i="8" s="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5" i="2"/>
  <c r="H211"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2" i="3"/>
  <c r="H2" i="3"/>
  <c r="M27" i="8" l="1"/>
  <c r="L78" i="8"/>
  <c r="L151" i="8"/>
  <c r="L150" i="8"/>
  <c r="L79" i="8"/>
  <c r="M157" i="8"/>
  <c r="M145" i="8"/>
  <c r="L139" i="8"/>
  <c r="L67" i="8"/>
  <c r="M133" i="8"/>
  <c r="L138" i="8"/>
  <c r="L66" i="8"/>
  <c r="M121" i="8"/>
  <c r="L127" i="8"/>
  <c r="L55" i="8"/>
  <c r="M109" i="8"/>
  <c r="L126" i="8"/>
  <c r="L54" i="8"/>
  <c r="M97" i="8"/>
  <c r="L187" i="8"/>
  <c r="L115" i="8"/>
  <c r="L43" i="8"/>
  <c r="M85" i="8"/>
  <c r="L186" i="8"/>
  <c r="L114" i="8"/>
  <c r="L31" i="8"/>
  <c r="M73" i="8"/>
  <c r="L175" i="8"/>
  <c r="L103" i="8"/>
  <c r="L19" i="8"/>
  <c r="M61" i="8"/>
  <c r="L174" i="8"/>
  <c r="L102" i="8"/>
  <c r="L6" i="8"/>
  <c r="M49" i="8"/>
  <c r="L163" i="8"/>
  <c r="L91" i="8"/>
  <c r="M181" i="8"/>
  <c r="M37" i="8"/>
  <c r="L162" i="8"/>
  <c r="L90" i="8"/>
  <c r="M169" i="8"/>
  <c r="M25" i="8"/>
  <c r="L176" i="8"/>
  <c r="L164" i="8"/>
  <c r="L152" i="8"/>
  <c r="L140" i="8"/>
  <c r="L128" i="8"/>
  <c r="L116" i="8"/>
  <c r="L104" i="8"/>
  <c r="L92" i="8"/>
  <c r="L80" i="8"/>
  <c r="L68" i="8"/>
  <c r="L56" i="8"/>
  <c r="L44" i="8"/>
  <c r="L32" i="8"/>
  <c r="L20" i="8"/>
  <c r="L7" i="8"/>
  <c r="M182" i="8"/>
  <c r="M170" i="8"/>
  <c r="M158" i="8"/>
  <c r="M146" i="8"/>
  <c r="M134" i="8"/>
  <c r="M122" i="8"/>
  <c r="M110" i="8"/>
  <c r="M98" i="8"/>
  <c r="M86" i="8"/>
  <c r="M74" i="8"/>
  <c r="M62" i="8"/>
  <c r="M50" i="8"/>
  <c r="M38" i="8"/>
  <c r="M26" i="8"/>
  <c r="M14" i="8"/>
  <c r="M13" i="8"/>
  <c r="L42" i="8"/>
  <c r="L30" i="8"/>
  <c r="L18" i="8"/>
  <c r="L5" i="8"/>
  <c r="M180" i="8"/>
  <c r="M168" i="8"/>
  <c r="M156" i="8"/>
  <c r="M144" i="8"/>
  <c r="M132" i="8"/>
  <c r="M120" i="8"/>
  <c r="M108" i="8"/>
  <c r="M96" i="8"/>
  <c r="M84" i="8"/>
  <c r="M72" i="8"/>
  <c r="M60" i="8"/>
  <c r="M48" i="8"/>
  <c r="M36" i="8"/>
  <c r="M24" i="8"/>
  <c r="M12" i="8"/>
  <c r="L185" i="8"/>
  <c r="L173" i="8"/>
  <c r="L161" i="8"/>
  <c r="L149" i="8"/>
  <c r="L137" i="8"/>
  <c r="L125" i="8"/>
  <c r="L113" i="8"/>
  <c r="L101" i="8"/>
  <c r="L89" i="8"/>
  <c r="L77" i="8"/>
  <c r="L65" i="8"/>
  <c r="L53" i="8"/>
  <c r="L41" i="8"/>
  <c r="L29" i="8"/>
  <c r="L17" i="8"/>
  <c r="L4" i="8"/>
  <c r="M179" i="8"/>
  <c r="M167" i="8"/>
  <c r="M155" i="8"/>
  <c r="M143" i="8"/>
  <c r="M131" i="8"/>
  <c r="M119" i="8"/>
  <c r="M107" i="8"/>
  <c r="M95" i="8"/>
  <c r="M83" i="8"/>
  <c r="M71" i="8"/>
  <c r="M59" i="8"/>
  <c r="M47" i="8"/>
  <c r="M35" i="8"/>
  <c r="M23" i="8"/>
  <c r="M11" i="8"/>
  <c r="L184" i="8"/>
  <c r="L172" i="8"/>
  <c r="L160" i="8"/>
  <c r="L148" i="8"/>
  <c r="L136" i="8"/>
  <c r="L124" i="8"/>
  <c r="L112" i="8"/>
  <c r="L100" i="8"/>
  <c r="L88" i="8"/>
  <c r="L76" i="8"/>
  <c r="L64" i="8"/>
  <c r="L52" i="8"/>
  <c r="L40" i="8"/>
  <c r="L28" i="8"/>
  <c r="L16" i="8"/>
  <c r="L3" i="8"/>
  <c r="M178" i="8"/>
  <c r="M166" i="8"/>
  <c r="M154" i="8"/>
  <c r="M142" i="8"/>
  <c r="M130" i="8"/>
  <c r="M118" i="8"/>
  <c r="M106" i="8"/>
  <c r="M94" i="8"/>
  <c r="M82" i="8"/>
  <c r="M70" i="8"/>
  <c r="M58" i="8"/>
  <c r="M46" i="8"/>
  <c r="M34" i="8"/>
  <c r="M22" i="8"/>
  <c r="M10" i="8"/>
  <c r="L183" i="8"/>
  <c r="L159" i="8"/>
  <c r="L147" i="8"/>
  <c r="L123" i="8"/>
  <c r="L111" i="8"/>
  <c r="L99" i="8"/>
  <c r="L87" i="8"/>
  <c r="L63" i="8"/>
  <c r="L51" i="8"/>
  <c r="L39" i="8"/>
  <c r="L27" i="8"/>
  <c r="L15" i="8"/>
  <c r="L2" i="8"/>
  <c r="M177" i="8"/>
  <c r="M165" i="8"/>
  <c r="M153" i="8"/>
  <c r="M141" i="8"/>
  <c r="M129" i="8"/>
  <c r="M117" i="8"/>
  <c r="M105" i="8"/>
  <c r="M93" i="8"/>
  <c r="M81" i="8"/>
  <c r="M69" i="8"/>
  <c r="M57" i="8"/>
  <c r="M45" i="8"/>
  <c r="M33" i="8"/>
  <c r="M21" i="8"/>
  <c r="M9" i="8"/>
  <c r="L171" i="8"/>
  <c r="L135" i="8"/>
  <c r="L75" i="8"/>
  <c r="G20" i="3"/>
  <c r="G23" i="3"/>
  <c r="G28" i="3"/>
  <c r="G29" i="3"/>
  <c r="G36" i="3"/>
  <c r="G40" i="3"/>
  <c r="G44" i="3"/>
  <c r="G73" i="3"/>
  <c r="G76" i="3"/>
  <c r="G79" i="3"/>
  <c r="G96" i="3"/>
  <c r="G99" i="3"/>
  <c r="G101" i="3"/>
  <c r="G117" i="3"/>
  <c r="G125" i="3"/>
  <c r="G146" i="3"/>
  <c r="G150" i="3"/>
  <c r="G163" i="3"/>
  <c r="G174" i="3"/>
  <c r="G181" i="3"/>
  <c r="G184" i="3"/>
  <c r="G186" i="3"/>
  <c r="G192" i="3"/>
  <c r="G197" i="3"/>
  <c r="G200" i="3"/>
  <c r="G202" i="3"/>
  <c r="G206" i="3"/>
  <c r="G51" i="3"/>
  <c r="G10" i="3"/>
  <c r="G26" i="3"/>
  <c r="G33" i="3"/>
  <c r="G35" i="3"/>
  <c r="G53" i="3"/>
  <c r="G54" i="3"/>
  <c r="G55" i="3"/>
  <c r="G57" i="3"/>
  <c r="G59" i="3"/>
  <c r="G60" i="3"/>
  <c r="G62" i="3"/>
  <c r="G63" i="3"/>
  <c r="G64" i="3"/>
  <c r="G65" i="3"/>
  <c r="G67" i="3"/>
  <c r="G68" i="3"/>
  <c r="G69" i="3"/>
  <c r="G70" i="3"/>
  <c r="G71" i="3"/>
  <c r="G85" i="3"/>
  <c r="G92" i="3"/>
  <c r="G95" i="3"/>
  <c r="G111" i="3"/>
  <c r="G112" i="3"/>
  <c r="G138" i="3"/>
  <c r="G139" i="3"/>
  <c r="G162" i="3"/>
  <c r="G189" i="3"/>
  <c r="G17" i="3"/>
  <c r="G195" i="3"/>
  <c r="G207" i="3"/>
  <c r="G4" i="3"/>
  <c r="G9" i="3"/>
  <c r="G21" i="3"/>
  <c r="G22" i="3"/>
  <c r="G24" i="3"/>
  <c r="G27" i="3"/>
  <c r="G37" i="3"/>
  <c r="G41" i="3"/>
  <c r="G45" i="3"/>
  <c r="G72" i="3"/>
  <c r="G74" i="3"/>
  <c r="G77" i="3"/>
  <c r="G80" i="3"/>
  <c r="G81" i="3"/>
  <c r="G88" i="3"/>
  <c r="G94" i="3"/>
  <c r="G97" i="3"/>
  <c r="G98" i="3"/>
  <c r="G100" i="3"/>
  <c r="G118" i="3"/>
  <c r="G126" i="3"/>
  <c r="G147" i="3"/>
  <c r="G151" i="3"/>
  <c r="G164" i="3"/>
  <c r="G168" i="3"/>
  <c r="G169" i="3"/>
  <c r="G175" i="3"/>
  <c r="G180" i="3"/>
  <c r="G185" i="3"/>
  <c r="G187" i="3"/>
  <c r="G191" i="3"/>
  <c r="G193" i="3"/>
  <c r="G196" i="3"/>
  <c r="G198" i="3"/>
  <c r="G201" i="3"/>
  <c r="G203" i="3"/>
  <c r="G204" i="3"/>
  <c r="G205" i="3"/>
  <c r="G15" i="3"/>
  <c r="G49" i="3"/>
  <c r="G50" i="3"/>
  <c r="G86" i="3"/>
  <c r="G12" i="3"/>
  <c r="G34" i="3"/>
  <c r="G56" i="3"/>
  <c r="G58" i="3"/>
  <c r="G61" i="3"/>
  <c r="G66" i="3"/>
  <c r="G93" i="3"/>
  <c r="G132" i="3"/>
  <c r="G105" i="3"/>
  <c r="G106" i="3"/>
  <c r="G107" i="3"/>
  <c r="G108" i="3"/>
  <c r="G109" i="3"/>
  <c r="G110" i="3"/>
  <c r="G190" i="3"/>
  <c r="G84" i="3"/>
  <c r="G115" i="3"/>
  <c r="G210" i="3"/>
  <c r="G82" i="3"/>
  <c r="G179" i="3"/>
  <c r="G11" i="3"/>
  <c r="G18" i="3"/>
  <c r="G19" i="3"/>
  <c r="G25" i="3"/>
  <c r="G30" i="3"/>
  <c r="G31" i="3"/>
  <c r="G42" i="3"/>
  <c r="G43" i="3"/>
  <c r="G47" i="3"/>
  <c r="G75" i="3"/>
  <c r="G78" i="3"/>
  <c r="G83" i="3"/>
  <c r="G90" i="3"/>
  <c r="G103" i="3"/>
  <c r="G116" i="3"/>
  <c r="G119" i="3"/>
  <c r="G120" i="3"/>
  <c r="G121" i="3"/>
  <c r="G122" i="3"/>
  <c r="G123" i="3"/>
  <c r="G128" i="3"/>
  <c r="G133" i="3"/>
  <c r="G134" i="3"/>
  <c r="G144" i="3"/>
  <c r="G145" i="3"/>
  <c r="G154" i="3"/>
  <c r="G156" i="3"/>
  <c r="G159" i="3"/>
  <c r="G165" i="3"/>
  <c r="G167" i="3"/>
  <c r="G170" i="3"/>
  <c r="G183" i="3"/>
  <c r="G194" i="3"/>
  <c r="G32" i="3"/>
  <c r="G102" i="3"/>
  <c r="G104" i="3"/>
  <c r="G141" i="3"/>
  <c r="G161" i="3"/>
  <c r="G177" i="3"/>
  <c r="G178" i="3"/>
  <c r="G188" i="3"/>
  <c r="G199" i="3"/>
  <c r="G14" i="3"/>
  <c r="G208" i="3"/>
  <c r="G153" i="3"/>
  <c r="G38" i="3"/>
  <c r="G46" i="3"/>
  <c r="G124" i="3"/>
  <c r="G160" i="3"/>
  <c r="G173" i="3"/>
  <c r="G13" i="3"/>
  <c r="G48" i="3"/>
  <c r="G113" i="3"/>
  <c r="G127" i="3"/>
  <c r="G142" i="3"/>
  <c r="G143" i="3"/>
  <c r="G155" i="3"/>
  <c r="G171" i="3"/>
  <c r="G3" i="3"/>
  <c r="G148" i="3"/>
  <c r="G114" i="3"/>
  <c r="G135" i="3"/>
  <c r="G136" i="3"/>
  <c r="G5" i="3"/>
  <c r="G91" i="3"/>
  <c r="G130" i="3"/>
  <c r="G131" i="3"/>
  <c r="G137" i="3"/>
  <c r="G140" i="3"/>
  <c r="G157" i="3"/>
  <c r="G158" i="3"/>
  <c r="G166" i="3"/>
  <c r="G176" i="3"/>
  <c r="G209" i="3"/>
  <c r="G212" i="3"/>
  <c r="G52" i="3"/>
  <c r="G2" i="3"/>
  <c r="G6" i="3"/>
  <c r="G7" i="3"/>
  <c r="G16" i="3"/>
  <c r="G39" i="3"/>
  <c r="G87" i="3"/>
  <c r="G89" i="3"/>
  <c r="G129" i="3"/>
  <c r="G149" i="3"/>
  <c r="G152" i="3"/>
  <c r="G172" i="3"/>
  <c r="G182" i="3"/>
  <c r="G211" i="3"/>
  <c r="G8" i="3"/>
  <c r="K8" i="8" l="1"/>
  <c r="L8" i="8" l="1"/>
  <c r="M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tc={B4E6341C-731E-409A-BC16-B985F5497544}</author>
    <author>tc={98739E14-D345-498B-95F7-70CA832B5C3A}</author>
    <author>tc={9B28AD2A-B98A-4860-8AD2-343962873CC9}</author>
    <author>tc={C1C2E59A-89A5-45BB-BEAF-2EA902957BEB}</author>
    <author>tc={3BE44144-BD10-4979-8F4B-F98BD2389A93}</author>
    <author>tc={B831B95A-ABF0-482E-8669-C30AFD6C80FF}</author>
    <author>tc={8A6FF17C-06A7-4B2C-971E-B38D768F179B}</author>
    <author>tc={0CF06F7D-A8BE-45F9-AD6F-2D91E4410984}</author>
    <author>tc={30444A94-16D4-4FA4-BDF6-B580C427A3BD}</author>
    <author>tc={5E233A9E-FE96-4FE8-9488-43EA10F46C6E}</author>
    <author>tc={87E2D6B1-41F5-485A-979D-5A2B2EDCB59F}</author>
    <author>tc={01A97502-1B47-448F-AB19-817F3D669A6E}</author>
    <author>tc={ABF88E29-1517-4677-A622-EAF3DF57E445}</author>
  </authors>
  <commentList>
    <comment ref="D19" authorId="0" shapeId="0" xr:uid="{B4E6341C-731E-409A-BC16-B985F5497544}">
      <text>
        <t>[Threaded comment]
Your version of Excel allows you to read this threaded comment; however, any edits to it will get removed if the file is opened in a newer version of Excel. Learn more: https://go.microsoft.com/fwlink/?linkid=870924
Comment:
    Tricky - in the CN this is for two activities: Ukraine Civil Society Sectoral Support Activity (here) and Enhance Non-Governmental Actors and Grassroots Engagement (ENGAGE); in addition, $ does not match either but is closer to this activity (CN $ 6,000,000) so listed here. Same situation for CN 22-266, but $ ($28,000,000) closer to ENGAGE so listed there</t>
      </text>
    </comment>
    <comment ref="D30" authorId="1" shapeId="0" xr:uid="{98739E14-D345-498B-95F7-70CA832B5C3A}">
      <text>
        <t>[Threaded comment]
Your version of Excel allows you to read this threaded comment; however, any edits to it will get removed if the file is opened in a newer version of Excel. Learn more: https://go.microsoft.com/fwlink/?linkid=870924
Comment:
    Flag that activity name and agency match but $ does not match. In CN, $9,000,000.</t>
      </text>
    </comment>
    <comment ref="D38" authorId="2" shapeId="0" xr:uid="{9B28AD2A-B98A-4860-8AD2-343962873CC9}">
      <text>
        <t>[Threaded comment]
Your version of Excel allows you to read this threaded comment; however, any edits to it will get removed if the file is opened in a newer version of Excel. Learn more: https://go.microsoft.com/fwlink/?linkid=870924
Comment:
    $ in CN is 4,000,000</t>
      </text>
    </comment>
    <comment ref="D47" authorId="3" shapeId="0" xr:uid="{C1C2E59A-89A5-45BB-BEAF-2EA902957BEB}">
      <text>
        <t>[Threaded comment]
Your version of Excel allows you to read this threaded comment; however, any edits to it will get removed if the file is opened in a newer version of Excel. Learn more: https://go.microsoft.com/fwlink/?linkid=870924
Comment:
    Mentioned twice in same CN. First time, with the same $ (1,000,000). Second time, with $2,000,000</t>
      </text>
    </comment>
    <comment ref="E47" authorId="4" shapeId="0" xr:uid="{3BE44144-BD10-4979-8F4B-F98BD2389A93}">
      <text>
        <t>[Threaded comment]
Your version of Excel allows you to read this threaded comment; however, any edits to it will get removed if the file is opened in a newer version of Excel. Learn more: https://go.microsoft.com/fwlink/?linkid=870924
Comment:
    Second mention in CN says "This funding will provide logistical and operational support to civil society activists, lawyers, journalists, and human rights defenders in transitional environments in Eurasia by providing assistance and professional opportunities to those who have been forced to flee their country to help them remain engaged in their relevant work from abroad. The program also equips them with tools to push for public transparency and accountability, provide legal defense, and safeguard civic space."</t>
      </text>
    </comment>
    <comment ref="D70" authorId="5" shapeId="0" xr:uid="{B831B95A-ABF0-482E-8669-C30AFD6C80FF}">
      <text>
        <t>[Threaded comment]
Your version of Excel allows you to read this threaded comment; however, any edits to it will get removed if the file is opened in a newer version of Excel. Learn more: https://go.microsoft.com/fwlink/?linkid=870924
Comment:
    Tricky - in CN 22-116, $ listed for two activities: Ukraine Civil Society Sectoral Support Activity (above) and Enhance Non-Governmental Actors and Grassroots Engagement (ENGAGE) (here), but $ does not match either (CN $ 6,000,000) though is closer to Civil Society Sectoral Support activity, therefore listed CN 22-116 for Civil Society Sectoral Support Activity. CN 22-266 same situation, but $ amount does not match either exactly yet is closer to this amount so listed here. CN $ 28,000,000</t>
      </text>
    </comment>
    <comment ref="D82" authorId="6" shapeId="0" xr:uid="{8A6FF17C-06A7-4B2C-971E-B38D768F179B}">
      <text>
        <t>[Threaded comment]
Your version of Excel allows you to read this threaded comment; however, any edits to it will get removed if the file is opened in a newer version of Excel. Learn more: https://go.microsoft.com/fwlink/?linkid=870924
Comment:
    $ amount does not match but title and agency do - this is tentative and unsure (in CN, $15,000,000</t>
      </text>
    </comment>
    <comment ref="D104" authorId="7" shapeId="0" xr:uid="{0CF06F7D-A8BE-45F9-AD6F-2D91E4410984}">
      <text>
        <t>[Threaded comment]
Your version of Excel allows you to read this threaded comment; however, any edits to it will get removed if the file is opened in a newer version of Excel. Learn more: https://go.microsoft.com/fwlink/?linkid=870924
Comment:
    $ in CN is 6,000,000</t>
      </text>
    </comment>
    <comment ref="D162" authorId="8" shapeId="0" xr:uid="{30444A94-16D4-4FA4-BDF6-B580C427A3BD}">
      <text>
        <t>[Threaded comment]
Your version of Excel allows you to read this threaded comment; however, any edits to it will get removed if the file is opened in a newer version of Excel. Learn more: https://go.microsoft.com/fwlink/?linkid=870924
Comment:
    CN $ is higher, $4,000,000</t>
      </text>
    </comment>
    <comment ref="D165" authorId="9" shapeId="0" xr:uid="{5E233A9E-FE96-4FE8-9488-43EA10F46C6E}">
      <text>
        <t>[Threaded comment]
Your version of Excel allows you to read this threaded comment; however, any edits to it will get removed if the file is opened in a newer version of Excel. Learn more: https://go.microsoft.com/fwlink/?linkid=870924
Comment:
    Flag that in CN activity title is "The Media Program in Ukraine and Transformation Communication Activity", and $ in CN is $10,000,000. Believe this is Transformation Communications Activity combined with MPU (below)?</t>
      </text>
    </comment>
    <comment ref="D166" authorId="10" shapeId="0" xr:uid="{87E2D6B1-41F5-485A-979D-5A2B2EDCB59F}">
      <text>
        <t>[Threaded comment]
Your version of Excel allows you to read this threaded comment; however, any edits to it will get removed if the file is opened in a newer version of Excel. Learn more: https://go.microsoft.com/fwlink/?linkid=870924
Comment:
    $ in CN is 5,000,000</t>
      </text>
    </comment>
    <comment ref="D171" authorId="11" shapeId="0" xr:uid="{01A97502-1B47-448F-AB19-817F3D669A6E}">
      <text>
        <t>[Threaded comment]
Your version of Excel allows you to read this threaded comment; however, any edits to it will get removed if the file is opened in a newer version of Excel. Learn more: https://go.microsoft.com/fwlink/?linkid=870924
Comment:
    $ in CN is only 10,000,000</t>
      </text>
    </comment>
    <comment ref="D178" authorId="12" shapeId="0" xr:uid="{ABF88E29-1517-4677-A622-EAF3DF57E445}">
      <text>
        <t>[Threaded comment]
Your version of Excel allows you to read this threaded comment; however, any edits to it will get removed if the file is opened in a newer version of Excel. Learn more: https://go.microsoft.com/fwlink/?linkid=870924
Comment:
    Flag that $ amount does not match exactly but title and agency is an exact match. CN $ 20,000,000</t>
      </text>
    </comment>
  </commentList>
</comments>
</file>

<file path=xl/sharedStrings.xml><?xml version="1.0" encoding="utf-8"?>
<sst xmlns="http://schemas.openxmlformats.org/spreadsheetml/2006/main" count="3064" uniqueCount="456">
  <si>
    <t>Benefitting Country</t>
  </si>
  <si>
    <t>Ukraine</t>
  </si>
  <si>
    <t>Account / Implementing Agency / Implementing Mechanism Title</t>
  </si>
  <si>
    <t>Sum of FY 2022 SFOAA Actual</t>
  </si>
  <si>
    <t>Sum of FY 2022 USAA Actuals</t>
  </si>
  <si>
    <t>Sum of FY 2022 AUSAA Actual</t>
  </si>
  <si>
    <t>AEECA</t>
  </si>
  <si>
    <t>U.S. Agency for International Development</t>
  </si>
  <si>
    <t>Agriculture Growing Rural Opportunities (AGRO)</t>
  </si>
  <si>
    <t>Civil Society Sectoral Support Program</t>
  </si>
  <si>
    <t>Competitive Economy Program</t>
  </si>
  <si>
    <t>Countering Trafficking in Persons (CTIP) - III</t>
  </si>
  <si>
    <t>Credit for Agriculture Producers (CAP)</t>
  </si>
  <si>
    <t>Cybersecurity for Critical Infrastructure in Ukraine</t>
  </si>
  <si>
    <t>Decentralization Offering Better Results and Efficiency (DOBRE)</t>
  </si>
  <si>
    <t>Democratic Governance East</t>
  </si>
  <si>
    <t>Economic Resilience Activity</t>
  </si>
  <si>
    <t>Energy Security Project (ESP)</t>
  </si>
  <si>
    <t>Enhance Non-Governmental Actors and Grassroots Engagement (ENGAGE)</t>
  </si>
  <si>
    <t>GOU Budget Support</t>
  </si>
  <si>
    <t>Health Reform Support</t>
  </si>
  <si>
    <t>Human Rights in Action Program</t>
  </si>
  <si>
    <t>Justice for All (J4A)</t>
  </si>
  <si>
    <t>Local Health System Sustainability (LHSS)</t>
  </si>
  <si>
    <t>Promoting Integrity in the Public Sector (Pro-Integrity)</t>
  </si>
  <si>
    <t>Public Health System Recovery and Resilience (PHS R&amp;R)</t>
  </si>
  <si>
    <t>Safe, Affordable, and Effective Medicines for Ukrainians (SAFEMed)</t>
  </si>
  <si>
    <t>Strengthening Rehabilitation Services in Health Systems</t>
  </si>
  <si>
    <t>Support to Anti-Corruption Champion Institutions (SACCI)</t>
  </si>
  <si>
    <t>Transformation Communications Activity</t>
  </si>
  <si>
    <t>Transparency and Accountability in Public Administration and Services (TAPAS)</t>
  </si>
  <si>
    <t>Ukraine National Identity through Youth (UNITY)</t>
  </si>
  <si>
    <t>USAID Administration &amp; Oversight</t>
  </si>
  <si>
    <t>USAID Governance for Local Accountability (HOVERLA)</t>
  </si>
  <si>
    <t>USAID Media Program in Ukraine (MPU)</t>
  </si>
  <si>
    <t>U.S. Department of Agriculture</t>
  </si>
  <si>
    <t>USDA Agriculture Development Initiative</t>
  </si>
  <si>
    <t xml:space="preserve">U.S. Department of Justice </t>
  </si>
  <si>
    <t>DOJ Human Rights and Special Prosecutions Section</t>
  </si>
  <si>
    <t>U.S. Department of State</t>
  </si>
  <si>
    <t>Airlift of Ukrainian Pediatric Oncology Patients from Poland to the United States</t>
  </si>
  <si>
    <t>Conventional Weapons Destruction (CWD)</t>
  </si>
  <si>
    <t>CSO Conflict Observatory</t>
  </si>
  <si>
    <t>CSO Ukraine Rapid Response Fund</t>
  </si>
  <si>
    <t>DRL Civic Initiatives in the Target Region (C)*</t>
  </si>
  <si>
    <t>DRL Civil Society and Pro-Democracy Activists</t>
  </si>
  <si>
    <t>DRL Development of the Network and Raising Capacity of Ukrainian CSOs</t>
  </si>
  <si>
    <t>DRL Equipping the Ukrainian Disability Community to Prevent Discrimination and Effectively Advocate for Legal Reform</t>
  </si>
  <si>
    <t>DRL Human Rights in the Target Region (C)</t>
  </si>
  <si>
    <t>DRL Human Rights Monitoring and Protection</t>
  </si>
  <si>
    <t>DRL Independent Media/Freedom of Expression</t>
  </si>
  <si>
    <t>DRL Institutional Support to Media in C</t>
  </si>
  <si>
    <t>DRL Internet Freedom in Ukraine</t>
  </si>
  <si>
    <t>DRL Political Prisoners and POWs</t>
  </si>
  <si>
    <t>DRL Support for the United Nations Human Rights Monitoring Mission in Ukraine (UNHRMMU)</t>
  </si>
  <si>
    <t>DRL Supporting Civic Engagement of War Veterans in Ukraine</t>
  </si>
  <si>
    <t>DRL Supporting Social Cohesion in Ukraine</t>
  </si>
  <si>
    <t>DRL United to Confront Hate-Motivated Violence</t>
  </si>
  <si>
    <t>DRL Voices Against Violence: The Global Gender-Based Violence (GBV) Initiative</t>
  </si>
  <si>
    <t>EXBS Ukraine Border Security</t>
  </si>
  <si>
    <t>GCJ Supporting Capacity Building, Documentation, Case Building, and Strategic Litigation with the War Crimes Units of the Ukrainian Prosecutor General’s Office and Partner Organizations</t>
  </si>
  <si>
    <t>Global Threat Reduction (GTR): Chemical, Biological, Radiological, Nuclear, and Explosive (CBRNE) Personal Protective Equipment (PPE), Decontamination, Detection and Medical Countermeasures to the Ukrainian Ministry of Health</t>
  </si>
  <si>
    <t>INL Ukraine Anti-Corruption Reforms</t>
  </si>
  <si>
    <t>INL Ukrainian State Border Guard Services (SBGS) and the National Police of Ukraine (NPU)</t>
  </si>
  <si>
    <t>PAS Democracy Commission Small Grants Program</t>
  </si>
  <si>
    <t>PAS Media Development Fund</t>
  </si>
  <si>
    <t>S/GWI Support for survivors of gender-based violence (GBV) and conflict-related sexual violence (CRSV)</t>
  </si>
  <si>
    <t>UKR - Development Cooperation Partnership for Europe, Eurasia and Central Asia (formerly Emerging Donors Challenge Program)</t>
  </si>
  <si>
    <t>U.S. Health and Human Services</t>
  </si>
  <si>
    <t>CDC Establishing a Cadre of Field Epidemiologists Program</t>
  </si>
  <si>
    <t>ESF</t>
  </si>
  <si>
    <t>To Be Determined</t>
  </si>
  <si>
    <t>Unallocated Ukraine Supp 2 Funds (formally Accountability TBD)</t>
  </si>
  <si>
    <t>U.S Department of Agriculture</t>
  </si>
  <si>
    <t>USFS Environmental Governance Program</t>
  </si>
  <si>
    <t>A+E Follow-on</t>
  </si>
  <si>
    <t>Community Action for HIV Control (CAHC)</t>
  </si>
  <si>
    <t>Countering Trafficking in Persons (CTIP) - 2023</t>
  </si>
  <si>
    <t>E&amp;E Environmental Support Costs</t>
  </si>
  <si>
    <t>Environmental Compliance Support (ECOS) Contract</t>
  </si>
  <si>
    <t>Fighting Misinformation about Vaccines Activity in Ukraine</t>
  </si>
  <si>
    <t>Global Health Supply Chain - Procurement and Supply management (GHSC-PSM)</t>
  </si>
  <si>
    <t>Health Link</t>
  </si>
  <si>
    <t>State-Owned Enterprises Reform Activity (SOERA)</t>
  </si>
  <si>
    <t>STOP TB Partnership (Global Drug Facility)</t>
  </si>
  <si>
    <t>Support TB Control Efforts in Ukraine</t>
  </si>
  <si>
    <t>Ukraine Monitoring and Learning Support (UMLS)</t>
  </si>
  <si>
    <t>Union-Focused Nonviolent Civil Resistance and Resilience Program to Unite and Inform Workers and Broader Civil Society (USAID)</t>
  </si>
  <si>
    <t>USAID Program Design and Learning</t>
  </si>
  <si>
    <t>USAID-GAO PASA</t>
  </si>
  <si>
    <t>CADI (USDA-FAS)</t>
  </si>
  <si>
    <t>U.S. Department of Commerce</t>
  </si>
  <si>
    <t>DOC Commercial Law Development Program (CLDP) via 632b transfer</t>
  </si>
  <si>
    <t>DOC Special American Business Internship Training (SABIT) Program - 632(b) Transfer</t>
  </si>
  <si>
    <t>Expansion of Franchise Opportunities (DOC-GC-CLDP)</t>
  </si>
  <si>
    <t>Assistance Coordination Support Costs</t>
  </si>
  <si>
    <t>DRL Ensuring Human Rights for Marginalized Populations</t>
  </si>
  <si>
    <t>DRL Forensic Anthropology Assistance Program in Ukraine</t>
  </si>
  <si>
    <t>DRL Human Rights Restoration for Vulnerable Groups</t>
  </si>
  <si>
    <t>DRL Reckoning Project 2.0</t>
  </si>
  <si>
    <t>National Endowment for Democracy (NED) Small Grants Program (via direct apportionment to State/EUR)</t>
  </si>
  <si>
    <t>INCLE</t>
  </si>
  <si>
    <t>INL Border Operational Effectiveness and Security Assistance</t>
  </si>
  <si>
    <t>INL Law Enforcement Reform Program</t>
  </si>
  <si>
    <t>INL Operational Support for Ukraine Border Guards and Police</t>
  </si>
  <si>
    <t>INL Reestablishing Law Enforcement and Criminal Justice</t>
  </si>
  <si>
    <t>INL Rule of Law Programming</t>
  </si>
  <si>
    <t>INL Rule of Law Programming in Support of Accountability Efforts</t>
  </si>
  <si>
    <t>Ukraine INL</t>
  </si>
  <si>
    <t>NADR</t>
  </si>
  <si>
    <t>EXBS Russia Sanctions Implementation Outreach</t>
  </si>
  <si>
    <t>ISN Support for Russia and Belarus Sanctions Implementation</t>
  </si>
  <si>
    <t>Grand Total</t>
  </si>
  <si>
    <t>Sum of FY 2023 Actual</t>
  </si>
  <si>
    <t>$ in Thousands</t>
  </si>
  <si>
    <t>Account / Implementing Agency / Implementing Mechanism</t>
  </si>
  <si>
    <t>AUSAA</t>
  </si>
  <si>
    <t>USAA</t>
  </si>
  <si>
    <t>To be Determined</t>
  </si>
  <si>
    <t>War Crimes Team </t>
  </si>
  <si>
    <t>Environmental Damage</t>
  </si>
  <si>
    <t>Support GOU to investigate environmental damage due to the war, with a focus on forest cover</t>
  </si>
  <si>
    <t xml:space="preserve">American Spaces </t>
  </si>
  <si>
    <t>Civic Initiatives in targeted regions</t>
  </si>
  <si>
    <t xml:space="preserve">Civil Society Disinformation Programming  </t>
  </si>
  <si>
    <t>Conflict Observatory</t>
  </si>
  <si>
    <t>Critical Cyber Training and Capacity Building Projects</t>
  </si>
  <si>
    <t>CRSV-GBV Recovery and Justice </t>
  </si>
  <si>
    <t xml:space="preserve">Democracy Commission Small Grants Program </t>
  </si>
  <si>
    <t xml:space="preserve">Democracy Commission Small Grants Program (staff costs)  </t>
  </si>
  <si>
    <t>Digital Security for Civil Society in Ukraine </t>
  </si>
  <si>
    <t>Empower Women </t>
  </si>
  <si>
    <t xml:space="preserve">English Language </t>
  </si>
  <si>
    <t>Environmental Justice </t>
  </si>
  <si>
    <t>Forensic Anthropology Assistance Program</t>
  </si>
  <si>
    <t>Hurts in targeted regions</t>
  </si>
  <si>
    <t>Journalist Safety </t>
  </si>
  <si>
    <t>Kyiv Alumni Small Grants Fund</t>
  </si>
  <si>
    <t>Kyiv American Spaces</t>
  </si>
  <si>
    <t>Kyiv Media Development Fund</t>
  </si>
  <si>
    <t>Kyiv Ukraine Media Partnership Program</t>
  </si>
  <si>
    <t>Law Enforcement Accountability Program</t>
  </si>
  <si>
    <t>Media Development Fund (MDF) (staff costs)</t>
  </si>
  <si>
    <t>NATO Comprehensive Assistance Package (CAP) Contribution</t>
  </si>
  <si>
    <t>NED Small Grants </t>
  </si>
  <si>
    <t xml:space="preserve">Professional Internships – Public Sector Exchanges-to-Internships Program (ETOI)  </t>
  </si>
  <si>
    <t>Professional Internships – Ukrainian Business Leaders: Promoting Innovation and Entrepreneurship (UBL:PIE)</t>
  </si>
  <si>
    <t>Reconstruction Civil Society Oversight </t>
  </si>
  <si>
    <t>Regional Media Sustainability </t>
  </si>
  <si>
    <t>Resilience of HR Defenders </t>
  </si>
  <si>
    <t>SEI/MITRE support in ongoing assessment and coordination work</t>
  </si>
  <si>
    <t xml:space="preserve">Social Media Influencers Campaign (SMIC)  </t>
  </si>
  <si>
    <t>Strategic Communications for Ukrainian Government and Other Organizations</t>
  </si>
  <si>
    <t>Transatlantic Translations</t>
  </si>
  <si>
    <t>UN Human Rights Monitoring Mission in Ukraine (UNHRMMU)</t>
  </si>
  <si>
    <t>U.S. Institute of Peace</t>
  </si>
  <si>
    <t>CS Dialogue on Future of Ukraine </t>
  </si>
  <si>
    <t>(blank)</t>
  </si>
  <si>
    <t>Human Rights, War Crimes Accountability and C-TIP</t>
  </si>
  <si>
    <t>Independent Media, CS </t>
  </si>
  <si>
    <t>Political Pluralism, Incl Democratic Institutions </t>
  </si>
  <si>
    <t>Rule of Law </t>
  </si>
  <si>
    <t xml:space="preserve">Support for Judicial Reform and Legal Aid </t>
  </si>
  <si>
    <t xml:space="preserve">Support for Political Processes and Legislative Strengthening </t>
  </si>
  <si>
    <t>UK FCDO's People, Processes, and Technology multi-donor cyber fund</t>
  </si>
  <si>
    <t>USAID Cybersecurity for Critical Infrastructure (CCI) Procurements</t>
  </si>
  <si>
    <t>Border Checkpoints</t>
  </si>
  <si>
    <t>Congressional Office for International Leadership (COIL)</t>
  </si>
  <si>
    <t>Veterans Program</t>
  </si>
  <si>
    <t>Export–Import Bank of the United States</t>
  </si>
  <si>
    <t>Rail Transportation</t>
  </si>
  <si>
    <t>Danube Ports (transshipment equipment)</t>
  </si>
  <si>
    <t>De-risking investments</t>
  </si>
  <si>
    <t>Local currency lending facility</t>
  </si>
  <si>
    <t>Rolling Stock for Food Security &amp; Operational Efficiency</t>
  </si>
  <si>
    <t>Strengthening health security capacities in Ukraine countries to combat antimicrobial resistance (AMR) </t>
  </si>
  <si>
    <t>BDS</t>
  </si>
  <si>
    <t>Distributed generation</t>
  </si>
  <si>
    <t>Interconnections to Europe</t>
  </si>
  <si>
    <t>Macoeconomic Budget Support</t>
  </si>
  <si>
    <t>Procurement of Energy Grid Equipment</t>
  </si>
  <si>
    <t>Procurement of Energy Grid Equipment (2nd)</t>
  </si>
  <si>
    <t>Reforms</t>
  </si>
  <si>
    <t xml:space="preserve">Strategic gas reserve (implementation, TA) </t>
  </si>
  <si>
    <t> Building capacity of local and national emergency services to predict, respond to, and coordinate emergencies   </t>
  </si>
  <si>
    <t>Psychosocial support for war affected Ukrainians through nature-based therapy   </t>
  </si>
  <si>
    <t>U.S. Department of Energy</t>
  </si>
  <si>
    <t>Net Zero World</t>
  </si>
  <si>
    <t>Nuclear Development</t>
  </si>
  <si>
    <t>Advanced decarbonization or renewables (incl. hydrogen)</t>
  </si>
  <si>
    <t>Gas Sector Support, Including Decarbonization/Abatement</t>
  </si>
  <si>
    <t>Mineral Resource Development</t>
  </si>
  <si>
    <t>Multi-Donor Platform Secretariat (Secondment)</t>
  </si>
  <si>
    <t>OECD Engagement - OECD Economic survey</t>
  </si>
  <si>
    <t>Policy Advocacy Program for the Target Region   </t>
  </si>
  <si>
    <t>Rehabilitation and Reintegration of Veterans</t>
  </si>
  <si>
    <t>Reintegration of Internally Displaced Persons (IDPs)</t>
  </si>
  <si>
    <t>SMRs, Hydrogen, Clean Steel</t>
  </si>
  <si>
    <t xml:space="preserve">Support for Disability Inclusion in Ukraine </t>
  </si>
  <si>
    <t>War Crimes Accountability </t>
  </si>
  <si>
    <t>Women, Peace, and Security Program </t>
  </si>
  <si>
    <t>U.S. Department of Transportation</t>
  </si>
  <si>
    <t>DOT Advisor for Roads/Transportation Networks</t>
  </si>
  <si>
    <t> Anti-Corruption Institutions Strengthened   </t>
  </si>
  <si>
    <t>Advancing health governance reforms and restoring lifesaving services to enable economic recovery</t>
  </si>
  <si>
    <t>AGRI</t>
  </si>
  <si>
    <t>Capital for Private Sector Financing</t>
  </si>
  <si>
    <t>DBS Accountability</t>
  </si>
  <si>
    <t>Export Facilitation through Digitization</t>
  </si>
  <si>
    <t>Firm Level Business Support &amp; Trade Facilitation</t>
  </si>
  <si>
    <t>Meeting critical needs for mental health and rehabilitation</t>
  </si>
  <si>
    <t>Public Financial Management   </t>
  </si>
  <si>
    <t>Rail Construction (Mostyska Line)</t>
  </si>
  <si>
    <t>Strengthen local governance and service delivery</t>
  </si>
  <si>
    <t>Technical Assistance</t>
  </si>
  <si>
    <t>War Crimes, C-TIP </t>
  </si>
  <si>
    <t>Funding</t>
  </si>
  <si>
    <t>Agency</t>
  </si>
  <si>
    <t>FY</t>
  </si>
  <si>
    <t>FY22</t>
  </si>
  <si>
    <t>Row Labels</t>
  </si>
  <si>
    <t>Count of Agency</t>
  </si>
  <si>
    <t>'=</t>
  </si>
  <si>
    <t>FY23</t>
  </si>
  <si>
    <t>ESF/USAA</t>
  </si>
  <si>
    <t>Total FY22/23</t>
  </si>
  <si>
    <t>Sum of Total FY22/23</t>
  </si>
  <si>
    <t>Objective</t>
  </si>
  <si>
    <t>Total FY22/23 check</t>
  </si>
  <si>
    <t>Exclude</t>
  </si>
  <si>
    <t>x</t>
  </si>
  <si>
    <t>Agriculture Growing Rural Opportunities (AGRO) - combined</t>
  </si>
  <si>
    <t>civilian security</t>
  </si>
  <si>
    <t>Ukraine’s police and border guards</t>
  </si>
  <si>
    <t>demining and clearing of unexploded ordnance</t>
  </si>
  <si>
    <t>strengthen cybersecurity</t>
  </si>
  <si>
    <t>resumption of law enforcement</t>
  </si>
  <si>
    <t>protect spent radioactive material</t>
  </si>
  <si>
    <t>domestic arms industry</t>
  </si>
  <si>
    <t>provide services to and govern</t>
  </si>
  <si>
    <t>fill  financing gap</t>
  </si>
  <si>
    <t>national, sub-national and local governance units - basic services</t>
  </si>
  <si>
    <t>stabilization and reintegration of newly liberated areas</t>
  </si>
  <si>
    <t>public financial management standards, financial controls, and civil society monitoring of budget spending</t>
  </si>
  <si>
    <t>productive and revenue generating economic activity</t>
  </si>
  <si>
    <t>private sector risk insurance</t>
  </si>
  <si>
    <t>small and medium enterprises assistance</t>
  </si>
  <si>
    <t>domestic and international food security</t>
  </si>
  <si>
    <t>resilience and delivery of energy services</t>
  </si>
  <si>
    <t>restore/repair/maintain operations and infrastructure</t>
  </si>
  <si>
    <t>financing mechanisms for energy sector</t>
  </si>
  <si>
    <t>safety of ongoing nuclear power operations</t>
  </si>
  <si>
    <t>decentralized, modern, green, transparent, and competitive energy sector</t>
  </si>
  <si>
    <t>accountable for atrocities</t>
  </si>
  <si>
    <t>prosecute war crimes</t>
  </si>
  <si>
    <t>international and universal jurisdiction mechanisms for holding Russia and individual perpetrators accountable for atrocities</t>
  </si>
  <si>
    <t>victims of war-related atrocities in seeking justice</t>
  </si>
  <si>
    <t>humanitarian assistance to the internally displaced and other vulnerable, conflict-affected populations</t>
  </si>
  <si>
    <t>assistance to refugees from Ukraine, returnees to Ukraine, and host communities</t>
  </si>
  <si>
    <t>Enhance civilian security</t>
  </si>
  <si>
    <t>Train and equip Ukraine’s police and border guards</t>
  </si>
  <si>
    <t>strengthen cybersecurity capabilities</t>
  </si>
  <si>
    <t>prevent the proliferation of small arms and light weapons</t>
  </si>
  <si>
    <t>macroeconomic stability and restoration of key government services</t>
  </si>
  <si>
    <t>operationalize reconstruction financing mechanisms</t>
  </si>
  <si>
    <t>strengthen transparent local governance and service delivery</t>
  </si>
  <si>
    <t>rebuild key health, education, waste management, potable water, and other services, including veterans’ rehabilitation and reintegration into civilian life</t>
  </si>
  <si>
    <t>estore small scale infrastructure [related to key government services.]</t>
  </si>
  <si>
    <t>reform state-owned enterprise (SOE) architecture</t>
  </si>
  <si>
    <t>Support a stable, transparent, accountable, equitable, and inclusive democracy</t>
  </si>
  <si>
    <t>restore and expand inclusive, transparent, and accountable democratic institutions</t>
  </si>
  <si>
    <t>Support independent media and civil society</t>
  </si>
  <si>
    <t>increase judicial independence, foster greater adherence to the rule of law, strengthen anti-corruption bodies, and combat systemic corruption</t>
  </si>
  <si>
    <t>Assist government entities to exact justice for war crimes, effect reconciliation, and enact accountability and anti-corruption reforms, especially those required for EU accession</t>
  </si>
  <si>
    <t>strong, resilient, inclusive, and revenue-generating economic recovery</t>
  </si>
  <si>
    <t>leverage investment from international financial institutions (IFIs), the EU, bilateral donors, and the private sector</t>
  </si>
  <si>
    <t>Strengthen small and medium-sized enterprises (SMEs)</t>
  </si>
  <si>
    <t>Rebuild the agriculture sector and its supply chains</t>
  </si>
  <si>
    <t>Support economic transparency and the business enabling environment</t>
  </si>
  <si>
    <t>environmental damage assessment and mitigation, restore ecosystems and sustainable use of natural resources, and preserve biodiversity</t>
  </si>
  <si>
    <t>Strengthen Energy Security and Support Energy Sector Modernization, Decentralization, and Transition to Green Alternatives</t>
  </si>
  <si>
    <t>Ukraine’s development of long-term plan(s) to modernize, decarbonize, and increase resilience in its energy sector</t>
  </si>
  <si>
    <t>enhanced energy efficiency, intelligent demand reduction opportunities, and electrification</t>
  </si>
  <si>
    <t>enhance integration with European energy systems and processes</t>
  </si>
  <si>
    <t>reduced reliance on fossil fuels in Ukraine’s energy sector</t>
  </si>
  <si>
    <t>optimizing hydrocarbon resources and assist with the management, governance, and decarbonization of operations</t>
  </si>
  <si>
    <t>regulatory and other reforms that make the energy sector transparent and competitive</t>
  </si>
  <si>
    <t>Assistance Typology</t>
  </si>
  <si>
    <t>Energy</t>
  </si>
  <si>
    <t>Polic and Border Guards</t>
  </si>
  <si>
    <t>Infrastrucure (non-energy)</t>
  </si>
  <si>
    <t>Cybersecurity</t>
  </si>
  <si>
    <t>Food secuirty</t>
  </si>
  <si>
    <t xml:space="preserve">Governance - national and local service delivery </t>
  </si>
  <si>
    <t xml:space="preserve">Good Governance </t>
  </si>
  <si>
    <t>Actountability for war crimes</t>
  </si>
  <si>
    <t>Civil Defense and non-proliferation</t>
  </si>
  <si>
    <t>Demining and UXO</t>
  </si>
  <si>
    <t>Media and civil society</t>
  </si>
  <si>
    <t>Economic (public and private sector)</t>
  </si>
  <si>
    <t>Lines of Effort</t>
  </si>
  <si>
    <t>Governance</t>
  </si>
  <si>
    <t>Economic</t>
  </si>
  <si>
    <t>Security - Civil</t>
  </si>
  <si>
    <t>Typology</t>
  </si>
  <si>
    <t>Macroeconomic Budget Support</t>
  </si>
  <si>
    <t>Infrastructure</t>
  </si>
  <si>
    <t>Food security</t>
  </si>
  <si>
    <t>Health</t>
  </si>
  <si>
    <t>Environment, climate adaptation and natural resources</t>
  </si>
  <si>
    <t>Justice and rights of war victims</t>
  </si>
  <si>
    <t xml:space="preserve">Anti-corruption and rule of law </t>
  </si>
  <si>
    <t>Working Groups</t>
  </si>
  <si>
    <t>Security</t>
  </si>
  <si>
    <t>Justice</t>
  </si>
  <si>
    <t>*Humanitarian</t>
  </si>
  <si>
    <t>Democracy</t>
  </si>
  <si>
    <t>FY23 ($ in thousands)</t>
  </si>
  <si>
    <t>FY23 (Actuals)</t>
  </si>
  <si>
    <t>U.S. Department of Agriculture (Forest Service)</t>
  </si>
  <si>
    <t>U.S. Department of State (DRL)</t>
  </si>
  <si>
    <t>Deloitte</t>
  </si>
  <si>
    <t>Column1</t>
  </si>
  <si>
    <t>Congressional Office for International Leadership (COIL) Forest Service</t>
  </si>
  <si>
    <t xml:space="preserve">BDS </t>
  </si>
  <si>
    <t>Office</t>
  </si>
  <si>
    <t>Name (f,l)</t>
  </si>
  <si>
    <t>Email</t>
  </si>
  <si>
    <t>Phone</t>
  </si>
  <si>
    <t>Role</t>
  </si>
  <si>
    <t>Coverage</t>
  </si>
  <si>
    <t xml:space="preserve">Michael Tirre </t>
  </si>
  <si>
    <t xml:space="preserve">Lev Vladimirsky </t>
  </si>
  <si>
    <t>PM/WRA (NADR-CWD)</t>
  </si>
  <si>
    <t>Department of State</t>
  </si>
  <si>
    <t>M&amp;E</t>
  </si>
  <si>
    <t>Irakli Chitanava</t>
  </si>
  <si>
    <t>Project Manager</t>
  </si>
  <si>
    <t>iMMAP</t>
  </si>
  <si>
    <t>ichitanava@immap.org</t>
  </si>
  <si>
    <t>Notes</t>
  </si>
  <si>
    <t>tirrem@state.gov</t>
  </si>
  <si>
    <t>vladimirskyl@state.gov</t>
  </si>
  <si>
    <t>U.S. Department of State (ENR)</t>
  </si>
  <si>
    <t>U.S. Department of Energy (coordinating with ESP)</t>
  </si>
  <si>
    <t>U.S. Department of Energy (NE)</t>
  </si>
  <si>
    <t>U.S. Department of State (ACE)</t>
  </si>
  <si>
    <t>U.S. Department of State (ACE grant to CRDF)</t>
  </si>
  <si>
    <t>U.S. Department of State CDP</t>
  </si>
  <si>
    <t>U.S. Agency for International Development/FCDO</t>
  </si>
  <si>
    <t>Implementer</t>
  </si>
  <si>
    <t>Interagency POCs</t>
  </si>
  <si>
    <t>Liz Franklin (efranklin@usaid.gov)/Kim Kim Yee (kyee@usaid.gov)</t>
  </si>
  <si>
    <t>Steve Swartz (steven.swartz@treasury.gov)</t>
  </si>
  <si>
    <t>Liza Sobol (liza.sobol@trade.gov)</t>
  </si>
  <si>
    <t>Luke Zahner (luke.zahner@dot.gov)</t>
  </si>
  <si>
    <t>Liz Franklin (efranklin@usaid.gov)</t>
  </si>
  <si>
    <t xml:space="preserve">World Bank </t>
  </si>
  <si>
    <t>Tresuary (World Bank)</t>
  </si>
  <si>
    <t>World Bank - MIGA</t>
  </si>
  <si>
    <t>David Sena (david.sena@exim.gov)</t>
  </si>
  <si>
    <t>Richard Rasmussen (rasmussendr@state.gov)</t>
  </si>
  <si>
    <t>Milan Pavlovic (mpavlovic@usaid.gov)</t>
  </si>
  <si>
    <t>Treasury European Bank for Reconstruction and Development</t>
  </si>
  <si>
    <t>Skip Mark (tmark1@doc.gov)</t>
  </si>
  <si>
    <t>INL (INCLE)</t>
  </si>
  <si>
    <t>boevingsr@state.gov</t>
  </si>
  <si>
    <t xml:space="preserve">Sarah Boeving </t>
  </si>
  <si>
    <t>pigmanr@state.gov</t>
  </si>
  <si>
    <t xml:space="preserve">Raiyda Pigman </t>
  </si>
  <si>
    <t>ISN/ECC &amp; ISN/CTR (NADR-EXBS &amp; NADR-GTR)</t>
  </si>
  <si>
    <t xml:space="preserve">Matthew Bouldin (ECC-EXBS) </t>
  </si>
  <si>
    <t>bouldinme@state.gov</t>
  </si>
  <si>
    <t>Meghan Reidy (CTR-GTR)</t>
  </si>
  <si>
    <t>reidymk@state.gov</t>
  </si>
  <si>
    <t xml:space="preserve">M&amp;E contractor provided support </t>
  </si>
  <si>
    <t>Interconnections to Europe DOE</t>
  </si>
  <si>
    <t>Interconnections to Europe USAID</t>
  </si>
  <si>
    <t>U.S. Department of State PM/WRA</t>
  </si>
  <si>
    <t>U.S. Department of State ISN ECC</t>
  </si>
  <si>
    <t>U.S. Department of State ISN CTR</t>
  </si>
  <si>
    <t>U.S. Department of State EUR RPM</t>
  </si>
  <si>
    <t>INL Law Enforcement Reform Program ?Pass through to DoJ?</t>
  </si>
  <si>
    <t>U.S. Department of State (PDS Kyiv)</t>
  </si>
  <si>
    <t>U.S. Department of State DRL</t>
  </si>
  <si>
    <t>U. S Agency For International Development</t>
  </si>
  <si>
    <t>Same as Political Pluralism, Incl Democratic Institutions CEPPS (IFES)</t>
  </si>
  <si>
    <t>U.S. Department of State (CSO)</t>
  </si>
  <si>
    <t>U.S. Department of State (S/GWI)</t>
  </si>
  <si>
    <t>U.S. Department of Justice (same as DOJ Human Rights and Special Prosecutions Section)</t>
  </si>
  <si>
    <t>U.S. Department of State (DRL - ICMP)</t>
  </si>
  <si>
    <t>U.S. Department of State DRL UN Human Rights Mission)</t>
  </si>
  <si>
    <t>U.S. Department of State DRL - IPHR</t>
  </si>
  <si>
    <t>U.S. Department of State DRL (same as Forensic Anthropology Assistance Program in Ukraine)</t>
  </si>
  <si>
    <t>U.S. Department of State GCJ (partial to Georgetown Univ Grant)</t>
  </si>
  <si>
    <t>Human Rights in targeted regions</t>
  </si>
  <si>
    <t>U.S. Department of State INL</t>
  </si>
  <si>
    <t>U.S. Department of State (same as CRSV-GBV Recovery and Justice)</t>
  </si>
  <si>
    <t>U.S. Agency for International Development (same as Rule of Law and J4A)</t>
  </si>
  <si>
    <t>U.S. Department of State (same as DRL Support for the United Nations Human Rights Monitoring Mission in Ukraine (UNHRMMU) and DRL Human Rights Monitoring and Protection</t>
  </si>
  <si>
    <t>U.S. Department of State (reserved for international mechanisms)</t>
  </si>
  <si>
    <t>U.S. Agency for International Development (same as Human Rights, War Crimes Accountability and C-TIP)</t>
  </si>
  <si>
    <t>U.S. Department of State (PDS Kyiv) same as American Spaces</t>
  </si>
  <si>
    <t>U.S. Department of State  (PDS Kyiv)</t>
  </si>
  <si>
    <t>U.S. Department of State ACE (grant to national endowment for democracy)</t>
  </si>
  <si>
    <t>U.S. Department of State (PDS Kyiv) same as Kyiv Media Development Fund</t>
  </si>
  <si>
    <t>U.S. Agency for International Development (DRG Center)</t>
  </si>
  <si>
    <t>CN#</t>
  </si>
  <si>
    <t>CN Description</t>
  </si>
  <si>
    <t>22-116</t>
  </si>
  <si>
    <t>USAID’s Human Rights in Action (HRA) program will continue and expand work ongoing since 2014. The number of legal aid centers will be expanded from 9 to 22, covering the geography of Ukraine where Russia’s armed forces have committed acts of human rights abuses. HRA will provide support to Ukrainian civil society efforts to monitor, document and support litigation on violations of international humanitarian and human rights violations and abuses; training for legal professionals and monitors on international human rights law; training and support for media coverage of war crimes; and advocating for amendments to Ukraine’s criminal laws to strengthen accountability provisions for war crimes.</t>
  </si>
  <si>
    <t>These additional funds for the UN Human Rights Monitoring Mission in Ukraine (HRMMU) will support the expansion of its work in response to Russia’s full-scale invasion of Ukraine in February 2022. Based on its mandate, extensive experience, comparative advantages, and its presence on both sides of the contact line, along with the coverage of the human rights situation in Crimea and other areas controlled by Russia’s armed forces, HRMMU intends to continue its human rights monitoring in Ukraine focusing on the protection of civilians in armed conflict; the protection of the right to liberty and personal security; the administration of justice; and civic space. The main thematic monitoring priorities include human rights violations and abuses and violations of international humanitarian law by Russia’s armed forces, including sexual violence; civilian casualties; indiscriminate and deliberate attacks on civilians and civilian objects, including attacks on health centers, schools, and cultural property; increasing risk of violence against ethnic, social, cultural, and religious minorities, including possible rise of hate speech, and incitement to violence, hostility, and discrimination; impunity and lack of accountability for human rights violations and abuses and violations of international humanitarian law; and the impact of the war on the situation of internally displaced persons, and risk groups, such as persons with disabilities, the elderly, women, and children.</t>
  </si>
  <si>
    <t>This project supports the war crimes units under the Office of the Prosecutor General (OPG) and other partner organizations, by training investigators, lawyers and judges, documenters, and other experts in the investigation and prosecution of international crimes, and the application of international humanitarian law and international criminal law. The OPG is the legally constituted authority responsible for the investigation and prosecution of certain international crimes (war crimes, crimes against humanity and genocide) in the Ukrainian government, and the office also has been designated as the coordinating body for all justice and law enforcement components of the Ukrainian government relative to the prosecution of conflict-related crimes. GCJ and its implementing partners will deploy a team of international prosecutors, investigators, and military analysts to neighboring Poland to support the OPG in its ongoing efforts to investigate and prosecute war crimes, including by providing managerial coordination and the procurement of equipment, software, and other tools to process and store evidence. GCJ will also support non-governmental partners in documenting crimes, building dossiers, representing victims and survivors, and pursuing criminal and civil litigation in a range of appropriate jurisdictions.</t>
  </si>
  <si>
    <t>This program supports accountability for human rights violations and abuses and violations of international humanitarian law, and serves to counter Russian malign influence, particularly disinformation and propaganda. The program encompasses a range of activities including establishing a platform for the documentation, verification, and dissemination of evidence of Russia’s human rights violations and abuses, war crimes, and violations of international humanitarian law in the conflict in Ukraine. The program uses commercially and publicly available remote information collection technologies to document the impact of Russian military actions on the people of Ukraine. Information is reviewed, verified, and curated for release, taking into account protections for personal information and risk to Ukrainian partners. This information is then used to support accountability processes with Ukrainian civil society groups, the Government of Ukraine, and selected international partners. Curated information will also be made available to the general public (including through publicly available websites) so that the global human rights civil society community and investigative journalists can conduct independent review and produce content that can be used to refute false Kremlin narratives. This information will be collected and preserved in accordance with international standards, such as the Berkeley Protocols, for use in ongoing and future human rights accountability mechanisms in Ukraine, including potential future civil and criminal legal processes. Funds will also be used to expand program administration and oversight, including hiring specialists in geographic information systems, to effectively coordinate across many lines of effort.</t>
  </si>
  <si>
    <t>These funds will be used to hire a detailee prosecutor and term-hire historian. Those hired will assist the Human Rights and Special Prosecutions Section (HRSP) in its urgent work addressing alleged war crimes involving U.S. persons that have been committed since the onset of Russia’s further invasion of Ukraine on February 24, 2022. The U.S. War Crimes Act (18 U.S.C. § 2441) allows for prosecution of certain violations of the laws of war, for example, certain breaches of the Geneva Conventions, when the crimes involve U.S. citizen as the victim or perpetrator, regardless of location of the crime. Currently, multiple U.S. citizens and dual nationals have suffered injuries, deaths, and detentions that may, upon further investigation, constitute war crimes prosecutable in U.S. federal courts. The Criminal Division’s HRSP is the component within the Department of Justice that is responsible for coordination of any prosecutions under the War Crimes Act. The funding will allow the HRSP to intensify its work on war crimes currently occurring in Ukraine. In the course of its investigative efforts, the Human Rights and Prosecutions Section will coordinate and share, when appropriate, information to assist prosecutorial efforts by other national jurisdictions. Evidence gathered and used by HRSP will also be available to Ukrainian prosecutors as they pursue cases involving the same perpetrators and locations, as well as international prosecutors including those in EU member states pursuing similar cases. The investigation and prosecution of Russian perpetrators of war crimes will contribute to establishing accountability for Ukraine and help the country seek justice and ultimately recover from the war.</t>
  </si>
  <si>
    <t>MPU’s goal is to strengthen the civically relevant role of media in democratic processes in Ukraine and to expand citizens’ access to quality information to counter malign influence and support European integration. Funding will provide core funding for national media outlets to maintain operations and continue support for sub-national media in the following areas: support for content production; digital security/connectivity support; engagement with technology sector/social media platforms; media monitoring; humanitarian, professional and legal support to media.</t>
  </si>
  <si>
    <t>USAID activities work to increase civic engagement in policy-making, strengthen civil society institutional capacity, and promote greater cooperation across regions and with governments at the local and national level. Funds will support digital security/connectivity of activists and organizations; CSO efforts to address urgent needs of IDPs and vulnerable populations; think-tanks to conduct research and raise citizens’ awareness of the economy of war; and capacity building and mentoring of civil society organizations to legally operate under the conditions of martial law, raise funds, coordinate volunteers, and build partnerships in/outside Ukraine.</t>
  </si>
  <si>
    <t>The goal of this project, based out of Prague, Czech Republic, is to provide logistical and operational support to civil society activists, lawyers, journalists, and human rights defenders in transitional environments in the Eurasia region by providing assistance and professional opportunities to those who have been forced to flee Ukraine, so as to help them remain engaged in their relevant work from abroad. The program also equips them with tools to push for public transparency and accountability, provide legal defense, and safeguard civic space.</t>
  </si>
  <si>
    <t>M NOTES</t>
  </si>
  <si>
    <t>Trusts for Uniting Societies in Transatlantic Space (TRUSTS)</t>
  </si>
  <si>
    <t xml:space="preserve">Working through their extensive network of civil society and media partners on the ground, TRUSTS provides highly accessible, flexible, demand-based support to a wide range of groups. Grants range from $20,000-$50,000 and focus on the following areas: demand based operational, project-based, and capacity support to civil society (including informal/formal/unregistered activists); facilitating cross-regional initiatives; supporting key democracy watchdogs; broadening the information space; and addressing critical policy issues. The TRUSTS grantmaking process is extremely flexible and expedient. Grants issued under TRUSTS can include support for relocation costs for grantees forced to leave their home countries due to safety and security concerns so they can continue their operations from new locations. Grant funding can support local groups’ efforts to mobilize community resources, connect CSOs with constituents/ target groups (within Ukraine and outside), provide financial and technical support to vulnerable groups, provide support to groups documenting human rights abuses, support for watchdog groups to oversee distribution/ expenditure of HA, fighting disinformation, etc. TRUSTS could also support coordination efforts among donors/ organizations providing support to Ukrainian citizens and civil society. </t>
  </si>
  <si>
    <t>Prague Civil Society Center</t>
  </si>
  <si>
    <t>The Prague Civil Society Centre (PCSC) provides grantmaking, convening, and emergency support to a wide range of civil society and media entities throughout Eurasia. PCSC has quickly adapted their support to civil society and media in the following three directions: 1) Support the anti-war movement in the region as well as among diaspora; 2) Strengthen and amplify Ukrainian voices both to the West and within Eurasia; 3) Provide emergency assistance—both via funding to Ukrainian organizations and facilitating relocating if people choose to leave the country.</t>
  </si>
  <si>
    <t>Strengthening Eurasian News (SEN)</t>
  </si>
  <si>
    <t>SEN aims to increase access for citizens to objective, fact-based news in Russian through tailored, comprehensive support to independent media in the Europe and Eurasia region. It brings Russian-language independent media outlets together from across the region to form a cooperative news exchange that serves as a strong, networked alternative news base in response to Kremlin disinformation efforts. The activity’s interventions include support for increased cross-border reporting and content sharing among the members; and intensive mentoring on business management, strategic financial development and revenue diversification, and modernizing members’ digital presence. Immediate needs that SEN will address include: flexible core support to member newsrooms (total of 20, including key and associate partners); co-production of reliable content on Ukraine and Eurasia to share and amplify across the news exchange; relocation support, support for ongoing work after relocation; research, including audience analysis, consumption surveys, and media mapping; training, technical assistance (including on digital security, fact-checking, multimedia skills, conflict reporting, physical safety/first aid training); legal support help desk; and networking with regional and international outlets/hubs/organizations focused on disinformation and digital forensics.</t>
  </si>
  <si>
    <t xml:space="preserve">DRL Evidence Based Approaches to Countering Disinformation </t>
  </si>
  <si>
    <t>This program assesses the impact of disinformation attacks and develops and tests specific countermeasures. Equipped with those findings, the program advises partners on initiatives to build citizens’ resilience to information attacks and promote integrity within the overall information space. As a result of the proposed program, representatives of governments, civil society, the media and political parties will be prepared to deploy resources for combatting disinformation strategically and effectively, which will build resilience to information attacks in Belarus, Moldova and Ukraine, contribute to the integrity of the information space, and produce lessons learned applicable to the broader Eurasia region.</t>
  </si>
  <si>
    <t>DRL Emergency and Resilience Fund for Media Professionals</t>
  </si>
  <si>
    <t>Russia’s invasion of Ukraine increased the need for media and entire editorial offices in some Eurasian countries to relocate abroad. This fund will respond to the emergency as well as medium-term needs of the independent media organizations and individual journalists who have fled or who wish to flee to a safer place. The overall goal of the fund will be to mitigate the immediate and medium-term impact of the war in Ukraine and continued domestic repression in Eurasia on independent media in the region. This would include assisting independent media in relocating to a new host country and empowering them to continue their mission to inform the public in their home countries. The short-term assistance will focus on physical and psychosocial needs of those in emergency situations. Responding to medium-term needs, the fund will focus on enabling beneficiaries to continue their activities in exile, adapt their work to the new context, build trust and greater cohesion across the journalist in exile community, and assist journalists in identifying new opportunities in their host countries.</t>
  </si>
  <si>
    <t>DRL Fundamental Freedoms Fund</t>
  </si>
  <si>
    <t>This funding will support an existing global program, the Fundamental Freedoms Fund (FFF). The goal of the FFF is to rapidly respond to emerging challenges or opportunities as they unfold on the ground in countries that routinely and systematically infringe on the fundamental freedoms of association, assembly, expression, and religion. Since Russia’s further invasion of Ukraine, there have been a significant increase in requests for FFF projects in the region related to the war in Ukraine. Program activities may include, but are not limited to: training and mentoring local journalists; building media literacy and countering hate speech, building coalitions among youth groups, bolstering the capacity of independent worker organizations; and improving citizens’ access to justice and legal aid.</t>
  </si>
  <si>
    <t>Support for Civil Society and Independent Media</t>
  </si>
  <si>
    <t>This programming will amplify solidarity with civic actors who are pushing back against Putin’s unprovoked aggression. Activities will support continued locally-driven development of an active, resilient, innovative, pluralistic, and well-informed democratic society in Eurasia. Activities will enable short-term and medium-term responsiveness to immediate needs will capitalize on emerging and future socio-political openings and opportunities for change. The program will achieve this goal through four integrated and mutually reinforcing program objectives: increase the resiliency, plurality, diversity, interconnectedness, and innovative capacity of independent civil society; strengthen the diversity, credibility, competitiveness, and innovative capacity of the independent media sector and the integrity of the information space; expand the availability of high-quality legal assistance and support to CSOs, media outlets, and individuals and increase the knowledge and skills of the cross-border independent legal community; and increase partners’ and beneficiaries’ ability to integrate proactive, holistic approaches to safety and security and the use of information technology into their operational models.</t>
  </si>
  <si>
    <t>This funding will support digital security emergency response programming for Eurasia including by providing emergency incident response for members of civil society, independent media, and vulnerable or marginalized populations. The program will also expand support for digital security protection services for websites and online resources of civil society, independent media, and human rights defenders across the target region. Such services to protect against and mitigate the impacts of cyberattacks will include distributed denial-of-service mitigation and digital forensics.</t>
  </si>
  <si>
    <t>Activity Not found in Combined Funding sheet (row A)</t>
  </si>
  <si>
    <t>22-266</t>
  </si>
  <si>
    <t>The activities under this program work to strengthen independent media and democratic processes in Ukraine and to expand citizens’ access to quality information to counter malign influence and support European integration. It focuses on four areas, including: (1) increasing high-quality, engaging content, particularly in the East and South; (2) increasing public demand for quality information; (3) implementing critical media reforms; and, (4) strengthening and sustaining key media institutions and processes. Responding to the full-scale invasion by Russia, USAID will continue to support the above-mentioned areas while expanding technical approaches to address critical needs, including through: providing core operational funding for national, regional and local outlets; supporting national and local media and journalists to continue reporting on the war; strengthening media actors’ digital security and connectivity; expanded media monitoring; expanded content development; and other support to improve media operations.</t>
  </si>
  <si>
    <t>USAID activities work to increase civic engagement in policy-making, strengthen civil society institutional capacity, and promote greater cooperation across regions and with governments at the local and national level. Since February 24, USAID has refocused its civil society partnerships on emergency response and support to Ukrainian civil society wartime priorities. Additional funds will continue and expand USAID’s civil society efforts to support Ukraine’s wartime and post-war efforts. Among other areas, programmatic priorities include: digital security and connectivity of activists and organizations; civil society efforts to respond to urgent needs of internally displaced persons (IDPs) and vulnerable populations; citizen-government engagement to resolve priority citizen concerns at the local, regional and national levels; and support for think-tanks to conduct research and raise citizens’ awareness of the policies issued under martial law. USAID will also support civil society organizations (CSOs) to operate more effectively under martial law; restore operations; improve their legal enabling environment, raise funds, coordinate volunteers, and build partnerships and coalitions within Ukraine and beyond; support cultural, educational, youth initiatives that protect Ukrainian cultural heritage; and inform the international community about developments in Ukraine. The media content produced by CSO partners will refocus from reforms advocacy to topics that support the fight against Russia’s aggression, practical information on humanitarian support, including servicing the vulnerable, safety and security for the public, and post war recovery and reconstruction efforts.</t>
  </si>
  <si>
    <t>The USAID Counter-Trafficking in Persons (CTIP) activity will expand its assistance in response to the February 24th invasion of Ukraine and the resulting increase in the number of individuals vulnerable to or experiencing trafficking. USAID will expand CTIP programming to support both protection and prevention efforts. USAID will engage key stakeholders to increase their capacity to advocate for, raise the awareness of, identify, refer, and assist victims of trafficking. Assistance will focus on particularly vulnerable populations with limited access to rights or highly specific protection risks, including survivors of sexual and gender-based violence and children.</t>
  </si>
  <si>
    <t xml:space="preserve">UNITY will support youth-led initiatives that foster active civic culture that promotes collective action to provide mutual support in responding to the challenges created by the conflict. Youth emerged as true leaders during the invasion, organizing volunteer efforts, connecting people in need with service providers, and giving back to their communities. Funding will support these and other efforts in the youth-focused component of the civil society sector, focusing on youth-led volunteerism, youth-led messages of national unity and social cohesion, and CSO provision of psychosocial support for Ukrainian youth. </t>
  </si>
  <si>
    <t>Justice for All will work with the government, the private sector, and civil society to expand access to people-centered justice. Additional funds will expand operations in civil-society-run justice centers to better respond to the legal needs of victims of Russia’s war against Ukraine. These justice centers will offer essential legal services, including assistance with accessing state social welfare payments for victims, housing, residency, social protection, recovering documents lost during war, among other services. Additional funds will support the establishment of new justice centers in front-line communities and western Ukraine, where a large number of IDPs, veterans, and other war-affected groups have relocated. Funding will also support other national and local civil society efforts to address justice and rule of law issues arising from war through targeted legal and policy advocacy.</t>
  </si>
  <si>
    <t>The Support for Anti-Corruption Champion Institutions activity prevents and counters corruption, including by building anti-corruption institutional capacity, reducing public tolerance for corruption, and promoting a culture of integrity. Funding will support Ukrainian Government (GOU) and civil society initiatives responding to the wartime and post-war environment. These will include efforts to mitigate the risk of corrupt diversion of humanitarian assistance, including through support to the National Agency for Corruption Prevention (NACP) and other anti-corruption bodies. Assistance will ensure the operational continuity of anti-corruption institutions, and the continuous functionality of anti-corruption e-platforms and data. Assistance will also support asset tracing, whistleblower reporting and protection, and civil society monitoring of wartime and post-war operations of anti-corruption bodies and draft anti-corruption legislation.</t>
  </si>
  <si>
    <t>The TAPAS program supports Ukraine’s digital transformation of sectors with high anti-corruption impact. With assistance funding, TAPAS will respond to public and GOU requests to preserve and secure data, create new electronic services to improve wartime service delivery, and develop new electronic registries enhancing public sector transparency, among other activities. Funding will also support civil society to reactivate and expand a civil society electronic procurement monitoring network, as well as monitor, advocate for, and report on wartime digitalization legislative activity.</t>
  </si>
  <si>
    <t>DG East supports civil society groups that are helping citizens living in frontline communities meet emerging needs and build resilience to continued disruption of livelihoods by the conflict. As the conflict evolves, additional funding will support civil society partners to better reach new frontline communities in eastern and southern Ukraine. Support will address urgent needs for vulnerable and underrepresented populations, such as IDPs, persons with disabilities, LGBTQI+ persons, and veterans. In addition, DG East will support CSOs and nongovernmental organizations (NGOs) in promoting nonviolent resistance and resilience in communities under threat.</t>
  </si>
  <si>
    <t>activity2</t>
  </si>
  <si>
    <t>War Crimes Units</t>
  </si>
  <si>
    <t>NGO/grassrootes engagement</t>
  </si>
  <si>
    <t>Public administration support</t>
  </si>
  <si>
    <t>Anti-corruption champions</t>
  </si>
  <si>
    <t>Youth national identity</t>
  </si>
  <si>
    <t>Media support</t>
  </si>
  <si>
    <t>DOJ prosecutions support</t>
  </si>
  <si>
    <t>Civil society support</t>
  </si>
  <si>
    <t>Human rights monitoring</t>
  </si>
  <si>
    <t>Anti-trafficking</t>
  </si>
  <si>
    <t>Communications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</si>
</sst>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quot;$&quot;* #,##0_);_(&quot;$&quot;* \(#,##0\);_(&quot;$&quot;* &quot;-&quot;??_);_(@_)"/>
  </numFmts>
  <fonts count="24" x14ac:knownFonts="1">
    <font>
      <sz val="11"/>
      <color theme="1"/>
      <name val="Calibri"/>
      <family val="2"/>
      <scheme val="minor"/>
    </font>
    <font>
      <sz val="10"/>
      <color rgb="FF000000"/>
      <name val="Arial"/>
      <family val="2"/>
    </font>
    <font>
      <b/>
      <sz val="10"/>
      <color rgb="FFFFFFFF"/>
      <name val="Arial"/>
      <family val="2"/>
    </font>
    <font>
      <b/>
      <sz val="10"/>
      <color rgb="FF000000"/>
      <name val="Arial"/>
      <family val="2"/>
    </font>
    <font>
      <sz val="11"/>
      <color rgb="FF000000"/>
      <name val="Calibri"/>
      <family val="2"/>
    </font>
    <font>
      <b/>
      <sz val="11"/>
      <color rgb="FFFFFFFF"/>
      <name val="Calibri"/>
      <family val="2"/>
    </font>
    <font>
      <b/>
      <sz val="11"/>
      <color rgb="FF000000"/>
      <name val="Calibri"/>
      <family val="2"/>
    </font>
    <font>
      <b/>
      <i/>
      <sz val="11"/>
      <color rgb="FFFFFFFF"/>
      <name val="Calibri"/>
      <family val="2"/>
    </font>
    <font>
      <sz val="11"/>
      <color theme="1"/>
      <name val="Calibri"/>
      <family val="2"/>
      <scheme val="minor"/>
    </font>
    <font>
      <sz val="8"/>
      <name val="Calibri"/>
      <family val="2"/>
      <scheme val="minor"/>
    </font>
    <font>
      <sz val="10"/>
      <color rgb="FF000000"/>
      <name val="Arial"/>
      <family val="2"/>
    </font>
    <font>
      <b/>
      <sz val="10"/>
      <color rgb="FFFFFFFF"/>
      <name val="Arial"/>
      <family val="2"/>
    </font>
    <font>
      <b/>
      <sz val="11"/>
      <color rgb="FFFFFFFF"/>
      <name val="Calibri"/>
      <family val="2"/>
      <scheme val="minor"/>
    </font>
    <font>
      <sz val="11"/>
      <color rgb="FF000000"/>
      <name val="Calibri"/>
      <family val="2"/>
      <scheme val="minor"/>
    </font>
    <font>
      <u/>
      <sz val="11"/>
      <color theme="10"/>
      <name val="Calibri"/>
      <family val="2"/>
      <scheme val="minor"/>
    </font>
    <font>
      <sz val="9"/>
      <color theme="1"/>
      <name val="Arial"/>
      <family val="2"/>
    </font>
    <font>
      <sz val="11"/>
      <color rgb="FFFF0000"/>
      <name val="Calibri"/>
      <family val="2"/>
      <scheme val="minor"/>
    </font>
    <font>
      <b/>
      <sz val="11"/>
      <color theme="1"/>
      <name val="Calibri"/>
      <family val="2"/>
      <scheme val="minor"/>
    </font>
    <font>
      <sz val="9"/>
      <color rgb="FF000000"/>
      <name val="Arial"/>
      <family val="2"/>
    </font>
    <font>
      <sz val="11"/>
      <color rgb="FFFFFFFF"/>
      <name val="Calibri"/>
      <family val="2"/>
      <scheme val="minor"/>
    </font>
    <font>
      <sz val="10"/>
      <color rgb="FFFFFFFF"/>
      <name val="Arial"/>
      <family val="2"/>
    </font>
    <font>
      <sz val="11"/>
      <color rgb="FF006100"/>
      <name val="Calibri"/>
      <family val="2"/>
      <scheme val="minor"/>
    </font>
    <font>
      <sz val="11"/>
      <color rgb="FF9C5700"/>
      <name val="Calibri"/>
      <family val="2"/>
      <scheme val="minor"/>
    </font>
    <font>
      <b/>
      <sz val="11"/>
      <color theme="0"/>
      <name val="Calibri"/>
      <family val="2"/>
      <scheme val="minor"/>
    </font>
  </fonts>
  <fills count="8">
    <fill>
      <patternFill patternType="none"/>
    </fill>
    <fill>
      <patternFill patternType="gray125"/>
    </fill>
    <fill>
      <patternFill patternType="solid">
        <fgColor rgb="FFD9E1F2"/>
        <bgColor rgb="FFD9E1F2"/>
      </patternFill>
    </fill>
    <fill>
      <patternFill patternType="solid">
        <fgColor rgb="FF4472C4"/>
        <bgColor rgb="FF4472C4"/>
      </patternFill>
    </fill>
    <fill>
      <patternFill patternType="solid">
        <fgColor theme="0" tint="-0.14999847407452621"/>
        <bgColor theme="0" tint="-0.14999847407452621"/>
      </patternFill>
    </fill>
    <fill>
      <patternFill patternType="solid">
        <fgColor rgb="FFC6EFCE"/>
      </patternFill>
    </fill>
    <fill>
      <patternFill patternType="solid">
        <fgColor rgb="FFFFEB9C"/>
      </patternFill>
    </fill>
    <fill>
      <patternFill patternType="solid">
        <fgColor rgb="FFA5A5A5"/>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44" fontId="8" fillId="0" borderId="0" applyFont="0" applyFill="0" applyBorder="0" applyAlignment="0" applyProtection="0"/>
    <xf numFmtId="0" fontId="14"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8" applyNumberFormat="0" applyAlignment="0" applyProtection="0"/>
  </cellStyleXfs>
  <cellXfs count="70">
    <xf numFmtId="0" fontId="0" fillId="0" borderId="0" xfId="0"/>
    <xf numFmtId="0" fontId="1" fillId="2" borderId="0" xfId="0" applyFont="1" applyFill="1"/>
    <xf numFmtId="0" fontId="1" fillId="0" borderId="0" xfId="0" applyFont="1"/>
    <xf numFmtId="0" fontId="2" fillId="3" borderId="1" xfId="0" applyFont="1" applyFill="1" applyBorder="1"/>
    <xf numFmtId="0" fontId="2" fillId="3" borderId="1" xfId="0" applyFont="1" applyFill="1" applyBorder="1" applyAlignment="1">
      <alignment wrapText="1"/>
    </xf>
    <xf numFmtId="0" fontId="3" fillId="2" borderId="1" xfId="0" applyFont="1" applyFill="1" applyBorder="1"/>
    <xf numFmtId="6" fontId="3" fillId="2" borderId="1" xfId="0" applyNumberFormat="1" applyFont="1" applyFill="1" applyBorder="1"/>
    <xf numFmtId="0" fontId="3" fillId="0" borderId="1" xfId="0" applyFont="1" applyBorder="1"/>
    <xf numFmtId="6" fontId="3" fillId="0" borderId="1" xfId="0" applyNumberFormat="1" applyFont="1" applyBorder="1"/>
    <xf numFmtId="0" fontId="1" fillId="0" borderId="1" xfId="0" applyFont="1" applyBorder="1"/>
    <xf numFmtId="6" fontId="1" fillId="0" borderId="1" xfId="0" applyNumberFormat="1" applyFont="1" applyBorder="1"/>
    <xf numFmtId="0" fontId="4" fillId="2" borderId="0" xfId="0" applyFont="1" applyFill="1"/>
    <xf numFmtId="0" fontId="4" fillId="0" borderId="0" xfId="0" applyFont="1"/>
    <xf numFmtId="0" fontId="5" fillId="3" borderId="1" xfId="0" applyFont="1" applyFill="1" applyBorder="1"/>
    <xf numFmtId="0" fontId="6" fillId="2" borderId="1" xfId="0" applyFont="1" applyFill="1" applyBorder="1"/>
    <xf numFmtId="0" fontId="6" fillId="0" borderId="1" xfId="0" applyFont="1" applyBorder="1"/>
    <xf numFmtId="0" fontId="4" fillId="0" borderId="1" xfId="0" applyFont="1" applyBorder="1"/>
    <xf numFmtId="6" fontId="4" fillId="0" borderId="1" xfId="0" applyNumberFormat="1" applyFont="1" applyBorder="1"/>
    <xf numFmtId="0" fontId="2" fillId="3" borderId="5" xfId="0" applyFont="1" applyFill="1" applyBorder="1" applyAlignment="1">
      <alignment wrapText="1"/>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0" xfId="0" pivotButton="1"/>
    <xf numFmtId="0" fontId="0" fillId="0" borderId="0" xfId="0" applyAlignment="1">
      <alignment horizontal="left"/>
    </xf>
    <xf numFmtId="0" fontId="5" fillId="3" borderId="6" xfId="0" applyFont="1" applyFill="1" applyBorder="1"/>
    <xf numFmtId="164" fontId="2" fillId="3" borderId="1" xfId="1" applyNumberFormat="1" applyFont="1" applyFill="1" applyBorder="1" applyAlignment="1">
      <alignment horizontal="center" vertical="center" wrapText="1"/>
    </xf>
    <xf numFmtId="164" fontId="1" fillId="0" borderId="1" xfId="1" applyNumberFormat="1" applyFont="1" applyBorder="1" applyAlignment="1"/>
    <xf numFmtId="164" fontId="1" fillId="0" borderId="0" xfId="1" applyNumberFormat="1" applyFont="1" applyBorder="1" applyAlignment="1"/>
    <xf numFmtId="164" fontId="0" fillId="0" borderId="0" xfId="1" applyNumberFormat="1" applyFont="1"/>
    <xf numFmtId="164" fontId="0" fillId="0" borderId="0" xfId="0" applyNumberFormat="1"/>
    <xf numFmtId="0" fontId="0" fillId="0" borderId="1" xfId="0" applyBorder="1"/>
    <xf numFmtId="164" fontId="0" fillId="0" borderId="1" xfId="1" applyNumberFormat="1" applyFont="1" applyBorder="1"/>
    <xf numFmtId="0" fontId="3" fillId="0" borderId="0" xfId="0" applyFont="1"/>
    <xf numFmtId="0" fontId="10" fillId="0" borderId="0" xfId="0" applyFont="1"/>
    <xf numFmtId="164" fontId="11" fillId="3" borderId="1" xfId="1" applyNumberFormat="1" applyFont="1" applyFill="1" applyBorder="1" applyAlignment="1">
      <alignment horizontal="center" vertical="center" wrapText="1"/>
    </xf>
    <xf numFmtId="0" fontId="11" fillId="3" borderId="1" xfId="0" applyFont="1" applyFill="1" applyBorder="1" applyAlignment="1">
      <alignment vertical="center"/>
    </xf>
    <xf numFmtId="0" fontId="12" fillId="3" borderId="1" xfId="0" applyFont="1" applyFill="1" applyBorder="1" applyAlignment="1">
      <alignment vertical="center"/>
    </xf>
    <xf numFmtId="0" fontId="13" fillId="0" borderId="1" xfId="0" applyFont="1" applyBorder="1"/>
    <xf numFmtId="0" fontId="13" fillId="0" borderId="0" xfId="0" applyFont="1"/>
    <xf numFmtId="0" fontId="11" fillId="3" borderId="0" xfId="0" applyFont="1" applyFill="1" applyAlignment="1">
      <alignment vertical="center"/>
    </xf>
    <xf numFmtId="0" fontId="2" fillId="3" borderId="0" xfId="0" applyFont="1" applyFill="1" applyAlignment="1">
      <alignment horizontal="center" vertical="center" wrapText="1"/>
    </xf>
    <xf numFmtId="164" fontId="2" fillId="3" borderId="0" xfId="1" applyNumberFormat="1" applyFont="1" applyFill="1" applyBorder="1" applyAlignment="1">
      <alignment horizontal="center" vertical="center" wrapText="1"/>
    </xf>
    <xf numFmtId="164" fontId="0" fillId="0" borderId="0" xfId="1" applyNumberFormat="1" applyFont="1" applyBorder="1"/>
    <xf numFmtId="164" fontId="1" fillId="0" borderId="0" xfId="0" applyNumberFormat="1" applyFont="1"/>
    <xf numFmtId="6" fontId="1" fillId="0" borderId="0" xfId="0" applyNumberFormat="1" applyFont="1"/>
    <xf numFmtId="0" fontId="7" fillId="3" borderId="0" xfId="0" applyFont="1" applyFill="1" applyAlignment="1">
      <alignment horizontal="center" wrapText="1"/>
    </xf>
    <xf numFmtId="0" fontId="15" fillId="0" borderId="0" xfId="0" applyFont="1"/>
    <xf numFmtId="0" fontId="0" fillId="0" borderId="0" xfId="0" applyAlignment="1">
      <alignment vertical="center"/>
    </xf>
    <xf numFmtId="0" fontId="14" fillId="0" borderId="0" xfId="2"/>
    <xf numFmtId="0" fontId="0" fillId="4" borderId="0" xfId="0" applyFill="1"/>
    <xf numFmtId="164" fontId="3" fillId="0" borderId="0" xfId="1" applyNumberFormat="1" applyFont="1" applyBorder="1" applyAlignment="1"/>
    <xf numFmtId="164" fontId="17" fillId="0" borderId="0" xfId="1" applyNumberFormat="1" applyFont="1" applyBorder="1"/>
    <xf numFmtId="0" fontId="0" fillId="4" borderId="7" xfId="0" applyFill="1" applyBorder="1"/>
    <xf numFmtId="0" fontId="16" fillId="0" borderId="0" xfId="0" applyFont="1" applyAlignment="1">
      <alignment wrapText="1"/>
    </xf>
    <xf numFmtId="0" fontId="16" fillId="0" borderId="0" xfId="0" applyFont="1"/>
    <xf numFmtId="0" fontId="14" fillId="0" borderId="0" xfId="2" applyAlignment="1">
      <alignment vertical="center"/>
    </xf>
    <xf numFmtId="0" fontId="15" fillId="0" borderId="0" xfId="0" applyFont="1" applyAlignment="1">
      <alignment vertical="center"/>
    </xf>
    <xf numFmtId="0" fontId="18" fillId="0" borderId="0" xfId="0" applyFont="1" applyAlignment="1">
      <alignment vertical="center"/>
    </xf>
    <xf numFmtId="0" fontId="19" fillId="3" borderId="0" xfId="0" applyFont="1" applyFill="1" applyAlignment="1">
      <alignment vertical="center"/>
    </xf>
    <xf numFmtId="0" fontId="20" fillId="3" borderId="0" xfId="0" applyFont="1" applyFill="1" applyAlignment="1">
      <alignment horizontal="center" vertical="center" wrapText="1"/>
    </xf>
    <xf numFmtId="164" fontId="20" fillId="3" borderId="0" xfId="1" applyNumberFormat="1" applyFont="1" applyFill="1" applyBorder="1" applyAlignment="1">
      <alignment horizontal="center" vertical="center" wrapText="1"/>
    </xf>
    <xf numFmtId="164" fontId="8" fillId="0" borderId="0" xfId="1" applyNumberFormat="1" applyFont="1" applyBorder="1"/>
    <xf numFmtId="0" fontId="2" fillId="3" borderId="0" xfId="0" applyFont="1" applyFill="1" applyAlignment="1">
      <alignment vertical="center"/>
    </xf>
    <xf numFmtId="0" fontId="23" fillId="7" borderId="8" xfId="5"/>
    <xf numFmtId="6" fontId="0" fillId="0" borderId="0" xfId="0" applyNumberFormat="1"/>
    <xf numFmtId="0" fontId="22" fillId="6" borderId="8" xfId="4" applyBorder="1"/>
    <xf numFmtId="0" fontId="22" fillId="6" borderId="0" xfId="4"/>
    <xf numFmtId="0" fontId="21" fillId="5" borderId="0" xfId="3"/>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7" fillId="3" borderId="4" xfId="0" applyFont="1" applyFill="1" applyBorder="1" applyAlignment="1">
      <alignment horizontal="center" wrapText="1"/>
    </xf>
  </cellXfs>
  <cellStyles count="6">
    <cellStyle name="Check Cell" xfId="5" builtinId="23"/>
    <cellStyle name="Currency" xfId="1" builtinId="4"/>
    <cellStyle name="Good" xfId="3" builtinId="26"/>
    <cellStyle name="Hyperlink" xfId="2" builtinId="8"/>
    <cellStyle name="Neutral" xfId="4" builtinId="28"/>
    <cellStyle name="Normal" xfId="0" builtinId="0"/>
  </cellStyles>
  <dxfs count="15">
    <dxf>
      <font>
        <b/>
        <i val="0"/>
        <strike val="0"/>
        <color theme="9" tint="-0.24994659260841701"/>
      </font>
    </dxf>
    <dxf>
      <font>
        <b/>
        <i val="0"/>
        <strike val="0"/>
        <color theme="9" tint="-0.24994659260841701"/>
      </font>
    </dxf>
    <dxf>
      <font>
        <b/>
        <i val="0"/>
        <strike val="0"/>
        <color theme="9" tint="-0.24994659260841701"/>
      </font>
    </dxf>
    <dxf>
      <font>
        <b/>
        <i val="0"/>
        <strike val="0"/>
        <color theme="9" tint="-0.24994659260841701"/>
      </font>
    </dxf>
    <dxf>
      <font>
        <b/>
        <i val="0"/>
        <strike val="0"/>
        <color theme="9" tint="-0.24994659260841701"/>
      </font>
    </dxf>
    <dxf>
      <numFmt numFmtId="0" formatCode="General"/>
    </dxf>
    <dxf>
      <font>
        <b val="0"/>
        <i val="0"/>
        <strike val="0"/>
        <condense val="0"/>
        <extend val="0"/>
        <outline val="0"/>
        <shadow val="0"/>
        <u val="none"/>
        <vertAlign val="baseline"/>
        <sz val="10"/>
        <color rgb="FF000000"/>
        <name val="Arial"/>
        <family val="2"/>
        <scheme val="none"/>
      </font>
      <numFmt numFmtId="164"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font>
        <b val="0"/>
        <i val="0"/>
        <strike val="0"/>
        <condense val="0"/>
        <extend val="0"/>
        <outline val="0"/>
        <shadow val="0"/>
        <u val="none"/>
        <vertAlign val="baseline"/>
        <sz val="11"/>
        <color theme="1"/>
        <name val="Calibri"/>
        <family val="2"/>
        <scheme val="minor"/>
      </font>
    </dxf>
    <dxf>
      <numFmt numFmtId="164" formatCode="_(&quot;$&quot;* #,##0_);_(&quot;$&quot;* \(#,##0\);_(&quot;$&quot;* &quot;-&quot;??_);_(@_)"/>
    </dxf>
    <dxf>
      <numFmt numFmtId="164" formatCode="_(&quot;$&quot;* #,##0_);_(&quot;$&quot;* \(#,##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olorio, Michelle" id="{155EA81F-D4D3-43A3-816F-A8F9922543F7}" userId="S::MICHELLE.SOLORIO@tetratech.com::40d705e2-43cc-4524-a225-ddb24204dc0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kle, David" refreshedDate="45107.71538090278" createdVersion="8" refreshedVersion="8" minRefreshableVersion="3" recordCount="211" xr:uid="{5E55E4F5-971D-472C-B3F0-D82900EFA8CD}">
  <cacheSource type="worksheet">
    <worksheetSource ref="A1:K212" sheet="Combined"/>
  </cacheSource>
  <cacheFields count="9">
    <cacheField name="Account / Implementing Agency / Implementing Mechanism Title" numFmtId="0">
      <sharedItems/>
    </cacheField>
    <cacheField name="Sum of FY 2022 SFOAA Actual" numFmtId="0">
      <sharedItems containsString="0" containsBlank="1" containsNumber="1" containsInteger="1" minValue="500000" maxValue="24240000"/>
    </cacheField>
    <cacheField name="Sum of FY 2022 USAA Actuals" numFmtId="164">
      <sharedItems containsString="0" containsBlank="1" containsNumber="1" containsInteger="1" minValue="350000" maxValue="621000000"/>
    </cacheField>
    <cacheField name="Sum of FY 2022 AUSAA Actual" numFmtId="164">
      <sharedItems containsString="0" containsBlank="1" containsNumber="1" containsInteger="1" minValue="100000" maxValue="7500000000"/>
    </cacheField>
    <cacheField name="FY23" numFmtId="164">
      <sharedItems containsString="0" containsBlank="1" containsNumber="1" containsInteger="1" minValue="100" maxValue="9900000"/>
    </cacheField>
    <cacheField name="Total FY22/23" numFmtId="164">
      <sharedItems containsSemiMixedTypes="0" containsString="0" containsNumber="1" containsInteger="1" minValue="0" maxValue="8121000000"/>
    </cacheField>
    <cacheField name="Funding" numFmtId="0">
      <sharedItems/>
    </cacheField>
    <cacheField name="Agency" numFmtId="0">
      <sharedItems count="15">
        <s v="U.S. Agency for International Development"/>
        <s v="U.S. Department of Agriculture"/>
        <s v="U.S. Department of Justice "/>
        <s v="U.S. Department of State"/>
        <s v="U.S. Health and Human Services"/>
        <s v="To Be Determined"/>
        <s v="U.S Department of Agriculture"/>
        <s v="U.S. Department of Commerce"/>
        <s v="U.S. Institute of Peace"/>
        <s v="(blank)"/>
        <s v="'="/>
        <s v="Congressional Office for International Leadership (COIL)"/>
        <s v="Export–Import Bank of the United States"/>
        <s v="U.S. Department of Energy"/>
        <s v="U.S. Department of Transportation"/>
      </sharedItems>
    </cacheField>
    <cacheField name="F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Agriculture Growing Rural Opportunities (AGRO)"/>
    <m/>
    <n v="46000000"/>
    <m/>
    <m/>
    <n v="46000000"/>
    <s v="AEECA"/>
    <x v="0"/>
    <s v="FY22"/>
  </r>
  <r>
    <s v="Civil Society Sectoral Support Program"/>
    <m/>
    <n v="6000000"/>
    <m/>
    <m/>
    <n v="6000000"/>
    <s v="AEECA"/>
    <x v="0"/>
    <s v="FY22"/>
  </r>
  <r>
    <s v="Competitive Economy Program"/>
    <m/>
    <n v="18000000"/>
    <m/>
    <m/>
    <n v="18000000"/>
    <s v="AEECA"/>
    <x v="0"/>
    <s v="FY22"/>
  </r>
  <r>
    <s v="Countering Trafficking in Persons (CTIP) - III"/>
    <m/>
    <n v="5000000"/>
    <m/>
    <m/>
    <n v="5000000"/>
    <s v="AEECA"/>
    <x v="0"/>
    <s v="FY22"/>
  </r>
  <r>
    <s v="Credit for Agriculture Producers (CAP)"/>
    <m/>
    <n v="3000000"/>
    <m/>
    <m/>
    <n v="3000000"/>
    <s v="AEECA"/>
    <x v="0"/>
    <s v="FY22"/>
  </r>
  <r>
    <s v="Cybersecurity for Critical Infrastructure in Ukraine"/>
    <m/>
    <n v="25000000"/>
    <m/>
    <m/>
    <n v="25000000"/>
    <s v="AEECA"/>
    <x v="0"/>
    <s v="FY22"/>
  </r>
  <r>
    <s v="Decentralization Offering Better Results and Efficiency (DOBRE)"/>
    <m/>
    <n v="15000000"/>
    <m/>
    <m/>
    <n v="15000000"/>
    <s v="AEECA"/>
    <x v="0"/>
    <s v="FY22"/>
  </r>
  <r>
    <s v="Democratic Governance East"/>
    <m/>
    <n v="24000000"/>
    <m/>
    <m/>
    <n v="24000000"/>
    <s v="AEECA"/>
    <x v="0"/>
    <s v="FY22"/>
  </r>
  <r>
    <s v="Economic Resilience Activity"/>
    <m/>
    <n v="7000000"/>
    <m/>
    <m/>
    <n v="7000000"/>
    <s v="AEECA"/>
    <x v="0"/>
    <s v="FY22"/>
  </r>
  <r>
    <s v="Energy Security Project (ESP)"/>
    <m/>
    <n v="50000000"/>
    <m/>
    <m/>
    <n v="50000000"/>
    <s v="AEECA"/>
    <x v="0"/>
    <s v="FY22"/>
  </r>
  <r>
    <s v="Enhance Non-Governmental Actors and Grassroots Engagement (ENGAGE)"/>
    <m/>
    <n v="28000000"/>
    <m/>
    <m/>
    <n v="28000000"/>
    <s v="AEECA"/>
    <x v="0"/>
    <s v="FY22"/>
  </r>
  <r>
    <s v="GOU Budget Support"/>
    <m/>
    <n v="379000000"/>
    <m/>
    <m/>
    <n v="379000000"/>
    <s v="AEECA"/>
    <x v="0"/>
    <s v="FY22"/>
  </r>
  <r>
    <s v="Health Reform Support"/>
    <m/>
    <n v="10000000"/>
    <m/>
    <m/>
    <n v="10000000"/>
    <s v="AEECA"/>
    <x v="0"/>
    <s v="FY22"/>
  </r>
  <r>
    <s v="Human Rights in Action Program"/>
    <m/>
    <n v="4000000"/>
    <m/>
    <m/>
    <n v="4000000"/>
    <s v="AEECA"/>
    <x v="0"/>
    <s v="FY22"/>
  </r>
  <r>
    <s v="Justice for All (J4A)"/>
    <m/>
    <n v="6000000"/>
    <m/>
    <m/>
    <n v="6000000"/>
    <s v="AEECA"/>
    <x v="0"/>
    <s v="FY22"/>
  </r>
  <r>
    <s v="Local Health System Sustainability (LHSS)"/>
    <m/>
    <n v="1000000"/>
    <m/>
    <m/>
    <n v="1000000"/>
    <s v="AEECA"/>
    <x v="0"/>
    <s v="FY22"/>
  </r>
  <r>
    <s v="Promoting Integrity in the Public Sector (Pro-Integrity)"/>
    <m/>
    <n v="1000000"/>
    <m/>
    <m/>
    <n v="1000000"/>
    <s v="AEECA"/>
    <x v="0"/>
    <s v="FY22"/>
  </r>
  <r>
    <s v="Public Health System Recovery and Resilience (PHS R&amp;R)"/>
    <m/>
    <n v="4950000"/>
    <m/>
    <m/>
    <n v="4950000"/>
    <s v="AEECA"/>
    <x v="0"/>
    <s v="FY22"/>
  </r>
  <r>
    <s v="Safe, Affordable, and Effective Medicines for Ukrainians (SAFEMed)"/>
    <m/>
    <n v="5550000"/>
    <m/>
    <m/>
    <n v="5550000"/>
    <s v="AEECA"/>
    <x v="0"/>
    <s v="FY22"/>
  </r>
  <r>
    <s v="Strengthening Rehabilitation Services in Health Systems"/>
    <m/>
    <n v="3000000"/>
    <m/>
    <m/>
    <n v="3000000"/>
    <s v="AEECA"/>
    <x v="0"/>
    <s v="FY22"/>
  </r>
  <r>
    <s v="Support to Anti-Corruption Champion Institutions (SACCI)"/>
    <m/>
    <n v="3000000"/>
    <m/>
    <m/>
    <n v="3000000"/>
    <s v="AEECA"/>
    <x v="0"/>
    <s v="FY22"/>
  </r>
  <r>
    <s v="Transformation Communications Activity"/>
    <m/>
    <n v="8000000"/>
    <m/>
    <m/>
    <n v="8000000"/>
    <s v="AEECA"/>
    <x v="0"/>
    <s v="FY22"/>
  </r>
  <r>
    <s v="Transparency and Accountability in Public Administration and Services (TAPAS)"/>
    <m/>
    <n v="5000000"/>
    <m/>
    <m/>
    <n v="5000000"/>
    <s v="AEECA"/>
    <x v="0"/>
    <s v="FY22"/>
  </r>
  <r>
    <s v="Ukraine National Identity through Youth (UNITY)"/>
    <m/>
    <n v="10000000"/>
    <m/>
    <m/>
    <n v="10000000"/>
    <s v="AEECA"/>
    <x v="0"/>
    <s v="FY22"/>
  </r>
  <r>
    <s v="USAID Administration &amp; Oversight"/>
    <m/>
    <n v="500000"/>
    <m/>
    <m/>
    <n v="500000"/>
    <s v="AEECA"/>
    <x v="0"/>
    <s v="FY22"/>
  </r>
  <r>
    <s v="USAID Governance for Local Accountability (HOVERLA)"/>
    <m/>
    <n v="15000000"/>
    <m/>
    <m/>
    <n v="15000000"/>
    <s v="AEECA"/>
    <x v="0"/>
    <s v="FY22"/>
  </r>
  <r>
    <s v="USAID Media Program in Ukraine (MPU)"/>
    <m/>
    <n v="22000000"/>
    <m/>
    <m/>
    <n v="22000000"/>
    <s v="AEECA"/>
    <x v="0"/>
    <s v="FY22"/>
  </r>
  <r>
    <s v="USDA Agriculture Development Initiative"/>
    <m/>
    <n v="1000000"/>
    <m/>
    <m/>
    <n v="1000000"/>
    <s v="AEECA"/>
    <x v="1"/>
    <s v="FY22"/>
  </r>
  <r>
    <s v="DOJ Human Rights and Special Prosecutions Section"/>
    <m/>
    <n v="750000"/>
    <m/>
    <m/>
    <n v="750000"/>
    <s v="AEECA"/>
    <x v="2"/>
    <s v="FY22"/>
  </r>
  <r>
    <s v="Airlift of Ukrainian Pediatric Oncology Patients from Poland to the United States"/>
    <n v="500000"/>
    <m/>
    <m/>
    <m/>
    <n v="500000"/>
    <s v="AEECA"/>
    <x v="3"/>
    <s v="FY22"/>
  </r>
  <r>
    <s v="Conventional Weapons Destruction (CWD)"/>
    <m/>
    <n v="18000000"/>
    <m/>
    <m/>
    <n v="18000000"/>
    <s v="AEECA"/>
    <x v="3"/>
    <s v="FY22"/>
  </r>
  <r>
    <s v="CSO Conflict Observatory"/>
    <m/>
    <n v="9000000"/>
    <m/>
    <m/>
    <n v="9000000"/>
    <s v="AEECA"/>
    <x v="3"/>
    <s v="FY22"/>
  </r>
  <r>
    <s v="CSO Ukraine Rapid Response Fund"/>
    <m/>
    <n v="5200000"/>
    <m/>
    <m/>
    <n v="5200000"/>
    <s v="AEECA"/>
    <x v="3"/>
    <s v="FY22"/>
  </r>
  <r>
    <s v="DRL Civic Initiatives in the Target Region (C)*"/>
    <m/>
    <n v="350000"/>
    <m/>
    <m/>
    <n v="350000"/>
    <s v="AEECA"/>
    <x v="3"/>
    <s v="FY22"/>
  </r>
  <r>
    <s v="DRL Civil Society and Pro-Democracy Activists"/>
    <m/>
    <n v="1000000"/>
    <m/>
    <m/>
    <n v="1000000"/>
    <s v="AEECA"/>
    <x v="3"/>
    <s v="FY22"/>
  </r>
  <r>
    <s v="DRL Development of the Network and Raising Capacity of Ukrainian CSOs"/>
    <m/>
    <n v="350000"/>
    <m/>
    <m/>
    <n v="350000"/>
    <s v="AEECA"/>
    <x v="3"/>
    <s v="FY22"/>
  </r>
  <r>
    <s v="DRL Equipping the Ukrainian Disability Community to Prevent Discrimination and Effectively Advocate for Legal Reform"/>
    <m/>
    <n v="350000"/>
    <m/>
    <m/>
    <n v="350000"/>
    <s v="AEECA"/>
    <x v="3"/>
    <s v="FY22"/>
  </r>
  <r>
    <s v="DRL Human Rights in the Target Region (C)"/>
    <m/>
    <n v="350000"/>
    <m/>
    <m/>
    <n v="350000"/>
    <s v="AEECA"/>
    <x v="3"/>
    <s v="FY22"/>
  </r>
  <r>
    <s v="DRL Human Rights Monitoring and Protection"/>
    <m/>
    <n v="1250000"/>
    <m/>
    <m/>
    <n v="1250000"/>
    <s v="AEECA"/>
    <x v="3"/>
    <s v="FY22"/>
  </r>
  <r>
    <s v="DRL Independent Media/Freedom of Expression"/>
    <m/>
    <n v="2000000"/>
    <m/>
    <m/>
    <n v="2000000"/>
    <s v="AEECA"/>
    <x v="3"/>
    <s v="FY22"/>
  </r>
  <r>
    <s v="DRL Institutional Support to Media in C"/>
    <m/>
    <n v="750000"/>
    <m/>
    <m/>
    <n v="750000"/>
    <s v="AEECA"/>
    <x v="3"/>
    <s v="FY22"/>
  </r>
  <r>
    <s v="DRL Internet Freedom in Ukraine"/>
    <m/>
    <n v="1000000"/>
    <m/>
    <m/>
    <n v="1000000"/>
    <s v="AEECA"/>
    <x v="3"/>
    <s v="FY22"/>
  </r>
  <r>
    <s v="DRL Political Prisoners and POWs"/>
    <m/>
    <n v="2000000"/>
    <m/>
    <m/>
    <n v="2000000"/>
    <s v="AEECA"/>
    <x v="3"/>
    <s v="FY22"/>
  </r>
  <r>
    <s v="DRL Support for the United Nations Human Rights Monitoring Mission in Ukraine (UNHRMMU)"/>
    <m/>
    <n v="1000000"/>
    <m/>
    <m/>
    <n v="1000000"/>
    <s v="AEECA"/>
    <x v="3"/>
    <s v="FY22"/>
  </r>
  <r>
    <s v="DRL Supporting Civic Engagement of War Veterans in Ukraine"/>
    <m/>
    <n v="350000"/>
    <m/>
    <m/>
    <n v="350000"/>
    <s v="AEECA"/>
    <x v="3"/>
    <s v="FY22"/>
  </r>
  <r>
    <s v="DRL Supporting Social Cohesion in Ukraine"/>
    <m/>
    <n v="350000"/>
    <m/>
    <m/>
    <n v="350000"/>
    <s v="AEECA"/>
    <x v="3"/>
    <s v="FY22"/>
  </r>
  <r>
    <s v="DRL United to Confront Hate-Motivated Violence"/>
    <m/>
    <n v="450000"/>
    <m/>
    <m/>
    <n v="450000"/>
    <s v="AEECA"/>
    <x v="3"/>
    <s v="FY22"/>
  </r>
  <r>
    <s v="DRL Voices Against Violence: The Global Gender-Based Violence (GBV) Initiative"/>
    <m/>
    <n v="500000"/>
    <m/>
    <m/>
    <n v="500000"/>
    <s v="AEECA"/>
    <x v="3"/>
    <s v="FY22"/>
  </r>
  <r>
    <s v="EXBS Ukraine Border Security"/>
    <m/>
    <n v="2200000"/>
    <m/>
    <m/>
    <n v="2200000"/>
    <s v="AEECA"/>
    <x v="3"/>
    <s v="FY22"/>
  </r>
  <r>
    <s v="GCJ Supporting Capacity Building, Documentation, Case Building, and Strategic Litigation with the War Crimes Units of the Ukrainian Prosecutor General’s Office and Partner Organizations"/>
    <m/>
    <n v="15000000"/>
    <m/>
    <m/>
    <n v="15000000"/>
    <s v="AEECA"/>
    <x v="3"/>
    <s v="FY22"/>
  </r>
  <r>
    <s v="Global Threat Reduction (GTR): Chemical, Biological, Radiological, Nuclear, and Explosive (CBRNE) Personal Protective Equipment (PPE), Decontamination, Detection and Medical Countermeasures to the Ukrainian Ministry of Health"/>
    <m/>
    <n v="3600000"/>
    <m/>
    <m/>
    <n v="3600000"/>
    <s v="AEECA"/>
    <x v="3"/>
    <s v="FY22"/>
  </r>
  <r>
    <s v="INL Ukraine Anti-Corruption Reforms"/>
    <m/>
    <n v="5000000"/>
    <m/>
    <m/>
    <n v="5000000"/>
    <s v="AEECA"/>
    <x v="3"/>
    <s v="FY22"/>
  </r>
  <r>
    <s v="INL Ukrainian State Border Guard Services (SBGS) and the National Police of Ukraine (NPU)"/>
    <m/>
    <n v="12000000"/>
    <m/>
    <m/>
    <n v="12000000"/>
    <s v="AEECA"/>
    <x v="3"/>
    <s v="FY22"/>
  </r>
  <r>
    <s v="PAS Democracy Commission Small Grants Program"/>
    <m/>
    <n v="2000000"/>
    <m/>
    <m/>
    <n v="2000000"/>
    <s v="AEECA"/>
    <x v="3"/>
    <s v="FY22"/>
  </r>
  <r>
    <s v="PAS Media Development Fund"/>
    <m/>
    <n v="3000000"/>
    <m/>
    <m/>
    <n v="3000000"/>
    <s v="AEECA"/>
    <x v="3"/>
    <s v="FY22"/>
  </r>
  <r>
    <s v="S/GWI Support for survivors of gender-based violence (GBV) and conflict-related sexual violence (CRSV)"/>
    <m/>
    <n v="2000000"/>
    <m/>
    <m/>
    <n v="2000000"/>
    <s v="AEECA"/>
    <x v="3"/>
    <s v="FY22"/>
  </r>
  <r>
    <s v="UKR - Development Cooperation Partnership for Europe, Eurasia and Central Asia (formerly Emerging Donors Challenge Program)"/>
    <m/>
    <n v="1600000"/>
    <m/>
    <m/>
    <n v="1600000"/>
    <s v="AEECA"/>
    <x v="3"/>
    <s v="FY22"/>
  </r>
  <r>
    <s v="CDC Establishing a Cadre of Field Epidemiologists Program"/>
    <m/>
    <n v="5000000"/>
    <m/>
    <m/>
    <n v="5000000"/>
    <s v="AEECA"/>
    <x v="4"/>
    <s v="FY22"/>
  </r>
  <r>
    <s v="Unallocated Ukraine Supp 2 Funds (formally Accountability TBD)"/>
    <m/>
    <m/>
    <n v="2000000"/>
    <m/>
    <n v="2000000"/>
    <s v="ESF"/>
    <x v="5"/>
    <s v="FY22"/>
  </r>
  <r>
    <s v="USFS Environmental Governance Program"/>
    <m/>
    <m/>
    <n v="1100000"/>
    <m/>
    <n v="1100000"/>
    <s v="ESF"/>
    <x v="6"/>
    <s v="FY22"/>
  </r>
  <r>
    <s v="A+E Follow-on"/>
    <m/>
    <m/>
    <n v="1106572"/>
    <m/>
    <n v="1106572"/>
    <s v="ESF"/>
    <x v="0"/>
    <s v="FY22"/>
  </r>
  <r>
    <s v="Agriculture Growing Rural Opportunities (AGRO)"/>
    <m/>
    <m/>
    <n v="46396000"/>
    <m/>
    <n v="46396000"/>
    <s v="ESF"/>
    <x v="0"/>
    <s v="FY22"/>
  </r>
  <r>
    <s v="Civil Society Sectoral Support Program"/>
    <m/>
    <m/>
    <n v="500000"/>
    <m/>
    <n v="500000"/>
    <s v="ESF"/>
    <x v="0"/>
    <s v="FY22"/>
  </r>
  <r>
    <s v="Community Action for HIV Control (CAHC)"/>
    <m/>
    <m/>
    <n v="2500000"/>
    <m/>
    <n v="2500000"/>
    <s v="ESF"/>
    <x v="0"/>
    <s v="FY22"/>
  </r>
  <r>
    <s v="Competitive Economy Program"/>
    <m/>
    <m/>
    <n v="25415000"/>
    <m/>
    <n v="25415000"/>
    <s v="ESF"/>
    <x v="0"/>
    <s v="FY22"/>
  </r>
  <r>
    <s v="Countering Trafficking in Persons (CTIP) - 2023"/>
    <m/>
    <m/>
    <n v="2000000"/>
    <m/>
    <n v="2000000"/>
    <s v="ESF"/>
    <x v="0"/>
    <s v="FY22"/>
  </r>
  <r>
    <s v="Cybersecurity for Critical Infrastructure in Ukraine"/>
    <m/>
    <m/>
    <n v="20000000"/>
    <m/>
    <n v="20000000"/>
    <s v="ESF"/>
    <x v="0"/>
    <s v="FY22"/>
  </r>
  <r>
    <s v="Decentralization Offering Better Results and Efficiency (DOBRE)"/>
    <m/>
    <m/>
    <n v="15500000"/>
    <m/>
    <n v="15500000"/>
    <s v="ESF"/>
    <x v="0"/>
    <s v="FY22"/>
  </r>
  <r>
    <s v="Democratic Governance East"/>
    <m/>
    <m/>
    <n v="20000000"/>
    <m/>
    <n v="20000000"/>
    <s v="ESF"/>
    <x v="0"/>
    <s v="FY22"/>
  </r>
  <r>
    <s v="E&amp;E Environmental Support Costs"/>
    <m/>
    <m/>
    <n v="240000"/>
    <m/>
    <n v="240000"/>
    <s v="ESF"/>
    <x v="0"/>
    <s v="FY22"/>
  </r>
  <r>
    <s v="Economic Resilience Activity"/>
    <m/>
    <m/>
    <n v="42604000"/>
    <m/>
    <n v="42604000"/>
    <s v="ESF"/>
    <x v="0"/>
    <s v="FY22"/>
  </r>
  <r>
    <s v="Energy Security Project (ESP)"/>
    <m/>
    <m/>
    <n v="62300000"/>
    <m/>
    <n v="62300000"/>
    <s v="ESF"/>
    <x v="0"/>
    <s v="FY22"/>
  </r>
  <r>
    <s v="Enhance Non-Governmental Actors and Grassroots Engagement (ENGAGE)"/>
    <m/>
    <m/>
    <n v="500000"/>
    <m/>
    <n v="500000"/>
    <s v="ESF"/>
    <x v="0"/>
    <s v="FY22"/>
  </r>
  <r>
    <s v="Environmental Compliance Support (ECOS) Contract"/>
    <m/>
    <m/>
    <n v="250000"/>
    <m/>
    <n v="250000"/>
    <s v="ESF"/>
    <x v="0"/>
    <s v="FY22"/>
  </r>
  <r>
    <s v="Fighting Misinformation about Vaccines Activity in Ukraine"/>
    <m/>
    <m/>
    <n v="3000000"/>
    <m/>
    <n v="3000000"/>
    <s v="ESF"/>
    <x v="0"/>
    <s v="FY22"/>
  </r>
  <r>
    <s v="Global Health Supply Chain - Procurement and Supply management (GHSC-PSM)"/>
    <m/>
    <m/>
    <n v="1000000"/>
    <m/>
    <n v="1000000"/>
    <s v="ESF"/>
    <x v="0"/>
    <s v="FY22"/>
  </r>
  <r>
    <s v="GOU Budget Support"/>
    <m/>
    <n v="621000000"/>
    <n v="7500000000"/>
    <m/>
    <n v="8121000000"/>
    <s v="ESF"/>
    <x v="0"/>
    <s v="FY22"/>
  </r>
  <r>
    <s v="Health Link"/>
    <m/>
    <m/>
    <n v="2500000"/>
    <m/>
    <n v="2500000"/>
    <s v="ESF"/>
    <x v="0"/>
    <s v="FY22"/>
  </r>
  <r>
    <s v="Health Reform Support"/>
    <m/>
    <m/>
    <n v="19000000"/>
    <m/>
    <n v="19000000"/>
    <s v="ESF"/>
    <x v="0"/>
    <s v="FY22"/>
  </r>
  <r>
    <s v="Justice for All (J4A)"/>
    <m/>
    <m/>
    <n v="4500000"/>
    <m/>
    <n v="4500000"/>
    <s v="ESF"/>
    <x v="0"/>
    <s v="FY22"/>
  </r>
  <r>
    <s v="Local Health System Sustainability (LHSS)"/>
    <m/>
    <m/>
    <n v="4000000"/>
    <m/>
    <n v="4000000"/>
    <s v="ESF"/>
    <x v="0"/>
    <s v="FY22"/>
  </r>
  <r>
    <s v="Promoting Integrity in the Public Sector (Pro-Integrity)"/>
    <m/>
    <m/>
    <n v="6000000"/>
    <m/>
    <n v="6000000"/>
    <s v="ESF"/>
    <x v="0"/>
    <s v="FY22"/>
  </r>
  <r>
    <s v="Public Health System Recovery and Resilience (PHS R&amp;R)"/>
    <m/>
    <m/>
    <n v="10500000"/>
    <m/>
    <n v="10500000"/>
    <s v="ESF"/>
    <x v="0"/>
    <s v="FY22"/>
  </r>
  <r>
    <s v="Safe, Affordable, and Effective Medicines for Ukrainians (SAFEMed)"/>
    <m/>
    <m/>
    <n v="7000000"/>
    <m/>
    <n v="7000000"/>
    <s v="ESF"/>
    <x v="0"/>
    <s v="FY22"/>
  </r>
  <r>
    <s v="State-Owned Enterprises Reform Activity (SOERA)"/>
    <m/>
    <m/>
    <n v="9730375"/>
    <m/>
    <n v="9730375"/>
    <s v="ESF"/>
    <x v="0"/>
    <s v="FY22"/>
  </r>
  <r>
    <s v="STOP TB Partnership (Global Drug Facility)"/>
    <m/>
    <m/>
    <n v="4000000"/>
    <m/>
    <n v="4000000"/>
    <s v="ESF"/>
    <x v="0"/>
    <s v="FY22"/>
  </r>
  <r>
    <s v="Strengthening Rehabilitation Services in Health Systems"/>
    <m/>
    <m/>
    <n v="3700000"/>
    <m/>
    <n v="3700000"/>
    <s v="ESF"/>
    <x v="0"/>
    <s v="FY22"/>
  </r>
  <r>
    <s v="Support TB Control Efforts in Ukraine"/>
    <m/>
    <m/>
    <n v="9100000"/>
    <m/>
    <n v="9100000"/>
    <s v="ESF"/>
    <x v="0"/>
    <s v="FY22"/>
  </r>
  <r>
    <s v="Transformation Communications Activity"/>
    <m/>
    <m/>
    <n v="7000000"/>
    <m/>
    <n v="7000000"/>
    <s v="ESF"/>
    <x v="0"/>
    <s v="FY22"/>
  </r>
  <r>
    <s v="Transparency and Accountability in Public Administration and Services (TAPAS)"/>
    <m/>
    <m/>
    <n v="10000000"/>
    <m/>
    <n v="10000000"/>
    <s v="ESF"/>
    <x v="0"/>
    <s v="FY22"/>
  </r>
  <r>
    <s v="Ukraine Monitoring and Learning Support (UMLS)"/>
    <m/>
    <m/>
    <n v="3626426"/>
    <m/>
    <n v="3626426"/>
    <s v="ESF"/>
    <x v="0"/>
    <s v="FY22"/>
  </r>
  <r>
    <s v="Ukraine National Identity through Youth (UNITY)"/>
    <m/>
    <m/>
    <n v="15000000"/>
    <m/>
    <n v="15000000"/>
    <s v="ESF"/>
    <x v="0"/>
    <s v="FY22"/>
  </r>
  <r>
    <s v="Union-Focused Nonviolent Civil Resistance and Resilience Program to Unite and Inform Workers and Broader Civil Society (USAID)"/>
    <m/>
    <m/>
    <n v="2000000"/>
    <m/>
    <n v="2000000"/>
    <s v="ESF"/>
    <x v="0"/>
    <s v="FY22"/>
  </r>
  <r>
    <s v="USAID Administration &amp; Oversight"/>
    <m/>
    <m/>
    <n v="5000000"/>
    <m/>
    <n v="5000000"/>
    <s v="ESF"/>
    <x v="0"/>
    <s v="FY22"/>
  </r>
  <r>
    <s v="USAID Governance for Local Accountability (HOVERLA)"/>
    <m/>
    <m/>
    <n v="34500000"/>
    <m/>
    <n v="34500000"/>
    <s v="ESF"/>
    <x v="0"/>
    <s v="FY22"/>
  </r>
  <r>
    <s v="USAID Media Program in Ukraine (MPU)"/>
    <m/>
    <m/>
    <n v="2500000"/>
    <m/>
    <n v="2500000"/>
    <s v="ESF"/>
    <x v="0"/>
    <s v="FY22"/>
  </r>
  <r>
    <s v="USAID Program Design and Learning"/>
    <m/>
    <m/>
    <n v="1777002"/>
    <m/>
    <n v="1777002"/>
    <s v="ESF"/>
    <x v="0"/>
    <s v="FY22"/>
  </r>
  <r>
    <s v="USAID-GAO PASA"/>
    <m/>
    <m/>
    <n v="2269625"/>
    <m/>
    <n v="2269625"/>
    <s v="ESF"/>
    <x v="0"/>
    <s v="FY22"/>
  </r>
  <r>
    <s v="CADI (USDA-FAS)"/>
    <m/>
    <m/>
    <n v="310000"/>
    <m/>
    <n v="310000"/>
    <s v="ESF"/>
    <x v="1"/>
    <s v="FY22"/>
  </r>
  <r>
    <s v="DOC Commercial Law Development Program (CLDP) via 632b transfer"/>
    <m/>
    <m/>
    <n v="450000"/>
    <m/>
    <n v="450000"/>
    <s v="ESF"/>
    <x v="7"/>
    <s v="FY22"/>
  </r>
  <r>
    <s v="DOC Special American Business Internship Training (SABIT) Program - 632(b) Transfer"/>
    <m/>
    <m/>
    <n v="200000"/>
    <m/>
    <n v="200000"/>
    <s v="ESF"/>
    <x v="7"/>
    <s v="FY22"/>
  </r>
  <r>
    <s v="Expansion of Franchise Opportunities (DOC-GC-CLDP)"/>
    <m/>
    <m/>
    <n v="325000"/>
    <m/>
    <n v="325000"/>
    <s v="ESF"/>
    <x v="7"/>
    <s v="FY22"/>
  </r>
  <r>
    <s v="Assistance Coordination Support Costs"/>
    <m/>
    <m/>
    <n v="100000"/>
    <m/>
    <n v="100000"/>
    <s v="ESF"/>
    <x v="3"/>
    <s v="FY22"/>
  </r>
  <r>
    <s v="CSO Conflict Observatory"/>
    <m/>
    <m/>
    <n v="5000000"/>
    <m/>
    <n v="5000000"/>
    <s v="ESF"/>
    <x v="3"/>
    <s v="FY22"/>
  </r>
  <r>
    <s v="DRL Ensuring Human Rights for Marginalized Populations"/>
    <m/>
    <m/>
    <n v="1000000"/>
    <m/>
    <n v="1000000"/>
    <s v="ESF"/>
    <x v="3"/>
    <s v="FY22"/>
  </r>
  <r>
    <s v="DRL Forensic Anthropology Assistance Program in Ukraine"/>
    <m/>
    <m/>
    <n v="2000000"/>
    <m/>
    <n v="2000000"/>
    <s v="ESF"/>
    <x v="3"/>
    <s v="FY22"/>
  </r>
  <r>
    <s v="DRL Human Rights Restoration for Vulnerable Groups"/>
    <m/>
    <m/>
    <n v="1500000"/>
    <m/>
    <n v="1500000"/>
    <s v="ESF"/>
    <x v="3"/>
    <s v="FY22"/>
  </r>
  <r>
    <s v="DRL Reckoning Project 2.0"/>
    <m/>
    <m/>
    <n v="1000000"/>
    <m/>
    <n v="1000000"/>
    <s v="ESF"/>
    <x v="3"/>
    <s v="FY22"/>
  </r>
  <r>
    <s v="GCJ Supporting Capacity Building, Documentation, Case Building, and Strategic Litigation with the War Crimes Units of the Ukrainian Prosecutor General’s Office and Partner Organizations"/>
    <m/>
    <m/>
    <n v="10000000"/>
    <m/>
    <n v="10000000"/>
    <s v="ESF"/>
    <x v="3"/>
    <s v="FY22"/>
  </r>
  <r>
    <s v="National Endowment for Democracy (NED) Small Grants Program (via direct apportionment to State/EUR)"/>
    <m/>
    <m/>
    <n v="4000000"/>
    <m/>
    <n v="4000000"/>
    <s v="ESF"/>
    <x v="3"/>
    <s v="FY22"/>
  </r>
  <r>
    <s v="INL Border Operational Effectiveness and Security Assistance"/>
    <m/>
    <m/>
    <m/>
    <m/>
    <n v="0"/>
    <s v="INCLE"/>
    <x v="3"/>
    <s v="FY22"/>
  </r>
  <r>
    <s v="INL Law Enforcement Reform Program"/>
    <n v="24240000"/>
    <m/>
    <m/>
    <m/>
    <n v="24240000"/>
    <s v="INCLE"/>
    <x v="3"/>
    <s v="FY22"/>
  </r>
  <r>
    <s v="INL Operational Support for Ukraine Border Guards and Police"/>
    <m/>
    <m/>
    <n v="200000000"/>
    <m/>
    <n v="200000000"/>
    <s v="INCLE"/>
    <x v="3"/>
    <s v="FY22"/>
  </r>
  <r>
    <s v="INL Reestablishing Law Enforcement and Criminal Justice"/>
    <m/>
    <m/>
    <n v="150000000"/>
    <m/>
    <n v="150000000"/>
    <s v="INCLE"/>
    <x v="3"/>
    <s v="FY22"/>
  </r>
  <r>
    <s v="INL Rule of Law Programming"/>
    <n v="5760000"/>
    <m/>
    <m/>
    <m/>
    <n v="5760000"/>
    <s v="INCLE"/>
    <x v="3"/>
    <s v="FY22"/>
  </r>
  <r>
    <s v="INL Rule of Law Programming in Support of Accountability Efforts"/>
    <m/>
    <m/>
    <n v="25000000"/>
    <m/>
    <n v="25000000"/>
    <s v="INCLE"/>
    <x v="3"/>
    <s v="FY22"/>
  </r>
  <r>
    <s v="Ukraine INL"/>
    <m/>
    <n v="30000000"/>
    <m/>
    <m/>
    <n v="30000000"/>
    <s v="INCLE"/>
    <x v="3"/>
    <s v="FY22"/>
  </r>
  <r>
    <s v="EXBS Russia Sanctions Implementation Outreach"/>
    <m/>
    <n v="3500000"/>
    <m/>
    <m/>
    <n v="3500000"/>
    <s v="NADR"/>
    <x v="3"/>
    <s v="FY22"/>
  </r>
  <r>
    <s v="ISN Support for Russia and Belarus Sanctions Implementation"/>
    <m/>
    <n v="2700000"/>
    <m/>
    <m/>
    <n v="2700000"/>
    <s v="NADR"/>
    <x v="3"/>
    <s v="FY22"/>
  </r>
  <r>
    <s v="War Crimes Team "/>
    <m/>
    <m/>
    <m/>
    <n v="800"/>
    <n v="800"/>
    <s v="AEECA"/>
    <x v="5"/>
    <s v="FY23"/>
  </r>
  <r>
    <s v="Environmental Damage"/>
    <m/>
    <m/>
    <m/>
    <n v="150"/>
    <n v="150"/>
    <s v="AEECA"/>
    <x v="1"/>
    <s v="FY23"/>
  </r>
  <r>
    <s v="Support GOU to investigate environmental damage due to the war, with a focus on forest cover"/>
    <m/>
    <m/>
    <m/>
    <n v="150"/>
    <n v="150"/>
    <s v="AEECA"/>
    <x v="1"/>
    <s v="FY23"/>
  </r>
  <r>
    <s v="American Spaces "/>
    <m/>
    <m/>
    <m/>
    <n v="1000"/>
    <n v="1000"/>
    <s v="AEECA"/>
    <x v="3"/>
    <s v="FY23"/>
  </r>
  <r>
    <s v="Civic Initiatives in targeted regions"/>
    <m/>
    <m/>
    <m/>
    <n v="350"/>
    <n v="350"/>
    <s v="AEECA"/>
    <x v="3"/>
    <s v="FY23"/>
  </r>
  <r>
    <s v="Civil Society Disinformation Programming  "/>
    <m/>
    <m/>
    <m/>
    <n v="1000"/>
    <n v="1000"/>
    <s v="AEECA"/>
    <x v="3"/>
    <s v="FY23"/>
  </r>
  <r>
    <s v="Conflict Observatory"/>
    <m/>
    <m/>
    <m/>
    <n v="6000"/>
    <n v="6000"/>
    <s v="AEECA"/>
    <x v="3"/>
    <s v="FY23"/>
  </r>
  <r>
    <s v="Critical Cyber Training and Capacity Building Projects"/>
    <m/>
    <m/>
    <m/>
    <n v="5000"/>
    <n v="5000"/>
    <s v="AEECA"/>
    <x v="3"/>
    <s v="FY23"/>
  </r>
  <r>
    <s v="CRSV-GBV Recovery and Justice "/>
    <m/>
    <m/>
    <m/>
    <n v="2000"/>
    <n v="2000"/>
    <s v="AEECA"/>
    <x v="3"/>
    <s v="FY23"/>
  </r>
  <r>
    <s v="Democracy Commission Small Grants Program "/>
    <m/>
    <m/>
    <m/>
    <n v="800"/>
    <n v="800"/>
    <s v="AEECA"/>
    <x v="3"/>
    <s v="FY23"/>
  </r>
  <r>
    <s v="Democracy Commission Small Grants Program (staff costs)  "/>
    <m/>
    <m/>
    <m/>
    <n v="100"/>
    <n v="100"/>
    <s v="AEECA"/>
    <x v="3"/>
    <s v="FY23"/>
  </r>
  <r>
    <s v="Digital Security for Civil Society in Ukraine "/>
    <m/>
    <m/>
    <m/>
    <n v="1000"/>
    <n v="1000"/>
    <s v="AEECA"/>
    <x v="3"/>
    <s v="FY23"/>
  </r>
  <r>
    <s v="Empower Women "/>
    <m/>
    <m/>
    <m/>
    <n v="500"/>
    <n v="500"/>
    <s v="AEECA"/>
    <x v="3"/>
    <s v="FY23"/>
  </r>
  <r>
    <s v="English Language "/>
    <m/>
    <m/>
    <m/>
    <n v="250"/>
    <n v="250"/>
    <s v="AEECA"/>
    <x v="3"/>
    <s v="FY23"/>
  </r>
  <r>
    <s v="Environmental Justice "/>
    <m/>
    <m/>
    <m/>
    <n v="500"/>
    <n v="500"/>
    <s v="AEECA"/>
    <x v="3"/>
    <s v="FY23"/>
  </r>
  <r>
    <s v="Forensic Anthropology Assistance Program"/>
    <m/>
    <m/>
    <m/>
    <n v="1500"/>
    <n v="1500"/>
    <s v="AEECA"/>
    <x v="3"/>
    <s v="FY23"/>
  </r>
  <r>
    <s v="Hurts in targeted regions"/>
    <m/>
    <m/>
    <m/>
    <n v="500"/>
    <n v="500"/>
    <s v="AEECA"/>
    <x v="3"/>
    <s v="FY23"/>
  </r>
  <r>
    <s v="Journalist Safety "/>
    <m/>
    <m/>
    <m/>
    <n v="400"/>
    <n v="400"/>
    <s v="AEECA"/>
    <x v="3"/>
    <s v="FY23"/>
  </r>
  <r>
    <s v="Kyiv Alumni Small Grants Fund"/>
    <m/>
    <m/>
    <m/>
    <n v="350"/>
    <n v="350"/>
    <s v="AEECA"/>
    <x v="3"/>
    <s v="FY23"/>
  </r>
  <r>
    <s v="Kyiv American Spaces"/>
    <m/>
    <m/>
    <m/>
    <n v="250"/>
    <n v="250"/>
    <s v="AEECA"/>
    <x v="3"/>
    <s v="FY23"/>
  </r>
  <r>
    <s v="Kyiv Media Development Fund"/>
    <m/>
    <m/>
    <m/>
    <n v="1000"/>
    <n v="1000"/>
    <s v="AEECA"/>
    <x v="3"/>
    <s v="FY23"/>
  </r>
  <r>
    <s v="Kyiv Ukraine Media Partnership Program"/>
    <m/>
    <m/>
    <m/>
    <n v="350"/>
    <n v="350"/>
    <s v="AEECA"/>
    <x v="3"/>
    <s v="FY23"/>
  </r>
  <r>
    <s v="Law Enforcement Accountability Program"/>
    <m/>
    <m/>
    <m/>
    <n v="800"/>
    <n v="800"/>
    <s v="AEECA"/>
    <x v="3"/>
    <s v="FY23"/>
  </r>
  <r>
    <s v="Media Development Fund (MDF) (staff costs)"/>
    <m/>
    <m/>
    <m/>
    <n v="100"/>
    <n v="100"/>
    <s v="AEECA"/>
    <x v="3"/>
    <s v="FY23"/>
  </r>
  <r>
    <s v="NATO Comprehensive Assistance Package (CAP) Contribution"/>
    <m/>
    <m/>
    <m/>
    <n v="10000"/>
    <n v="10000"/>
    <s v="AEECA"/>
    <x v="3"/>
    <s v="FY23"/>
  </r>
  <r>
    <s v="NED Small Grants "/>
    <m/>
    <m/>
    <m/>
    <n v="4000"/>
    <n v="4000"/>
    <s v="AEECA"/>
    <x v="3"/>
    <s v="FY23"/>
  </r>
  <r>
    <s v="Professional Internships – Public Sector Exchanges-to-Internships Program (ETOI)  "/>
    <m/>
    <m/>
    <m/>
    <n v="100"/>
    <n v="100"/>
    <s v="AEECA"/>
    <x v="3"/>
    <s v="FY23"/>
  </r>
  <r>
    <s v="Professional Internships – Ukrainian Business Leaders: Promoting Innovation and Entrepreneurship (UBL:PIE)"/>
    <m/>
    <m/>
    <m/>
    <n v="350"/>
    <n v="350"/>
    <s v="AEECA"/>
    <x v="3"/>
    <s v="FY23"/>
  </r>
  <r>
    <s v="Reconstruction Civil Society Oversight "/>
    <m/>
    <m/>
    <m/>
    <n v="1000"/>
    <n v="1000"/>
    <s v="AEECA"/>
    <x v="3"/>
    <s v="FY23"/>
  </r>
  <r>
    <s v="Regional Media Sustainability "/>
    <m/>
    <m/>
    <m/>
    <n v="750"/>
    <n v="750"/>
    <s v="AEECA"/>
    <x v="3"/>
    <s v="FY23"/>
  </r>
  <r>
    <s v="Resilience of HR Defenders "/>
    <m/>
    <m/>
    <m/>
    <n v="1000"/>
    <n v="1000"/>
    <s v="AEECA"/>
    <x v="3"/>
    <s v="FY23"/>
  </r>
  <r>
    <s v="SEI/MITRE support in ongoing assessment and coordination work"/>
    <m/>
    <m/>
    <m/>
    <n v="750"/>
    <n v="750"/>
    <s v="AEECA"/>
    <x v="3"/>
    <s v="FY23"/>
  </r>
  <r>
    <s v="Social Media Influencers Campaign (SMIC)  "/>
    <m/>
    <m/>
    <m/>
    <n v="1500"/>
    <n v="1500"/>
    <s v="AEECA"/>
    <x v="3"/>
    <s v="FY23"/>
  </r>
  <r>
    <s v="Strategic Communications for Ukrainian Government and Other Organizations"/>
    <m/>
    <m/>
    <m/>
    <n v="250"/>
    <n v="250"/>
    <s v="AEECA"/>
    <x v="3"/>
    <s v="FY23"/>
  </r>
  <r>
    <s v="Transatlantic Translations"/>
    <m/>
    <m/>
    <m/>
    <n v="175"/>
    <n v="175"/>
    <s v="AEECA"/>
    <x v="3"/>
    <s v="FY23"/>
  </r>
  <r>
    <s v="UN Human Rights Monitoring Mission in Ukraine (UNHRMMU)"/>
    <m/>
    <m/>
    <m/>
    <n v="1000"/>
    <n v="1000"/>
    <s v="AEECA"/>
    <x v="3"/>
    <s v="FY23"/>
  </r>
  <r>
    <s v="CS Dialogue on Future of Ukraine "/>
    <m/>
    <m/>
    <m/>
    <n v="1500"/>
    <n v="1500"/>
    <s v="AEECA"/>
    <x v="8"/>
    <s v="FY23"/>
  </r>
  <r>
    <s v="Human Rights, War Crimes Accountability and C-TIP"/>
    <m/>
    <m/>
    <m/>
    <n v="7000"/>
    <n v="7000"/>
    <s v="AEECA"/>
    <x v="9"/>
    <s v="FY23"/>
  </r>
  <r>
    <s v="Independent Media, CS "/>
    <m/>
    <m/>
    <m/>
    <n v="30000"/>
    <n v="30000"/>
    <s v="AEECA"/>
    <x v="9"/>
    <s v="FY23"/>
  </r>
  <r>
    <s v="Political Pluralism, Incl Democratic Institutions "/>
    <m/>
    <m/>
    <m/>
    <n v="25000"/>
    <n v="25000"/>
    <s v="AEECA"/>
    <x v="9"/>
    <s v="FY23"/>
  </r>
  <r>
    <s v="Rule of Law "/>
    <m/>
    <m/>
    <m/>
    <n v="20000"/>
    <n v="20000"/>
    <s v="AEECA"/>
    <x v="9"/>
    <s v="FY23"/>
  </r>
  <r>
    <s v="Support for Judicial Reform and Legal Aid "/>
    <m/>
    <m/>
    <m/>
    <n v="10000"/>
    <n v="10000"/>
    <s v="AEECA"/>
    <x v="9"/>
    <s v="FY23"/>
  </r>
  <r>
    <s v="Support for Political Processes and Legislative Strengthening "/>
    <m/>
    <m/>
    <m/>
    <n v="15000"/>
    <n v="15000"/>
    <s v="AEECA"/>
    <x v="9"/>
    <s v="FY23"/>
  </r>
  <r>
    <s v="UK FCDO's People, Processes, and Technology multi-donor cyber fund"/>
    <m/>
    <m/>
    <m/>
    <n v="5000"/>
    <n v="5000"/>
    <s v="AEECA"/>
    <x v="9"/>
    <s v="FY23"/>
  </r>
  <r>
    <s v="USAID Cybersecurity for Critical Infrastructure (CCI) Procurements"/>
    <m/>
    <m/>
    <m/>
    <n v="26250"/>
    <n v="26250"/>
    <s v="AEECA"/>
    <x v="9"/>
    <s v="FY23"/>
  </r>
  <r>
    <s v="Border Checkpoints"/>
    <m/>
    <m/>
    <m/>
    <n v="115000"/>
    <n v="115000"/>
    <s v="ESF"/>
    <x v="10"/>
    <s v="FY23"/>
  </r>
  <r>
    <s v="Veterans Program"/>
    <m/>
    <m/>
    <m/>
    <n v="2124"/>
    <n v="2124"/>
    <s v="ESF"/>
    <x v="11"/>
    <s v="FY23"/>
  </r>
  <r>
    <s v="Rail Transportation"/>
    <m/>
    <m/>
    <m/>
    <n v="46000"/>
    <n v="46000"/>
    <s v="ESF"/>
    <x v="12"/>
    <s v="FY23"/>
  </r>
  <r>
    <s v="Danube Ports (transshipment equipment)"/>
    <m/>
    <m/>
    <m/>
    <n v="35000"/>
    <n v="35000"/>
    <s v="ESF"/>
    <x v="5"/>
    <s v="FY23"/>
  </r>
  <r>
    <s v="De-risking investments"/>
    <m/>
    <m/>
    <m/>
    <n v="25000"/>
    <n v="25000"/>
    <s v="ESF"/>
    <x v="5"/>
    <s v="FY23"/>
  </r>
  <r>
    <s v="Local currency lending facility"/>
    <m/>
    <m/>
    <m/>
    <n v="10000"/>
    <n v="10000"/>
    <s v="ESF"/>
    <x v="5"/>
    <s v="FY23"/>
  </r>
  <r>
    <s v="Rolling Stock for Food Security &amp; Operational Efficiency"/>
    <m/>
    <m/>
    <m/>
    <n v="195000"/>
    <n v="195000"/>
    <s v="ESF"/>
    <x v="5"/>
    <s v="FY23"/>
  </r>
  <r>
    <s v="Strengthening health security capacities in Ukraine countries to combat antimicrobial resistance (AMR) "/>
    <m/>
    <m/>
    <m/>
    <n v="3750"/>
    <n v="3750"/>
    <s v="ESF"/>
    <x v="5"/>
    <s v="FY23"/>
  </r>
  <r>
    <s v="BDS"/>
    <m/>
    <m/>
    <m/>
    <n v="9900000"/>
    <n v="9900000"/>
    <s v="ESF"/>
    <x v="0"/>
    <s v="FY23"/>
  </r>
  <r>
    <s v="Distributed generation"/>
    <m/>
    <m/>
    <m/>
    <n v="200000"/>
    <n v="200000"/>
    <s v="ESF"/>
    <x v="0"/>
    <s v="FY23"/>
  </r>
  <r>
    <s v="Interconnections to Europe"/>
    <m/>
    <m/>
    <m/>
    <n v="198000"/>
    <n v="198000"/>
    <s v="ESF"/>
    <x v="0"/>
    <s v="FY23"/>
  </r>
  <r>
    <s v="Macoeconomic Budget Support"/>
    <m/>
    <m/>
    <m/>
    <n v="4500000"/>
    <n v="4500000"/>
    <s v="ESF/USAA"/>
    <x v="0"/>
    <s v="FY23"/>
  </r>
  <r>
    <s v="Procurement of Energy Grid Equipment"/>
    <m/>
    <m/>
    <m/>
    <n v="125000"/>
    <n v="125000"/>
    <s v="ESF"/>
    <x v="0"/>
    <s v="FY23"/>
  </r>
  <r>
    <s v="Procurement of Energy Grid Equipment (2nd)"/>
    <m/>
    <m/>
    <m/>
    <n v="250000"/>
    <n v="250000"/>
    <s v="ESF"/>
    <x v="0"/>
    <s v="FY23"/>
  </r>
  <r>
    <s v="Reforms"/>
    <m/>
    <m/>
    <m/>
    <n v="50000"/>
    <n v="50000"/>
    <s v="ESF"/>
    <x v="0"/>
    <s v="FY23"/>
  </r>
  <r>
    <s v="Strategic gas reserve (implementation, TA) "/>
    <m/>
    <m/>
    <m/>
    <n v="7300"/>
    <n v="7300"/>
    <s v="ESF"/>
    <x v="0"/>
    <s v="FY23"/>
  </r>
  <r>
    <s v=" Building capacity of local and national emergency services to predict, respond to, and coordinate emergencies   "/>
    <m/>
    <m/>
    <m/>
    <n v="685"/>
    <n v="685"/>
    <s v="ESF"/>
    <x v="1"/>
    <s v="FY23"/>
  </r>
  <r>
    <s v="Psychosocial support for war affected Ukrainians through nature-based therapy   "/>
    <m/>
    <m/>
    <m/>
    <n v="445"/>
    <n v="445"/>
    <s v="ESF"/>
    <x v="1"/>
    <s v="FY23"/>
  </r>
  <r>
    <s v="Interconnections to Europe"/>
    <m/>
    <m/>
    <m/>
    <n v="4700"/>
    <n v="4700"/>
    <s v="ESF"/>
    <x v="13"/>
    <s v="FY23"/>
  </r>
  <r>
    <s v="Net Zero World"/>
    <m/>
    <m/>
    <m/>
    <n v="10000"/>
    <n v="10000"/>
    <s v="ESF"/>
    <x v="13"/>
    <s v="FY23"/>
  </r>
  <r>
    <s v="Nuclear Development"/>
    <m/>
    <m/>
    <m/>
    <n v="10000"/>
    <n v="10000"/>
    <s v="ESF"/>
    <x v="13"/>
    <s v="FY23"/>
  </r>
  <r>
    <s v="Advanced decarbonization or renewables (incl. hydrogen)"/>
    <m/>
    <m/>
    <m/>
    <n v="3000"/>
    <n v="3000"/>
    <s v="ESF"/>
    <x v="3"/>
    <s v="FY23"/>
  </r>
  <r>
    <s v="Gas Sector Support, Including Decarbonization/Abatement"/>
    <m/>
    <m/>
    <m/>
    <n v="7000"/>
    <n v="7000"/>
    <s v="ESF"/>
    <x v="3"/>
    <s v="FY23"/>
  </r>
  <r>
    <s v="Mineral Resource Development"/>
    <m/>
    <m/>
    <m/>
    <n v="2000"/>
    <n v="2000"/>
    <s v="ESF"/>
    <x v="3"/>
    <s v="FY23"/>
  </r>
  <r>
    <s v="Multi-Donor Platform Secretariat (Secondment)"/>
    <m/>
    <m/>
    <m/>
    <n v="1000"/>
    <n v="1000"/>
    <s v="ESF"/>
    <x v="3"/>
    <s v="FY23"/>
  </r>
  <r>
    <s v="OECD Engagement - OECD Economic survey"/>
    <m/>
    <m/>
    <m/>
    <n v="438"/>
    <n v="438"/>
    <s v="ESF"/>
    <x v="3"/>
    <s v="FY23"/>
  </r>
  <r>
    <s v="Policy Advocacy Program for the Target Region   "/>
    <m/>
    <m/>
    <m/>
    <n v="1000"/>
    <n v="1000"/>
    <s v="ESF"/>
    <x v="3"/>
    <s v="FY23"/>
  </r>
  <r>
    <s v="Rehabilitation and Reintegration of Veterans"/>
    <m/>
    <m/>
    <m/>
    <n v="4000"/>
    <n v="4000"/>
    <s v="ESF"/>
    <x v="3"/>
    <s v="FY23"/>
  </r>
  <r>
    <s v="Reintegration of Internally Displaced Persons (IDPs)"/>
    <m/>
    <m/>
    <m/>
    <n v="4000"/>
    <n v="4000"/>
    <s v="ESF"/>
    <x v="3"/>
    <s v="FY23"/>
  </r>
  <r>
    <s v="SMRs, Hydrogen, Clean Steel"/>
    <m/>
    <m/>
    <m/>
    <n v="30000"/>
    <n v="30000"/>
    <s v="ESF"/>
    <x v="3"/>
    <s v="FY23"/>
  </r>
  <r>
    <s v="Support for Disability Inclusion in Ukraine "/>
    <m/>
    <m/>
    <m/>
    <n v="500"/>
    <n v="500"/>
    <s v="ESF"/>
    <x v="3"/>
    <s v="FY23"/>
  </r>
  <r>
    <s v="War Crimes Accountability "/>
    <m/>
    <m/>
    <m/>
    <n v="6000"/>
    <n v="6000"/>
    <s v="ESF"/>
    <x v="3"/>
    <s v="FY23"/>
  </r>
  <r>
    <s v="Women, Peace, and Security Program "/>
    <m/>
    <m/>
    <m/>
    <n v="2000"/>
    <n v="2000"/>
    <s v="ESF"/>
    <x v="3"/>
    <s v="FY23"/>
  </r>
  <r>
    <s v="DOT Advisor for Roads/Transportation Networks"/>
    <m/>
    <m/>
    <m/>
    <n v="1500"/>
    <n v="1500"/>
    <s v="ESF"/>
    <x v="14"/>
    <s v="FY23"/>
  </r>
  <r>
    <s v=" Anti-Corruption Institutions Strengthened   "/>
    <m/>
    <m/>
    <m/>
    <n v="60000"/>
    <n v="60000"/>
    <s v="ESF"/>
    <x v="9"/>
    <s v="FY23"/>
  </r>
  <r>
    <s v="Advancing health governance reforms and restoring lifesaving services to enable economic recovery"/>
    <m/>
    <m/>
    <m/>
    <n v="50000"/>
    <n v="50000"/>
    <s v="ESF"/>
    <x v="9"/>
    <s v="FY23"/>
  </r>
  <r>
    <s v="AGRI"/>
    <m/>
    <m/>
    <m/>
    <n v="250000"/>
    <n v="250000"/>
    <s v="ESF"/>
    <x v="9"/>
    <s v="FY23"/>
  </r>
  <r>
    <s v="Capital for Private Sector Financing"/>
    <m/>
    <m/>
    <m/>
    <n v="150000"/>
    <n v="150000"/>
    <s v="ESF"/>
    <x v="9"/>
    <s v="FY23"/>
  </r>
  <r>
    <s v="DBS Accountability"/>
    <m/>
    <m/>
    <m/>
    <n v="20000"/>
    <n v="20000"/>
    <s v="ESF"/>
    <x v="9"/>
    <s v="FY23"/>
  </r>
  <r>
    <s v="Export Facilitation through Digitization"/>
    <m/>
    <m/>
    <m/>
    <n v="100000"/>
    <n v="100000"/>
    <s v="ESF"/>
    <x v="9"/>
    <s v="FY23"/>
  </r>
  <r>
    <s v="Firm Level Business Support &amp; Trade Facilitation"/>
    <m/>
    <m/>
    <m/>
    <n v="80000"/>
    <n v="80000"/>
    <s v="ESF"/>
    <x v="9"/>
    <s v="FY23"/>
  </r>
  <r>
    <s v="Meeting critical needs for mental health and rehabilitation"/>
    <m/>
    <m/>
    <m/>
    <n v="30000"/>
    <n v="30000"/>
    <s v="ESF"/>
    <x v="9"/>
    <s v="FY23"/>
  </r>
  <r>
    <s v="Public Financial Management   "/>
    <m/>
    <m/>
    <m/>
    <n v="5000"/>
    <n v="5000"/>
    <s v="ESF"/>
    <x v="9"/>
    <s v="FY23"/>
  </r>
  <r>
    <s v="Rail Construction (Mostyska Line)"/>
    <m/>
    <m/>
    <m/>
    <n v="225000"/>
    <n v="225000"/>
    <s v="ESF"/>
    <x v="9"/>
    <s v="FY23"/>
  </r>
  <r>
    <s v="Strengthen local governance and service delivery"/>
    <m/>
    <m/>
    <m/>
    <n v="40000"/>
    <n v="40000"/>
    <s v="ESF"/>
    <x v="9"/>
    <s v="FY23"/>
  </r>
  <r>
    <s v="Technical Assistance"/>
    <m/>
    <m/>
    <m/>
    <n v="40000"/>
    <n v="40000"/>
    <s v="ESF"/>
    <x v="9"/>
    <s v="FY23"/>
  </r>
  <r>
    <s v="War Crimes, C-TIP "/>
    <m/>
    <m/>
    <m/>
    <n v="13000"/>
    <n v="13000"/>
    <s v="ESF"/>
    <x v="9"/>
    <s v="FY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59D5B0-4811-4A21-9347-6430B6A55C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9" firstHeaderRow="0" firstDataRow="1" firstDataCol="1"/>
  <pivotFields count="9">
    <pivotField showAll="0"/>
    <pivotField showAll="0"/>
    <pivotField showAll="0"/>
    <pivotField showAll="0"/>
    <pivotField showAll="0"/>
    <pivotField dataField="1" numFmtId="164" showAll="0"/>
    <pivotField showAll="0"/>
    <pivotField axis="axisRow" dataField="1" showAll="0" countASubtotal="1">
      <items count="16">
        <item x="9"/>
        <item x="10"/>
        <item x="11"/>
        <item x="12"/>
        <item x="5"/>
        <item x="6"/>
        <item x="0"/>
        <item x="1"/>
        <item x="7"/>
        <item x="13"/>
        <item x="2"/>
        <item x="3"/>
        <item x="14"/>
        <item x="4"/>
        <item x="8"/>
        <item t="countA"/>
      </items>
    </pivotField>
    <pivotField showAll="0"/>
  </pivotFields>
  <rowFields count="1">
    <field x="7"/>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otal FY22/23" fld="5" baseField="0" baseItem="0"/>
    <dataField name="Count of Agency" fld="7" subtotal="count" baseField="0" baseItem="0"/>
  </dataFields>
  <formats count="2">
    <format dxfId="14">
      <pivotArea collapsedLevelsAreSubtotals="1" fieldPosition="0">
        <references count="1">
          <reference field="7" count="0"/>
        </references>
      </pivotArea>
    </format>
    <format dxfId="13">
      <pivotArea grandRow="1"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71DE3C-B6F4-4404-AFAE-59D2DEB9CAAA}" name="Table2" displayName="Table2" ref="B1:R187" totalsRowShown="0">
  <autoFilter ref="B1:R187" xr:uid="{4F71DE3C-B6F4-4404-AFAE-59D2DEB9CAAA}">
    <filterColumn colId="2">
      <customFilters>
        <customFilter operator="notEqual" val=" "/>
      </customFilters>
    </filterColumn>
  </autoFilter>
  <tableColumns count="17">
    <tableColumn id="1" xr3:uid="{9A427E28-8E31-43FE-A983-47C042341991}" name="activity2" dataDxfId="12"/>
    <tableColumn id="2" xr3:uid="{A1E34B56-E6C7-41E7-9A6C-8F7EF8EA6731}" name="Exclude"/>
    <tableColumn id="16" xr3:uid="{4640B377-8009-4D54-8A5F-00F6F26C4A4A}" name="CN#"/>
    <tableColumn id="17" xr3:uid="{012AF1E8-A2C6-47F0-A0FB-2C3AF3EC2A34}" name="CN Description"/>
    <tableColumn id="3" xr3:uid="{EEAC5302-CD37-4F58-B84A-A81260983BBB}" name="Typology"/>
    <tableColumn id="4" xr3:uid="{B26BF5CC-4509-4326-B1A8-EA723C7C66A3}" name="Sum of FY 2022 SFOAA Actual"/>
    <tableColumn id="5" xr3:uid="{88A37C9F-563B-4E2F-A4E2-7E091B370864}" name="Sum of FY 2022 USAA Actuals" dataDxfId="11" dataCellStyle="Currency"/>
    <tableColumn id="6" xr3:uid="{1E07E9B8-0BE7-40AC-AECB-CBCF74FC29C5}" name="Sum of FY 2022 AUSAA Actual" dataDxfId="10" dataCellStyle="Currency"/>
    <tableColumn id="7" xr3:uid="{7BB6E974-A62A-462D-BDD0-D2020B57DA10}" name="FY23 ($ in thousands)" dataDxfId="9" dataCellStyle="Currency"/>
    <tableColumn id="13" xr3:uid="{A653E488-3E96-4FA7-A6F3-25CE0BF3605D}" name="FY23 (Actuals)" dataDxfId="8" dataCellStyle="Currency">
      <calculatedColumnFormula>Table2[[#This Row],[FY23 ($ in thousands)]]*1000</calculatedColumnFormula>
    </tableColumn>
    <tableColumn id="8" xr3:uid="{3F343CCA-BE5F-49DE-8783-18DACD42E365}" name="Total FY22/23" dataDxfId="7" dataCellStyle="Currency">
      <calculatedColumnFormula>SUM(Table2[[#This Row],[Sum of FY 2022 SFOAA Actual]],Table2[[#This Row],[Sum of FY 2022 USAA Actuals]],Table2[[#This Row],[Sum of FY 2022 AUSAA Actual]],Table2[[#This Row],[FY23 (Actuals)]])</calculatedColumnFormula>
    </tableColumn>
    <tableColumn id="9" xr3:uid="{4699D33E-4DCB-48CC-B90C-5DED5803E849}" name="Total FY22/23 check" dataDxfId="6" dataCellStyle="Currency">
      <calculatedColumnFormula>SUM(Table2[[#This Row],[Sum of FY 2022 SFOAA Actual]],Table2[[#This Row],[Sum of FY 2022 USAA Actuals]],Table2[[#This Row],[Sum of FY 2022 AUSAA Actual]],Table2[[#This Row],[FY23 (Actuals)]])</calculatedColumnFormula>
    </tableColumn>
    <tableColumn id="10" xr3:uid="{B18812E9-776D-41D5-8B1A-3EB779C07DEE}" name="Funding"/>
    <tableColumn id="11" xr3:uid="{DB7D8DCE-37C4-436C-B716-155E10A9A56B}" name="Agency"/>
    <tableColumn id="12" xr3:uid="{AB43DEFB-357F-41B3-B685-6997E9786DB0}" name="FY"/>
    <tableColumn id="14" xr3:uid="{A347ABBA-6BEC-4806-B8B4-7E2C11CCE2D9}" name="Implementer"/>
    <tableColumn id="15" xr3:uid="{E48111E8-C558-472F-B862-98CCC4E241DD}" name="Interagency POC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C1B057-12A8-416B-9C12-4B4C8A0FCAE3}" name="LOE" displayName="LOE" ref="C8:D21" totalsRowShown="0">
  <autoFilter ref="C8:D21" xr:uid="{3AC1B057-12A8-416B-9C12-4B4C8A0FCAE3}"/>
  <tableColumns count="2">
    <tableColumn id="1" xr3:uid="{04E1EF3E-1CE7-416E-9FAA-1C1D98CF0DAB}" name="Lines of Effort"/>
    <tableColumn id="2" xr3:uid="{2FA9307D-0AAA-4208-8389-96751A871876}" name="Column1" dataDxfId="5">
      <calculatedColumnFormula>"MD "&amp;LOE[[#This Row],[Lines of Effort]]</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269CB7-258B-4C54-A654-01AE4F950719}" name="Table3" displayName="Table3" ref="E8:E15" totalsRowShown="0">
  <autoFilter ref="E8:E15" xr:uid="{AA269CB7-258B-4C54-A654-01AE4F950719}"/>
  <tableColumns count="1">
    <tableColumn id="1" xr3:uid="{A5FC85EA-1741-4A71-98D9-4C2CA6539D2A}" name="Working Group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9" dT="2023-08-02T16:25:45.46" personId="{155EA81F-D4D3-43A3-816F-A8F9922543F7}" id="{B4E6341C-731E-409A-BC16-B985F5497544}">
    <text>Tricky - in the CN this is for two activities: Ukraine Civil Society Sectoral Support Activity (here) and Enhance Non-Governmental Actors and Grassroots Engagement (ENGAGE); in addition, $ does not match either but is closer to this activity (CN $ 6,000,000) so listed here. Same situation for CN 22-266, but $ ($28,000,000) closer to ENGAGE so listed there</text>
  </threadedComment>
  <threadedComment ref="D30" dT="2023-08-02T15:54:35.88" personId="{155EA81F-D4D3-43A3-816F-A8F9922543F7}" id="{98739E14-D345-498B-95F7-70CA832B5C3A}">
    <text>Flag that activity name and agency match but $ does not match. In CN, $9,000,000.</text>
  </threadedComment>
  <threadedComment ref="D38" dT="2023-08-02T19:12:57.53" personId="{155EA81F-D4D3-43A3-816F-A8F9922543F7}" id="{9B28AD2A-B98A-4860-8AD2-343962873CC9}">
    <text>$ in CN is 4,000,000</text>
  </threadedComment>
  <threadedComment ref="D47" dT="2023-08-02T16:59:29.65" personId="{155EA81F-D4D3-43A3-816F-A8F9922543F7}" id="{C1C2E59A-89A5-45BB-BEAF-2EA902957BEB}">
    <text>Mentioned twice in same CN. First time, with the same $ (1,000,000). Second time, with $2,000,000</text>
  </threadedComment>
  <threadedComment ref="E47" dT="2023-08-02T16:58:58.75" personId="{155EA81F-D4D3-43A3-816F-A8F9922543F7}" id="{3BE44144-BD10-4979-8F4B-F98BD2389A93}">
    <text>Second mention in CN says "This funding will provide logistical and operational support to civil society activists, lawyers, journalists, and human rights defenders in transitional environments in Eurasia by providing assistance and professional opportunities to those who have been forced to flee their country to help them remain engaged in their relevant work from abroad. The program also equips them with tools to push for public transparency and accountability, provide legal defense, and safeguard civic space."</text>
  </threadedComment>
  <threadedComment ref="D70" dT="2023-08-02T18:54:15.83" personId="{155EA81F-D4D3-43A3-816F-A8F9922543F7}" id="{B831B95A-ABF0-482E-8669-C30AFD6C80FF}">
    <text>Tricky - in CN 22-116, $ listed for two activities: Ukraine Civil Society Sectoral Support Activity (above) and Enhance Non-Governmental Actors and Grassroots Engagement (ENGAGE) (here), but $ does not match either (CN $ 6,000,000) though is closer to Civil Society Sectoral Support activity, therefore listed CN 22-116 for Civil Society Sectoral Support Activity. CN 22-266 same situation, but $ amount does not match either exactly yet is closer to this amount so listed here. CN $ 28,000,000</text>
  </threadedComment>
  <threadedComment ref="D82" dT="2023-08-02T15:46:00.85" personId="{155EA81F-D4D3-43A3-816F-A8F9922543F7}" id="{8A6FF17C-06A7-4B2C-971E-B38D768F179B}">
    <text>$ amount does not match but title and agency do - this is tentative and unsure (in CN, $15,000,000</text>
  </threadedComment>
  <threadedComment ref="D104" dT="2023-08-02T19:06:41.28" personId="{155EA81F-D4D3-43A3-816F-A8F9922543F7}" id="{0CF06F7D-A8BE-45F9-AD6F-2D91E4410984}">
    <text>$ in CN is 6,000,000</text>
  </threadedComment>
  <threadedComment ref="D162" dT="2023-08-02T19:09:56.39" personId="{155EA81F-D4D3-43A3-816F-A8F9922543F7}" id="{30444A94-16D4-4FA4-BDF6-B580C427A3BD}">
    <text>CN $ is higher, $4,000,000</text>
  </threadedComment>
  <threadedComment ref="D165" dT="2023-08-02T18:46:48.70" personId="{155EA81F-D4D3-43A3-816F-A8F9922543F7}" id="{5E233A9E-FE96-4FE8-9488-43EA10F46C6E}">
    <text>Flag that in CN activity title is "The Media Program in Ukraine and Transformation Communication Activity", and $ in CN is $10,000,000. Believe this is Transformation Communications Activity combined with MPU (below)?</text>
  </threadedComment>
  <threadedComment ref="D166" dT="2023-08-02T19:11:23.39" personId="{155EA81F-D4D3-43A3-816F-A8F9922543F7}" id="{87E2D6B1-41F5-485A-979D-5A2B2EDCB59F}">
    <text>$ in CN is 5,000,000</text>
  </threadedComment>
  <threadedComment ref="D171" dT="2023-08-02T19:04:39.31" personId="{155EA81F-D4D3-43A3-816F-A8F9922543F7}" id="{01A97502-1B47-448F-AB19-817F3D669A6E}">
    <text>$ in CN is only 10,000,000</text>
  </threadedComment>
  <threadedComment ref="D178" dT="2023-08-02T16:02:27.66" personId="{155EA81F-D4D3-43A3-816F-A8F9922543F7}" id="{ABF88E29-1517-4677-A622-EAF3DF57E445}">
    <text>Flag that $ amount does not match exactly but title and agency is an exact match. CN $ 20,000,000</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hyperlink" Target="mailto:vladimirskyl@state.gov" TargetMode="External"/><Relationship Id="rId7" Type="http://schemas.openxmlformats.org/officeDocument/2006/relationships/hyperlink" Target="mailto:reidymk@state.gov" TargetMode="External"/><Relationship Id="rId2" Type="http://schemas.openxmlformats.org/officeDocument/2006/relationships/hyperlink" Target="mailto:tirrem@state.gov" TargetMode="External"/><Relationship Id="rId1" Type="http://schemas.openxmlformats.org/officeDocument/2006/relationships/hyperlink" Target="mailto:ichitanava@immap.org" TargetMode="External"/><Relationship Id="rId6" Type="http://schemas.openxmlformats.org/officeDocument/2006/relationships/hyperlink" Target="mailto:bouldinme@state.gov" TargetMode="External"/><Relationship Id="rId5" Type="http://schemas.openxmlformats.org/officeDocument/2006/relationships/hyperlink" Target="mailto:pigmanr@state.gov" TargetMode="External"/><Relationship Id="rId4" Type="http://schemas.openxmlformats.org/officeDocument/2006/relationships/hyperlink" Target="mailto:boevingsr@state.gov"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44"/>
  <sheetViews>
    <sheetView workbookViewId="0">
      <selection activeCell="D148" sqref="D148"/>
    </sheetView>
  </sheetViews>
  <sheetFormatPr defaultRowHeight="14.4" x14ac:dyDescent="0.3"/>
  <cols>
    <col min="1" max="1" width="87.88671875" customWidth="1"/>
    <col min="2" max="2" width="16" customWidth="1"/>
    <col min="3" max="3" width="16.44140625" customWidth="1"/>
    <col min="4" max="4" width="17.109375" customWidth="1"/>
    <col min="6" max="6" width="22.5546875" customWidth="1"/>
  </cols>
  <sheetData>
    <row r="1" spans="1:7" x14ac:dyDescent="0.3">
      <c r="A1" s="1" t="s">
        <v>0</v>
      </c>
      <c r="B1" s="1" t="s">
        <v>1</v>
      </c>
      <c r="C1" s="2"/>
      <c r="D1" s="2"/>
      <c r="E1" s="2"/>
    </row>
    <row r="2" spans="1:7" x14ac:dyDescent="0.3">
      <c r="A2" s="2"/>
      <c r="B2" s="2"/>
      <c r="C2" s="2"/>
      <c r="D2" s="2"/>
      <c r="E2" s="2"/>
    </row>
    <row r="3" spans="1:7" ht="40.5" customHeight="1" x14ac:dyDescent="0.3">
      <c r="A3" s="3" t="s">
        <v>2</v>
      </c>
      <c r="B3" s="4" t="s">
        <v>3</v>
      </c>
      <c r="C3" s="4" t="s">
        <v>4</v>
      </c>
      <c r="D3" s="4" t="s">
        <v>5</v>
      </c>
      <c r="E3" s="2" t="s">
        <v>216</v>
      </c>
      <c r="F3" s="18" t="s">
        <v>217</v>
      </c>
      <c r="G3" s="18" t="s">
        <v>218</v>
      </c>
    </row>
    <row r="4" spans="1:7" hidden="1" x14ac:dyDescent="0.3">
      <c r="A4" s="5" t="s">
        <v>6</v>
      </c>
      <c r="B4" s="6">
        <v>500000</v>
      </c>
      <c r="C4" s="6">
        <v>802400000</v>
      </c>
      <c r="D4" s="5"/>
      <c r="E4" s="2" t="s">
        <v>6</v>
      </c>
      <c r="G4" t="s">
        <v>219</v>
      </c>
    </row>
    <row r="5" spans="1:7" hidden="1" x14ac:dyDescent="0.3">
      <c r="A5" s="7" t="s">
        <v>7</v>
      </c>
      <c r="B5" s="7"/>
      <c r="C5" s="8">
        <v>705000000</v>
      </c>
      <c r="D5" s="7"/>
      <c r="E5" s="2" t="s">
        <v>6</v>
      </c>
      <c r="G5" t="s">
        <v>219</v>
      </c>
    </row>
    <row r="6" spans="1:7" hidden="1" x14ac:dyDescent="0.3">
      <c r="A6" s="9" t="s">
        <v>8</v>
      </c>
      <c r="B6" s="9"/>
      <c r="C6" s="10">
        <v>46000000</v>
      </c>
      <c r="D6" s="9"/>
      <c r="E6" s="2" t="s">
        <v>6</v>
      </c>
      <c r="F6" s="7" t="s">
        <v>7</v>
      </c>
      <c r="G6" t="s">
        <v>219</v>
      </c>
    </row>
    <row r="7" spans="1:7" hidden="1" x14ac:dyDescent="0.3">
      <c r="A7" s="9" t="s">
        <v>9</v>
      </c>
      <c r="B7" s="9"/>
      <c r="C7" s="10">
        <v>6000000</v>
      </c>
      <c r="D7" s="9"/>
      <c r="E7" s="2" t="s">
        <v>6</v>
      </c>
      <c r="F7" s="7" t="s">
        <v>7</v>
      </c>
      <c r="G7" t="s">
        <v>219</v>
      </c>
    </row>
    <row r="8" spans="1:7" hidden="1" x14ac:dyDescent="0.3">
      <c r="A8" s="9" t="s">
        <v>10</v>
      </c>
      <c r="B8" s="9"/>
      <c r="C8" s="10">
        <v>18000000</v>
      </c>
      <c r="D8" s="9"/>
      <c r="E8" s="2" t="s">
        <v>6</v>
      </c>
      <c r="F8" s="7" t="s">
        <v>7</v>
      </c>
      <c r="G8" t="s">
        <v>219</v>
      </c>
    </row>
    <row r="9" spans="1:7" hidden="1" x14ac:dyDescent="0.3">
      <c r="A9" s="9" t="s">
        <v>11</v>
      </c>
      <c r="B9" s="9"/>
      <c r="C9" s="10">
        <v>5000000</v>
      </c>
      <c r="D9" s="9"/>
      <c r="E9" s="2" t="s">
        <v>6</v>
      </c>
      <c r="F9" s="7" t="s">
        <v>7</v>
      </c>
      <c r="G9" t="s">
        <v>219</v>
      </c>
    </row>
    <row r="10" spans="1:7" hidden="1" x14ac:dyDescent="0.3">
      <c r="A10" s="9" t="s">
        <v>12</v>
      </c>
      <c r="B10" s="9"/>
      <c r="C10" s="10">
        <v>3000000</v>
      </c>
      <c r="D10" s="9"/>
      <c r="E10" s="2" t="s">
        <v>6</v>
      </c>
      <c r="F10" s="7" t="s">
        <v>7</v>
      </c>
      <c r="G10" t="s">
        <v>219</v>
      </c>
    </row>
    <row r="11" spans="1:7" hidden="1" x14ac:dyDescent="0.3">
      <c r="A11" s="9" t="s">
        <v>13</v>
      </c>
      <c r="B11" s="9"/>
      <c r="C11" s="10">
        <v>25000000</v>
      </c>
      <c r="D11" s="9"/>
      <c r="E11" s="2" t="s">
        <v>6</v>
      </c>
      <c r="F11" s="7" t="s">
        <v>7</v>
      </c>
      <c r="G11" t="s">
        <v>219</v>
      </c>
    </row>
    <row r="12" spans="1:7" hidden="1" x14ac:dyDescent="0.3">
      <c r="A12" s="9" t="s">
        <v>14</v>
      </c>
      <c r="B12" s="9"/>
      <c r="C12" s="10">
        <v>15000000</v>
      </c>
      <c r="D12" s="9"/>
      <c r="E12" s="2" t="s">
        <v>6</v>
      </c>
      <c r="F12" s="7" t="s">
        <v>7</v>
      </c>
      <c r="G12" t="s">
        <v>219</v>
      </c>
    </row>
    <row r="13" spans="1:7" hidden="1" x14ac:dyDescent="0.3">
      <c r="A13" s="9" t="s">
        <v>15</v>
      </c>
      <c r="B13" s="9"/>
      <c r="C13" s="10">
        <v>24000000</v>
      </c>
      <c r="D13" s="9"/>
      <c r="E13" s="2" t="s">
        <v>6</v>
      </c>
      <c r="F13" s="7" t="s">
        <v>7</v>
      </c>
      <c r="G13" t="s">
        <v>219</v>
      </c>
    </row>
    <row r="14" spans="1:7" hidden="1" x14ac:dyDescent="0.3">
      <c r="A14" s="9" t="s">
        <v>16</v>
      </c>
      <c r="B14" s="9"/>
      <c r="C14" s="10">
        <v>7000000</v>
      </c>
      <c r="D14" s="9"/>
      <c r="E14" s="2" t="s">
        <v>6</v>
      </c>
      <c r="F14" s="7" t="s">
        <v>7</v>
      </c>
      <c r="G14" t="s">
        <v>219</v>
      </c>
    </row>
    <row r="15" spans="1:7" hidden="1" x14ac:dyDescent="0.3">
      <c r="A15" s="9" t="s">
        <v>17</v>
      </c>
      <c r="B15" s="9"/>
      <c r="C15" s="10">
        <v>50000000</v>
      </c>
      <c r="D15" s="9"/>
      <c r="E15" s="2" t="s">
        <v>6</v>
      </c>
      <c r="F15" s="7" t="s">
        <v>7</v>
      </c>
      <c r="G15" t="s">
        <v>219</v>
      </c>
    </row>
    <row r="16" spans="1:7" hidden="1" x14ac:dyDescent="0.3">
      <c r="A16" s="9" t="s">
        <v>18</v>
      </c>
      <c r="B16" s="9"/>
      <c r="C16" s="10">
        <v>28000000</v>
      </c>
      <c r="D16" s="9"/>
      <c r="E16" s="2" t="s">
        <v>6</v>
      </c>
      <c r="F16" s="7" t="s">
        <v>7</v>
      </c>
      <c r="G16" t="s">
        <v>219</v>
      </c>
    </row>
    <row r="17" spans="1:7" hidden="1" x14ac:dyDescent="0.3">
      <c r="A17" s="9" t="s">
        <v>19</v>
      </c>
      <c r="B17" s="9"/>
      <c r="C17" s="10">
        <v>379000000</v>
      </c>
      <c r="D17" s="9"/>
      <c r="E17" s="2" t="s">
        <v>6</v>
      </c>
      <c r="F17" s="7" t="s">
        <v>7</v>
      </c>
      <c r="G17" t="s">
        <v>219</v>
      </c>
    </row>
    <row r="18" spans="1:7" hidden="1" x14ac:dyDescent="0.3">
      <c r="A18" s="9" t="s">
        <v>20</v>
      </c>
      <c r="B18" s="9"/>
      <c r="C18" s="10">
        <v>10000000</v>
      </c>
      <c r="D18" s="9"/>
      <c r="E18" s="2" t="s">
        <v>6</v>
      </c>
      <c r="F18" s="7" t="s">
        <v>7</v>
      </c>
      <c r="G18" t="s">
        <v>219</v>
      </c>
    </row>
    <row r="19" spans="1:7" hidden="1" x14ac:dyDescent="0.3">
      <c r="A19" s="9" t="s">
        <v>21</v>
      </c>
      <c r="B19" s="9"/>
      <c r="C19" s="10">
        <v>4000000</v>
      </c>
      <c r="D19" s="9"/>
      <c r="E19" s="2" t="s">
        <v>6</v>
      </c>
      <c r="F19" s="7" t="s">
        <v>7</v>
      </c>
      <c r="G19" t="s">
        <v>219</v>
      </c>
    </row>
    <row r="20" spans="1:7" hidden="1" x14ac:dyDescent="0.3">
      <c r="A20" s="9" t="s">
        <v>22</v>
      </c>
      <c r="B20" s="9"/>
      <c r="C20" s="10">
        <v>6000000</v>
      </c>
      <c r="D20" s="9"/>
      <c r="E20" s="2" t="s">
        <v>6</v>
      </c>
      <c r="F20" s="7" t="s">
        <v>7</v>
      </c>
      <c r="G20" t="s">
        <v>219</v>
      </c>
    </row>
    <row r="21" spans="1:7" hidden="1" x14ac:dyDescent="0.3">
      <c r="A21" s="9" t="s">
        <v>23</v>
      </c>
      <c r="B21" s="9"/>
      <c r="C21" s="10">
        <v>1000000</v>
      </c>
      <c r="D21" s="9"/>
      <c r="E21" s="2" t="s">
        <v>6</v>
      </c>
      <c r="F21" s="7" t="s">
        <v>7</v>
      </c>
      <c r="G21" t="s">
        <v>219</v>
      </c>
    </row>
    <row r="22" spans="1:7" hidden="1" x14ac:dyDescent="0.3">
      <c r="A22" s="9" t="s">
        <v>24</v>
      </c>
      <c r="B22" s="9"/>
      <c r="C22" s="10">
        <v>1000000</v>
      </c>
      <c r="D22" s="9"/>
      <c r="E22" s="2" t="s">
        <v>6</v>
      </c>
      <c r="F22" s="7" t="s">
        <v>7</v>
      </c>
      <c r="G22" t="s">
        <v>219</v>
      </c>
    </row>
    <row r="23" spans="1:7" hidden="1" x14ac:dyDescent="0.3">
      <c r="A23" s="9" t="s">
        <v>25</v>
      </c>
      <c r="B23" s="9"/>
      <c r="C23" s="10">
        <v>4950000</v>
      </c>
      <c r="D23" s="9"/>
      <c r="E23" s="2" t="s">
        <v>6</v>
      </c>
      <c r="F23" s="7" t="s">
        <v>7</v>
      </c>
      <c r="G23" t="s">
        <v>219</v>
      </c>
    </row>
    <row r="24" spans="1:7" hidden="1" x14ac:dyDescent="0.3">
      <c r="A24" s="9" t="s">
        <v>26</v>
      </c>
      <c r="B24" s="9"/>
      <c r="C24" s="10">
        <v>5550000</v>
      </c>
      <c r="D24" s="9"/>
      <c r="E24" s="2" t="s">
        <v>6</v>
      </c>
      <c r="F24" s="7" t="s">
        <v>7</v>
      </c>
      <c r="G24" t="s">
        <v>219</v>
      </c>
    </row>
    <row r="25" spans="1:7" hidden="1" x14ac:dyDescent="0.3">
      <c r="A25" s="9" t="s">
        <v>27</v>
      </c>
      <c r="B25" s="9"/>
      <c r="C25" s="10">
        <v>3000000</v>
      </c>
      <c r="D25" s="9"/>
      <c r="E25" s="2" t="s">
        <v>6</v>
      </c>
      <c r="F25" s="7" t="s">
        <v>7</v>
      </c>
      <c r="G25" t="s">
        <v>219</v>
      </c>
    </row>
    <row r="26" spans="1:7" hidden="1" x14ac:dyDescent="0.3">
      <c r="A26" s="9" t="s">
        <v>28</v>
      </c>
      <c r="B26" s="9"/>
      <c r="C26" s="10">
        <v>3000000</v>
      </c>
      <c r="D26" s="9"/>
      <c r="E26" s="2" t="s">
        <v>6</v>
      </c>
      <c r="F26" s="7" t="s">
        <v>7</v>
      </c>
      <c r="G26" t="s">
        <v>219</v>
      </c>
    </row>
    <row r="27" spans="1:7" hidden="1" x14ac:dyDescent="0.3">
      <c r="A27" s="9" t="s">
        <v>29</v>
      </c>
      <c r="B27" s="9"/>
      <c r="C27" s="10">
        <v>8000000</v>
      </c>
      <c r="D27" s="9"/>
      <c r="E27" s="2" t="s">
        <v>6</v>
      </c>
      <c r="F27" s="7" t="s">
        <v>7</v>
      </c>
      <c r="G27" t="s">
        <v>219</v>
      </c>
    </row>
    <row r="28" spans="1:7" hidden="1" x14ac:dyDescent="0.3">
      <c r="A28" s="9" t="s">
        <v>30</v>
      </c>
      <c r="B28" s="9"/>
      <c r="C28" s="10">
        <v>5000000</v>
      </c>
      <c r="D28" s="9"/>
      <c r="E28" s="2" t="s">
        <v>6</v>
      </c>
      <c r="F28" s="7" t="s">
        <v>7</v>
      </c>
      <c r="G28" t="s">
        <v>219</v>
      </c>
    </row>
    <row r="29" spans="1:7" hidden="1" x14ac:dyDescent="0.3">
      <c r="A29" s="9" t="s">
        <v>31</v>
      </c>
      <c r="B29" s="9"/>
      <c r="C29" s="10">
        <v>10000000</v>
      </c>
      <c r="D29" s="9"/>
      <c r="E29" s="2" t="s">
        <v>6</v>
      </c>
      <c r="F29" s="7" t="s">
        <v>7</v>
      </c>
      <c r="G29" t="s">
        <v>219</v>
      </c>
    </row>
    <row r="30" spans="1:7" hidden="1" x14ac:dyDescent="0.3">
      <c r="A30" s="9" t="s">
        <v>32</v>
      </c>
      <c r="B30" s="9"/>
      <c r="C30" s="10">
        <v>500000</v>
      </c>
      <c r="D30" s="9"/>
      <c r="E30" s="2" t="s">
        <v>6</v>
      </c>
      <c r="F30" s="7" t="s">
        <v>7</v>
      </c>
      <c r="G30" t="s">
        <v>219</v>
      </c>
    </row>
    <row r="31" spans="1:7" hidden="1" x14ac:dyDescent="0.3">
      <c r="A31" s="9" t="s">
        <v>33</v>
      </c>
      <c r="B31" s="9"/>
      <c r="C31" s="10">
        <v>15000000</v>
      </c>
      <c r="D31" s="9"/>
      <c r="E31" s="2" t="s">
        <v>6</v>
      </c>
      <c r="F31" s="7" t="s">
        <v>7</v>
      </c>
      <c r="G31" t="s">
        <v>219</v>
      </c>
    </row>
    <row r="32" spans="1:7" hidden="1" x14ac:dyDescent="0.3">
      <c r="A32" s="9" t="s">
        <v>34</v>
      </c>
      <c r="B32" s="9"/>
      <c r="C32" s="10">
        <v>22000000</v>
      </c>
      <c r="D32" s="9"/>
      <c r="E32" s="2" t="s">
        <v>6</v>
      </c>
      <c r="F32" s="7" t="s">
        <v>7</v>
      </c>
      <c r="G32" t="s">
        <v>219</v>
      </c>
    </row>
    <row r="33" spans="1:7" hidden="1" x14ac:dyDescent="0.3">
      <c r="A33" s="7" t="s">
        <v>35</v>
      </c>
      <c r="B33" s="7"/>
      <c r="C33" s="8">
        <v>1000000</v>
      </c>
      <c r="D33" s="7"/>
      <c r="E33" s="2" t="s">
        <v>6</v>
      </c>
      <c r="G33" t="s">
        <v>219</v>
      </c>
    </row>
    <row r="34" spans="1:7" hidden="1" x14ac:dyDescent="0.3">
      <c r="A34" s="9" t="s">
        <v>36</v>
      </c>
      <c r="B34" s="9"/>
      <c r="C34" s="10">
        <v>1000000</v>
      </c>
      <c r="D34" s="9"/>
      <c r="E34" s="2" t="s">
        <v>6</v>
      </c>
      <c r="F34" s="7" t="s">
        <v>35</v>
      </c>
      <c r="G34" t="s">
        <v>219</v>
      </c>
    </row>
    <row r="35" spans="1:7" hidden="1" x14ac:dyDescent="0.3">
      <c r="A35" s="7" t="s">
        <v>37</v>
      </c>
      <c r="B35" s="7"/>
      <c r="C35" s="8">
        <v>750000</v>
      </c>
      <c r="D35" s="7"/>
      <c r="E35" s="2" t="s">
        <v>6</v>
      </c>
      <c r="F35" s="2"/>
      <c r="G35" t="s">
        <v>219</v>
      </c>
    </row>
    <row r="36" spans="1:7" hidden="1" x14ac:dyDescent="0.3">
      <c r="A36" s="9" t="s">
        <v>38</v>
      </c>
      <c r="B36" s="9"/>
      <c r="C36" s="10">
        <v>750000</v>
      </c>
      <c r="D36" s="9"/>
      <c r="E36" s="2" t="s">
        <v>6</v>
      </c>
      <c r="F36" s="7" t="s">
        <v>37</v>
      </c>
      <c r="G36" t="s">
        <v>219</v>
      </c>
    </row>
    <row r="37" spans="1:7" hidden="1" x14ac:dyDescent="0.3">
      <c r="A37" s="7" t="s">
        <v>39</v>
      </c>
      <c r="B37" s="8">
        <v>500000</v>
      </c>
      <c r="C37" s="8">
        <v>90650000</v>
      </c>
      <c r="D37" s="7"/>
      <c r="E37" s="2" t="s">
        <v>6</v>
      </c>
      <c r="F37" s="2"/>
      <c r="G37" t="s">
        <v>219</v>
      </c>
    </row>
    <row r="38" spans="1:7" hidden="1" x14ac:dyDescent="0.3">
      <c r="A38" s="9" t="s">
        <v>40</v>
      </c>
      <c r="B38" s="10">
        <v>500000</v>
      </c>
      <c r="C38" s="9"/>
      <c r="D38" s="9"/>
      <c r="E38" s="2" t="s">
        <v>6</v>
      </c>
      <c r="F38" s="7" t="s">
        <v>39</v>
      </c>
      <c r="G38" t="s">
        <v>219</v>
      </c>
    </row>
    <row r="39" spans="1:7" hidden="1" x14ac:dyDescent="0.3">
      <c r="A39" s="9" t="s">
        <v>41</v>
      </c>
      <c r="B39" s="9"/>
      <c r="C39" s="10">
        <v>18000000</v>
      </c>
      <c r="D39" s="9"/>
      <c r="E39" s="2" t="s">
        <v>6</v>
      </c>
      <c r="F39" s="7" t="s">
        <v>39</v>
      </c>
      <c r="G39" t="s">
        <v>219</v>
      </c>
    </row>
    <row r="40" spans="1:7" hidden="1" x14ac:dyDescent="0.3">
      <c r="A40" s="9" t="s">
        <v>42</v>
      </c>
      <c r="B40" s="9"/>
      <c r="C40" s="10">
        <v>9000000</v>
      </c>
      <c r="D40" s="9"/>
      <c r="E40" s="2" t="s">
        <v>6</v>
      </c>
      <c r="F40" s="7" t="s">
        <v>39</v>
      </c>
      <c r="G40" t="s">
        <v>219</v>
      </c>
    </row>
    <row r="41" spans="1:7" hidden="1" x14ac:dyDescent="0.3">
      <c r="A41" s="9" t="s">
        <v>43</v>
      </c>
      <c r="B41" s="9"/>
      <c r="C41" s="10">
        <v>5200000</v>
      </c>
      <c r="D41" s="9"/>
      <c r="E41" s="2" t="s">
        <v>6</v>
      </c>
      <c r="F41" s="7" t="s">
        <v>39</v>
      </c>
      <c r="G41" t="s">
        <v>219</v>
      </c>
    </row>
    <row r="42" spans="1:7" hidden="1" x14ac:dyDescent="0.3">
      <c r="A42" s="9" t="s">
        <v>44</v>
      </c>
      <c r="B42" s="9"/>
      <c r="C42" s="10">
        <v>350000</v>
      </c>
      <c r="D42" s="9"/>
      <c r="E42" s="2" t="s">
        <v>6</v>
      </c>
      <c r="F42" s="7" t="s">
        <v>39</v>
      </c>
      <c r="G42" t="s">
        <v>219</v>
      </c>
    </row>
    <row r="43" spans="1:7" hidden="1" x14ac:dyDescent="0.3">
      <c r="A43" s="9" t="s">
        <v>45</v>
      </c>
      <c r="B43" s="9"/>
      <c r="C43" s="10">
        <v>1000000</v>
      </c>
      <c r="D43" s="9"/>
      <c r="E43" s="2" t="s">
        <v>6</v>
      </c>
      <c r="F43" s="7" t="s">
        <v>39</v>
      </c>
      <c r="G43" t="s">
        <v>219</v>
      </c>
    </row>
    <row r="44" spans="1:7" hidden="1" x14ac:dyDescent="0.3">
      <c r="A44" s="9" t="s">
        <v>46</v>
      </c>
      <c r="B44" s="9"/>
      <c r="C44" s="10">
        <v>350000</v>
      </c>
      <c r="D44" s="9"/>
      <c r="E44" s="2" t="s">
        <v>6</v>
      </c>
      <c r="F44" s="7" t="s">
        <v>39</v>
      </c>
      <c r="G44" t="s">
        <v>219</v>
      </c>
    </row>
    <row r="45" spans="1:7" hidden="1" x14ac:dyDescent="0.3">
      <c r="A45" s="9" t="s">
        <v>47</v>
      </c>
      <c r="B45" s="9"/>
      <c r="C45" s="10">
        <v>350000</v>
      </c>
      <c r="D45" s="9"/>
      <c r="E45" s="2" t="s">
        <v>6</v>
      </c>
      <c r="F45" s="7" t="s">
        <v>39</v>
      </c>
      <c r="G45" t="s">
        <v>219</v>
      </c>
    </row>
    <row r="46" spans="1:7" hidden="1" x14ac:dyDescent="0.3">
      <c r="A46" s="9" t="s">
        <v>48</v>
      </c>
      <c r="B46" s="9"/>
      <c r="C46" s="10">
        <v>350000</v>
      </c>
      <c r="D46" s="9"/>
      <c r="E46" s="2" t="s">
        <v>6</v>
      </c>
      <c r="F46" s="7" t="s">
        <v>39</v>
      </c>
      <c r="G46" t="s">
        <v>219</v>
      </c>
    </row>
    <row r="47" spans="1:7" hidden="1" x14ac:dyDescent="0.3">
      <c r="A47" s="9" t="s">
        <v>49</v>
      </c>
      <c r="B47" s="9"/>
      <c r="C47" s="10">
        <v>1250000</v>
      </c>
      <c r="D47" s="9"/>
      <c r="E47" s="2" t="s">
        <v>6</v>
      </c>
      <c r="F47" s="7" t="s">
        <v>39</v>
      </c>
      <c r="G47" t="s">
        <v>219</v>
      </c>
    </row>
    <row r="48" spans="1:7" hidden="1" x14ac:dyDescent="0.3">
      <c r="A48" s="9" t="s">
        <v>50</v>
      </c>
      <c r="B48" s="9"/>
      <c r="C48" s="10">
        <v>2000000</v>
      </c>
      <c r="D48" s="9"/>
      <c r="E48" s="2" t="s">
        <v>6</v>
      </c>
      <c r="F48" s="7" t="s">
        <v>39</v>
      </c>
      <c r="G48" t="s">
        <v>219</v>
      </c>
    </row>
    <row r="49" spans="1:7" hidden="1" x14ac:dyDescent="0.3">
      <c r="A49" s="9" t="s">
        <v>51</v>
      </c>
      <c r="B49" s="9"/>
      <c r="C49" s="10">
        <v>750000</v>
      </c>
      <c r="D49" s="9"/>
      <c r="E49" s="2" t="s">
        <v>6</v>
      </c>
      <c r="F49" s="7" t="s">
        <v>39</v>
      </c>
      <c r="G49" t="s">
        <v>219</v>
      </c>
    </row>
    <row r="50" spans="1:7" hidden="1" x14ac:dyDescent="0.3">
      <c r="A50" s="9" t="s">
        <v>52</v>
      </c>
      <c r="B50" s="9"/>
      <c r="C50" s="10">
        <v>1000000</v>
      </c>
      <c r="D50" s="9"/>
      <c r="E50" s="2" t="s">
        <v>6</v>
      </c>
      <c r="F50" s="7" t="s">
        <v>39</v>
      </c>
      <c r="G50" t="s">
        <v>219</v>
      </c>
    </row>
    <row r="51" spans="1:7" hidden="1" x14ac:dyDescent="0.3">
      <c r="A51" s="9" t="s">
        <v>53</v>
      </c>
      <c r="B51" s="9"/>
      <c r="C51" s="10">
        <v>2000000</v>
      </c>
      <c r="D51" s="9"/>
      <c r="E51" s="2" t="s">
        <v>6</v>
      </c>
      <c r="F51" s="7" t="s">
        <v>39</v>
      </c>
      <c r="G51" t="s">
        <v>219</v>
      </c>
    </row>
    <row r="52" spans="1:7" hidden="1" x14ac:dyDescent="0.3">
      <c r="A52" s="9" t="s">
        <v>54</v>
      </c>
      <c r="B52" s="9"/>
      <c r="C52" s="10">
        <v>1000000</v>
      </c>
      <c r="D52" s="9"/>
      <c r="E52" s="2" t="s">
        <v>6</v>
      </c>
      <c r="F52" s="7" t="s">
        <v>39</v>
      </c>
      <c r="G52" t="s">
        <v>219</v>
      </c>
    </row>
    <row r="53" spans="1:7" hidden="1" x14ac:dyDescent="0.3">
      <c r="A53" s="9" t="s">
        <v>55</v>
      </c>
      <c r="B53" s="9"/>
      <c r="C53" s="10">
        <v>350000</v>
      </c>
      <c r="D53" s="9"/>
      <c r="E53" s="2" t="s">
        <v>6</v>
      </c>
      <c r="F53" s="7" t="s">
        <v>39</v>
      </c>
      <c r="G53" t="s">
        <v>219</v>
      </c>
    </row>
    <row r="54" spans="1:7" hidden="1" x14ac:dyDescent="0.3">
      <c r="A54" s="9" t="s">
        <v>56</v>
      </c>
      <c r="B54" s="9"/>
      <c r="C54" s="10">
        <v>350000</v>
      </c>
      <c r="D54" s="9"/>
      <c r="E54" s="2" t="s">
        <v>6</v>
      </c>
      <c r="F54" s="7" t="s">
        <v>39</v>
      </c>
      <c r="G54" t="s">
        <v>219</v>
      </c>
    </row>
    <row r="55" spans="1:7" hidden="1" x14ac:dyDescent="0.3">
      <c r="A55" s="9" t="s">
        <v>57</v>
      </c>
      <c r="B55" s="9"/>
      <c r="C55" s="10">
        <v>450000</v>
      </c>
      <c r="D55" s="9"/>
      <c r="E55" s="2" t="s">
        <v>6</v>
      </c>
      <c r="F55" s="7" t="s">
        <v>39</v>
      </c>
      <c r="G55" t="s">
        <v>219</v>
      </c>
    </row>
    <row r="56" spans="1:7" hidden="1" x14ac:dyDescent="0.3">
      <c r="A56" s="9" t="s">
        <v>58</v>
      </c>
      <c r="B56" s="9"/>
      <c r="C56" s="10">
        <v>500000</v>
      </c>
      <c r="D56" s="9"/>
      <c r="E56" s="2" t="s">
        <v>6</v>
      </c>
      <c r="F56" s="7" t="s">
        <v>39</v>
      </c>
      <c r="G56" t="s">
        <v>219</v>
      </c>
    </row>
    <row r="57" spans="1:7" hidden="1" x14ac:dyDescent="0.3">
      <c r="A57" s="9" t="s">
        <v>59</v>
      </c>
      <c r="B57" s="9"/>
      <c r="C57" s="10">
        <v>2200000</v>
      </c>
      <c r="D57" s="9"/>
      <c r="E57" s="2" t="s">
        <v>6</v>
      </c>
      <c r="F57" s="7" t="s">
        <v>39</v>
      </c>
      <c r="G57" t="s">
        <v>219</v>
      </c>
    </row>
    <row r="58" spans="1:7" hidden="1" x14ac:dyDescent="0.3">
      <c r="A58" s="9" t="s">
        <v>60</v>
      </c>
      <c r="B58" s="9"/>
      <c r="C58" s="10">
        <v>15000000</v>
      </c>
      <c r="D58" s="9"/>
      <c r="E58" s="2" t="s">
        <v>6</v>
      </c>
      <c r="F58" s="7" t="s">
        <v>39</v>
      </c>
      <c r="G58" t="s">
        <v>219</v>
      </c>
    </row>
    <row r="59" spans="1:7" hidden="1" x14ac:dyDescent="0.3">
      <c r="A59" s="9" t="s">
        <v>61</v>
      </c>
      <c r="B59" s="9"/>
      <c r="C59" s="10">
        <v>3600000</v>
      </c>
      <c r="D59" s="9"/>
      <c r="E59" s="2" t="s">
        <v>6</v>
      </c>
      <c r="F59" s="7" t="s">
        <v>39</v>
      </c>
      <c r="G59" t="s">
        <v>219</v>
      </c>
    </row>
    <row r="60" spans="1:7" hidden="1" x14ac:dyDescent="0.3">
      <c r="A60" s="9" t="s">
        <v>62</v>
      </c>
      <c r="B60" s="9"/>
      <c r="C60" s="10">
        <v>5000000</v>
      </c>
      <c r="D60" s="9"/>
      <c r="E60" s="2" t="s">
        <v>6</v>
      </c>
      <c r="F60" s="7" t="s">
        <v>39</v>
      </c>
      <c r="G60" t="s">
        <v>219</v>
      </c>
    </row>
    <row r="61" spans="1:7" hidden="1" x14ac:dyDescent="0.3">
      <c r="A61" s="9" t="s">
        <v>63</v>
      </c>
      <c r="B61" s="9"/>
      <c r="C61" s="10">
        <v>12000000</v>
      </c>
      <c r="D61" s="9"/>
      <c r="E61" s="2" t="s">
        <v>6</v>
      </c>
      <c r="F61" s="7" t="s">
        <v>39</v>
      </c>
      <c r="G61" t="s">
        <v>219</v>
      </c>
    </row>
    <row r="62" spans="1:7" hidden="1" x14ac:dyDescent="0.3">
      <c r="A62" s="9" t="s">
        <v>64</v>
      </c>
      <c r="B62" s="9"/>
      <c r="C62" s="10">
        <v>2000000</v>
      </c>
      <c r="D62" s="9"/>
      <c r="E62" s="2" t="s">
        <v>6</v>
      </c>
      <c r="F62" s="7" t="s">
        <v>39</v>
      </c>
      <c r="G62" t="s">
        <v>219</v>
      </c>
    </row>
    <row r="63" spans="1:7" hidden="1" x14ac:dyDescent="0.3">
      <c r="A63" s="9" t="s">
        <v>65</v>
      </c>
      <c r="B63" s="9"/>
      <c r="C63" s="10">
        <v>3000000</v>
      </c>
      <c r="D63" s="9"/>
      <c r="E63" s="2" t="s">
        <v>6</v>
      </c>
      <c r="F63" s="7" t="s">
        <v>39</v>
      </c>
      <c r="G63" t="s">
        <v>219</v>
      </c>
    </row>
    <row r="64" spans="1:7" hidden="1" x14ac:dyDescent="0.3">
      <c r="A64" s="9" t="s">
        <v>66</v>
      </c>
      <c r="B64" s="9"/>
      <c r="C64" s="10">
        <v>2000000</v>
      </c>
      <c r="D64" s="9"/>
      <c r="E64" s="2" t="s">
        <v>6</v>
      </c>
      <c r="F64" s="7" t="s">
        <v>39</v>
      </c>
      <c r="G64" t="s">
        <v>219</v>
      </c>
    </row>
    <row r="65" spans="1:7" hidden="1" x14ac:dyDescent="0.3">
      <c r="A65" s="9" t="s">
        <v>67</v>
      </c>
      <c r="B65" s="9"/>
      <c r="C65" s="10">
        <v>1600000</v>
      </c>
      <c r="D65" s="9"/>
      <c r="E65" s="2" t="s">
        <v>6</v>
      </c>
      <c r="F65" s="7" t="s">
        <v>39</v>
      </c>
      <c r="G65" t="s">
        <v>219</v>
      </c>
    </row>
    <row r="66" spans="1:7" hidden="1" x14ac:dyDescent="0.3">
      <c r="A66" s="7" t="s">
        <v>68</v>
      </c>
      <c r="B66" s="7"/>
      <c r="C66" s="8">
        <v>5000000</v>
      </c>
      <c r="D66" s="7"/>
      <c r="E66" s="2" t="s">
        <v>6</v>
      </c>
      <c r="F66" s="2"/>
      <c r="G66" t="s">
        <v>219</v>
      </c>
    </row>
    <row r="67" spans="1:7" hidden="1" x14ac:dyDescent="0.3">
      <c r="A67" s="9" t="s">
        <v>69</v>
      </c>
      <c r="B67" s="9"/>
      <c r="C67" s="10">
        <v>5000000</v>
      </c>
      <c r="D67" s="9"/>
      <c r="E67" s="2" t="s">
        <v>6</v>
      </c>
      <c r="F67" s="7" t="s">
        <v>68</v>
      </c>
      <c r="G67" t="s">
        <v>219</v>
      </c>
    </row>
    <row r="68" spans="1:7" hidden="1" x14ac:dyDescent="0.3">
      <c r="A68" s="5" t="s">
        <v>70</v>
      </c>
      <c r="B68" s="5"/>
      <c r="C68" s="6">
        <v>621000000</v>
      </c>
      <c r="D68" s="6">
        <v>7936000000</v>
      </c>
      <c r="E68" s="2"/>
      <c r="G68" t="s">
        <v>219</v>
      </c>
    </row>
    <row r="69" spans="1:7" hidden="1" x14ac:dyDescent="0.3">
      <c r="A69" s="7" t="s">
        <v>71</v>
      </c>
      <c r="B69" s="7"/>
      <c r="C69" s="7"/>
      <c r="D69" s="8">
        <v>2000000</v>
      </c>
      <c r="E69" t="s">
        <v>70</v>
      </c>
      <c r="G69" t="s">
        <v>219</v>
      </c>
    </row>
    <row r="70" spans="1:7" hidden="1" x14ac:dyDescent="0.3">
      <c r="A70" s="9" t="s">
        <v>72</v>
      </c>
      <c r="B70" s="9"/>
      <c r="C70" s="9"/>
      <c r="D70" s="10">
        <v>2000000</v>
      </c>
      <c r="E70" t="s">
        <v>70</v>
      </c>
      <c r="F70" s="7" t="s">
        <v>71</v>
      </c>
      <c r="G70" t="s">
        <v>219</v>
      </c>
    </row>
    <row r="71" spans="1:7" hidden="1" x14ac:dyDescent="0.3">
      <c r="A71" s="7" t="s">
        <v>73</v>
      </c>
      <c r="B71" s="7"/>
      <c r="C71" s="7"/>
      <c r="D71" s="8">
        <v>1100000</v>
      </c>
      <c r="E71" t="s">
        <v>70</v>
      </c>
      <c r="G71" t="s">
        <v>219</v>
      </c>
    </row>
    <row r="72" spans="1:7" hidden="1" x14ac:dyDescent="0.3">
      <c r="A72" s="9" t="s">
        <v>74</v>
      </c>
      <c r="B72" s="9"/>
      <c r="C72" s="9"/>
      <c r="D72" s="10">
        <v>1100000</v>
      </c>
      <c r="E72" t="s">
        <v>70</v>
      </c>
      <c r="F72" s="7" t="s">
        <v>73</v>
      </c>
      <c r="G72" t="s">
        <v>219</v>
      </c>
    </row>
    <row r="73" spans="1:7" hidden="1" x14ac:dyDescent="0.3">
      <c r="A73" s="7" t="s">
        <v>7</v>
      </c>
      <c r="B73" s="7"/>
      <c r="C73" s="8">
        <v>621000000</v>
      </c>
      <c r="D73" s="8">
        <v>7907015000</v>
      </c>
      <c r="E73" t="s">
        <v>70</v>
      </c>
      <c r="G73" t="s">
        <v>219</v>
      </c>
    </row>
    <row r="74" spans="1:7" hidden="1" x14ac:dyDescent="0.3">
      <c r="A74" s="9" t="s">
        <v>75</v>
      </c>
      <c r="B74" s="9"/>
      <c r="C74" s="9"/>
      <c r="D74" s="10">
        <v>1106572</v>
      </c>
      <c r="E74" t="s">
        <v>70</v>
      </c>
      <c r="F74" s="7" t="s">
        <v>7</v>
      </c>
      <c r="G74" t="s">
        <v>219</v>
      </c>
    </row>
    <row r="75" spans="1:7" hidden="1" x14ac:dyDescent="0.3">
      <c r="A75" s="9" t="s">
        <v>8</v>
      </c>
      <c r="B75" s="9"/>
      <c r="C75" s="9"/>
      <c r="D75" s="10">
        <v>46396000</v>
      </c>
      <c r="E75" t="s">
        <v>70</v>
      </c>
      <c r="F75" s="7" t="s">
        <v>7</v>
      </c>
      <c r="G75" t="s">
        <v>219</v>
      </c>
    </row>
    <row r="76" spans="1:7" hidden="1" x14ac:dyDescent="0.3">
      <c r="A76" s="9" t="s">
        <v>9</v>
      </c>
      <c r="B76" s="9"/>
      <c r="C76" s="9"/>
      <c r="D76" s="10">
        <v>500000</v>
      </c>
      <c r="E76" t="s">
        <v>70</v>
      </c>
      <c r="F76" s="7" t="s">
        <v>7</v>
      </c>
      <c r="G76" t="s">
        <v>219</v>
      </c>
    </row>
    <row r="77" spans="1:7" hidden="1" x14ac:dyDescent="0.3">
      <c r="A77" s="9" t="s">
        <v>76</v>
      </c>
      <c r="B77" s="9"/>
      <c r="C77" s="9"/>
      <c r="D77" s="10">
        <v>2500000</v>
      </c>
      <c r="E77" t="s">
        <v>70</v>
      </c>
      <c r="F77" s="7" t="s">
        <v>7</v>
      </c>
      <c r="G77" t="s">
        <v>219</v>
      </c>
    </row>
    <row r="78" spans="1:7" hidden="1" x14ac:dyDescent="0.3">
      <c r="A78" s="9" t="s">
        <v>10</v>
      </c>
      <c r="B78" s="9"/>
      <c r="C78" s="9"/>
      <c r="D78" s="10">
        <v>25415000</v>
      </c>
      <c r="E78" t="s">
        <v>70</v>
      </c>
      <c r="F78" s="7" t="s">
        <v>7</v>
      </c>
      <c r="G78" t="s">
        <v>219</v>
      </c>
    </row>
    <row r="79" spans="1:7" hidden="1" x14ac:dyDescent="0.3">
      <c r="A79" s="9" t="s">
        <v>77</v>
      </c>
      <c r="B79" s="9"/>
      <c r="C79" s="9"/>
      <c r="D79" s="10">
        <v>2000000</v>
      </c>
      <c r="E79" t="s">
        <v>70</v>
      </c>
      <c r="F79" s="7" t="s">
        <v>7</v>
      </c>
      <c r="G79" t="s">
        <v>219</v>
      </c>
    </row>
    <row r="80" spans="1:7" hidden="1" x14ac:dyDescent="0.3">
      <c r="A80" s="9" t="s">
        <v>13</v>
      </c>
      <c r="B80" s="9"/>
      <c r="C80" s="9"/>
      <c r="D80" s="10">
        <v>20000000</v>
      </c>
      <c r="E80" t="s">
        <v>70</v>
      </c>
      <c r="F80" s="7" t="s">
        <v>7</v>
      </c>
      <c r="G80" t="s">
        <v>219</v>
      </c>
    </row>
    <row r="81" spans="1:7" hidden="1" x14ac:dyDescent="0.3">
      <c r="A81" s="9" t="s">
        <v>14</v>
      </c>
      <c r="B81" s="9"/>
      <c r="C81" s="9"/>
      <c r="D81" s="10">
        <v>15500000</v>
      </c>
      <c r="E81" t="s">
        <v>70</v>
      </c>
      <c r="F81" s="7" t="s">
        <v>7</v>
      </c>
      <c r="G81" t="s">
        <v>219</v>
      </c>
    </row>
    <row r="82" spans="1:7" hidden="1" x14ac:dyDescent="0.3">
      <c r="A82" s="9" t="s">
        <v>15</v>
      </c>
      <c r="B82" s="9"/>
      <c r="C82" s="9"/>
      <c r="D82" s="10">
        <v>20000000</v>
      </c>
      <c r="E82" t="s">
        <v>70</v>
      </c>
      <c r="F82" s="7" t="s">
        <v>7</v>
      </c>
      <c r="G82" t="s">
        <v>219</v>
      </c>
    </row>
    <row r="83" spans="1:7" hidden="1" x14ac:dyDescent="0.3">
      <c r="A83" s="9" t="s">
        <v>78</v>
      </c>
      <c r="B83" s="9"/>
      <c r="C83" s="9"/>
      <c r="D83" s="10">
        <v>240000</v>
      </c>
      <c r="E83" t="s">
        <v>70</v>
      </c>
      <c r="F83" s="7" t="s">
        <v>7</v>
      </c>
      <c r="G83" t="s">
        <v>219</v>
      </c>
    </row>
    <row r="84" spans="1:7" hidden="1" x14ac:dyDescent="0.3">
      <c r="A84" s="9" t="s">
        <v>16</v>
      </c>
      <c r="B84" s="9"/>
      <c r="C84" s="9"/>
      <c r="D84" s="10">
        <v>42604000</v>
      </c>
      <c r="E84" t="s">
        <v>70</v>
      </c>
      <c r="F84" s="7" t="s">
        <v>7</v>
      </c>
      <c r="G84" t="s">
        <v>219</v>
      </c>
    </row>
    <row r="85" spans="1:7" hidden="1" x14ac:dyDescent="0.3">
      <c r="A85" s="9" t="s">
        <v>17</v>
      </c>
      <c r="B85" s="9"/>
      <c r="C85" s="9"/>
      <c r="D85" s="10">
        <v>62300000</v>
      </c>
      <c r="E85" t="s">
        <v>70</v>
      </c>
      <c r="F85" s="7" t="s">
        <v>7</v>
      </c>
      <c r="G85" t="s">
        <v>219</v>
      </c>
    </row>
    <row r="86" spans="1:7" hidden="1" x14ac:dyDescent="0.3">
      <c r="A86" s="9" t="s">
        <v>18</v>
      </c>
      <c r="B86" s="9"/>
      <c r="C86" s="9"/>
      <c r="D86" s="10">
        <v>500000</v>
      </c>
      <c r="E86" t="s">
        <v>70</v>
      </c>
      <c r="F86" s="7" t="s">
        <v>7</v>
      </c>
      <c r="G86" t="s">
        <v>219</v>
      </c>
    </row>
    <row r="87" spans="1:7" hidden="1" x14ac:dyDescent="0.3">
      <c r="A87" s="9" t="s">
        <v>79</v>
      </c>
      <c r="B87" s="9"/>
      <c r="C87" s="9"/>
      <c r="D87" s="10">
        <v>250000</v>
      </c>
      <c r="E87" t="s">
        <v>70</v>
      </c>
      <c r="F87" s="7" t="s">
        <v>7</v>
      </c>
      <c r="G87" t="s">
        <v>219</v>
      </c>
    </row>
    <row r="88" spans="1:7" hidden="1" x14ac:dyDescent="0.3">
      <c r="A88" s="9" t="s">
        <v>80</v>
      </c>
      <c r="B88" s="9"/>
      <c r="C88" s="9"/>
      <c r="D88" s="10">
        <v>3000000</v>
      </c>
      <c r="E88" t="s">
        <v>70</v>
      </c>
      <c r="F88" s="7" t="s">
        <v>7</v>
      </c>
      <c r="G88" t="s">
        <v>219</v>
      </c>
    </row>
    <row r="89" spans="1:7" hidden="1" x14ac:dyDescent="0.3">
      <c r="A89" s="9" t="s">
        <v>81</v>
      </c>
      <c r="B89" s="9"/>
      <c r="C89" s="9"/>
      <c r="D89" s="10">
        <v>1000000</v>
      </c>
      <c r="E89" t="s">
        <v>70</v>
      </c>
      <c r="F89" s="7" t="s">
        <v>7</v>
      </c>
      <c r="G89" t="s">
        <v>219</v>
      </c>
    </row>
    <row r="90" spans="1:7" hidden="1" x14ac:dyDescent="0.3">
      <c r="A90" s="9" t="s">
        <v>19</v>
      </c>
      <c r="B90" s="9"/>
      <c r="C90" s="10">
        <v>621000000</v>
      </c>
      <c r="D90" s="10">
        <v>7500000000</v>
      </c>
      <c r="E90" t="s">
        <v>70</v>
      </c>
      <c r="F90" s="7" t="s">
        <v>7</v>
      </c>
      <c r="G90" t="s">
        <v>219</v>
      </c>
    </row>
    <row r="91" spans="1:7" hidden="1" x14ac:dyDescent="0.3">
      <c r="A91" s="9" t="s">
        <v>82</v>
      </c>
      <c r="B91" s="9"/>
      <c r="C91" s="9"/>
      <c r="D91" s="10">
        <v>2500000</v>
      </c>
      <c r="E91" t="s">
        <v>70</v>
      </c>
      <c r="F91" s="7" t="s">
        <v>7</v>
      </c>
      <c r="G91" t="s">
        <v>219</v>
      </c>
    </row>
    <row r="92" spans="1:7" hidden="1" x14ac:dyDescent="0.3">
      <c r="A92" s="9" t="s">
        <v>20</v>
      </c>
      <c r="B92" s="9"/>
      <c r="C92" s="9"/>
      <c r="D92" s="10">
        <v>19000000</v>
      </c>
      <c r="E92" t="s">
        <v>70</v>
      </c>
      <c r="F92" s="7" t="s">
        <v>7</v>
      </c>
      <c r="G92" t="s">
        <v>219</v>
      </c>
    </row>
    <row r="93" spans="1:7" hidden="1" x14ac:dyDescent="0.3">
      <c r="A93" s="9" t="s">
        <v>22</v>
      </c>
      <c r="B93" s="9"/>
      <c r="C93" s="9"/>
      <c r="D93" s="10">
        <v>4500000</v>
      </c>
      <c r="E93" t="s">
        <v>70</v>
      </c>
      <c r="F93" s="7" t="s">
        <v>7</v>
      </c>
      <c r="G93" t="s">
        <v>219</v>
      </c>
    </row>
    <row r="94" spans="1:7" hidden="1" x14ac:dyDescent="0.3">
      <c r="A94" s="9" t="s">
        <v>23</v>
      </c>
      <c r="B94" s="9"/>
      <c r="C94" s="9"/>
      <c r="D94" s="10">
        <v>4000000</v>
      </c>
      <c r="E94" t="s">
        <v>70</v>
      </c>
      <c r="F94" s="7" t="s">
        <v>7</v>
      </c>
      <c r="G94" t="s">
        <v>219</v>
      </c>
    </row>
    <row r="95" spans="1:7" hidden="1" x14ac:dyDescent="0.3">
      <c r="A95" s="9" t="s">
        <v>24</v>
      </c>
      <c r="B95" s="9"/>
      <c r="C95" s="9"/>
      <c r="D95" s="10">
        <v>6000000</v>
      </c>
      <c r="E95" t="s">
        <v>70</v>
      </c>
      <c r="F95" s="7" t="s">
        <v>7</v>
      </c>
      <c r="G95" t="s">
        <v>219</v>
      </c>
    </row>
    <row r="96" spans="1:7" hidden="1" x14ac:dyDescent="0.3">
      <c r="A96" s="9" t="s">
        <v>25</v>
      </c>
      <c r="B96" s="9"/>
      <c r="C96" s="9"/>
      <c r="D96" s="10">
        <v>10500000</v>
      </c>
      <c r="E96" t="s">
        <v>70</v>
      </c>
      <c r="F96" s="7" t="s">
        <v>7</v>
      </c>
      <c r="G96" t="s">
        <v>219</v>
      </c>
    </row>
    <row r="97" spans="1:7" hidden="1" x14ac:dyDescent="0.3">
      <c r="A97" s="9" t="s">
        <v>26</v>
      </c>
      <c r="B97" s="9"/>
      <c r="C97" s="9"/>
      <c r="D97" s="10">
        <v>7000000</v>
      </c>
      <c r="E97" t="s">
        <v>70</v>
      </c>
      <c r="F97" s="7" t="s">
        <v>7</v>
      </c>
      <c r="G97" t="s">
        <v>219</v>
      </c>
    </row>
    <row r="98" spans="1:7" hidden="1" x14ac:dyDescent="0.3">
      <c r="A98" s="9" t="s">
        <v>83</v>
      </c>
      <c r="B98" s="9"/>
      <c r="C98" s="9"/>
      <c r="D98" s="10">
        <v>9730375</v>
      </c>
      <c r="E98" t="s">
        <v>70</v>
      </c>
      <c r="F98" s="7" t="s">
        <v>7</v>
      </c>
      <c r="G98" t="s">
        <v>219</v>
      </c>
    </row>
    <row r="99" spans="1:7" hidden="1" x14ac:dyDescent="0.3">
      <c r="A99" s="9" t="s">
        <v>84</v>
      </c>
      <c r="B99" s="9"/>
      <c r="C99" s="9"/>
      <c r="D99" s="10">
        <v>4000000</v>
      </c>
      <c r="E99" t="s">
        <v>70</v>
      </c>
      <c r="F99" s="7" t="s">
        <v>7</v>
      </c>
      <c r="G99" t="s">
        <v>219</v>
      </c>
    </row>
    <row r="100" spans="1:7" hidden="1" x14ac:dyDescent="0.3">
      <c r="A100" s="9" t="s">
        <v>27</v>
      </c>
      <c r="B100" s="9"/>
      <c r="C100" s="9"/>
      <c r="D100" s="10">
        <v>3700000</v>
      </c>
      <c r="E100" t="s">
        <v>70</v>
      </c>
      <c r="F100" s="7" t="s">
        <v>7</v>
      </c>
      <c r="G100" t="s">
        <v>219</v>
      </c>
    </row>
    <row r="101" spans="1:7" hidden="1" x14ac:dyDescent="0.3">
      <c r="A101" s="9" t="s">
        <v>85</v>
      </c>
      <c r="B101" s="9"/>
      <c r="C101" s="9"/>
      <c r="D101" s="10">
        <v>9100000</v>
      </c>
      <c r="E101" t="s">
        <v>70</v>
      </c>
      <c r="F101" s="7" t="s">
        <v>7</v>
      </c>
      <c r="G101" t="s">
        <v>219</v>
      </c>
    </row>
    <row r="102" spans="1:7" hidden="1" x14ac:dyDescent="0.3">
      <c r="A102" s="9" t="s">
        <v>29</v>
      </c>
      <c r="B102" s="9"/>
      <c r="C102" s="9"/>
      <c r="D102" s="10">
        <v>7000000</v>
      </c>
      <c r="E102" t="s">
        <v>70</v>
      </c>
      <c r="F102" s="7" t="s">
        <v>7</v>
      </c>
      <c r="G102" t="s">
        <v>219</v>
      </c>
    </row>
    <row r="103" spans="1:7" hidden="1" x14ac:dyDescent="0.3">
      <c r="A103" s="9" t="s">
        <v>30</v>
      </c>
      <c r="B103" s="9"/>
      <c r="C103" s="9"/>
      <c r="D103" s="10">
        <v>10000000</v>
      </c>
      <c r="E103" t="s">
        <v>70</v>
      </c>
      <c r="F103" s="7" t="s">
        <v>7</v>
      </c>
      <c r="G103" t="s">
        <v>219</v>
      </c>
    </row>
    <row r="104" spans="1:7" hidden="1" x14ac:dyDescent="0.3">
      <c r="A104" s="9" t="s">
        <v>86</v>
      </c>
      <c r="B104" s="9"/>
      <c r="C104" s="9"/>
      <c r="D104" s="10">
        <v>3626426</v>
      </c>
      <c r="E104" t="s">
        <v>70</v>
      </c>
      <c r="F104" s="7" t="s">
        <v>7</v>
      </c>
      <c r="G104" t="s">
        <v>219</v>
      </c>
    </row>
    <row r="105" spans="1:7" hidden="1" x14ac:dyDescent="0.3">
      <c r="A105" s="9" t="s">
        <v>31</v>
      </c>
      <c r="B105" s="9"/>
      <c r="C105" s="9"/>
      <c r="D105" s="10">
        <v>15000000</v>
      </c>
      <c r="E105" t="s">
        <v>70</v>
      </c>
      <c r="F105" s="7" t="s">
        <v>7</v>
      </c>
      <c r="G105" t="s">
        <v>219</v>
      </c>
    </row>
    <row r="106" spans="1:7" hidden="1" x14ac:dyDescent="0.3">
      <c r="A106" s="9" t="s">
        <v>87</v>
      </c>
      <c r="B106" s="9"/>
      <c r="C106" s="9"/>
      <c r="D106" s="10">
        <v>2000000</v>
      </c>
      <c r="E106" t="s">
        <v>70</v>
      </c>
      <c r="F106" s="7" t="s">
        <v>7</v>
      </c>
      <c r="G106" t="s">
        <v>219</v>
      </c>
    </row>
    <row r="107" spans="1:7" hidden="1" x14ac:dyDescent="0.3">
      <c r="A107" s="9" t="s">
        <v>32</v>
      </c>
      <c r="B107" s="9"/>
      <c r="C107" s="9"/>
      <c r="D107" s="10">
        <v>5000000</v>
      </c>
      <c r="E107" t="s">
        <v>70</v>
      </c>
      <c r="F107" s="7" t="s">
        <v>7</v>
      </c>
      <c r="G107" t="s">
        <v>219</v>
      </c>
    </row>
    <row r="108" spans="1:7" hidden="1" x14ac:dyDescent="0.3">
      <c r="A108" s="9" t="s">
        <v>33</v>
      </c>
      <c r="B108" s="9"/>
      <c r="C108" s="9"/>
      <c r="D108" s="10">
        <v>34500000</v>
      </c>
      <c r="E108" t="s">
        <v>70</v>
      </c>
      <c r="F108" s="7" t="s">
        <v>7</v>
      </c>
      <c r="G108" t="s">
        <v>219</v>
      </c>
    </row>
    <row r="109" spans="1:7" hidden="1" x14ac:dyDescent="0.3">
      <c r="A109" s="9" t="s">
        <v>34</v>
      </c>
      <c r="B109" s="9"/>
      <c r="C109" s="9"/>
      <c r="D109" s="10">
        <v>2500000</v>
      </c>
      <c r="E109" t="s">
        <v>70</v>
      </c>
      <c r="F109" s="7" t="s">
        <v>7</v>
      </c>
      <c r="G109" t="s">
        <v>219</v>
      </c>
    </row>
    <row r="110" spans="1:7" hidden="1" x14ac:dyDescent="0.3">
      <c r="A110" s="9" t="s">
        <v>88</v>
      </c>
      <c r="B110" s="9"/>
      <c r="C110" s="9"/>
      <c r="D110" s="10">
        <v>1777002</v>
      </c>
      <c r="E110" t="s">
        <v>70</v>
      </c>
      <c r="F110" s="7" t="s">
        <v>7</v>
      </c>
      <c r="G110" t="s">
        <v>219</v>
      </c>
    </row>
    <row r="111" spans="1:7" hidden="1" x14ac:dyDescent="0.3">
      <c r="A111" s="9" t="s">
        <v>89</v>
      </c>
      <c r="B111" s="9"/>
      <c r="C111" s="9"/>
      <c r="D111" s="10">
        <v>2269625</v>
      </c>
      <c r="E111" t="s">
        <v>70</v>
      </c>
      <c r="F111" s="7" t="s">
        <v>7</v>
      </c>
      <c r="G111" t="s">
        <v>219</v>
      </c>
    </row>
    <row r="112" spans="1:7" hidden="1" x14ac:dyDescent="0.3">
      <c r="A112" s="7" t="s">
        <v>35</v>
      </c>
      <c r="B112" s="7"/>
      <c r="C112" s="7"/>
      <c r="D112" s="8">
        <v>310000</v>
      </c>
      <c r="E112" t="s">
        <v>70</v>
      </c>
      <c r="G112" t="s">
        <v>219</v>
      </c>
    </row>
    <row r="113" spans="1:7" hidden="1" x14ac:dyDescent="0.3">
      <c r="A113" s="9" t="s">
        <v>90</v>
      </c>
      <c r="B113" s="9"/>
      <c r="C113" s="9"/>
      <c r="D113" s="10">
        <v>310000</v>
      </c>
      <c r="E113" t="s">
        <v>70</v>
      </c>
      <c r="F113" s="7" t="s">
        <v>35</v>
      </c>
      <c r="G113" t="s">
        <v>219</v>
      </c>
    </row>
    <row r="114" spans="1:7" hidden="1" x14ac:dyDescent="0.3">
      <c r="A114" s="7" t="s">
        <v>91</v>
      </c>
      <c r="B114" s="7"/>
      <c r="C114" s="7"/>
      <c r="D114" s="8">
        <v>975000</v>
      </c>
      <c r="E114" t="s">
        <v>70</v>
      </c>
      <c r="G114" t="s">
        <v>219</v>
      </c>
    </row>
    <row r="115" spans="1:7" hidden="1" x14ac:dyDescent="0.3">
      <c r="A115" s="9" t="s">
        <v>92</v>
      </c>
      <c r="B115" s="9"/>
      <c r="C115" s="9"/>
      <c r="D115" s="10">
        <v>450000</v>
      </c>
      <c r="E115" t="s">
        <v>70</v>
      </c>
      <c r="F115" s="7" t="s">
        <v>91</v>
      </c>
      <c r="G115" t="s">
        <v>219</v>
      </c>
    </row>
    <row r="116" spans="1:7" hidden="1" x14ac:dyDescent="0.3">
      <c r="A116" s="9" t="s">
        <v>93</v>
      </c>
      <c r="B116" s="9"/>
      <c r="C116" s="9"/>
      <c r="D116" s="10">
        <v>200000</v>
      </c>
      <c r="E116" t="s">
        <v>70</v>
      </c>
      <c r="F116" s="7" t="s">
        <v>91</v>
      </c>
      <c r="G116" t="s">
        <v>219</v>
      </c>
    </row>
    <row r="117" spans="1:7" hidden="1" x14ac:dyDescent="0.3">
      <c r="A117" s="9" t="s">
        <v>94</v>
      </c>
      <c r="B117" s="9"/>
      <c r="C117" s="9"/>
      <c r="D117" s="10">
        <v>325000</v>
      </c>
      <c r="E117" t="s">
        <v>70</v>
      </c>
      <c r="F117" s="7" t="s">
        <v>91</v>
      </c>
      <c r="G117" t="s">
        <v>219</v>
      </c>
    </row>
    <row r="118" spans="1:7" hidden="1" x14ac:dyDescent="0.3">
      <c r="A118" s="7" t="s">
        <v>39</v>
      </c>
      <c r="B118" s="7"/>
      <c r="C118" s="7"/>
      <c r="D118" s="8">
        <v>24600000</v>
      </c>
      <c r="E118" t="s">
        <v>70</v>
      </c>
      <c r="G118" t="s">
        <v>219</v>
      </c>
    </row>
    <row r="119" spans="1:7" hidden="1" x14ac:dyDescent="0.3">
      <c r="A119" s="9" t="s">
        <v>95</v>
      </c>
      <c r="B119" s="9"/>
      <c r="C119" s="9"/>
      <c r="D119" s="10">
        <v>100000</v>
      </c>
      <c r="E119" t="s">
        <v>70</v>
      </c>
      <c r="F119" s="7" t="s">
        <v>39</v>
      </c>
      <c r="G119" t="s">
        <v>219</v>
      </c>
    </row>
    <row r="120" spans="1:7" hidden="1" x14ac:dyDescent="0.3">
      <c r="A120" s="9" t="s">
        <v>42</v>
      </c>
      <c r="B120" s="9"/>
      <c r="C120" s="9"/>
      <c r="D120" s="10">
        <v>5000000</v>
      </c>
      <c r="E120" t="s">
        <v>70</v>
      </c>
      <c r="F120" s="7" t="s">
        <v>39</v>
      </c>
      <c r="G120" t="s">
        <v>219</v>
      </c>
    </row>
    <row r="121" spans="1:7" hidden="1" x14ac:dyDescent="0.3">
      <c r="A121" s="9" t="s">
        <v>96</v>
      </c>
      <c r="B121" s="9"/>
      <c r="C121" s="9"/>
      <c r="D121" s="10">
        <v>1000000</v>
      </c>
      <c r="E121" t="s">
        <v>70</v>
      </c>
      <c r="F121" s="7" t="s">
        <v>39</v>
      </c>
      <c r="G121" t="s">
        <v>219</v>
      </c>
    </row>
    <row r="122" spans="1:7" hidden="1" x14ac:dyDescent="0.3">
      <c r="A122" s="9" t="s">
        <v>97</v>
      </c>
      <c r="B122" s="9"/>
      <c r="C122" s="9"/>
      <c r="D122" s="10">
        <v>2000000</v>
      </c>
      <c r="E122" t="s">
        <v>70</v>
      </c>
      <c r="F122" s="7" t="s">
        <v>39</v>
      </c>
      <c r="G122" t="s">
        <v>219</v>
      </c>
    </row>
    <row r="123" spans="1:7" hidden="1" x14ac:dyDescent="0.3">
      <c r="A123" s="9" t="s">
        <v>98</v>
      </c>
      <c r="B123" s="9"/>
      <c r="C123" s="9"/>
      <c r="D123" s="10">
        <v>1500000</v>
      </c>
      <c r="E123" t="s">
        <v>70</v>
      </c>
      <c r="F123" s="7" t="s">
        <v>39</v>
      </c>
      <c r="G123" t="s">
        <v>219</v>
      </c>
    </row>
    <row r="124" spans="1:7" hidden="1" x14ac:dyDescent="0.3">
      <c r="A124" s="9" t="s">
        <v>99</v>
      </c>
      <c r="B124" s="9"/>
      <c r="C124" s="9"/>
      <c r="D124" s="10">
        <v>1000000</v>
      </c>
      <c r="E124" t="s">
        <v>70</v>
      </c>
      <c r="F124" s="7" t="s">
        <v>39</v>
      </c>
      <c r="G124" t="s">
        <v>219</v>
      </c>
    </row>
    <row r="125" spans="1:7" hidden="1" x14ac:dyDescent="0.3">
      <c r="A125" s="9" t="s">
        <v>60</v>
      </c>
      <c r="B125" s="9"/>
      <c r="C125" s="9"/>
      <c r="D125" s="10">
        <v>10000000</v>
      </c>
      <c r="E125" t="s">
        <v>70</v>
      </c>
      <c r="F125" s="7" t="s">
        <v>39</v>
      </c>
      <c r="G125" t="s">
        <v>219</v>
      </c>
    </row>
    <row r="126" spans="1:7" hidden="1" x14ac:dyDescent="0.3">
      <c r="A126" s="9" t="s">
        <v>100</v>
      </c>
      <c r="B126" s="9"/>
      <c r="C126" s="9"/>
      <c r="D126" s="10">
        <v>4000000</v>
      </c>
      <c r="E126" t="s">
        <v>70</v>
      </c>
      <c r="F126" s="7" t="s">
        <v>39</v>
      </c>
      <c r="G126" t="s">
        <v>219</v>
      </c>
    </row>
    <row r="127" spans="1:7" hidden="1" x14ac:dyDescent="0.3">
      <c r="A127" s="5" t="s">
        <v>101</v>
      </c>
      <c r="B127" s="6">
        <v>30000000</v>
      </c>
      <c r="C127" s="6">
        <v>30000000</v>
      </c>
      <c r="D127" s="6">
        <v>375000000</v>
      </c>
      <c r="E127" s="2"/>
      <c r="G127" t="s">
        <v>219</v>
      </c>
    </row>
    <row r="128" spans="1:7" hidden="1" x14ac:dyDescent="0.3">
      <c r="A128" s="7" t="s">
        <v>39</v>
      </c>
      <c r="B128" s="8">
        <v>30000000</v>
      </c>
      <c r="C128" s="8">
        <v>30000000</v>
      </c>
      <c r="D128" s="8">
        <v>375000000</v>
      </c>
      <c r="E128" s="2" t="s">
        <v>101</v>
      </c>
      <c r="G128" t="s">
        <v>219</v>
      </c>
    </row>
    <row r="129" spans="1:7" hidden="1" x14ac:dyDescent="0.3">
      <c r="A129" s="9" t="s">
        <v>102</v>
      </c>
      <c r="B129" s="9"/>
      <c r="C129" s="9"/>
      <c r="D129" s="9"/>
      <c r="E129" s="2" t="s">
        <v>101</v>
      </c>
      <c r="F129" s="7" t="s">
        <v>39</v>
      </c>
      <c r="G129" t="s">
        <v>219</v>
      </c>
    </row>
    <row r="130" spans="1:7" hidden="1" x14ac:dyDescent="0.3">
      <c r="A130" s="9" t="s">
        <v>103</v>
      </c>
      <c r="B130" s="10">
        <v>24240000</v>
      </c>
      <c r="C130" s="9"/>
      <c r="D130" s="9"/>
      <c r="E130" s="2" t="s">
        <v>101</v>
      </c>
      <c r="F130" s="7" t="s">
        <v>39</v>
      </c>
      <c r="G130" t="s">
        <v>219</v>
      </c>
    </row>
    <row r="131" spans="1:7" hidden="1" x14ac:dyDescent="0.3">
      <c r="A131" s="9" t="s">
        <v>104</v>
      </c>
      <c r="B131" s="9"/>
      <c r="C131" s="9"/>
      <c r="D131" s="10">
        <v>200000000</v>
      </c>
      <c r="E131" s="2" t="s">
        <v>101</v>
      </c>
      <c r="F131" s="7" t="s">
        <v>39</v>
      </c>
      <c r="G131" t="s">
        <v>219</v>
      </c>
    </row>
    <row r="132" spans="1:7" hidden="1" x14ac:dyDescent="0.3">
      <c r="A132" s="9" t="s">
        <v>105</v>
      </c>
      <c r="B132" s="9"/>
      <c r="C132" s="9"/>
      <c r="D132" s="10">
        <v>150000000</v>
      </c>
      <c r="E132" s="2" t="s">
        <v>101</v>
      </c>
      <c r="F132" s="7" t="s">
        <v>39</v>
      </c>
      <c r="G132" t="s">
        <v>219</v>
      </c>
    </row>
    <row r="133" spans="1:7" hidden="1" x14ac:dyDescent="0.3">
      <c r="A133" s="9" t="s">
        <v>106</v>
      </c>
      <c r="B133" s="10">
        <v>5760000</v>
      </c>
      <c r="C133" s="9"/>
      <c r="D133" s="9"/>
      <c r="E133" s="2" t="s">
        <v>101</v>
      </c>
      <c r="F133" s="7" t="s">
        <v>39</v>
      </c>
      <c r="G133" t="s">
        <v>219</v>
      </c>
    </row>
    <row r="134" spans="1:7" hidden="1" x14ac:dyDescent="0.3">
      <c r="A134" s="9" t="s">
        <v>107</v>
      </c>
      <c r="B134" s="9"/>
      <c r="C134" s="9"/>
      <c r="D134" s="10">
        <v>25000000</v>
      </c>
      <c r="E134" s="2" t="s">
        <v>101</v>
      </c>
      <c r="F134" s="7" t="s">
        <v>39</v>
      </c>
      <c r="G134" t="s">
        <v>219</v>
      </c>
    </row>
    <row r="135" spans="1:7" x14ac:dyDescent="0.3">
      <c r="A135" s="9" t="s">
        <v>108</v>
      </c>
      <c r="B135" s="9"/>
      <c r="C135" s="10">
        <v>30000000</v>
      </c>
      <c r="D135" s="9"/>
      <c r="E135" s="2" t="s">
        <v>101</v>
      </c>
      <c r="F135" s="7" t="s">
        <v>39</v>
      </c>
      <c r="G135" t="s">
        <v>219</v>
      </c>
    </row>
    <row r="136" spans="1:7" hidden="1" x14ac:dyDescent="0.3">
      <c r="A136" s="5" t="s">
        <v>109</v>
      </c>
      <c r="B136" s="5"/>
      <c r="C136" s="6">
        <v>6200000</v>
      </c>
      <c r="D136" s="5"/>
      <c r="E136" s="2"/>
      <c r="G136" t="s">
        <v>219</v>
      </c>
    </row>
    <row r="137" spans="1:7" hidden="1" x14ac:dyDescent="0.3">
      <c r="A137" s="7" t="s">
        <v>39</v>
      </c>
      <c r="B137" s="7"/>
      <c r="C137" s="8">
        <v>6200000</v>
      </c>
      <c r="D137" s="7"/>
      <c r="E137" s="2" t="s">
        <v>109</v>
      </c>
      <c r="G137" t="s">
        <v>219</v>
      </c>
    </row>
    <row r="138" spans="1:7" hidden="1" x14ac:dyDescent="0.3">
      <c r="A138" s="9" t="s">
        <v>110</v>
      </c>
      <c r="B138" s="9"/>
      <c r="C138" s="10">
        <v>3500000</v>
      </c>
      <c r="D138" s="9"/>
      <c r="E138" s="2" t="s">
        <v>109</v>
      </c>
      <c r="F138" s="7" t="s">
        <v>39</v>
      </c>
      <c r="G138" t="s">
        <v>219</v>
      </c>
    </row>
    <row r="139" spans="1:7" hidden="1" x14ac:dyDescent="0.3">
      <c r="A139" s="9" t="s">
        <v>111</v>
      </c>
      <c r="B139" s="9"/>
      <c r="C139" s="10">
        <v>2700000</v>
      </c>
      <c r="D139" s="9"/>
      <c r="E139" s="2" t="s">
        <v>109</v>
      </c>
      <c r="F139" s="7" t="s">
        <v>39</v>
      </c>
      <c r="G139" t="s">
        <v>219</v>
      </c>
    </row>
    <row r="140" spans="1:7" hidden="1" x14ac:dyDescent="0.3">
      <c r="A140" s="7" t="s">
        <v>112</v>
      </c>
      <c r="B140" s="8">
        <v>30500000</v>
      </c>
      <c r="C140" s="8">
        <v>1459600000</v>
      </c>
      <c r="D140" s="8">
        <v>8311000000</v>
      </c>
      <c r="E140" s="2"/>
    </row>
    <row r="141" spans="1:7" x14ac:dyDescent="0.3">
      <c r="A141" s="2"/>
      <c r="B141" s="2"/>
      <c r="C141" s="2"/>
      <c r="D141" s="2"/>
      <c r="E141" s="2"/>
    </row>
    <row r="142" spans="1:7" x14ac:dyDescent="0.3">
      <c r="A142" s="2"/>
      <c r="B142" s="2"/>
      <c r="C142" s="2"/>
      <c r="D142" s="2"/>
      <c r="E142" s="2"/>
    </row>
    <row r="143" spans="1:7" x14ac:dyDescent="0.3">
      <c r="A143" s="2"/>
      <c r="B143" s="2"/>
      <c r="C143" s="2"/>
      <c r="D143" s="2"/>
      <c r="E143" s="2"/>
    </row>
    <row r="144" spans="1:7" x14ac:dyDescent="0.3">
      <c r="A144" s="2"/>
      <c r="B144" s="2"/>
      <c r="C144" s="2"/>
      <c r="D144" s="2"/>
      <c r="E144" s="2"/>
    </row>
  </sheetData>
  <autoFilter ref="A3:G140" xr:uid="{00000000-0001-0000-0000-000000000000}">
    <filterColumn colId="0">
      <filters>
        <filter val="Ukraine INL"/>
      </filters>
    </filterColumn>
  </autoFilter>
  <phoneticPr fontId="9" type="noConversion"/>
  <pageMargins left="0.7" right="0.7" top="0.75" bottom="0.75" header="0.3" footer="0.3"/>
  <headerFooter>
    <oddFooter>&amp;C_x000D_&amp;1#&amp;"Calibri"&amp;14&amp;K000000 SENSITIVE BUT UNCLASSIFIED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478D-3B0A-409D-B4D0-F7822B1F1F92}">
  <dimension ref="A1:I97"/>
  <sheetViews>
    <sheetView workbookViewId="0">
      <selection activeCell="F5" sqref="F5"/>
    </sheetView>
  </sheetViews>
  <sheetFormatPr defaultRowHeight="14.4" x14ac:dyDescent="0.3"/>
  <cols>
    <col min="1" max="1" width="101.5546875" bestFit="1" customWidth="1"/>
    <col min="2" max="2" width="14.109375" bestFit="1" customWidth="1"/>
    <col min="3" max="3" width="14.109375" customWidth="1"/>
    <col min="4" max="4" width="11.44140625" bestFit="1" customWidth="1"/>
    <col min="5" max="5" width="12.5546875" bestFit="1" customWidth="1"/>
    <col min="6" max="6" width="12.5546875" customWidth="1"/>
    <col min="8" max="8" width="17.33203125" customWidth="1"/>
  </cols>
  <sheetData>
    <row r="1" spans="1:9" x14ac:dyDescent="0.3">
      <c r="A1" s="11" t="s">
        <v>0</v>
      </c>
      <c r="B1" s="11" t="s">
        <v>1</v>
      </c>
      <c r="C1" s="11"/>
      <c r="D1" s="12"/>
      <c r="E1" s="12"/>
      <c r="F1" s="12"/>
    </row>
    <row r="2" spans="1:9" x14ac:dyDescent="0.3">
      <c r="A2" s="12"/>
      <c r="B2" s="12"/>
      <c r="C2" s="12"/>
      <c r="D2" s="12"/>
      <c r="E2" s="12"/>
      <c r="F2" s="12"/>
    </row>
    <row r="3" spans="1:9" x14ac:dyDescent="0.3">
      <c r="A3" s="13" t="s">
        <v>113</v>
      </c>
      <c r="B3" s="67" t="s">
        <v>114</v>
      </c>
      <c r="C3" s="68"/>
      <c r="D3" s="68"/>
      <c r="E3" s="69"/>
      <c r="F3" s="44"/>
    </row>
    <row r="4" spans="1:9" x14ac:dyDescent="0.3">
      <c r="A4" s="13" t="s">
        <v>115</v>
      </c>
      <c r="B4" s="13" t="s">
        <v>116</v>
      </c>
      <c r="C4" s="13"/>
      <c r="D4" s="13" t="s">
        <v>117</v>
      </c>
      <c r="E4" s="13" t="s">
        <v>112</v>
      </c>
      <c r="F4" s="23"/>
      <c r="G4" s="23" t="s">
        <v>216</v>
      </c>
      <c r="H4" s="23" t="s">
        <v>217</v>
      </c>
      <c r="I4" s="23" t="s">
        <v>218</v>
      </c>
    </row>
    <row r="5" spans="1:9" x14ac:dyDescent="0.3">
      <c r="A5" s="16" t="s">
        <v>119</v>
      </c>
      <c r="B5" s="17">
        <v>800</v>
      </c>
      <c r="C5" s="17">
        <f>B5*1000</f>
        <v>800000</v>
      </c>
      <c r="D5" s="16"/>
      <c r="E5" s="17">
        <v>800</v>
      </c>
      <c r="F5" s="17">
        <f>E5*1000</f>
        <v>800000</v>
      </c>
      <c r="G5" s="14" t="s">
        <v>6</v>
      </c>
      <c r="H5" s="15" t="s">
        <v>118</v>
      </c>
      <c r="I5">
        <v>2023</v>
      </c>
    </row>
    <row r="6" spans="1:9" x14ac:dyDescent="0.3">
      <c r="A6" s="16" t="s">
        <v>120</v>
      </c>
      <c r="B6" s="17">
        <v>150</v>
      </c>
      <c r="C6" s="17">
        <f t="shared" ref="C6:C69" si="0">B6*1000</f>
        <v>150000</v>
      </c>
      <c r="D6" s="16"/>
      <c r="E6" s="17">
        <v>150</v>
      </c>
      <c r="F6" s="17">
        <f t="shared" ref="F6:F69" si="1">E6*1000</f>
        <v>150000</v>
      </c>
      <c r="G6" s="14" t="s">
        <v>6</v>
      </c>
      <c r="H6" s="15" t="s">
        <v>35</v>
      </c>
      <c r="I6">
        <v>2023</v>
      </c>
    </row>
    <row r="7" spans="1:9" x14ac:dyDescent="0.3">
      <c r="A7" s="16" t="s">
        <v>121</v>
      </c>
      <c r="B7" s="17">
        <v>150</v>
      </c>
      <c r="C7" s="17">
        <f t="shared" si="0"/>
        <v>150000</v>
      </c>
      <c r="D7" s="16"/>
      <c r="E7" s="17">
        <v>150</v>
      </c>
      <c r="F7" s="17">
        <f t="shared" si="1"/>
        <v>150000</v>
      </c>
      <c r="G7" s="14" t="s">
        <v>6</v>
      </c>
      <c r="H7" s="15" t="s">
        <v>35</v>
      </c>
      <c r="I7">
        <v>2023</v>
      </c>
    </row>
    <row r="8" spans="1:9" x14ac:dyDescent="0.3">
      <c r="A8" s="16" t="s">
        <v>122</v>
      </c>
      <c r="B8" s="17">
        <v>1000</v>
      </c>
      <c r="C8" s="17">
        <f t="shared" si="0"/>
        <v>1000000</v>
      </c>
      <c r="D8" s="16"/>
      <c r="E8" s="17">
        <v>1000</v>
      </c>
      <c r="F8" s="17">
        <f t="shared" si="1"/>
        <v>1000000</v>
      </c>
      <c r="G8" s="14" t="s">
        <v>6</v>
      </c>
      <c r="H8" s="15" t="s">
        <v>39</v>
      </c>
      <c r="I8">
        <v>2023</v>
      </c>
    </row>
    <row r="9" spans="1:9" x14ac:dyDescent="0.3">
      <c r="A9" s="16" t="s">
        <v>123</v>
      </c>
      <c r="B9" s="17">
        <v>350</v>
      </c>
      <c r="C9" s="17">
        <f t="shared" si="0"/>
        <v>350000</v>
      </c>
      <c r="D9" s="16"/>
      <c r="E9" s="17">
        <v>350</v>
      </c>
      <c r="F9" s="17">
        <f t="shared" si="1"/>
        <v>350000</v>
      </c>
      <c r="G9" s="14" t="s">
        <v>6</v>
      </c>
      <c r="H9" s="15" t="s">
        <v>39</v>
      </c>
      <c r="I9">
        <v>2023</v>
      </c>
    </row>
    <row r="10" spans="1:9" x14ac:dyDescent="0.3">
      <c r="A10" s="16" t="s">
        <v>124</v>
      </c>
      <c r="B10" s="17">
        <v>1000</v>
      </c>
      <c r="C10" s="17">
        <f t="shared" si="0"/>
        <v>1000000</v>
      </c>
      <c r="D10" s="16"/>
      <c r="E10" s="17">
        <v>1000</v>
      </c>
      <c r="F10" s="17">
        <f t="shared" si="1"/>
        <v>1000000</v>
      </c>
      <c r="G10" s="14" t="s">
        <v>6</v>
      </c>
      <c r="H10" s="15" t="s">
        <v>39</v>
      </c>
      <c r="I10">
        <v>2023</v>
      </c>
    </row>
    <row r="11" spans="1:9" x14ac:dyDescent="0.3">
      <c r="A11" s="16" t="s">
        <v>125</v>
      </c>
      <c r="B11" s="17">
        <v>6000</v>
      </c>
      <c r="C11" s="17">
        <f t="shared" si="0"/>
        <v>6000000</v>
      </c>
      <c r="D11" s="16"/>
      <c r="E11" s="17">
        <v>6000</v>
      </c>
      <c r="F11" s="17">
        <f t="shared" si="1"/>
        <v>6000000</v>
      </c>
      <c r="G11" s="14" t="s">
        <v>6</v>
      </c>
      <c r="H11" s="15" t="s">
        <v>39</v>
      </c>
      <c r="I11">
        <v>2023</v>
      </c>
    </row>
    <row r="12" spans="1:9" x14ac:dyDescent="0.3">
      <c r="A12" s="16" t="s">
        <v>126</v>
      </c>
      <c r="B12" s="17">
        <v>5000</v>
      </c>
      <c r="C12" s="17">
        <f t="shared" si="0"/>
        <v>5000000</v>
      </c>
      <c r="D12" s="16"/>
      <c r="E12" s="17">
        <v>5000</v>
      </c>
      <c r="F12" s="17">
        <f t="shared" si="1"/>
        <v>5000000</v>
      </c>
      <c r="G12" s="14" t="s">
        <v>6</v>
      </c>
      <c r="H12" s="15" t="s">
        <v>39</v>
      </c>
      <c r="I12">
        <v>2023</v>
      </c>
    </row>
    <row r="13" spans="1:9" x14ac:dyDescent="0.3">
      <c r="A13" s="16" t="s">
        <v>127</v>
      </c>
      <c r="B13" s="17">
        <v>2000</v>
      </c>
      <c r="C13" s="17">
        <f t="shared" si="0"/>
        <v>2000000</v>
      </c>
      <c r="D13" s="16"/>
      <c r="E13" s="17">
        <v>2000</v>
      </c>
      <c r="F13" s="17">
        <f t="shared" si="1"/>
        <v>2000000</v>
      </c>
      <c r="G13" s="14" t="s">
        <v>6</v>
      </c>
      <c r="H13" s="15" t="s">
        <v>39</v>
      </c>
      <c r="I13">
        <v>2023</v>
      </c>
    </row>
    <row r="14" spans="1:9" x14ac:dyDescent="0.3">
      <c r="A14" s="16" t="s">
        <v>128</v>
      </c>
      <c r="B14" s="17">
        <v>800</v>
      </c>
      <c r="C14" s="17">
        <f t="shared" si="0"/>
        <v>800000</v>
      </c>
      <c r="D14" s="16"/>
      <c r="E14" s="17">
        <v>800</v>
      </c>
      <c r="F14" s="17">
        <f t="shared" si="1"/>
        <v>800000</v>
      </c>
      <c r="G14" s="14" t="s">
        <v>6</v>
      </c>
      <c r="H14" s="15" t="s">
        <v>39</v>
      </c>
      <c r="I14">
        <v>2023</v>
      </c>
    </row>
    <row r="15" spans="1:9" x14ac:dyDescent="0.3">
      <c r="A15" s="16" t="s">
        <v>129</v>
      </c>
      <c r="B15" s="17">
        <v>100</v>
      </c>
      <c r="C15" s="17">
        <f t="shared" si="0"/>
        <v>100000</v>
      </c>
      <c r="D15" s="16"/>
      <c r="E15" s="17">
        <v>100</v>
      </c>
      <c r="F15" s="17">
        <f t="shared" si="1"/>
        <v>100000</v>
      </c>
      <c r="G15" s="14" t="s">
        <v>6</v>
      </c>
      <c r="H15" s="15" t="s">
        <v>39</v>
      </c>
      <c r="I15">
        <v>2023</v>
      </c>
    </row>
    <row r="16" spans="1:9" x14ac:dyDescent="0.3">
      <c r="A16" s="16" t="s">
        <v>130</v>
      </c>
      <c r="B16" s="17">
        <v>1000</v>
      </c>
      <c r="C16" s="17">
        <f t="shared" si="0"/>
        <v>1000000</v>
      </c>
      <c r="D16" s="16"/>
      <c r="E16" s="17">
        <v>1000</v>
      </c>
      <c r="F16" s="17">
        <f t="shared" si="1"/>
        <v>1000000</v>
      </c>
      <c r="G16" s="14" t="s">
        <v>6</v>
      </c>
      <c r="H16" s="15" t="s">
        <v>39</v>
      </c>
      <c r="I16">
        <v>2023</v>
      </c>
    </row>
    <row r="17" spans="1:9" x14ac:dyDescent="0.3">
      <c r="A17" s="16" t="s">
        <v>131</v>
      </c>
      <c r="B17" s="17">
        <v>500</v>
      </c>
      <c r="C17" s="17">
        <f t="shared" si="0"/>
        <v>500000</v>
      </c>
      <c r="D17" s="16"/>
      <c r="E17" s="17">
        <v>500</v>
      </c>
      <c r="F17" s="17">
        <f t="shared" si="1"/>
        <v>500000</v>
      </c>
      <c r="G17" s="14" t="s">
        <v>6</v>
      </c>
      <c r="H17" s="15" t="s">
        <v>39</v>
      </c>
      <c r="I17">
        <v>2023</v>
      </c>
    </row>
    <row r="18" spans="1:9" x14ac:dyDescent="0.3">
      <c r="A18" s="16" t="s">
        <v>132</v>
      </c>
      <c r="B18" s="17">
        <v>250</v>
      </c>
      <c r="C18" s="17">
        <f t="shared" si="0"/>
        <v>250000</v>
      </c>
      <c r="D18" s="16"/>
      <c r="E18" s="17">
        <v>250</v>
      </c>
      <c r="F18" s="17">
        <f t="shared" si="1"/>
        <v>250000</v>
      </c>
      <c r="G18" s="14" t="s">
        <v>6</v>
      </c>
      <c r="H18" s="15" t="s">
        <v>39</v>
      </c>
      <c r="I18">
        <v>2023</v>
      </c>
    </row>
    <row r="19" spans="1:9" x14ac:dyDescent="0.3">
      <c r="A19" s="16" t="s">
        <v>133</v>
      </c>
      <c r="B19" s="17">
        <v>500</v>
      </c>
      <c r="C19" s="17">
        <f t="shared" si="0"/>
        <v>500000</v>
      </c>
      <c r="D19" s="16"/>
      <c r="E19" s="17">
        <v>500</v>
      </c>
      <c r="F19" s="17">
        <f t="shared" si="1"/>
        <v>500000</v>
      </c>
      <c r="G19" s="14" t="s">
        <v>6</v>
      </c>
      <c r="H19" s="15" t="s">
        <v>39</v>
      </c>
      <c r="I19">
        <v>2023</v>
      </c>
    </row>
    <row r="20" spans="1:9" x14ac:dyDescent="0.3">
      <c r="A20" s="16" t="s">
        <v>134</v>
      </c>
      <c r="B20" s="17">
        <v>1500</v>
      </c>
      <c r="C20" s="17">
        <f t="shared" si="0"/>
        <v>1500000</v>
      </c>
      <c r="D20" s="16"/>
      <c r="E20" s="17">
        <v>1500</v>
      </c>
      <c r="F20" s="17">
        <f t="shared" si="1"/>
        <v>1500000</v>
      </c>
      <c r="G20" s="14" t="s">
        <v>6</v>
      </c>
      <c r="H20" s="15" t="s">
        <v>39</v>
      </c>
      <c r="I20">
        <v>2023</v>
      </c>
    </row>
    <row r="21" spans="1:9" x14ac:dyDescent="0.3">
      <c r="A21" s="16" t="s">
        <v>135</v>
      </c>
      <c r="B21" s="17">
        <v>500</v>
      </c>
      <c r="C21" s="17">
        <f t="shared" si="0"/>
        <v>500000</v>
      </c>
      <c r="D21" s="16"/>
      <c r="E21" s="17">
        <v>500</v>
      </c>
      <c r="F21" s="17">
        <f t="shared" si="1"/>
        <v>500000</v>
      </c>
      <c r="G21" s="14" t="s">
        <v>6</v>
      </c>
      <c r="H21" s="15" t="s">
        <v>39</v>
      </c>
      <c r="I21">
        <v>2023</v>
      </c>
    </row>
    <row r="22" spans="1:9" x14ac:dyDescent="0.3">
      <c r="A22" s="16" t="s">
        <v>136</v>
      </c>
      <c r="B22" s="17">
        <v>400</v>
      </c>
      <c r="C22" s="17">
        <f t="shared" si="0"/>
        <v>400000</v>
      </c>
      <c r="D22" s="16"/>
      <c r="E22" s="17">
        <v>400</v>
      </c>
      <c r="F22" s="17">
        <f t="shared" si="1"/>
        <v>400000</v>
      </c>
      <c r="G22" s="14" t="s">
        <v>6</v>
      </c>
      <c r="H22" s="15" t="s">
        <v>39</v>
      </c>
      <c r="I22">
        <v>2023</v>
      </c>
    </row>
    <row r="23" spans="1:9" x14ac:dyDescent="0.3">
      <c r="A23" s="16" t="s">
        <v>137</v>
      </c>
      <c r="B23" s="17">
        <v>350</v>
      </c>
      <c r="C23" s="17">
        <f t="shared" si="0"/>
        <v>350000</v>
      </c>
      <c r="D23" s="16"/>
      <c r="E23" s="17">
        <v>350</v>
      </c>
      <c r="F23" s="17">
        <f t="shared" si="1"/>
        <v>350000</v>
      </c>
      <c r="G23" s="14" t="s">
        <v>6</v>
      </c>
      <c r="H23" s="15" t="s">
        <v>39</v>
      </c>
      <c r="I23">
        <v>2023</v>
      </c>
    </row>
    <row r="24" spans="1:9" x14ac:dyDescent="0.3">
      <c r="A24" s="16" t="s">
        <v>138</v>
      </c>
      <c r="B24" s="17">
        <v>250</v>
      </c>
      <c r="C24" s="17">
        <f t="shared" si="0"/>
        <v>250000</v>
      </c>
      <c r="D24" s="16"/>
      <c r="E24" s="17">
        <v>250</v>
      </c>
      <c r="F24" s="17">
        <f t="shared" si="1"/>
        <v>250000</v>
      </c>
      <c r="G24" s="14" t="s">
        <v>6</v>
      </c>
      <c r="H24" s="15" t="s">
        <v>39</v>
      </c>
      <c r="I24">
        <v>2023</v>
      </c>
    </row>
    <row r="25" spans="1:9" x14ac:dyDescent="0.3">
      <c r="A25" s="16" t="s">
        <v>139</v>
      </c>
      <c r="B25" s="17">
        <v>1000</v>
      </c>
      <c r="C25" s="17">
        <f t="shared" si="0"/>
        <v>1000000</v>
      </c>
      <c r="D25" s="16"/>
      <c r="E25" s="17">
        <v>1000</v>
      </c>
      <c r="F25" s="17">
        <f t="shared" si="1"/>
        <v>1000000</v>
      </c>
      <c r="G25" s="14" t="s">
        <v>6</v>
      </c>
      <c r="H25" s="15" t="s">
        <v>39</v>
      </c>
      <c r="I25">
        <v>2023</v>
      </c>
    </row>
    <row r="26" spans="1:9" x14ac:dyDescent="0.3">
      <c r="A26" s="16" t="s">
        <v>140</v>
      </c>
      <c r="B26" s="17">
        <v>350</v>
      </c>
      <c r="C26" s="17">
        <f t="shared" si="0"/>
        <v>350000</v>
      </c>
      <c r="D26" s="16"/>
      <c r="E26" s="17">
        <v>350</v>
      </c>
      <c r="F26" s="17">
        <f t="shared" si="1"/>
        <v>350000</v>
      </c>
      <c r="G26" s="14" t="s">
        <v>6</v>
      </c>
      <c r="H26" s="15" t="s">
        <v>39</v>
      </c>
      <c r="I26">
        <v>2023</v>
      </c>
    </row>
    <row r="27" spans="1:9" x14ac:dyDescent="0.3">
      <c r="A27" s="16" t="s">
        <v>141</v>
      </c>
      <c r="B27" s="17">
        <v>800</v>
      </c>
      <c r="C27" s="17">
        <f t="shared" si="0"/>
        <v>800000</v>
      </c>
      <c r="D27" s="16"/>
      <c r="E27" s="17">
        <v>800</v>
      </c>
      <c r="F27" s="17">
        <f t="shared" si="1"/>
        <v>800000</v>
      </c>
      <c r="G27" s="14" t="s">
        <v>6</v>
      </c>
      <c r="H27" s="15" t="s">
        <v>39</v>
      </c>
      <c r="I27">
        <v>2023</v>
      </c>
    </row>
    <row r="28" spans="1:9" x14ac:dyDescent="0.3">
      <c r="A28" s="16" t="s">
        <v>142</v>
      </c>
      <c r="B28" s="17">
        <v>100</v>
      </c>
      <c r="C28" s="17">
        <f t="shared" si="0"/>
        <v>100000</v>
      </c>
      <c r="D28" s="16"/>
      <c r="E28" s="17">
        <v>100</v>
      </c>
      <c r="F28" s="17">
        <f t="shared" si="1"/>
        <v>100000</v>
      </c>
      <c r="G28" s="14" t="s">
        <v>6</v>
      </c>
      <c r="H28" s="15" t="s">
        <v>39</v>
      </c>
      <c r="I28">
        <v>2023</v>
      </c>
    </row>
    <row r="29" spans="1:9" x14ac:dyDescent="0.3">
      <c r="A29" s="16" t="s">
        <v>143</v>
      </c>
      <c r="B29" s="17">
        <v>10000</v>
      </c>
      <c r="C29" s="17">
        <f t="shared" si="0"/>
        <v>10000000</v>
      </c>
      <c r="D29" s="16"/>
      <c r="E29" s="17">
        <v>10000</v>
      </c>
      <c r="F29" s="17">
        <f t="shared" si="1"/>
        <v>10000000</v>
      </c>
      <c r="G29" s="14" t="s">
        <v>6</v>
      </c>
      <c r="H29" s="15" t="s">
        <v>39</v>
      </c>
      <c r="I29">
        <v>2023</v>
      </c>
    </row>
    <row r="30" spans="1:9" x14ac:dyDescent="0.3">
      <c r="A30" s="16" t="s">
        <v>144</v>
      </c>
      <c r="B30" s="17">
        <v>4000</v>
      </c>
      <c r="C30" s="17">
        <f t="shared" si="0"/>
        <v>4000000</v>
      </c>
      <c r="D30" s="16"/>
      <c r="E30" s="17">
        <v>4000</v>
      </c>
      <c r="F30" s="17">
        <f t="shared" si="1"/>
        <v>4000000</v>
      </c>
      <c r="G30" s="14" t="s">
        <v>6</v>
      </c>
      <c r="H30" s="15" t="s">
        <v>39</v>
      </c>
      <c r="I30">
        <v>2023</v>
      </c>
    </row>
    <row r="31" spans="1:9" x14ac:dyDescent="0.3">
      <c r="A31" s="16" t="s">
        <v>145</v>
      </c>
      <c r="B31" s="17">
        <v>100</v>
      </c>
      <c r="C31" s="17">
        <f t="shared" si="0"/>
        <v>100000</v>
      </c>
      <c r="D31" s="16"/>
      <c r="E31" s="17">
        <v>100</v>
      </c>
      <c r="F31" s="17">
        <f t="shared" si="1"/>
        <v>100000</v>
      </c>
      <c r="G31" s="14" t="s">
        <v>6</v>
      </c>
      <c r="H31" s="15" t="s">
        <v>39</v>
      </c>
      <c r="I31">
        <v>2023</v>
      </c>
    </row>
    <row r="32" spans="1:9" x14ac:dyDescent="0.3">
      <c r="A32" s="16" t="s">
        <v>146</v>
      </c>
      <c r="B32" s="17">
        <v>350</v>
      </c>
      <c r="C32" s="17">
        <f t="shared" si="0"/>
        <v>350000</v>
      </c>
      <c r="D32" s="16"/>
      <c r="E32" s="17">
        <v>350</v>
      </c>
      <c r="F32" s="17">
        <f t="shared" si="1"/>
        <v>350000</v>
      </c>
      <c r="G32" s="14" t="s">
        <v>6</v>
      </c>
      <c r="H32" s="15" t="s">
        <v>39</v>
      </c>
      <c r="I32">
        <v>2023</v>
      </c>
    </row>
    <row r="33" spans="1:9" x14ac:dyDescent="0.3">
      <c r="A33" s="16" t="s">
        <v>147</v>
      </c>
      <c r="B33" s="17">
        <v>1000</v>
      </c>
      <c r="C33" s="17">
        <f t="shared" si="0"/>
        <v>1000000</v>
      </c>
      <c r="D33" s="16"/>
      <c r="E33" s="17">
        <v>1000</v>
      </c>
      <c r="F33" s="17">
        <f t="shared" si="1"/>
        <v>1000000</v>
      </c>
      <c r="G33" s="14" t="s">
        <v>6</v>
      </c>
      <c r="H33" s="15" t="s">
        <v>39</v>
      </c>
      <c r="I33">
        <v>2023</v>
      </c>
    </row>
    <row r="34" spans="1:9" x14ac:dyDescent="0.3">
      <c r="A34" s="16" t="s">
        <v>148</v>
      </c>
      <c r="B34" s="17">
        <v>750</v>
      </c>
      <c r="C34" s="17">
        <f t="shared" si="0"/>
        <v>750000</v>
      </c>
      <c r="D34" s="16"/>
      <c r="E34" s="17">
        <v>750</v>
      </c>
      <c r="F34" s="17">
        <f t="shared" si="1"/>
        <v>750000</v>
      </c>
      <c r="G34" s="14" t="s">
        <v>6</v>
      </c>
      <c r="H34" s="15" t="s">
        <v>39</v>
      </c>
      <c r="I34">
        <v>2023</v>
      </c>
    </row>
    <row r="35" spans="1:9" x14ac:dyDescent="0.3">
      <c r="A35" s="16" t="s">
        <v>149</v>
      </c>
      <c r="B35" s="17">
        <v>1000</v>
      </c>
      <c r="C35" s="17">
        <f t="shared" si="0"/>
        <v>1000000</v>
      </c>
      <c r="D35" s="16"/>
      <c r="E35" s="17">
        <v>1000</v>
      </c>
      <c r="F35" s="17">
        <f t="shared" si="1"/>
        <v>1000000</v>
      </c>
      <c r="G35" s="14" t="s">
        <v>6</v>
      </c>
      <c r="H35" s="15" t="s">
        <v>39</v>
      </c>
      <c r="I35">
        <v>2023</v>
      </c>
    </row>
    <row r="36" spans="1:9" x14ac:dyDescent="0.3">
      <c r="A36" s="16" t="s">
        <v>150</v>
      </c>
      <c r="B36" s="17">
        <v>750</v>
      </c>
      <c r="C36" s="17">
        <f t="shared" si="0"/>
        <v>750000</v>
      </c>
      <c r="D36" s="16"/>
      <c r="E36" s="17">
        <v>750</v>
      </c>
      <c r="F36" s="17">
        <f t="shared" si="1"/>
        <v>750000</v>
      </c>
      <c r="G36" s="14" t="s">
        <v>6</v>
      </c>
      <c r="H36" s="15" t="s">
        <v>39</v>
      </c>
      <c r="I36">
        <v>2023</v>
      </c>
    </row>
    <row r="37" spans="1:9" x14ac:dyDescent="0.3">
      <c r="A37" s="16" t="s">
        <v>151</v>
      </c>
      <c r="B37" s="17">
        <v>1500</v>
      </c>
      <c r="C37" s="17">
        <f t="shared" si="0"/>
        <v>1500000</v>
      </c>
      <c r="D37" s="16"/>
      <c r="E37" s="17">
        <v>1500</v>
      </c>
      <c r="F37" s="17">
        <f t="shared" si="1"/>
        <v>1500000</v>
      </c>
      <c r="G37" s="14" t="s">
        <v>6</v>
      </c>
      <c r="H37" s="15" t="s">
        <v>39</v>
      </c>
      <c r="I37">
        <v>2023</v>
      </c>
    </row>
    <row r="38" spans="1:9" x14ac:dyDescent="0.3">
      <c r="A38" s="16" t="s">
        <v>152</v>
      </c>
      <c r="B38" s="17">
        <v>250</v>
      </c>
      <c r="C38" s="17">
        <f t="shared" si="0"/>
        <v>250000</v>
      </c>
      <c r="D38" s="16"/>
      <c r="E38" s="17">
        <v>250</v>
      </c>
      <c r="F38" s="17">
        <f t="shared" si="1"/>
        <v>250000</v>
      </c>
      <c r="G38" s="14" t="s">
        <v>6</v>
      </c>
      <c r="H38" s="15" t="s">
        <v>39</v>
      </c>
      <c r="I38">
        <v>2023</v>
      </c>
    </row>
    <row r="39" spans="1:9" x14ac:dyDescent="0.3">
      <c r="A39" s="16" t="s">
        <v>153</v>
      </c>
      <c r="B39" s="17">
        <v>175</v>
      </c>
      <c r="C39" s="17">
        <f t="shared" si="0"/>
        <v>175000</v>
      </c>
      <c r="D39" s="16"/>
      <c r="E39" s="17">
        <v>175</v>
      </c>
      <c r="F39" s="17">
        <f t="shared" si="1"/>
        <v>175000</v>
      </c>
      <c r="G39" s="14" t="s">
        <v>6</v>
      </c>
      <c r="H39" s="15" t="s">
        <v>39</v>
      </c>
      <c r="I39">
        <v>2023</v>
      </c>
    </row>
    <row r="40" spans="1:9" x14ac:dyDescent="0.3">
      <c r="A40" s="16" t="s">
        <v>154</v>
      </c>
      <c r="B40" s="17">
        <v>1000</v>
      </c>
      <c r="C40" s="17">
        <f t="shared" si="0"/>
        <v>1000000</v>
      </c>
      <c r="D40" s="16"/>
      <c r="E40" s="17">
        <v>1000</v>
      </c>
      <c r="F40" s="17">
        <f t="shared" si="1"/>
        <v>1000000</v>
      </c>
      <c r="G40" s="14" t="s">
        <v>6</v>
      </c>
      <c r="H40" s="15" t="s">
        <v>39</v>
      </c>
      <c r="I40">
        <v>2023</v>
      </c>
    </row>
    <row r="41" spans="1:9" x14ac:dyDescent="0.3">
      <c r="A41" s="16" t="s">
        <v>156</v>
      </c>
      <c r="B41" s="17">
        <v>1500</v>
      </c>
      <c r="C41" s="17">
        <f t="shared" si="0"/>
        <v>1500000</v>
      </c>
      <c r="D41" s="16"/>
      <c r="E41" s="17">
        <v>1500</v>
      </c>
      <c r="F41" s="17">
        <f t="shared" si="1"/>
        <v>1500000</v>
      </c>
      <c r="G41" s="14" t="s">
        <v>6</v>
      </c>
      <c r="H41" s="15" t="s">
        <v>155</v>
      </c>
      <c r="I41">
        <v>2023</v>
      </c>
    </row>
    <row r="42" spans="1:9" x14ac:dyDescent="0.3">
      <c r="A42" s="16" t="s">
        <v>158</v>
      </c>
      <c r="B42" s="17">
        <v>7000</v>
      </c>
      <c r="C42" s="17">
        <f t="shared" si="0"/>
        <v>7000000</v>
      </c>
      <c r="D42" s="16"/>
      <c r="E42" s="17">
        <v>7000</v>
      </c>
      <c r="F42" s="17">
        <f t="shared" si="1"/>
        <v>7000000</v>
      </c>
      <c r="G42" s="14" t="s">
        <v>6</v>
      </c>
      <c r="H42" s="15" t="s">
        <v>157</v>
      </c>
      <c r="I42">
        <v>2023</v>
      </c>
    </row>
    <row r="43" spans="1:9" x14ac:dyDescent="0.3">
      <c r="A43" s="16" t="s">
        <v>159</v>
      </c>
      <c r="B43" s="17">
        <v>30000</v>
      </c>
      <c r="C43" s="17">
        <f t="shared" si="0"/>
        <v>30000000</v>
      </c>
      <c r="D43" s="16"/>
      <c r="E43" s="17">
        <v>30000</v>
      </c>
      <c r="F43" s="17">
        <f t="shared" si="1"/>
        <v>30000000</v>
      </c>
      <c r="G43" s="14" t="s">
        <v>6</v>
      </c>
      <c r="H43" s="15" t="s">
        <v>157</v>
      </c>
      <c r="I43">
        <v>2023</v>
      </c>
    </row>
    <row r="44" spans="1:9" x14ac:dyDescent="0.3">
      <c r="A44" s="16" t="s">
        <v>160</v>
      </c>
      <c r="B44" s="17">
        <v>25000</v>
      </c>
      <c r="C44" s="17">
        <f t="shared" si="0"/>
        <v>25000000</v>
      </c>
      <c r="D44" s="16"/>
      <c r="E44" s="17">
        <v>25000</v>
      </c>
      <c r="F44" s="17">
        <f t="shared" si="1"/>
        <v>25000000</v>
      </c>
      <c r="G44" s="14" t="s">
        <v>6</v>
      </c>
      <c r="H44" s="15" t="s">
        <v>157</v>
      </c>
      <c r="I44">
        <v>2023</v>
      </c>
    </row>
    <row r="45" spans="1:9" x14ac:dyDescent="0.3">
      <c r="A45" s="16" t="s">
        <v>161</v>
      </c>
      <c r="B45" s="17">
        <v>20000</v>
      </c>
      <c r="C45" s="17">
        <f t="shared" si="0"/>
        <v>20000000</v>
      </c>
      <c r="D45" s="16"/>
      <c r="E45" s="17">
        <v>20000</v>
      </c>
      <c r="F45" s="17">
        <f t="shared" si="1"/>
        <v>20000000</v>
      </c>
      <c r="G45" s="14" t="s">
        <v>6</v>
      </c>
      <c r="H45" s="15" t="s">
        <v>157</v>
      </c>
      <c r="I45">
        <v>2023</v>
      </c>
    </row>
    <row r="46" spans="1:9" x14ac:dyDescent="0.3">
      <c r="A46" s="16" t="s">
        <v>162</v>
      </c>
      <c r="B46" s="17">
        <v>10000</v>
      </c>
      <c r="C46" s="17">
        <f t="shared" si="0"/>
        <v>10000000</v>
      </c>
      <c r="D46" s="16"/>
      <c r="E46" s="17">
        <v>10000</v>
      </c>
      <c r="F46" s="17">
        <f t="shared" si="1"/>
        <v>10000000</v>
      </c>
      <c r="G46" s="14" t="s">
        <v>6</v>
      </c>
      <c r="H46" s="15" t="s">
        <v>157</v>
      </c>
      <c r="I46">
        <v>2023</v>
      </c>
    </row>
    <row r="47" spans="1:9" x14ac:dyDescent="0.3">
      <c r="A47" s="16" t="s">
        <v>163</v>
      </c>
      <c r="B47" s="17">
        <v>15000</v>
      </c>
      <c r="C47" s="17">
        <f t="shared" si="0"/>
        <v>15000000</v>
      </c>
      <c r="D47" s="16"/>
      <c r="E47" s="17">
        <v>15000</v>
      </c>
      <c r="F47" s="17">
        <f t="shared" si="1"/>
        <v>15000000</v>
      </c>
      <c r="G47" s="14" t="s">
        <v>6</v>
      </c>
      <c r="H47" s="15" t="s">
        <v>157</v>
      </c>
      <c r="I47">
        <v>2023</v>
      </c>
    </row>
    <row r="48" spans="1:9" x14ac:dyDescent="0.3">
      <c r="A48" s="16" t="s">
        <v>164</v>
      </c>
      <c r="B48" s="17">
        <v>5000</v>
      </c>
      <c r="C48" s="17">
        <f t="shared" si="0"/>
        <v>5000000</v>
      </c>
      <c r="D48" s="16"/>
      <c r="E48" s="17">
        <v>5000</v>
      </c>
      <c r="F48" s="17">
        <f t="shared" si="1"/>
        <v>5000000</v>
      </c>
      <c r="G48" s="14" t="s">
        <v>6</v>
      </c>
      <c r="H48" s="15" t="s">
        <v>157</v>
      </c>
      <c r="I48">
        <v>2023</v>
      </c>
    </row>
    <row r="49" spans="1:9" x14ac:dyDescent="0.3">
      <c r="A49" s="16" t="s">
        <v>165</v>
      </c>
      <c r="B49" s="17">
        <v>26250</v>
      </c>
      <c r="C49" s="17">
        <f t="shared" si="0"/>
        <v>26250000</v>
      </c>
      <c r="D49" s="16"/>
      <c r="E49" s="17">
        <v>26250</v>
      </c>
      <c r="F49" s="17">
        <f t="shared" si="1"/>
        <v>26250000</v>
      </c>
      <c r="G49" s="14" t="s">
        <v>6</v>
      </c>
      <c r="H49" s="15" t="s">
        <v>157</v>
      </c>
      <c r="I49">
        <v>2023</v>
      </c>
    </row>
    <row r="50" spans="1:9" x14ac:dyDescent="0.3">
      <c r="A50" s="16" t="s">
        <v>166</v>
      </c>
      <c r="B50" s="17">
        <v>115000</v>
      </c>
      <c r="C50" s="17">
        <f t="shared" si="0"/>
        <v>115000000</v>
      </c>
      <c r="D50" s="16"/>
      <c r="E50" s="17">
        <v>115000</v>
      </c>
      <c r="F50" s="17">
        <f t="shared" si="1"/>
        <v>115000000</v>
      </c>
      <c r="G50" s="14" t="s">
        <v>70</v>
      </c>
      <c r="I50">
        <v>2023</v>
      </c>
    </row>
    <row r="51" spans="1:9" x14ac:dyDescent="0.3">
      <c r="A51" s="16" t="s">
        <v>168</v>
      </c>
      <c r="B51" s="17">
        <v>2124</v>
      </c>
      <c r="C51" s="17">
        <f t="shared" si="0"/>
        <v>2124000</v>
      </c>
      <c r="D51" s="16"/>
      <c r="E51" s="17">
        <v>2124</v>
      </c>
      <c r="F51" s="17">
        <f t="shared" si="1"/>
        <v>2124000</v>
      </c>
      <c r="G51" s="14" t="s">
        <v>70</v>
      </c>
      <c r="H51" s="15" t="s">
        <v>167</v>
      </c>
      <c r="I51">
        <v>2023</v>
      </c>
    </row>
    <row r="52" spans="1:9" x14ac:dyDescent="0.3">
      <c r="A52" s="16" t="s">
        <v>170</v>
      </c>
      <c r="B52" s="17">
        <v>46000</v>
      </c>
      <c r="C52" s="17">
        <f t="shared" si="0"/>
        <v>46000000</v>
      </c>
      <c r="D52" s="16"/>
      <c r="E52" s="17">
        <v>46000</v>
      </c>
      <c r="F52" s="17">
        <f t="shared" si="1"/>
        <v>46000000</v>
      </c>
      <c r="G52" s="14" t="s">
        <v>70</v>
      </c>
      <c r="H52" s="15" t="s">
        <v>169</v>
      </c>
      <c r="I52">
        <v>2023</v>
      </c>
    </row>
    <row r="53" spans="1:9" x14ac:dyDescent="0.3">
      <c r="A53" s="16" t="s">
        <v>171</v>
      </c>
      <c r="B53" s="17">
        <v>35000</v>
      </c>
      <c r="C53" s="17">
        <f t="shared" si="0"/>
        <v>35000000</v>
      </c>
      <c r="D53" s="16"/>
      <c r="E53" s="17">
        <v>35000</v>
      </c>
      <c r="F53" s="17">
        <f t="shared" si="1"/>
        <v>35000000</v>
      </c>
      <c r="G53" s="14" t="s">
        <v>70</v>
      </c>
      <c r="H53" s="15" t="s">
        <v>118</v>
      </c>
      <c r="I53">
        <v>2023</v>
      </c>
    </row>
    <row r="54" spans="1:9" x14ac:dyDescent="0.3">
      <c r="A54" s="16" t="s">
        <v>172</v>
      </c>
      <c r="B54" s="17">
        <v>25000</v>
      </c>
      <c r="C54" s="17">
        <f t="shared" si="0"/>
        <v>25000000</v>
      </c>
      <c r="D54" s="16"/>
      <c r="E54" s="17">
        <v>25000</v>
      </c>
      <c r="F54" s="17">
        <f t="shared" si="1"/>
        <v>25000000</v>
      </c>
      <c r="G54" s="14" t="s">
        <v>70</v>
      </c>
      <c r="H54" s="15" t="s">
        <v>118</v>
      </c>
      <c r="I54">
        <v>2023</v>
      </c>
    </row>
    <row r="55" spans="1:9" x14ac:dyDescent="0.3">
      <c r="A55" s="16" t="s">
        <v>173</v>
      </c>
      <c r="B55" s="17">
        <v>10000</v>
      </c>
      <c r="C55" s="17">
        <f t="shared" si="0"/>
        <v>10000000</v>
      </c>
      <c r="D55" s="16"/>
      <c r="E55" s="17">
        <v>10000</v>
      </c>
      <c r="F55" s="17">
        <f t="shared" si="1"/>
        <v>10000000</v>
      </c>
      <c r="G55" s="14" t="s">
        <v>70</v>
      </c>
      <c r="H55" s="15" t="s">
        <v>118</v>
      </c>
      <c r="I55">
        <v>2023</v>
      </c>
    </row>
    <row r="56" spans="1:9" x14ac:dyDescent="0.3">
      <c r="A56" s="16" t="s">
        <v>174</v>
      </c>
      <c r="B56" s="17">
        <v>195000</v>
      </c>
      <c r="C56" s="17">
        <f t="shared" si="0"/>
        <v>195000000</v>
      </c>
      <c r="D56" s="16"/>
      <c r="E56" s="17">
        <v>195000</v>
      </c>
      <c r="F56" s="17">
        <f t="shared" si="1"/>
        <v>195000000</v>
      </c>
      <c r="G56" s="14" t="s">
        <v>70</v>
      </c>
      <c r="H56" s="15" t="s">
        <v>118</v>
      </c>
      <c r="I56">
        <v>2023</v>
      </c>
    </row>
    <row r="57" spans="1:9" x14ac:dyDescent="0.3">
      <c r="A57" s="16" t="s">
        <v>175</v>
      </c>
      <c r="B57" s="17">
        <v>3750</v>
      </c>
      <c r="C57" s="17">
        <f t="shared" si="0"/>
        <v>3750000</v>
      </c>
      <c r="D57" s="16"/>
      <c r="E57" s="17">
        <v>3750</v>
      </c>
      <c r="F57" s="17">
        <f t="shared" si="1"/>
        <v>3750000</v>
      </c>
      <c r="G57" s="14" t="s">
        <v>70</v>
      </c>
      <c r="H57" s="15" t="s">
        <v>118</v>
      </c>
      <c r="I57">
        <v>2023</v>
      </c>
    </row>
    <row r="58" spans="1:9" x14ac:dyDescent="0.3">
      <c r="A58" s="16" t="s">
        <v>176</v>
      </c>
      <c r="B58" s="17">
        <v>9900000</v>
      </c>
      <c r="C58" s="17">
        <f t="shared" si="0"/>
        <v>9900000000</v>
      </c>
      <c r="D58" s="16"/>
      <c r="E58" s="17">
        <v>9900000</v>
      </c>
      <c r="F58" s="17">
        <f t="shared" si="1"/>
        <v>9900000000</v>
      </c>
      <c r="G58" s="14" t="s">
        <v>70</v>
      </c>
      <c r="H58" s="15" t="s">
        <v>7</v>
      </c>
      <c r="I58">
        <v>2023</v>
      </c>
    </row>
    <row r="59" spans="1:9" x14ac:dyDescent="0.3">
      <c r="A59" s="16" t="s">
        <v>177</v>
      </c>
      <c r="B59" s="17">
        <v>200000</v>
      </c>
      <c r="C59" s="17">
        <f t="shared" si="0"/>
        <v>200000000</v>
      </c>
      <c r="D59" s="16"/>
      <c r="E59" s="17">
        <v>200000</v>
      </c>
      <c r="F59" s="17">
        <f t="shared" si="1"/>
        <v>200000000</v>
      </c>
      <c r="G59" s="14" t="s">
        <v>70</v>
      </c>
      <c r="H59" s="15" t="s">
        <v>7</v>
      </c>
      <c r="I59">
        <v>2023</v>
      </c>
    </row>
    <row r="60" spans="1:9" x14ac:dyDescent="0.3">
      <c r="A60" s="16" t="s">
        <v>178</v>
      </c>
      <c r="B60" s="17">
        <v>198000</v>
      </c>
      <c r="C60" s="17">
        <f t="shared" si="0"/>
        <v>198000000</v>
      </c>
      <c r="D60" s="16"/>
      <c r="E60" s="17">
        <v>198000</v>
      </c>
      <c r="F60" s="17">
        <f t="shared" si="1"/>
        <v>198000000</v>
      </c>
      <c r="G60" s="14" t="s">
        <v>70</v>
      </c>
      <c r="H60" s="15" t="s">
        <v>7</v>
      </c>
      <c r="I60">
        <v>2023</v>
      </c>
    </row>
    <row r="61" spans="1:9" x14ac:dyDescent="0.3">
      <c r="A61" s="16" t="s">
        <v>179</v>
      </c>
      <c r="B61" s="16"/>
      <c r="C61" s="17">
        <f t="shared" si="0"/>
        <v>0</v>
      </c>
      <c r="D61" s="17">
        <v>4500000</v>
      </c>
      <c r="E61" s="17">
        <v>4500000</v>
      </c>
      <c r="F61" s="17">
        <f t="shared" si="1"/>
        <v>4500000000</v>
      </c>
      <c r="G61" s="14" t="s">
        <v>70</v>
      </c>
      <c r="H61" s="15" t="s">
        <v>7</v>
      </c>
      <c r="I61">
        <v>2023</v>
      </c>
    </row>
    <row r="62" spans="1:9" x14ac:dyDescent="0.3">
      <c r="A62" s="16" t="s">
        <v>180</v>
      </c>
      <c r="B62" s="17">
        <v>125000</v>
      </c>
      <c r="C62" s="17">
        <f t="shared" si="0"/>
        <v>125000000</v>
      </c>
      <c r="D62" s="16"/>
      <c r="E62" s="17">
        <v>125000</v>
      </c>
      <c r="F62" s="17">
        <f t="shared" si="1"/>
        <v>125000000</v>
      </c>
      <c r="G62" s="14" t="s">
        <v>70</v>
      </c>
      <c r="H62" s="15" t="s">
        <v>7</v>
      </c>
      <c r="I62">
        <v>2023</v>
      </c>
    </row>
    <row r="63" spans="1:9" x14ac:dyDescent="0.3">
      <c r="A63" s="16" t="s">
        <v>181</v>
      </c>
      <c r="B63" s="17">
        <v>250000</v>
      </c>
      <c r="C63" s="17">
        <f t="shared" si="0"/>
        <v>250000000</v>
      </c>
      <c r="D63" s="16"/>
      <c r="E63" s="17">
        <v>250000</v>
      </c>
      <c r="F63" s="17">
        <f t="shared" si="1"/>
        <v>250000000</v>
      </c>
      <c r="G63" s="14" t="s">
        <v>70</v>
      </c>
      <c r="H63" s="15" t="s">
        <v>7</v>
      </c>
      <c r="I63">
        <v>2023</v>
      </c>
    </row>
    <row r="64" spans="1:9" x14ac:dyDescent="0.3">
      <c r="A64" s="16" t="s">
        <v>182</v>
      </c>
      <c r="B64" s="17">
        <v>50000</v>
      </c>
      <c r="C64" s="17">
        <f t="shared" si="0"/>
        <v>50000000</v>
      </c>
      <c r="D64" s="16"/>
      <c r="E64" s="17">
        <v>50000</v>
      </c>
      <c r="F64" s="17">
        <f t="shared" si="1"/>
        <v>50000000</v>
      </c>
      <c r="G64" s="14" t="s">
        <v>70</v>
      </c>
      <c r="H64" s="15" t="s">
        <v>7</v>
      </c>
      <c r="I64">
        <v>2023</v>
      </c>
    </row>
    <row r="65" spans="1:9" x14ac:dyDescent="0.3">
      <c r="A65" s="16" t="s">
        <v>183</v>
      </c>
      <c r="B65" s="17">
        <v>7300</v>
      </c>
      <c r="C65" s="17">
        <f t="shared" si="0"/>
        <v>7300000</v>
      </c>
      <c r="D65" s="16"/>
      <c r="E65" s="17">
        <v>7300</v>
      </c>
      <c r="F65" s="17">
        <f t="shared" si="1"/>
        <v>7300000</v>
      </c>
      <c r="G65" s="14" t="s">
        <v>70</v>
      </c>
      <c r="H65" s="15" t="s">
        <v>7</v>
      </c>
      <c r="I65">
        <v>2023</v>
      </c>
    </row>
    <row r="66" spans="1:9" x14ac:dyDescent="0.3">
      <c r="A66" s="16" t="s">
        <v>184</v>
      </c>
      <c r="B66" s="17">
        <v>685</v>
      </c>
      <c r="C66" s="17">
        <f t="shared" si="0"/>
        <v>685000</v>
      </c>
      <c r="D66" s="16"/>
      <c r="E66" s="17">
        <v>685</v>
      </c>
      <c r="F66" s="17">
        <f t="shared" si="1"/>
        <v>685000</v>
      </c>
      <c r="G66" s="14" t="s">
        <v>70</v>
      </c>
      <c r="H66" s="15" t="s">
        <v>35</v>
      </c>
      <c r="I66">
        <v>2023</v>
      </c>
    </row>
    <row r="67" spans="1:9" x14ac:dyDescent="0.3">
      <c r="A67" s="16" t="s">
        <v>185</v>
      </c>
      <c r="B67" s="17">
        <v>445</v>
      </c>
      <c r="C67" s="17">
        <f t="shared" si="0"/>
        <v>445000</v>
      </c>
      <c r="D67" s="16"/>
      <c r="E67" s="17">
        <v>445</v>
      </c>
      <c r="F67" s="17">
        <f t="shared" si="1"/>
        <v>445000</v>
      </c>
      <c r="G67" s="14" t="s">
        <v>70</v>
      </c>
      <c r="H67" s="15" t="s">
        <v>35</v>
      </c>
      <c r="I67">
        <v>2023</v>
      </c>
    </row>
    <row r="68" spans="1:9" x14ac:dyDescent="0.3">
      <c r="A68" s="16" t="s">
        <v>178</v>
      </c>
      <c r="B68" s="17">
        <v>4700</v>
      </c>
      <c r="C68" s="17">
        <f t="shared" si="0"/>
        <v>4700000</v>
      </c>
      <c r="D68" s="16"/>
      <c r="E68" s="17">
        <v>4700</v>
      </c>
      <c r="F68" s="17">
        <f t="shared" si="1"/>
        <v>4700000</v>
      </c>
      <c r="G68" s="14" t="s">
        <v>70</v>
      </c>
      <c r="H68" s="15" t="s">
        <v>186</v>
      </c>
      <c r="I68">
        <v>2023</v>
      </c>
    </row>
    <row r="69" spans="1:9" x14ac:dyDescent="0.3">
      <c r="A69" s="16" t="s">
        <v>187</v>
      </c>
      <c r="B69" s="17">
        <v>10000</v>
      </c>
      <c r="C69" s="17">
        <f t="shared" si="0"/>
        <v>10000000</v>
      </c>
      <c r="D69" s="16"/>
      <c r="E69" s="17">
        <v>10000</v>
      </c>
      <c r="F69" s="17">
        <f t="shared" si="1"/>
        <v>10000000</v>
      </c>
      <c r="G69" s="14" t="s">
        <v>70</v>
      </c>
      <c r="H69" s="15" t="s">
        <v>186</v>
      </c>
      <c r="I69">
        <v>2023</v>
      </c>
    </row>
    <row r="70" spans="1:9" x14ac:dyDescent="0.3">
      <c r="A70" s="16" t="s">
        <v>188</v>
      </c>
      <c r="B70" s="17">
        <v>10000</v>
      </c>
      <c r="C70" s="17">
        <f t="shared" ref="C70:C96" si="2">B70*1000</f>
        <v>10000000</v>
      </c>
      <c r="D70" s="16"/>
      <c r="E70" s="17">
        <v>10000</v>
      </c>
      <c r="F70" s="17">
        <f t="shared" ref="F70:F96" si="3">E70*1000</f>
        <v>10000000</v>
      </c>
      <c r="G70" s="14" t="s">
        <v>70</v>
      </c>
      <c r="H70" s="15" t="s">
        <v>186</v>
      </c>
      <c r="I70">
        <v>2023</v>
      </c>
    </row>
    <row r="71" spans="1:9" x14ac:dyDescent="0.3">
      <c r="A71" s="16" t="s">
        <v>189</v>
      </c>
      <c r="B71" s="17">
        <v>3000</v>
      </c>
      <c r="C71" s="17">
        <f t="shared" si="2"/>
        <v>3000000</v>
      </c>
      <c r="D71" s="16"/>
      <c r="E71" s="17">
        <v>3000</v>
      </c>
      <c r="F71" s="17">
        <f t="shared" si="3"/>
        <v>3000000</v>
      </c>
      <c r="G71" s="14" t="s">
        <v>70</v>
      </c>
      <c r="H71" s="15" t="s">
        <v>39</v>
      </c>
      <c r="I71">
        <v>2023</v>
      </c>
    </row>
    <row r="72" spans="1:9" x14ac:dyDescent="0.3">
      <c r="A72" s="16" t="s">
        <v>190</v>
      </c>
      <c r="B72" s="17">
        <v>7000</v>
      </c>
      <c r="C72" s="17">
        <f t="shared" si="2"/>
        <v>7000000</v>
      </c>
      <c r="D72" s="16"/>
      <c r="E72" s="17">
        <v>7000</v>
      </c>
      <c r="F72" s="17">
        <f t="shared" si="3"/>
        <v>7000000</v>
      </c>
      <c r="G72" s="14" t="s">
        <v>70</v>
      </c>
      <c r="H72" s="15" t="s">
        <v>39</v>
      </c>
      <c r="I72">
        <v>2023</v>
      </c>
    </row>
    <row r="73" spans="1:9" x14ac:dyDescent="0.3">
      <c r="A73" s="16" t="s">
        <v>191</v>
      </c>
      <c r="B73" s="17">
        <v>2000</v>
      </c>
      <c r="C73" s="17">
        <f t="shared" si="2"/>
        <v>2000000</v>
      </c>
      <c r="D73" s="16"/>
      <c r="E73" s="17">
        <v>2000</v>
      </c>
      <c r="F73" s="17">
        <f t="shared" si="3"/>
        <v>2000000</v>
      </c>
      <c r="G73" s="14" t="s">
        <v>70</v>
      </c>
      <c r="H73" s="15" t="s">
        <v>39</v>
      </c>
      <c r="I73">
        <v>2023</v>
      </c>
    </row>
    <row r="74" spans="1:9" x14ac:dyDescent="0.3">
      <c r="A74" s="16" t="s">
        <v>192</v>
      </c>
      <c r="B74" s="17">
        <v>1000</v>
      </c>
      <c r="C74" s="17">
        <f t="shared" si="2"/>
        <v>1000000</v>
      </c>
      <c r="D74" s="16"/>
      <c r="E74" s="17">
        <v>1000</v>
      </c>
      <c r="F74" s="17">
        <f t="shared" si="3"/>
        <v>1000000</v>
      </c>
      <c r="G74" s="14" t="s">
        <v>70</v>
      </c>
      <c r="H74" s="15" t="s">
        <v>39</v>
      </c>
      <c r="I74">
        <v>2023</v>
      </c>
    </row>
    <row r="75" spans="1:9" x14ac:dyDescent="0.3">
      <c r="A75" s="16" t="s">
        <v>193</v>
      </c>
      <c r="B75" s="17">
        <v>438</v>
      </c>
      <c r="C75" s="17">
        <f t="shared" si="2"/>
        <v>438000</v>
      </c>
      <c r="D75" s="16"/>
      <c r="E75" s="17">
        <v>438</v>
      </c>
      <c r="F75" s="17">
        <f t="shared" si="3"/>
        <v>438000</v>
      </c>
      <c r="G75" s="14" t="s">
        <v>70</v>
      </c>
      <c r="H75" s="15" t="s">
        <v>39</v>
      </c>
      <c r="I75">
        <v>2023</v>
      </c>
    </row>
    <row r="76" spans="1:9" x14ac:dyDescent="0.3">
      <c r="A76" s="16" t="s">
        <v>194</v>
      </c>
      <c r="B76" s="17">
        <v>1000</v>
      </c>
      <c r="C76" s="17">
        <f t="shared" si="2"/>
        <v>1000000</v>
      </c>
      <c r="D76" s="16"/>
      <c r="E76" s="17">
        <v>1000</v>
      </c>
      <c r="F76" s="17">
        <f t="shared" si="3"/>
        <v>1000000</v>
      </c>
      <c r="G76" s="14" t="s">
        <v>70</v>
      </c>
      <c r="H76" s="15" t="s">
        <v>39</v>
      </c>
      <c r="I76">
        <v>2023</v>
      </c>
    </row>
    <row r="77" spans="1:9" x14ac:dyDescent="0.3">
      <c r="A77" s="16" t="s">
        <v>195</v>
      </c>
      <c r="B77" s="17">
        <v>4000</v>
      </c>
      <c r="C77" s="17">
        <f t="shared" si="2"/>
        <v>4000000</v>
      </c>
      <c r="D77" s="16"/>
      <c r="E77" s="17">
        <v>4000</v>
      </c>
      <c r="F77" s="17">
        <f t="shared" si="3"/>
        <v>4000000</v>
      </c>
      <c r="G77" s="14" t="s">
        <v>70</v>
      </c>
      <c r="H77" s="15" t="s">
        <v>39</v>
      </c>
      <c r="I77">
        <v>2023</v>
      </c>
    </row>
    <row r="78" spans="1:9" x14ac:dyDescent="0.3">
      <c r="A78" s="16" t="s">
        <v>196</v>
      </c>
      <c r="B78" s="17">
        <v>4000</v>
      </c>
      <c r="C78" s="17">
        <f t="shared" si="2"/>
        <v>4000000</v>
      </c>
      <c r="D78" s="16"/>
      <c r="E78" s="17">
        <v>4000</v>
      </c>
      <c r="F78" s="17">
        <f t="shared" si="3"/>
        <v>4000000</v>
      </c>
      <c r="G78" s="14" t="s">
        <v>70</v>
      </c>
      <c r="H78" s="15" t="s">
        <v>39</v>
      </c>
      <c r="I78">
        <v>2023</v>
      </c>
    </row>
    <row r="79" spans="1:9" x14ac:dyDescent="0.3">
      <c r="A79" s="16" t="s">
        <v>197</v>
      </c>
      <c r="B79" s="17">
        <v>30000</v>
      </c>
      <c r="C79" s="17">
        <f t="shared" si="2"/>
        <v>30000000</v>
      </c>
      <c r="D79" s="16"/>
      <c r="E79" s="17">
        <v>30000</v>
      </c>
      <c r="F79" s="17">
        <f t="shared" si="3"/>
        <v>30000000</v>
      </c>
      <c r="G79" s="14" t="s">
        <v>70</v>
      </c>
      <c r="H79" s="15" t="s">
        <v>39</v>
      </c>
      <c r="I79">
        <v>2023</v>
      </c>
    </row>
    <row r="80" spans="1:9" x14ac:dyDescent="0.3">
      <c r="A80" s="16" t="s">
        <v>198</v>
      </c>
      <c r="B80" s="17">
        <v>500</v>
      </c>
      <c r="C80" s="17">
        <f t="shared" si="2"/>
        <v>500000</v>
      </c>
      <c r="D80" s="16"/>
      <c r="E80" s="17">
        <v>500</v>
      </c>
      <c r="F80" s="17">
        <f t="shared" si="3"/>
        <v>500000</v>
      </c>
      <c r="G80" s="14" t="s">
        <v>70</v>
      </c>
      <c r="H80" s="15" t="s">
        <v>39</v>
      </c>
      <c r="I80">
        <v>2023</v>
      </c>
    </row>
    <row r="81" spans="1:9" x14ac:dyDescent="0.3">
      <c r="A81" s="16" t="s">
        <v>199</v>
      </c>
      <c r="B81" s="17">
        <v>6000</v>
      </c>
      <c r="C81" s="17">
        <f t="shared" si="2"/>
        <v>6000000</v>
      </c>
      <c r="D81" s="16"/>
      <c r="E81" s="17">
        <v>6000</v>
      </c>
      <c r="F81" s="17">
        <f t="shared" si="3"/>
        <v>6000000</v>
      </c>
      <c r="G81" s="14" t="s">
        <v>70</v>
      </c>
      <c r="H81" s="15" t="s">
        <v>39</v>
      </c>
      <c r="I81">
        <v>2023</v>
      </c>
    </row>
    <row r="82" spans="1:9" x14ac:dyDescent="0.3">
      <c r="A82" s="16" t="s">
        <v>200</v>
      </c>
      <c r="B82" s="17">
        <v>2000</v>
      </c>
      <c r="C82" s="17">
        <f t="shared" si="2"/>
        <v>2000000</v>
      </c>
      <c r="D82" s="16"/>
      <c r="E82" s="17">
        <v>2000</v>
      </c>
      <c r="F82" s="17">
        <f t="shared" si="3"/>
        <v>2000000</v>
      </c>
      <c r="G82" s="14" t="s">
        <v>70</v>
      </c>
      <c r="H82" s="15" t="s">
        <v>39</v>
      </c>
      <c r="I82">
        <v>2023</v>
      </c>
    </row>
    <row r="83" spans="1:9" x14ac:dyDescent="0.3">
      <c r="A83" s="16" t="s">
        <v>202</v>
      </c>
      <c r="B83" s="17">
        <v>1500</v>
      </c>
      <c r="C83" s="17">
        <f t="shared" si="2"/>
        <v>1500000</v>
      </c>
      <c r="D83" s="16"/>
      <c r="E83" s="17">
        <v>1500</v>
      </c>
      <c r="F83" s="17">
        <f t="shared" si="3"/>
        <v>1500000</v>
      </c>
      <c r="G83" s="14" t="s">
        <v>70</v>
      </c>
      <c r="H83" s="15" t="s">
        <v>201</v>
      </c>
      <c r="I83">
        <v>2023</v>
      </c>
    </row>
    <row r="84" spans="1:9" x14ac:dyDescent="0.3">
      <c r="A84" s="16" t="s">
        <v>203</v>
      </c>
      <c r="B84" s="17">
        <v>60000</v>
      </c>
      <c r="C84" s="17">
        <f t="shared" si="2"/>
        <v>60000000</v>
      </c>
      <c r="D84" s="16"/>
      <c r="E84" s="17">
        <v>60000</v>
      </c>
      <c r="F84" s="17">
        <f t="shared" si="3"/>
        <v>60000000</v>
      </c>
      <c r="G84" s="14" t="s">
        <v>70</v>
      </c>
      <c r="H84" s="15" t="s">
        <v>157</v>
      </c>
      <c r="I84">
        <v>2023</v>
      </c>
    </row>
    <row r="85" spans="1:9" x14ac:dyDescent="0.3">
      <c r="A85" s="16" t="s">
        <v>204</v>
      </c>
      <c r="B85" s="17">
        <v>50000</v>
      </c>
      <c r="C85" s="17">
        <f t="shared" si="2"/>
        <v>50000000</v>
      </c>
      <c r="D85" s="16"/>
      <c r="E85" s="17">
        <v>50000</v>
      </c>
      <c r="F85" s="17">
        <f t="shared" si="3"/>
        <v>50000000</v>
      </c>
      <c r="G85" s="14" t="s">
        <v>70</v>
      </c>
      <c r="H85" s="15" t="s">
        <v>157</v>
      </c>
      <c r="I85">
        <v>2023</v>
      </c>
    </row>
    <row r="86" spans="1:9" x14ac:dyDescent="0.3">
      <c r="A86" s="16" t="s">
        <v>205</v>
      </c>
      <c r="B86" s="17">
        <v>250000</v>
      </c>
      <c r="C86" s="17">
        <f t="shared" si="2"/>
        <v>250000000</v>
      </c>
      <c r="D86" s="16"/>
      <c r="E86" s="17">
        <v>250000</v>
      </c>
      <c r="F86" s="17">
        <f t="shared" si="3"/>
        <v>250000000</v>
      </c>
      <c r="G86" s="14" t="s">
        <v>70</v>
      </c>
      <c r="H86" s="15" t="s">
        <v>157</v>
      </c>
      <c r="I86">
        <v>2023</v>
      </c>
    </row>
    <row r="87" spans="1:9" x14ac:dyDescent="0.3">
      <c r="A87" s="16" t="s">
        <v>206</v>
      </c>
      <c r="B87" s="17">
        <v>150000</v>
      </c>
      <c r="C87" s="17">
        <f t="shared" si="2"/>
        <v>150000000</v>
      </c>
      <c r="D87" s="16"/>
      <c r="E87" s="17">
        <v>150000</v>
      </c>
      <c r="F87" s="17">
        <f t="shared" si="3"/>
        <v>150000000</v>
      </c>
      <c r="G87" s="14" t="s">
        <v>70</v>
      </c>
      <c r="H87" s="15" t="s">
        <v>157</v>
      </c>
      <c r="I87">
        <v>2023</v>
      </c>
    </row>
    <row r="88" spans="1:9" x14ac:dyDescent="0.3">
      <c r="A88" s="16" t="s">
        <v>207</v>
      </c>
      <c r="B88" s="17">
        <v>20000</v>
      </c>
      <c r="C88" s="17">
        <f t="shared" si="2"/>
        <v>20000000</v>
      </c>
      <c r="D88" s="16"/>
      <c r="E88" s="17">
        <v>20000</v>
      </c>
      <c r="F88" s="17">
        <f t="shared" si="3"/>
        <v>20000000</v>
      </c>
      <c r="G88" s="14" t="s">
        <v>70</v>
      </c>
      <c r="H88" s="15" t="s">
        <v>157</v>
      </c>
      <c r="I88">
        <v>2023</v>
      </c>
    </row>
    <row r="89" spans="1:9" x14ac:dyDescent="0.3">
      <c r="A89" s="16" t="s">
        <v>208</v>
      </c>
      <c r="B89" s="17">
        <v>100000</v>
      </c>
      <c r="C89" s="17">
        <f t="shared" si="2"/>
        <v>100000000</v>
      </c>
      <c r="D89" s="16"/>
      <c r="E89" s="17">
        <v>100000</v>
      </c>
      <c r="F89" s="17">
        <f t="shared" si="3"/>
        <v>100000000</v>
      </c>
      <c r="G89" s="14" t="s">
        <v>70</v>
      </c>
      <c r="H89" s="15" t="s">
        <v>157</v>
      </c>
      <c r="I89">
        <v>2023</v>
      </c>
    </row>
    <row r="90" spans="1:9" x14ac:dyDescent="0.3">
      <c r="A90" s="16" t="s">
        <v>209</v>
      </c>
      <c r="B90" s="17">
        <v>80000</v>
      </c>
      <c r="C90" s="17">
        <f t="shared" si="2"/>
        <v>80000000</v>
      </c>
      <c r="D90" s="16"/>
      <c r="E90" s="17">
        <v>80000</v>
      </c>
      <c r="F90" s="17">
        <f t="shared" si="3"/>
        <v>80000000</v>
      </c>
      <c r="G90" s="14" t="s">
        <v>70</v>
      </c>
      <c r="H90" s="15" t="s">
        <v>157</v>
      </c>
      <c r="I90">
        <v>2023</v>
      </c>
    </row>
    <row r="91" spans="1:9" x14ac:dyDescent="0.3">
      <c r="A91" s="16" t="s">
        <v>210</v>
      </c>
      <c r="B91" s="17">
        <v>30000</v>
      </c>
      <c r="C91" s="17">
        <f t="shared" si="2"/>
        <v>30000000</v>
      </c>
      <c r="D91" s="16"/>
      <c r="E91" s="17">
        <v>30000</v>
      </c>
      <c r="F91" s="17">
        <f t="shared" si="3"/>
        <v>30000000</v>
      </c>
      <c r="G91" s="14" t="s">
        <v>70</v>
      </c>
      <c r="H91" s="15" t="s">
        <v>157</v>
      </c>
      <c r="I91">
        <v>2023</v>
      </c>
    </row>
    <row r="92" spans="1:9" x14ac:dyDescent="0.3">
      <c r="A92" s="16" t="s">
        <v>211</v>
      </c>
      <c r="B92" s="17">
        <v>5000</v>
      </c>
      <c r="C92" s="17">
        <f t="shared" si="2"/>
        <v>5000000</v>
      </c>
      <c r="D92" s="16"/>
      <c r="E92" s="17">
        <v>5000</v>
      </c>
      <c r="F92" s="17">
        <f t="shared" si="3"/>
        <v>5000000</v>
      </c>
      <c r="G92" s="14" t="s">
        <v>70</v>
      </c>
      <c r="H92" s="15" t="s">
        <v>157</v>
      </c>
      <c r="I92">
        <v>2023</v>
      </c>
    </row>
    <row r="93" spans="1:9" x14ac:dyDescent="0.3">
      <c r="A93" s="16" t="s">
        <v>212</v>
      </c>
      <c r="B93" s="17">
        <v>225000</v>
      </c>
      <c r="C93" s="17">
        <f t="shared" si="2"/>
        <v>225000000</v>
      </c>
      <c r="D93" s="16"/>
      <c r="E93" s="17">
        <v>225000</v>
      </c>
      <c r="F93" s="17">
        <f t="shared" si="3"/>
        <v>225000000</v>
      </c>
      <c r="G93" s="14" t="s">
        <v>70</v>
      </c>
      <c r="H93" s="15" t="s">
        <v>157</v>
      </c>
      <c r="I93">
        <v>2023</v>
      </c>
    </row>
    <row r="94" spans="1:9" x14ac:dyDescent="0.3">
      <c r="A94" s="16" t="s">
        <v>213</v>
      </c>
      <c r="B94" s="17">
        <v>40000</v>
      </c>
      <c r="C94" s="17">
        <f t="shared" si="2"/>
        <v>40000000</v>
      </c>
      <c r="D94" s="16"/>
      <c r="E94" s="17">
        <v>40000</v>
      </c>
      <c r="F94" s="17">
        <f t="shared" si="3"/>
        <v>40000000</v>
      </c>
      <c r="G94" s="14" t="s">
        <v>70</v>
      </c>
      <c r="H94" s="15" t="s">
        <v>157</v>
      </c>
      <c r="I94">
        <v>2023</v>
      </c>
    </row>
    <row r="95" spans="1:9" x14ac:dyDescent="0.3">
      <c r="A95" s="16" t="s">
        <v>214</v>
      </c>
      <c r="B95" s="17">
        <v>40000</v>
      </c>
      <c r="C95" s="17">
        <f t="shared" si="2"/>
        <v>40000000</v>
      </c>
      <c r="D95" s="16"/>
      <c r="E95" s="17">
        <v>40000</v>
      </c>
      <c r="F95" s="17">
        <f t="shared" si="3"/>
        <v>40000000</v>
      </c>
      <c r="G95" s="14" t="s">
        <v>70</v>
      </c>
      <c r="H95" s="15" t="s">
        <v>157</v>
      </c>
      <c r="I95">
        <v>2023</v>
      </c>
    </row>
    <row r="96" spans="1:9" x14ac:dyDescent="0.3">
      <c r="A96" s="16" t="s">
        <v>215</v>
      </c>
      <c r="B96" s="17">
        <v>13000</v>
      </c>
      <c r="C96" s="17">
        <f t="shared" si="2"/>
        <v>13000000</v>
      </c>
      <c r="D96" s="16"/>
      <c r="E96" s="17">
        <v>13000</v>
      </c>
      <c r="F96" s="17">
        <f t="shared" si="3"/>
        <v>13000000</v>
      </c>
      <c r="G96" s="14" t="s">
        <v>70</v>
      </c>
      <c r="H96" s="15" t="s">
        <v>157</v>
      </c>
      <c r="I96">
        <v>2023</v>
      </c>
    </row>
    <row r="97" spans="1:6" x14ac:dyDescent="0.3">
      <c r="A97" s="12"/>
      <c r="B97" s="12"/>
      <c r="C97" s="12"/>
      <c r="D97" s="12"/>
      <c r="E97" s="12"/>
      <c r="F97" s="12"/>
    </row>
  </sheetData>
  <autoFilter ref="A3:I96" xr:uid="{4D47478D-3B0A-409D-B4D0-F7822B1F1F92}">
    <filterColumn colId="1" showButton="0"/>
    <filterColumn colId="2" showButton="0"/>
    <filterColumn colId="3" showButton="0"/>
  </autoFilter>
  <mergeCells count="1">
    <mergeCell ref="B3: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6B8C-6801-48CC-A47C-4F4F6473837B}">
  <dimension ref="A3:C19"/>
  <sheetViews>
    <sheetView workbookViewId="0">
      <selection activeCell="B19" sqref="B19"/>
    </sheetView>
  </sheetViews>
  <sheetFormatPr defaultRowHeight="14.4" x14ac:dyDescent="0.3"/>
  <cols>
    <col min="1" max="1" width="51.6640625" bestFit="1" customWidth="1"/>
    <col min="2" max="2" width="19.6640625" bestFit="1" customWidth="1"/>
    <col min="3" max="3" width="15.5546875" bestFit="1" customWidth="1"/>
    <col min="4" max="4" width="51.6640625" bestFit="1" customWidth="1"/>
    <col min="5" max="5" width="37.44140625" bestFit="1" customWidth="1"/>
    <col min="6" max="6" width="17.33203125" bestFit="1" customWidth="1"/>
    <col min="7" max="7" width="28.33203125" bestFit="1" customWidth="1"/>
    <col min="8" max="8" width="40" bestFit="1" customWidth="1"/>
    <col min="9" max="9" width="28.88671875" bestFit="1" customWidth="1"/>
    <col min="10" max="10" width="28.5546875" bestFit="1" customWidth="1"/>
    <col min="11" max="11" width="24.88671875" bestFit="1" customWidth="1"/>
    <col min="12" max="12" width="25.33203125" bestFit="1" customWidth="1"/>
    <col min="13" max="13" width="23.44140625" bestFit="1" customWidth="1"/>
    <col min="14" max="14" width="32.109375" bestFit="1" customWidth="1"/>
    <col min="15" max="15" width="29.6640625" bestFit="1" customWidth="1"/>
    <col min="16" max="16" width="20.88671875" bestFit="1" customWidth="1"/>
    <col min="17" max="17" width="15.33203125" bestFit="1" customWidth="1"/>
  </cols>
  <sheetData>
    <row r="3" spans="1:3" x14ac:dyDescent="0.3">
      <c r="A3" s="21" t="s">
        <v>220</v>
      </c>
      <c r="B3" t="s">
        <v>226</v>
      </c>
      <c r="C3" t="s">
        <v>221</v>
      </c>
    </row>
    <row r="4" spans="1:3" x14ac:dyDescent="0.3">
      <c r="A4" s="22" t="s">
        <v>157</v>
      </c>
      <c r="B4" s="28">
        <v>1201250</v>
      </c>
      <c r="C4" s="28">
        <v>21</v>
      </c>
    </row>
    <row r="5" spans="1:3" x14ac:dyDescent="0.3">
      <c r="A5" s="22" t="s">
        <v>222</v>
      </c>
      <c r="B5" s="28">
        <v>115000</v>
      </c>
      <c r="C5" s="28">
        <v>1</v>
      </c>
    </row>
    <row r="6" spans="1:3" x14ac:dyDescent="0.3">
      <c r="A6" s="22" t="s">
        <v>167</v>
      </c>
      <c r="B6" s="28">
        <v>2124</v>
      </c>
      <c r="C6" s="28">
        <v>1</v>
      </c>
    </row>
    <row r="7" spans="1:3" x14ac:dyDescent="0.3">
      <c r="A7" s="22" t="s">
        <v>169</v>
      </c>
      <c r="B7" s="28">
        <v>46000</v>
      </c>
      <c r="C7" s="28">
        <v>1</v>
      </c>
    </row>
    <row r="8" spans="1:3" x14ac:dyDescent="0.3">
      <c r="A8" s="22" t="s">
        <v>71</v>
      </c>
      <c r="B8" s="28">
        <v>2269550</v>
      </c>
      <c r="C8" s="28">
        <v>7</v>
      </c>
    </row>
    <row r="9" spans="1:3" x14ac:dyDescent="0.3">
      <c r="A9" s="22" t="s">
        <v>73</v>
      </c>
      <c r="B9" s="28">
        <v>1100000</v>
      </c>
      <c r="C9" s="28">
        <v>1</v>
      </c>
    </row>
    <row r="10" spans="1:3" x14ac:dyDescent="0.3">
      <c r="A10" s="22" t="s">
        <v>7</v>
      </c>
      <c r="B10" s="28">
        <v>9248245300</v>
      </c>
      <c r="C10" s="28">
        <v>73</v>
      </c>
    </row>
    <row r="11" spans="1:3" x14ac:dyDescent="0.3">
      <c r="A11" s="22" t="s">
        <v>35</v>
      </c>
      <c r="B11" s="28">
        <v>1311430</v>
      </c>
      <c r="C11" s="28">
        <v>6</v>
      </c>
    </row>
    <row r="12" spans="1:3" x14ac:dyDescent="0.3">
      <c r="A12" s="22" t="s">
        <v>91</v>
      </c>
      <c r="B12" s="28">
        <v>975000</v>
      </c>
      <c r="C12" s="28">
        <v>3</v>
      </c>
    </row>
    <row r="13" spans="1:3" x14ac:dyDescent="0.3">
      <c r="A13" s="22" t="s">
        <v>186</v>
      </c>
      <c r="B13" s="28">
        <v>24700</v>
      </c>
      <c r="C13" s="28">
        <v>3</v>
      </c>
    </row>
    <row r="14" spans="1:3" x14ac:dyDescent="0.3">
      <c r="A14" s="22" t="s">
        <v>37</v>
      </c>
      <c r="B14" s="28">
        <v>750000</v>
      </c>
      <c r="C14" s="28">
        <v>1</v>
      </c>
    </row>
    <row r="15" spans="1:3" x14ac:dyDescent="0.3">
      <c r="A15" s="22" t="s">
        <v>39</v>
      </c>
      <c r="B15" s="28">
        <v>557055563</v>
      </c>
      <c r="C15" s="28">
        <v>90</v>
      </c>
    </row>
    <row r="16" spans="1:3" x14ac:dyDescent="0.3">
      <c r="A16" s="22" t="s">
        <v>201</v>
      </c>
      <c r="B16" s="28">
        <v>1500</v>
      </c>
      <c r="C16" s="28">
        <v>1</v>
      </c>
    </row>
    <row r="17" spans="1:3" x14ac:dyDescent="0.3">
      <c r="A17" s="22" t="s">
        <v>68</v>
      </c>
      <c r="B17" s="28">
        <v>5000000</v>
      </c>
      <c r="C17" s="28">
        <v>1</v>
      </c>
    </row>
    <row r="18" spans="1:3" x14ac:dyDescent="0.3">
      <c r="A18" s="22" t="s">
        <v>155</v>
      </c>
      <c r="B18" s="28">
        <v>1500</v>
      </c>
      <c r="C18" s="28">
        <v>1</v>
      </c>
    </row>
    <row r="19" spans="1:3" x14ac:dyDescent="0.3">
      <c r="A19" s="22" t="s">
        <v>112</v>
      </c>
      <c r="B19" s="28">
        <v>9818098917</v>
      </c>
      <c r="C19" s="28">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263B3-7030-4D11-8A7E-9D33C9A3B94B}">
  <dimension ref="A1:K212"/>
  <sheetViews>
    <sheetView workbookViewId="0">
      <selection activeCell="F2" sqref="F2"/>
    </sheetView>
  </sheetViews>
  <sheetFormatPr defaultRowHeight="14.4" x14ac:dyDescent="0.3"/>
  <cols>
    <col min="1" max="1" width="87.88671875" customWidth="1"/>
    <col min="2" max="2" width="11.33203125" customWidth="1"/>
    <col min="3" max="3" width="16" customWidth="1"/>
    <col min="4" max="4" width="16.44140625" style="27" customWidth="1"/>
    <col min="5" max="8" width="17.109375" style="27" customWidth="1"/>
    <col min="10" max="10" width="37.6640625" customWidth="1"/>
  </cols>
  <sheetData>
    <row r="1" spans="1:11" ht="40.5" customHeight="1" x14ac:dyDescent="0.3">
      <c r="A1" s="35" t="s">
        <v>2</v>
      </c>
      <c r="B1" s="34" t="s">
        <v>229</v>
      </c>
      <c r="C1" s="19" t="s">
        <v>3</v>
      </c>
      <c r="D1" s="24" t="s">
        <v>4</v>
      </c>
      <c r="E1" s="24" t="s">
        <v>5</v>
      </c>
      <c r="F1" s="24" t="s">
        <v>223</v>
      </c>
      <c r="G1" s="24" t="s">
        <v>225</v>
      </c>
      <c r="H1" s="33" t="s">
        <v>228</v>
      </c>
      <c r="I1" s="19" t="s">
        <v>216</v>
      </c>
      <c r="J1" s="20" t="s">
        <v>217</v>
      </c>
      <c r="K1" s="20" t="s">
        <v>218</v>
      </c>
    </row>
    <row r="2" spans="1:11" x14ac:dyDescent="0.3">
      <c r="A2" s="29" t="s">
        <v>203</v>
      </c>
      <c r="B2" s="29"/>
      <c r="C2" s="29"/>
      <c r="D2" s="30"/>
      <c r="E2" s="30"/>
      <c r="F2" s="27">
        <v>60000</v>
      </c>
      <c r="G2" s="26">
        <f t="shared" ref="G2:G65" si="0">SUM(C2:F2)</f>
        <v>60000</v>
      </c>
      <c r="H2" s="26">
        <f>SUM(C2:F2)</f>
        <v>60000</v>
      </c>
      <c r="I2" t="s">
        <v>70</v>
      </c>
      <c r="J2" s="29" t="s">
        <v>157</v>
      </c>
      <c r="K2" t="s">
        <v>223</v>
      </c>
    </row>
    <row r="3" spans="1:11" x14ac:dyDescent="0.3">
      <c r="A3" s="29" t="s">
        <v>184</v>
      </c>
      <c r="B3" s="29"/>
      <c r="C3" s="29"/>
      <c r="D3" s="30"/>
      <c r="E3" s="30"/>
      <c r="F3" s="27">
        <v>685</v>
      </c>
      <c r="G3" s="26">
        <f t="shared" si="0"/>
        <v>685</v>
      </c>
      <c r="H3" s="26">
        <f t="shared" ref="H3:H66" si="1">SUM(C3:F3)</f>
        <v>685</v>
      </c>
      <c r="I3" t="s">
        <v>70</v>
      </c>
      <c r="J3" s="29" t="s">
        <v>35</v>
      </c>
      <c r="K3" t="s">
        <v>223</v>
      </c>
    </row>
    <row r="4" spans="1:11" x14ac:dyDescent="0.3">
      <c r="A4" s="36" t="s">
        <v>75</v>
      </c>
      <c r="B4" s="9"/>
      <c r="C4" s="9"/>
      <c r="D4" s="25"/>
      <c r="E4" s="25">
        <v>1106572</v>
      </c>
      <c r="F4" s="26"/>
      <c r="G4" s="26">
        <f t="shared" si="0"/>
        <v>1106572</v>
      </c>
      <c r="H4" s="26">
        <f t="shared" si="1"/>
        <v>1106572</v>
      </c>
      <c r="I4" t="s">
        <v>70</v>
      </c>
      <c r="J4" s="7" t="s">
        <v>7</v>
      </c>
      <c r="K4" t="s">
        <v>219</v>
      </c>
    </row>
    <row r="5" spans="1:11" x14ac:dyDescent="0.3">
      <c r="A5" s="29" t="s">
        <v>189</v>
      </c>
      <c r="B5" s="29"/>
      <c r="C5" s="29"/>
      <c r="D5" s="30"/>
      <c r="E5" s="30"/>
      <c r="F5" s="27">
        <v>3000</v>
      </c>
      <c r="G5" s="26">
        <f t="shared" si="0"/>
        <v>3000</v>
      </c>
      <c r="H5" s="26">
        <f t="shared" si="1"/>
        <v>3000</v>
      </c>
      <c r="I5" t="s">
        <v>70</v>
      </c>
      <c r="J5" s="29" t="s">
        <v>39</v>
      </c>
      <c r="K5" t="s">
        <v>223</v>
      </c>
    </row>
    <row r="6" spans="1:11" x14ac:dyDescent="0.3">
      <c r="A6" s="29" t="s">
        <v>204</v>
      </c>
      <c r="B6" s="29"/>
      <c r="C6" s="29"/>
      <c r="D6" s="30"/>
      <c r="E6" s="30"/>
      <c r="F6" s="27">
        <v>50000</v>
      </c>
      <c r="G6" s="26">
        <f t="shared" si="0"/>
        <v>50000</v>
      </c>
      <c r="H6" s="26">
        <f t="shared" si="1"/>
        <v>50000</v>
      </c>
      <c r="I6" t="s">
        <v>70</v>
      </c>
      <c r="J6" s="29" t="s">
        <v>157</v>
      </c>
      <c r="K6" t="s">
        <v>223</v>
      </c>
    </row>
    <row r="7" spans="1:11" x14ac:dyDescent="0.3">
      <c r="A7" s="29" t="s">
        <v>205</v>
      </c>
      <c r="B7" s="29"/>
      <c r="C7" s="29"/>
      <c r="D7" s="30"/>
      <c r="E7" s="30"/>
      <c r="F7" s="27">
        <v>250000</v>
      </c>
      <c r="G7" s="26">
        <f t="shared" si="0"/>
        <v>250000</v>
      </c>
      <c r="H7" s="26">
        <f t="shared" si="1"/>
        <v>250000</v>
      </c>
      <c r="I7" t="s">
        <v>70</v>
      </c>
      <c r="J7" s="29" t="s">
        <v>157</v>
      </c>
      <c r="K7" t="s">
        <v>223</v>
      </c>
    </row>
    <row r="8" spans="1:11" x14ac:dyDescent="0.3">
      <c r="A8" s="36" t="s">
        <v>8</v>
      </c>
      <c r="B8" s="9"/>
      <c r="C8" s="9"/>
      <c r="D8" s="25">
        <v>46000000</v>
      </c>
      <c r="E8" s="25"/>
      <c r="F8" s="26"/>
      <c r="G8" s="26">
        <f t="shared" si="0"/>
        <v>46000000</v>
      </c>
      <c r="H8" s="26">
        <f t="shared" si="1"/>
        <v>46000000</v>
      </c>
      <c r="I8" s="2" t="s">
        <v>6</v>
      </c>
      <c r="J8" s="7" t="s">
        <v>7</v>
      </c>
      <c r="K8" t="s">
        <v>219</v>
      </c>
    </row>
    <row r="9" spans="1:11" x14ac:dyDescent="0.3">
      <c r="A9" s="36" t="s">
        <v>8</v>
      </c>
      <c r="B9" s="9"/>
      <c r="C9" s="9"/>
      <c r="D9" s="25"/>
      <c r="E9" s="25">
        <v>46396000</v>
      </c>
      <c r="F9" s="26"/>
      <c r="G9" s="26">
        <f t="shared" si="0"/>
        <v>46396000</v>
      </c>
      <c r="H9" s="26">
        <f t="shared" si="1"/>
        <v>46396000</v>
      </c>
      <c r="I9" t="s">
        <v>70</v>
      </c>
      <c r="J9" s="7" t="s">
        <v>7</v>
      </c>
      <c r="K9" t="s">
        <v>219</v>
      </c>
    </row>
    <row r="10" spans="1:11" x14ac:dyDescent="0.3">
      <c r="A10" s="36" t="s">
        <v>40</v>
      </c>
      <c r="B10" s="9"/>
      <c r="C10" s="10">
        <v>500000</v>
      </c>
      <c r="D10" s="25"/>
      <c r="E10" s="25"/>
      <c r="F10" s="26"/>
      <c r="G10" s="26">
        <f t="shared" si="0"/>
        <v>500000</v>
      </c>
      <c r="H10" s="26">
        <f t="shared" si="1"/>
        <v>500000</v>
      </c>
      <c r="I10" s="2" t="s">
        <v>6</v>
      </c>
      <c r="J10" s="7" t="s">
        <v>39</v>
      </c>
      <c r="K10" t="s">
        <v>219</v>
      </c>
    </row>
    <row r="11" spans="1:11" x14ac:dyDescent="0.3">
      <c r="A11" s="29" t="s">
        <v>122</v>
      </c>
      <c r="B11" s="29"/>
      <c r="C11" s="29"/>
      <c r="D11" s="30"/>
      <c r="E11" s="30"/>
      <c r="F11" s="27">
        <v>1000</v>
      </c>
      <c r="G11" s="26">
        <f t="shared" si="0"/>
        <v>1000</v>
      </c>
      <c r="H11" s="26">
        <f t="shared" si="1"/>
        <v>1000</v>
      </c>
      <c r="I11" t="s">
        <v>6</v>
      </c>
      <c r="J11" s="29" t="s">
        <v>39</v>
      </c>
      <c r="K11" t="s">
        <v>223</v>
      </c>
    </row>
    <row r="12" spans="1:11" x14ac:dyDescent="0.3">
      <c r="A12" s="36" t="s">
        <v>95</v>
      </c>
      <c r="B12" s="9"/>
      <c r="C12" s="9"/>
      <c r="D12" s="25"/>
      <c r="E12" s="25">
        <v>100000</v>
      </c>
      <c r="F12" s="26"/>
      <c r="G12" s="26">
        <f t="shared" si="0"/>
        <v>100000</v>
      </c>
      <c r="H12" s="26">
        <f t="shared" si="1"/>
        <v>100000</v>
      </c>
      <c r="I12" t="s">
        <v>70</v>
      </c>
      <c r="J12" s="7" t="s">
        <v>39</v>
      </c>
      <c r="K12" t="s">
        <v>219</v>
      </c>
    </row>
    <row r="13" spans="1:11" x14ac:dyDescent="0.3">
      <c r="A13" s="29" t="s">
        <v>176</v>
      </c>
      <c r="B13" s="29"/>
      <c r="C13" s="29"/>
      <c r="D13" s="30"/>
      <c r="E13" s="30"/>
      <c r="F13" s="27">
        <v>9900000</v>
      </c>
      <c r="G13" s="26">
        <f t="shared" si="0"/>
        <v>9900000</v>
      </c>
      <c r="H13" s="26">
        <f t="shared" si="1"/>
        <v>9900000</v>
      </c>
      <c r="I13" t="s">
        <v>70</v>
      </c>
      <c r="J13" s="29" t="s">
        <v>7</v>
      </c>
      <c r="K13" t="s">
        <v>223</v>
      </c>
    </row>
    <row r="14" spans="1:11" x14ac:dyDescent="0.3">
      <c r="A14" s="29" t="s">
        <v>166</v>
      </c>
      <c r="B14" s="29"/>
      <c r="C14" s="29"/>
      <c r="D14" s="30"/>
      <c r="E14" s="30"/>
      <c r="F14" s="27">
        <v>115000</v>
      </c>
      <c r="G14" s="26">
        <f t="shared" si="0"/>
        <v>115000</v>
      </c>
      <c r="H14" s="26">
        <f t="shared" si="1"/>
        <v>115000</v>
      </c>
      <c r="I14" t="s">
        <v>70</v>
      </c>
      <c r="J14" s="29" t="s">
        <v>222</v>
      </c>
      <c r="K14" t="s">
        <v>223</v>
      </c>
    </row>
    <row r="15" spans="1:11" x14ac:dyDescent="0.3">
      <c r="A15" s="36" t="s">
        <v>90</v>
      </c>
      <c r="B15" s="9"/>
      <c r="C15" s="9"/>
      <c r="D15" s="25"/>
      <c r="E15" s="25">
        <v>310000</v>
      </c>
      <c r="F15" s="26"/>
      <c r="G15" s="26">
        <f t="shared" si="0"/>
        <v>310000</v>
      </c>
      <c r="H15" s="26">
        <f t="shared" si="1"/>
        <v>310000</v>
      </c>
      <c r="I15" t="s">
        <v>70</v>
      </c>
      <c r="J15" s="7" t="s">
        <v>35</v>
      </c>
      <c r="K15" t="s">
        <v>219</v>
      </c>
    </row>
    <row r="16" spans="1:11" x14ac:dyDescent="0.3">
      <c r="A16" s="29" t="s">
        <v>206</v>
      </c>
      <c r="B16" s="29"/>
      <c r="C16" s="29"/>
      <c r="D16" s="30"/>
      <c r="E16" s="30"/>
      <c r="F16" s="27">
        <v>150000</v>
      </c>
      <c r="G16" s="26">
        <f t="shared" si="0"/>
        <v>150000</v>
      </c>
      <c r="H16" s="26">
        <f t="shared" si="1"/>
        <v>150000</v>
      </c>
      <c r="I16" t="s">
        <v>70</v>
      </c>
      <c r="J16" s="29" t="s">
        <v>157</v>
      </c>
      <c r="K16" t="s">
        <v>223</v>
      </c>
    </row>
    <row r="17" spans="1:11" x14ac:dyDescent="0.3">
      <c r="A17" s="36" t="s">
        <v>69</v>
      </c>
      <c r="B17" s="9"/>
      <c r="C17" s="9"/>
      <c r="D17" s="25">
        <v>5000000</v>
      </c>
      <c r="E17" s="25"/>
      <c r="F17" s="26"/>
      <c r="G17" s="26">
        <f t="shared" si="0"/>
        <v>5000000</v>
      </c>
      <c r="H17" s="26">
        <f t="shared" si="1"/>
        <v>5000000</v>
      </c>
      <c r="I17" s="2" t="s">
        <v>6</v>
      </c>
      <c r="J17" s="7" t="s">
        <v>68</v>
      </c>
      <c r="K17" t="s">
        <v>219</v>
      </c>
    </row>
    <row r="18" spans="1:11" x14ac:dyDescent="0.3">
      <c r="A18" s="29" t="s">
        <v>123</v>
      </c>
      <c r="B18" s="29"/>
      <c r="C18" s="29"/>
      <c r="D18" s="30"/>
      <c r="E18" s="30"/>
      <c r="F18" s="27">
        <v>350</v>
      </c>
      <c r="G18" s="26">
        <f t="shared" si="0"/>
        <v>350</v>
      </c>
      <c r="H18" s="26">
        <f t="shared" si="1"/>
        <v>350</v>
      </c>
      <c r="I18" t="s">
        <v>6</v>
      </c>
      <c r="J18" s="29" t="s">
        <v>39</v>
      </c>
      <c r="K18" t="s">
        <v>223</v>
      </c>
    </row>
    <row r="19" spans="1:11" x14ac:dyDescent="0.3">
      <c r="A19" s="29" t="s">
        <v>124</v>
      </c>
      <c r="B19" s="29"/>
      <c r="C19" s="29"/>
      <c r="D19" s="30"/>
      <c r="E19" s="30"/>
      <c r="F19" s="27">
        <v>1000</v>
      </c>
      <c r="G19" s="26">
        <f t="shared" si="0"/>
        <v>1000</v>
      </c>
      <c r="H19" s="26">
        <f t="shared" si="1"/>
        <v>1000</v>
      </c>
      <c r="I19" t="s">
        <v>6</v>
      </c>
      <c r="J19" s="29" t="s">
        <v>39</v>
      </c>
      <c r="K19" t="s">
        <v>223</v>
      </c>
    </row>
    <row r="20" spans="1:11" x14ac:dyDescent="0.3">
      <c r="A20" s="36" t="s">
        <v>9</v>
      </c>
      <c r="B20" s="9"/>
      <c r="C20" s="9"/>
      <c r="D20" s="25">
        <v>6000000</v>
      </c>
      <c r="E20" s="25"/>
      <c r="F20" s="26"/>
      <c r="G20" s="26">
        <f t="shared" si="0"/>
        <v>6000000</v>
      </c>
      <c r="H20" s="26">
        <f t="shared" si="1"/>
        <v>6000000</v>
      </c>
      <c r="I20" s="2" t="s">
        <v>6</v>
      </c>
      <c r="J20" s="7" t="s">
        <v>7</v>
      </c>
      <c r="K20" t="s">
        <v>219</v>
      </c>
    </row>
    <row r="21" spans="1:11" x14ac:dyDescent="0.3">
      <c r="A21" s="36" t="s">
        <v>9</v>
      </c>
      <c r="B21" s="9"/>
      <c r="C21" s="9"/>
      <c r="D21" s="25"/>
      <c r="E21" s="25">
        <v>500000</v>
      </c>
      <c r="F21" s="26"/>
      <c r="G21" s="26">
        <f t="shared" si="0"/>
        <v>500000</v>
      </c>
      <c r="H21" s="26">
        <f t="shared" si="1"/>
        <v>500000</v>
      </c>
      <c r="I21" t="s">
        <v>70</v>
      </c>
      <c r="J21" s="7" t="s">
        <v>7</v>
      </c>
      <c r="K21" t="s">
        <v>219</v>
      </c>
    </row>
    <row r="22" spans="1:11" x14ac:dyDescent="0.3">
      <c r="A22" s="36" t="s">
        <v>76</v>
      </c>
      <c r="B22" s="9"/>
      <c r="C22" s="9"/>
      <c r="D22" s="25"/>
      <c r="E22" s="25">
        <v>2500000</v>
      </c>
      <c r="F22" s="26"/>
      <c r="G22" s="26">
        <f t="shared" si="0"/>
        <v>2500000</v>
      </c>
      <c r="H22" s="26">
        <f t="shared" si="1"/>
        <v>2500000</v>
      </c>
      <c r="I22" t="s">
        <v>70</v>
      </c>
      <c r="J22" s="7" t="s">
        <v>7</v>
      </c>
      <c r="K22" t="s">
        <v>219</v>
      </c>
    </row>
    <row r="23" spans="1:11" x14ac:dyDescent="0.3">
      <c r="A23" s="36" t="s">
        <v>10</v>
      </c>
      <c r="B23" s="9"/>
      <c r="C23" s="9"/>
      <c r="D23" s="25">
        <v>18000000</v>
      </c>
      <c r="E23" s="25"/>
      <c r="F23" s="26"/>
      <c r="G23" s="26">
        <f t="shared" si="0"/>
        <v>18000000</v>
      </c>
      <c r="H23" s="26">
        <f t="shared" si="1"/>
        <v>18000000</v>
      </c>
      <c r="I23" s="2" t="s">
        <v>6</v>
      </c>
      <c r="J23" s="7" t="s">
        <v>7</v>
      </c>
      <c r="K23" t="s">
        <v>219</v>
      </c>
    </row>
    <row r="24" spans="1:11" x14ac:dyDescent="0.3">
      <c r="A24" s="36" t="s">
        <v>10</v>
      </c>
      <c r="B24" s="9"/>
      <c r="C24" s="9"/>
      <c r="D24" s="25"/>
      <c r="E24" s="25">
        <v>25415000</v>
      </c>
      <c r="F24" s="26"/>
      <c r="G24" s="26">
        <f t="shared" si="0"/>
        <v>25415000</v>
      </c>
      <c r="H24" s="26">
        <f t="shared" si="1"/>
        <v>25415000</v>
      </c>
      <c r="I24" t="s">
        <v>70</v>
      </c>
      <c r="J24" s="7" t="s">
        <v>7</v>
      </c>
      <c r="K24" t="s">
        <v>219</v>
      </c>
    </row>
    <row r="25" spans="1:11" x14ac:dyDescent="0.3">
      <c r="A25" s="29" t="s">
        <v>125</v>
      </c>
      <c r="B25" s="29"/>
      <c r="C25" s="29"/>
      <c r="D25" s="30"/>
      <c r="E25" s="30"/>
      <c r="F25" s="27">
        <v>6000</v>
      </c>
      <c r="G25" s="26">
        <f t="shared" si="0"/>
        <v>6000</v>
      </c>
      <c r="H25" s="26">
        <f t="shared" si="1"/>
        <v>6000</v>
      </c>
      <c r="I25" t="s">
        <v>6</v>
      </c>
      <c r="J25" s="29" t="s">
        <v>39</v>
      </c>
      <c r="K25" t="s">
        <v>223</v>
      </c>
    </row>
    <row r="26" spans="1:11" x14ac:dyDescent="0.3">
      <c r="A26" s="36" t="s">
        <v>41</v>
      </c>
      <c r="B26" s="9"/>
      <c r="C26" s="9"/>
      <c r="D26" s="25">
        <v>18000000</v>
      </c>
      <c r="E26" s="25"/>
      <c r="F26" s="26"/>
      <c r="G26" s="26">
        <f t="shared" si="0"/>
        <v>18000000</v>
      </c>
      <c r="H26" s="26">
        <f t="shared" si="1"/>
        <v>18000000</v>
      </c>
      <c r="I26" s="2" t="s">
        <v>6</v>
      </c>
      <c r="J26" s="7" t="s">
        <v>39</v>
      </c>
      <c r="K26" t="s">
        <v>219</v>
      </c>
    </row>
    <row r="27" spans="1:11" x14ac:dyDescent="0.3">
      <c r="A27" s="36" t="s">
        <v>77</v>
      </c>
      <c r="B27" s="9"/>
      <c r="C27" s="9"/>
      <c r="D27" s="25"/>
      <c r="E27" s="25">
        <v>2000000</v>
      </c>
      <c r="F27" s="26"/>
      <c r="G27" s="26">
        <f t="shared" si="0"/>
        <v>2000000</v>
      </c>
      <c r="H27" s="26">
        <f t="shared" si="1"/>
        <v>2000000</v>
      </c>
      <c r="I27" t="s">
        <v>70</v>
      </c>
      <c r="J27" s="7" t="s">
        <v>7</v>
      </c>
      <c r="K27" t="s">
        <v>219</v>
      </c>
    </row>
    <row r="28" spans="1:11" x14ac:dyDescent="0.3">
      <c r="A28" s="36" t="s">
        <v>11</v>
      </c>
      <c r="B28" s="9"/>
      <c r="C28" s="9"/>
      <c r="D28" s="25">
        <v>5000000</v>
      </c>
      <c r="E28" s="25"/>
      <c r="F28" s="26"/>
      <c r="G28" s="26">
        <f t="shared" si="0"/>
        <v>5000000</v>
      </c>
      <c r="H28" s="26">
        <f t="shared" si="1"/>
        <v>5000000</v>
      </c>
      <c r="I28" s="2" t="s">
        <v>6</v>
      </c>
      <c r="J28" s="7" t="s">
        <v>7</v>
      </c>
      <c r="K28" t="s">
        <v>219</v>
      </c>
    </row>
    <row r="29" spans="1:11" x14ac:dyDescent="0.3">
      <c r="A29" s="36" t="s">
        <v>12</v>
      </c>
      <c r="B29" s="9"/>
      <c r="C29" s="9"/>
      <c r="D29" s="25">
        <v>3000000</v>
      </c>
      <c r="E29" s="25"/>
      <c r="F29" s="26"/>
      <c r="G29" s="26">
        <f t="shared" si="0"/>
        <v>3000000</v>
      </c>
      <c r="H29" s="26">
        <f t="shared" si="1"/>
        <v>3000000</v>
      </c>
      <c r="I29" s="2" t="s">
        <v>6</v>
      </c>
      <c r="J29" s="7" t="s">
        <v>7</v>
      </c>
      <c r="K29" t="s">
        <v>219</v>
      </c>
    </row>
    <row r="30" spans="1:11" x14ac:dyDescent="0.3">
      <c r="A30" s="29" t="s">
        <v>126</v>
      </c>
      <c r="B30" s="29"/>
      <c r="C30" s="29"/>
      <c r="D30" s="30"/>
      <c r="E30" s="30"/>
      <c r="F30" s="27">
        <v>5000</v>
      </c>
      <c r="G30" s="26">
        <f t="shared" si="0"/>
        <v>5000</v>
      </c>
      <c r="H30" s="26">
        <f t="shared" si="1"/>
        <v>5000</v>
      </c>
      <c r="I30" t="s">
        <v>6</v>
      </c>
      <c r="J30" s="29" t="s">
        <v>39</v>
      </c>
      <c r="K30" t="s">
        <v>223</v>
      </c>
    </row>
    <row r="31" spans="1:11" x14ac:dyDescent="0.3">
      <c r="A31" s="29" t="s">
        <v>127</v>
      </c>
      <c r="B31" s="29"/>
      <c r="C31" s="29"/>
      <c r="D31" s="30"/>
      <c r="E31" s="30"/>
      <c r="F31" s="27">
        <v>2000</v>
      </c>
      <c r="G31" s="26">
        <f t="shared" si="0"/>
        <v>2000</v>
      </c>
      <c r="H31" s="26">
        <f t="shared" si="1"/>
        <v>2000</v>
      </c>
      <c r="I31" t="s">
        <v>6</v>
      </c>
      <c r="J31" s="29" t="s">
        <v>39</v>
      </c>
      <c r="K31" t="s">
        <v>223</v>
      </c>
    </row>
    <row r="32" spans="1:11" x14ac:dyDescent="0.3">
      <c r="A32" s="29" t="s">
        <v>156</v>
      </c>
      <c r="B32" s="29"/>
      <c r="C32" s="29"/>
      <c r="D32" s="30"/>
      <c r="E32" s="30"/>
      <c r="F32" s="27">
        <v>1500</v>
      </c>
      <c r="G32" s="26">
        <f t="shared" si="0"/>
        <v>1500</v>
      </c>
      <c r="H32" s="26">
        <f t="shared" si="1"/>
        <v>1500</v>
      </c>
      <c r="I32" t="s">
        <v>6</v>
      </c>
      <c r="J32" s="29" t="s">
        <v>155</v>
      </c>
      <c r="K32" t="s">
        <v>223</v>
      </c>
    </row>
    <row r="33" spans="1:11" x14ac:dyDescent="0.3">
      <c r="A33" s="36" t="s">
        <v>42</v>
      </c>
      <c r="B33" s="9"/>
      <c r="C33" s="9"/>
      <c r="D33" s="25">
        <v>9000000</v>
      </c>
      <c r="E33" s="25"/>
      <c r="F33" s="26"/>
      <c r="G33" s="26">
        <f t="shared" si="0"/>
        <v>9000000</v>
      </c>
      <c r="H33" s="26">
        <f t="shared" si="1"/>
        <v>9000000</v>
      </c>
      <c r="I33" s="2" t="s">
        <v>6</v>
      </c>
      <c r="J33" s="7" t="s">
        <v>39</v>
      </c>
      <c r="K33" t="s">
        <v>219</v>
      </c>
    </row>
    <row r="34" spans="1:11" x14ac:dyDescent="0.3">
      <c r="A34" s="36" t="s">
        <v>42</v>
      </c>
      <c r="B34" s="9"/>
      <c r="C34" s="9"/>
      <c r="D34" s="25"/>
      <c r="E34" s="25">
        <v>5000000</v>
      </c>
      <c r="F34" s="26"/>
      <c r="G34" s="26">
        <f t="shared" si="0"/>
        <v>5000000</v>
      </c>
      <c r="H34" s="26">
        <f t="shared" si="1"/>
        <v>5000000</v>
      </c>
      <c r="I34" t="s">
        <v>70</v>
      </c>
      <c r="J34" s="7" t="s">
        <v>39</v>
      </c>
      <c r="K34" t="s">
        <v>219</v>
      </c>
    </row>
    <row r="35" spans="1:11" x14ac:dyDescent="0.3">
      <c r="A35" s="36" t="s">
        <v>43</v>
      </c>
      <c r="B35" s="9"/>
      <c r="C35" s="9"/>
      <c r="D35" s="25">
        <v>5200000</v>
      </c>
      <c r="E35" s="25"/>
      <c r="F35" s="26"/>
      <c r="G35" s="26">
        <f t="shared" si="0"/>
        <v>5200000</v>
      </c>
      <c r="H35" s="26">
        <f t="shared" si="1"/>
        <v>5200000</v>
      </c>
      <c r="I35" s="2" t="s">
        <v>6</v>
      </c>
      <c r="J35" s="7" t="s">
        <v>39</v>
      </c>
      <c r="K35" t="s">
        <v>219</v>
      </c>
    </row>
    <row r="36" spans="1:11" x14ac:dyDescent="0.3">
      <c r="A36" s="36" t="s">
        <v>13</v>
      </c>
      <c r="B36" s="9"/>
      <c r="C36" s="9"/>
      <c r="D36" s="25">
        <v>25000000</v>
      </c>
      <c r="E36" s="25"/>
      <c r="F36" s="26"/>
      <c r="G36" s="26">
        <f t="shared" si="0"/>
        <v>25000000</v>
      </c>
      <c r="H36" s="26">
        <f t="shared" si="1"/>
        <v>25000000</v>
      </c>
      <c r="I36" s="2" t="s">
        <v>6</v>
      </c>
      <c r="J36" s="7" t="s">
        <v>7</v>
      </c>
      <c r="K36" t="s">
        <v>219</v>
      </c>
    </row>
    <row r="37" spans="1:11" x14ac:dyDescent="0.3">
      <c r="A37" s="36" t="s">
        <v>13</v>
      </c>
      <c r="B37" s="9"/>
      <c r="C37" s="9"/>
      <c r="D37" s="25"/>
      <c r="E37" s="25">
        <v>20000000</v>
      </c>
      <c r="F37" s="26"/>
      <c r="G37" s="26">
        <f t="shared" si="0"/>
        <v>20000000</v>
      </c>
      <c r="H37" s="26">
        <f t="shared" si="1"/>
        <v>20000000</v>
      </c>
      <c r="I37" t="s">
        <v>70</v>
      </c>
      <c r="J37" s="7" t="s">
        <v>7</v>
      </c>
      <c r="K37" t="s">
        <v>219</v>
      </c>
    </row>
    <row r="38" spans="1:11" x14ac:dyDescent="0.3">
      <c r="A38" s="29" t="s">
        <v>171</v>
      </c>
      <c r="B38" s="29"/>
      <c r="C38" s="29"/>
      <c r="D38" s="30"/>
      <c r="E38" s="30"/>
      <c r="F38" s="27">
        <v>35000</v>
      </c>
      <c r="G38" s="26">
        <f t="shared" si="0"/>
        <v>35000</v>
      </c>
      <c r="H38" s="26">
        <f t="shared" si="1"/>
        <v>35000</v>
      </c>
      <c r="I38" t="s">
        <v>70</v>
      </c>
      <c r="J38" s="29" t="s">
        <v>118</v>
      </c>
      <c r="K38" t="s">
        <v>223</v>
      </c>
    </row>
    <row r="39" spans="1:11" x14ac:dyDescent="0.3">
      <c r="A39" s="29" t="s">
        <v>207</v>
      </c>
      <c r="B39" s="29"/>
      <c r="C39" s="29"/>
      <c r="D39" s="30"/>
      <c r="E39" s="30"/>
      <c r="F39" s="27">
        <v>20000</v>
      </c>
      <c r="G39" s="26">
        <f t="shared" si="0"/>
        <v>20000</v>
      </c>
      <c r="H39" s="26">
        <f t="shared" si="1"/>
        <v>20000</v>
      </c>
      <c r="I39" t="s">
        <v>70</v>
      </c>
      <c r="J39" s="29" t="s">
        <v>157</v>
      </c>
      <c r="K39" t="s">
        <v>223</v>
      </c>
    </row>
    <row r="40" spans="1:11" x14ac:dyDescent="0.3">
      <c r="A40" s="36" t="s">
        <v>14</v>
      </c>
      <c r="B40" s="9"/>
      <c r="C40" s="9"/>
      <c r="D40" s="25">
        <v>15000000</v>
      </c>
      <c r="E40" s="25"/>
      <c r="F40" s="26"/>
      <c r="G40" s="26">
        <f t="shared" si="0"/>
        <v>15000000</v>
      </c>
      <c r="H40" s="26">
        <f t="shared" si="1"/>
        <v>15000000</v>
      </c>
      <c r="I40" s="2" t="s">
        <v>6</v>
      </c>
      <c r="J40" s="7" t="s">
        <v>7</v>
      </c>
      <c r="K40" t="s">
        <v>219</v>
      </c>
    </row>
    <row r="41" spans="1:11" x14ac:dyDescent="0.3">
      <c r="A41" s="36" t="s">
        <v>14</v>
      </c>
      <c r="B41" s="9"/>
      <c r="C41" s="9"/>
      <c r="D41" s="25"/>
      <c r="E41" s="25">
        <v>15500000</v>
      </c>
      <c r="F41" s="26"/>
      <c r="G41" s="26">
        <f t="shared" si="0"/>
        <v>15500000</v>
      </c>
      <c r="H41" s="26">
        <f t="shared" si="1"/>
        <v>15500000</v>
      </c>
      <c r="I41" t="s">
        <v>70</v>
      </c>
      <c r="J41" s="7" t="s">
        <v>7</v>
      </c>
      <c r="K41" t="s">
        <v>219</v>
      </c>
    </row>
    <row r="42" spans="1:11" x14ac:dyDescent="0.3">
      <c r="A42" s="29" t="s">
        <v>128</v>
      </c>
      <c r="B42" s="29"/>
      <c r="C42" s="29"/>
      <c r="D42" s="30"/>
      <c r="E42" s="30"/>
      <c r="F42" s="27">
        <v>800</v>
      </c>
      <c r="G42" s="26">
        <f t="shared" si="0"/>
        <v>800</v>
      </c>
      <c r="H42" s="26">
        <f t="shared" si="1"/>
        <v>800</v>
      </c>
      <c r="I42" t="s">
        <v>6</v>
      </c>
      <c r="J42" s="29" t="s">
        <v>39</v>
      </c>
      <c r="K42" t="s">
        <v>223</v>
      </c>
    </row>
    <row r="43" spans="1:11" x14ac:dyDescent="0.3">
      <c r="A43" s="29" t="s">
        <v>129</v>
      </c>
      <c r="B43" s="29"/>
      <c r="C43" s="29"/>
      <c r="D43" s="30"/>
      <c r="E43" s="30"/>
      <c r="F43" s="27">
        <v>100</v>
      </c>
      <c r="G43" s="26">
        <f t="shared" si="0"/>
        <v>100</v>
      </c>
      <c r="H43" s="26">
        <f t="shared" si="1"/>
        <v>100</v>
      </c>
      <c r="I43" t="s">
        <v>6</v>
      </c>
      <c r="J43" s="29" t="s">
        <v>39</v>
      </c>
      <c r="K43" t="s">
        <v>223</v>
      </c>
    </row>
    <row r="44" spans="1:11" x14ac:dyDescent="0.3">
      <c r="A44" s="36" t="s">
        <v>15</v>
      </c>
      <c r="B44" s="9"/>
      <c r="C44" s="9"/>
      <c r="D44" s="25">
        <v>24000000</v>
      </c>
      <c r="E44" s="25"/>
      <c r="F44" s="26"/>
      <c r="G44" s="26">
        <f t="shared" si="0"/>
        <v>24000000</v>
      </c>
      <c r="H44" s="26">
        <f t="shared" si="1"/>
        <v>24000000</v>
      </c>
      <c r="I44" s="2" t="s">
        <v>6</v>
      </c>
      <c r="J44" s="7" t="s">
        <v>7</v>
      </c>
      <c r="K44" t="s">
        <v>219</v>
      </c>
    </row>
    <row r="45" spans="1:11" x14ac:dyDescent="0.3">
      <c r="A45" s="36" t="s">
        <v>15</v>
      </c>
      <c r="B45" s="9"/>
      <c r="C45" s="9"/>
      <c r="D45" s="25"/>
      <c r="E45" s="25">
        <v>20000000</v>
      </c>
      <c r="F45" s="26"/>
      <c r="G45" s="26">
        <f t="shared" si="0"/>
        <v>20000000</v>
      </c>
      <c r="H45" s="26">
        <f t="shared" si="1"/>
        <v>20000000</v>
      </c>
      <c r="I45" t="s">
        <v>70</v>
      </c>
      <c r="J45" s="7" t="s">
        <v>7</v>
      </c>
      <c r="K45" t="s">
        <v>219</v>
      </c>
    </row>
    <row r="46" spans="1:11" x14ac:dyDescent="0.3">
      <c r="A46" s="29" t="s">
        <v>172</v>
      </c>
      <c r="B46" s="29"/>
      <c r="C46" s="29"/>
      <c r="D46" s="30"/>
      <c r="E46" s="30"/>
      <c r="F46" s="27">
        <v>25000</v>
      </c>
      <c r="G46" s="26">
        <f t="shared" si="0"/>
        <v>25000</v>
      </c>
      <c r="H46" s="26">
        <f t="shared" si="1"/>
        <v>25000</v>
      </c>
      <c r="I46" t="s">
        <v>70</v>
      </c>
      <c r="J46" s="29" t="s">
        <v>118</v>
      </c>
      <c r="K46" t="s">
        <v>223</v>
      </c>
    </row>
    <row r="47" spans="1:11" x14ac:dyDescent="0.3">
      <c r="A47" s="29" t="s">
        <v>130</v>
      </c>
      <c r="B47" s="29"/>
      <c r="C47" s="29"/>
      <c r="D47" s="30"/>
      <c r="E47" s="30"/>
      <c r="F47" s="27">
        <v>1000</v>
      </c>
      <c r="G47" s="26">
        <f t="shared" si="0"/>
        <v>1000</v>
      </c>
      <c r="H47" s="26">
        <f t="shared" si="1"/>
        <v>1000</v>
      </c>
      <c r="I47" t="s">
        <v>6</v>
      </c>
      <c r="J47" s="29" t="s">
        <v>39</v>
      </c>
      <c r="K47" t="s">
        <v>223</v>
      </c>
    </row>
    <row r="48" spans="1:11" x14ac:dyDescent="0.3">
      <c r="A48" s="29" t="s">
        <v>177</v>
      </c>
      <c r="B48" s="29"/>
      <c r="C48" s="29"/>
      <c r="D48" s="30"/>
      <c r="E48" s="30"/>
      <c r="F48" s="27">
        <v>200000</v>
      </c>
      <c r="G48" s="26">
        <f t="shared" si="0"/>
        <v>200000</v>
      </c>
      <c r="H48" s="26">
        <f t="shared" si="1"/>
        <v>200000</v>
      </c>
      <c r="I48" t="s">
        <v>70</v>
      </c>
      <c r="J48" s="29" t="s">
        <v>7</v>
      </c>
      <c r="K48" t="s">
        <v>223</v>
      </c>
    </row>
    <row r="49" spans="1:11" x14ac:dyDescent="0.3">
      <c r="A49" s="36" t="s">
        <v>92</v>
      </c>
      <c r="B49" s="9"/>
      <c r="C49" s="9"/>
      <c r="D49" s="25"/>
      <c r="E49" s="25">
        <v>450000</v>
      </c>
      <c r="F49" s="26"/>
      <c r="G49" s="26">
        <f t="shared" si="0"/>
        <v>450000</v>
      </c>
      <c r="H49" s="26">
        <f t="shared" si="1"/>
        <v>450000</v>
      </c>
      <c r="I49" t="s">
        <v>70</v>
      </c>
      <c r="J49" s="7" t="s">
        <v>91</v>
      </c>
      <c r="K49" t="s">
        <v>219</v>
      </c>
    </row>
    <row r="50" spans="1:11" x14ac:dyDescent="0.3">
      <c r="A50" s="36" t="s">
        <v>93</v>
      </c>
      <c r="B50" s="9"/>
      <c r="C50" s="9"/>
      <c r="D50" s="25"/>
      <c r="E50" s="25">
        <v>200000</v>
      </c>
      <c r="F50" s="26"/>
      <c r="G50" s="26">
        <f t="shared" si="0"/>
        <v>200000</v>
      </c>
      <c r="H50" s="26">
        <f t="shared" si="1"/>
        <v>200000</v>
      </c>
      <c r="I50" t="s">
        <v>70</v>
      </c>
      <c r="J50" s="7" t="s">
        <v>91</v>
      </c>
      <c r="K50" t="s">
        <v>219</v>
      </c>
    </row>
    <row r="51" spans="1:11" x14ac:dyDescent="0.3">
      <c r="A51" s="36" t="s">
        <v>38</v>
      </c>
      <c r="B51" s="9"/>
      <c r="C51" s="9"/>
      <c r="D51" s="25">
        <v>750000</v>
      </c>
      <c r="E51" s="25"/>
      <c r="F51" s="26"/>
      <c r="G51" s="26">
        <f t="shared" si="0"/>
        <v>750000</v>
      </c>
      <c r="H51" s="26">
        <f t="shared" si="1"/>
        <v>750000</v>
      </c>
      <c r="I51" s="2" t="s">
        <v>6</v>
      </c>
      <c r="J51" s="7" t="s">
        <v>37</v>
      </c>
      <c r="K51" t="s">
        <v>219</v>
      </c>
    </row>
    <row r="52" spans="1:11" x14ac:dyDescent="0.3">
      <c r="A52" s="29" t="s">
        <v>202</v>
      </c>
      <c r="B52" s="29"/>
      <c r="C52" s="29"/>
      <c r="D52" s="30"/>
      <c r="E52" s="30"/>
      <c r="F52" s="27">
        <v>1500</v>
      </c>
      <c r="G52" s="26">
        <f t="shared" si="0"/>
        <v>1500</v>
      </c>
      <c r="H52" s="26">
        <f t="shared" si="1"/>
        <v>1500</v>
      </c>
      <c r="I52" t="s">
        <v>70</v>
      </c>
      <c r="J52" s="29" t="s">
        <v>201</v>
      </c>
      <c r="K52" t="s">
        <v>223</v>
      </c>
    </row>
    <row r="53" spans="1:11" x14ac:dyDescent="0.3">
      <c r="A53" s="36" t="s">
        <v>44</v>
      </c>
      <c r="B53" s="9"/>
      <c r="C53" s="9"/>
      <c r="D53" s="25">
        <v>350000</v>
      </c>
      <c r="E53" s="25"/>
      <c r="F53" s="26"/>
      <c r="G53" s="26">
        <f t="shared" si="0"/>
        <v>350000</v>
      </c>
      <c r="H53" s="26">
        <f t="shared" si="1"/>
        <v>350000</v>
      </c>
      <c r="I53" s="2" t="s">
        <v>6</v>
      </c>
      <c r="J53" s="7" t="s">
        <v>39</v>
      </c>
      <c r="K53" t="s">
        <v>219</v>
      </c>
    </row>
    <row r="54" spans="1:11" x14ac:dyDescent="0.3">
      <c r="A54" s="36" t="s">
        <v>45</v>
      </c>
      <c r="B54" s="9"/>
      <c r="C54" s="9"/>
      <c r="D54" s="25">
        <v>1000000</v>
      </c>
      <c r="E54" s="25"/>
      <c r="F54" s="26"/>
      <c r="G54" s="26">
        <f t="shared" si="0"/>
        <v>1000000</v>
      </c>
      <c r="H54" s="26">
        <f t="shared" si="1"/>
        <v>1000000</v>
      </c>
      <c r="I54" s="2" t="s">
        <v>6</v>
      </c>
      <c r="J54" s="7" t="s">
        <v>39</v>
      </c>
      <c r="K54" t="s">
        <v>219</v>
      </c>
    </row>
    <row r="55" spans="1:11" x14ac:dyDescent="0.3">
      <c r="A55" s="36" t="s">
        <v>46</v>
      </c>
      <c r="B55" s="9"/>
      <c r="C55" s="9"/>
      <c r="D55" s="25">
        <v>350000</v>
      </c>
      <c r="E55" s="25"/>
      <c r="F55" s="26"/>
      <c r="G55" s="26">
        <f t="shared" si="0"/>
        <v>350000</v>
      </c>
      <c r="H55" s="26">
        <f t="shared" si="1"/>
        <v>350000</v>
      </c>
      <c r="I55" s="2" t="s">
        <v>6</v>
      </c>
      <c r="J55" s="7" t="s">
        <v>39</v>
      </c>
      <c r="K55" t="s">
        <v>219</v>
      </c>
    </row>
    <row r="56" spans="1:11" x14ac:dyDescent="0.3">
      <c r="A56" s="36" t="s">
        <v>96</v>
      </c>
      <c r="B56" s="9"/>
      <c r="C56" s="9"/>
      <c r="D56" s="25"/>
      <c r="E56" s="25">
        <v>1000000</v>
      </c>
      <c r="F56" s="26"/>
      <c r="G56" s="26">
        <f t="shared" si="0"/>
        <v>1000000</v>
      </c>
      <c r="H56" s="26">
        <f t="shared" si="1"/>
        <v>1000000</v>
      </c>
      <c r="I56" t="s">
        <v>70</v>
      </c>
      <c r="J56" s="7" t="s">
        <v>39</v>
      </c>
      <c r="K56" t="s">
        <v>219</v>
      </c>
    </row>
    <row r="57" spans="1:11" x14ac:dyDescent="0.3">
      <c r="A57" s="36" t="s">
        <v>47</v>
      </c>
      <c r="B57" s="9"/>
      <c r="C57" s="9"/>
      <c r="D57" s="25">
        <v>350000</v>
      </c>
      <c r="E57" s="25"/>
      <c r="F57" s="26"/>
      <c r="G57" s="26">
        <f t="shared" si="0"/>
        <v>350000</v>
      </c>
      <c r="H57" s="26">
        <f t="shared" si="1"/>
        <v>350000</v>
      </c>
      <c r="I57" s="2" t="s">
        <v>6</v>
      </c>
      <c r="J57" s="7" t="s">
        <v>39</v>
      </c>
      <c r="K57" t="s">
        <v>219</v>
      </c>
    </row>
    <row r="58" spans="1:11" x14ac:dyDescent="0.3">
      <c r="A58" s="36" t="s">
        <v>97</v>
      </c>
      <c r="B58" s="9"/>
      <c r="C58" s="9"/>
      <c r="D58" s="25"/>
      <c r="E58" s="25">
        <v>2000000</v>
      </c>
      <c r="F58" s="26"/>
      <c r="G58" s="26">
        <f t="shared" si="0"/>
        <v>2000000</v>
      </c>
      <c r="H58" s="26">
        <f t="shared" si="1"/>
        <v>2000000</v>
      </c>
      <c r="I58" t="s">
        <v>70</v>
      </c>
      <c r="J58" s="7" t="s">
        <v>39</v>
      </c>
      <c r="K58" t="s">
        <v>219</v>
      </c>
    </row>
    <row r="59" spans="1:11" x14ac:dyDescent="0.3">
      <c r="A59" s="36" t="s">
        <v>48</v>
      </c>
      <c r="B59" s="9"/>
      <c r="C59" s="9"/>
      <c r="D59" s="25">
        <v>350000</v>
      </c>
      <c r="E59" s="25"/>
      <c r="F59" s="26"/>
      <c r="G59" s="26">
        <f t="shared" si="0"/>
        <v>350000</v>
      </c>
      <c r="H59" s="26">
        <f t="shared" si="1"/>
        <v>350000</v>
      </c>
      <c r="I59" s="2" t="s">
        <v>6</v>
      </c>
      <c r="J59" s="7" t="s">
        <v>39</v>
      </c>
      <c r="K59" t="s">
        <v>219</v>
      </c>
    </row>
    <row r="60" spans="1:11" x14ac:dyDescent="0.3">
      <c r="A60" s="36" t="s">
        <v>49</v>
      </c>
      <c r="B60" s="9"/>
      <c r="C60" s="9"/>
      <c r="D60" s="25">
        <v>1250000</v>
      </c>
      <c r="E60" s="25"/>
      <c r="F60" s="26"/>
      <c r="G60" s="26">
        <f t="shared" si="0"/>
        <v>1250000</v>
      </c>
      <c r="H60" s="26">
        <f t="shared" si="1"/>
        <v>1250000</v>
      </c>
      <c r="I60" s="2" t="s">
        <v>6</v>
      </c>
      <c r="J60" s="7" t="s">
        <v>39</v>
      </c>
      <c r="K60" t="s">
        <v>219</v>
      </c>
    </row>
    <row r="61" spans="1:11" x14ac:dyDescent="0.3">
      <c r="A61" s="36" t="s">
        <v>98</v>
      </c>
      <c r="B61" s="9"/>
      <c r="C61" s="9"/>
      <c r="D61" s="25"/>
      <c r="E61" s="25">
        <v>1500000</v>
      </c>
      <c r="F61" s="26"/>
      <c r="G61" s="26">
        <f t="shared" si="0"/>
        <v>1500000</v>
      </c>
      <c r="H61" s="26">
        <f t="shared" si="1"/>
        <v>1500000</v>
      </c>
      <c r="I61" t="s">
        <v>70</v>
      </c>
      <c r="J61" s="7" t="s">
        <v>39</v>
      </c>
      <c r="K61" t="s">
        <v>219</v>
      </c>
    </row>
    <row r="62" spans="1:11" x14ac:dyDescent="0.3">
      <c r="A62" s="36" t="s">
        <v>50</v>
      </c>
      <c r="B62" s="9"/>
      <c r="C62" s="9"/>
      <c r="D62" s="25">
        <v>2000000</v>
      </c>
      <c r="E62" s="25"/>
      <c r="F62" s="26"/>
      <c r="G62" s="26">
        <f t="shared" si="0"/>
        <v>2000000</v>
      </c>
      <c r="H62" s="26">
        <f t="shared" si="1"/>
        <v>2000000</v>
      </c>
      <c r="I62" s="2" t="s">
        <v>6</v>
      </c>
      <c r="J62" s="7" t="s">
        <v>39</v>
      </c>
      <c r="K62" t="s">
        <v>219</v>
      </c>
    </row>
    <row r="63" spans="1:11" x14ac:dyDescent="0.3">
      <c r="A63" s="36" t="s">
        <v>51</v>
      </c>
      <c r="B63" s="9"/>
      <c r="C63" s="9"/>
      <c r="D63" s="25">
        <v>750000</v>
      </c>
      <c r="E63" s="25"/>
      <c r="F63" s="26"/>
      <c r="G63" s="26">
        <f t="shared" si="0"/>
        <v>750000</v>
      </c>
      <c r="H63" s="26">
        <f t="shared" si="1"/>
        <v>750000</v>
      </c>
      <c r="I63" s="2" t="s">
        <v>6</v>
      </c>
      <c r="J63" s="7" t="s">
        <v>39</v>
      </c>
      <c r="K63" t="s">
        <v>219</v>
      </c>
    </row>
    <row r="64" spans="1:11" x14ac:dyDescent="0.3">
      <c r="A64" s="36" t="s">
        <v>52</v>
      </c>
      <c r="B64" s="9"/>
      <c r="C64" s="9"/>
      <c r="D64" s="25">
        <v>1000000</v>
      </c>
      <c r="E64" s="25"/>
      <c r="F64" s="26"/>
      <c r="G64" s="26">
        <f t="shared" si="0"/>
        <v>1000000</v>
      </c>
      <c r="H64" s="26">
        <f t="shared" si="1"/>
        <v>1000000</v>
      </c>
      <c r="I64" s="2" t="s">
        <v>6</v>
      </c>
      <c r="J64" s="7" t="s">
        <v>39</v>
      </c>
      <c r="K64" t="s">
        <v>219</v>
      </c>
    </row>
    <row r="65" spans="1:11" x14ac:dyDescent="0.3">
      <c r="A65" s="36" t="s">
        <v>53</v>
      </c>
      <c r="B65" s="9"/>
      <c r="C65" s="9"/>
      <c r="D65" s="25">
        <v>2000000</v>
      </c>
      <c r="E65" s="25"/>
      <c r="F65" s="26"/>
      <c r="G65" s="26">
        <f t="shared" si="0"/>
        <v>2000000</v>
      </c>
      <c r="H65" s="26">
        <f t="shared" si="1"/>
        <v>2000000</v>
      </c>
      <c r="I65" s="2" t="s">
        <v>6</v>
      </c>
      <c r="J65" s="7" t="s">
        <v>39</v>
      </c>
      <c r="K65" t="s">
        <v>219</v>
      </c>
    </row>
    <row r="66" spans="1:11" x14ac:dyDescent="0.3">
      <c r="A66" s="36" t="s">
        <v>99</v>
      </c>
      <c r="B66" s="9"/>
      <c r="C66" s="9"/>
      <c r="D66" s="25"/>
      <c r="E66" s="25">
        <v>1000000</v>
      </c>
      <c r="F66" s="26"/>
      <c r="G66" s="26">
        <f t="shared" ref="G66:G129" si="2">SUM(C66:F66)</f>
        <v>1000000</v>
      </c>
      <c r="H66" s="26">
        <f t="shared" si="1"/>
        <v>1000000</v>
      </c>
      <c r="I66" t="s">
        <v>70</v>
      </c>
      <c r="J66" s="7" t="s">
        <v>39</v>
      </c>
      <c r="K66" t="s">
        <v>219</v>
      </c>
    </row>
    <row r="67" spans="1:11" x14ac:dyDescent="0.3">
      <c r="A67" s="36" t="s">
        <v>54</v>
      </c>
      <c r="B67" s="9"/>
      <c r="C67" s="9"/>
      <c r="D67" s="25">
        <v>1000000</v>
      </c>
      <c r="E67" s="25"/>
      <c r="F67" s="26"/>
      <c r="G67" s="26">
        <f t="shared" si="2"/>
        <v>1000000</v>
      </c>
      <c r="H67" s="26">
        <f t="shared" ref="H67:H130" si="3">SUM(C67:F67)</f>
        <v>1000000</v>
      </c>
      <c r="I67" s="2" t="s">
        <v>6</v>
      </c>
      <c r="J67" s="7" t="s">
        <v>39</v>
      </c>
      <c r="K67" t="s">
        <v>219</v>
      </c>
    </row>
    <row r="68" spans="1:11" x14ac:dyDescent="0.3">
      <c r="A68" s="36" t="s">
        <v>55</v>
      </c>
      <c r="B68" s="9"/>
      <c r="C68" s="9"/>
      <c r="D68" s="25">
        <v>350000</v>
      </c>
      <c r="E68" s="25"/>
      <c r="F68" s="26"/>
      <c r="G68" s="26">
        <f t="shared" si="2"/>
        <v>350000</v>
      </c>
      <c r="H68" s="26">
        <f t="shared" si="3"/>
        <v>350000</v>
      </c>
      <c r="I68" s="2" t="s">
        <v>6</v>
      </c>
      <c r="J68" s="7" t="s">
        <v>39</v>
      </c>
      <c r="K68" t="s">
        <v>219</v>
      </c>
    </row>
    <row r="69" spans="1:11" x14ac:dyDescent="0.3">
      <c r="A69" s="36" t="s">
        <v>56</v>
      </c>
      <c r="B69" s="9"/>
      <c r="C69" s="9"/>
      <c r="D69" s="25">
        <v>350000</v>
      </c>
      <c r="E69" s="25"/>
      <c r="F69" s="26"/>
      <c r="G69" s="26">
        <f t="shared" si="2"/>
        <v>350000</v>
      </c>
      <c r="H69" s="26">
        <f t="shared" si="3"/>
        <v>350000</v>
      </c>
      <c r="I69" s="2" t="s">
        <v>6</v>
      </c>
      <c r="J69" s="7" t="s">
        <v>39</v>
      </c>
      <c r="K69" t="s">
        <v>219</v>
      </c>
    </row>
    <row r="70" spans="1:11" x14ac:dyDescent="0.3">
      <c r="A70" s="36" t="s">
        <v>57</v>
      </c>
      <c r="B70" s="9"/>
      <c r="C70" s="9"/>
      <c r="D70" s="25">
        <v>450000</v>
      </c>
      <c r="E70" s="25"/>
      <c r="F70" s="26"/>
      <c r="G70" s="26">
        <f t="shared" si="2"/>
        <v>450000</v>
      </c>
      <c r="H70" s="26">
        <f t="shared" si="3"/>
        <v>450000</v>
      </c>
      <c r="I70" s="2" t="s">
        <v>6</v>
      </c>
      <c r="J70" s="7" t="s">
        <v>39</v>
      </c>
      <c r="K70" t="s">
        <v>219</v>
      </c>
    </row>
    <row r="71" spans="1:11" x14ac:dyDescent="0.3">
      <c r="A71" s="36" t="s">
        <v>58</v>
      </c>
      <c r="B71" s="9"/>
      <c r="C71" s="9"/>
      <c r="D71" s="25">
        <v>500000</v>
      </c>
      <c r="E71" s="25"/>
      <c r="F71" s="26"/>
      <c r="G71" s="26">
        <f t="shared" si="2"/>
        <v>500000</v>
      </c>
      <c r="H71" s="26">
        <f t="shared" si="3"/>
        <v>500000</v>
      </c>
      <c r="I71" s="2" t="s">
        <v>6</v>
      </c>
      <c r="J71" s="7" t="s">
        <v>39</v>
      </c>
      <c r="K71" t="s">
        <v>219</v>
      </c>
    </row>
    <row r="72" spans="1:11" x14ac:dyDescent="0.3">
      <c r="A72" s="36" t="s">
        <v>78</v>
      </c>
      <c r="B72" s="9"/>
      <c r="C72" s="9"/>
      <c r="D72" s="25"/>
      <c r="E72" s="25">
        <v>240000</v>
      </c>
      <c r="F72" s="26"/>
      <c r="G72" s="26">
        <f t="shared" si="2"/>
        <v>240000</v>
      </c>
      <c r="H72" s="26">
        <f t="shared" si="3"/>
        <v>240000</v>
      </c>
      <c r="I72" t="s">
        <v>70</v>
      </c>
      <c r="J72" s="7" t="s">
        <v>7</v>
      </c>
      <c r="K72" t="s">
        <v>219</v>
      </c>
    </row>
    <row r="73" spans="1:11" x14ac:dyDescent="0.3">
      <c r="A73" s="36" t="s">
        <v>16</v>
      </c>
      <c r="B73" s="9"/>
      <c r="C73" s="9"/>
      <c r="D73" s="25">
        <v>7000000</v>
      </c>
      <c r="E73" s="25"/>
      <c r="F73" s="26"/>
      <c r="G73" s="26">
        <f t="shared" si="2"/>
        <v>7000000</v>
      </c>
      <c r="H73" s="26">
        <f t="shared" si="3"/>
        <v>7000000</v>
      </c>
      <c r="I73" s="2" t="s">
        <v>6</v>
      </c>
      <c r="J73" s="7" t="s">
        <v>7</v>
      </c>
      <c r="K73" t="s">
        <v>219</v>
      </c>
    </row>
    <row r="74" spans="1:11" x14ac:dyDescent="0.3">
      <c r="A74" s="36" t="s">
        <v>16</v>
      </c>
      <c r="B74" s="9"/>
      <c r="C74" s="9"/>
      <c r="D74" s="25"/>
      <c r="E74" s="25">
        <v>42604000</v>
      </c>
      <c r="F74" s="26"/>
      <c r="G74" s="26">
        <f t="shared" si="2"/>
        <v>42604000</v>
      </c>
      <c r="H74" s="26">
        <f t="shared" si="3"/>
        <v>42604000</v>
      </c>
      <c r="I74" t="s">
        <v>70</v>
      </c>
      <c r="J74" s="7" t="s">
        <v>7</v>
      </c>
      <c r="K74" t="s">
        <v>219</v>
      </c>
    </row>
    <row r="75" spans="1:11" x14ac:dyDescent="0.3">
      <c r="A75" s="29" t="s">
        <v>131</v>
      </c>
      <c r="B75" s="29"/>
      <c r="C75" s="29"/>
      <c r="D75" s="30"/>
      <c r="E75" s="30"/>
      <c r="F75" s="27">
        <v>500</v>
      </c>
      <c r="G75" s="26">
        <f t="shared" si="2"/>
        <v>500</v>
      </c>
      <c r="H75" s="26">
        <f t="shared" si="3"/>
        <v>500</v>
      </c>
      <c r="I75" t="s">
        <v>6</v>
      </c>
      <c r="J75" s="29" t="s">
        <v>39</v>
      </c>
      <c r="K75" t="s">
        <v>223</v>
      </c>
    </row>
    <row r="76" spans="1:11" x14ac:dyDescent="0.3">
      <c r="A76" s="36" t="s">
        <v>17</v>
      </c>
      <c r="B76" s="9"/>
      <c r="C76" s="9"/>
      <c r="D76" s="25">
        <v>50000000</v>
      </c>
      <c r="E76" s="25"/>
      <c r="F76" s="26"/>
      <c r="G76" s="26">
        <f t="shared" si="2"/>
        <v>50000000</v>
      </c>
      <c r="H76" s="26">
        <f t="shared" si="3"/>
        <v>50000000</v>
      </c>
      <c r="I76" s="32" t="s">
        <v>6</v>
      </c>
      <c r="J76" s="7" t="s">
        <v>7</v>
      </c>
      <c r="K76" t="s">
        <v>219</v>
      </c>
    </row>
    <row r="77" spans="1:11" x14ac:dyDescent="0.3">
      <c r="A77" s="36" t="s">
        <v>17</v>
      </c>
      <c r="B77" s="9"/>
      <c r="C77" s="9"/>
      <c r="D77" s="25"/>
      <c r="E77" s="25">
        <v>62300000</v>
      </c>
      <c r="F77" s="26"/>
      <c r="G77" s="26">
        <f t="shared" si="2"/>
        <v>62300000</v>
      </c>
      <c r="H77" s="26">
        <f t="shared" si="3"/>
        <v>62300000</v>
      </c>
      <c r="I77" t="s">
        <v>70</v>
      </c>
      <c r="J77" s="7" t="s">
        <v>7</v>
      </c>
      <c r="K77" t="s">
        <v>219</v>
      </c>
    </row>
    <row r="78" spans="1:11" x14ac:dyDescent="0.3">
      <c r="A78" s="29" t="s">
        <v>132</v>
      </c>
      <c r="B78" s="29"/>
      <c r="C78" s="29"/>
      <c r="D78" s="30"/>
      <c r="E78" s="30"/>
      <c r="F78" s="27">
        <v>250</v>
      </c>
      <c r="G78" s="26">
        <f t="shared" si="2"/>
        <v>250</v>
      </c>
      <c r="H78" s="26">
        <f t="shared" si="3"/>
        <v>250</v>
      </c>
      <c r="I78" t="s">
        <v>6</v>
      </c>
      <c r="J78" s="29" t="s">
        <v>39</v>
      </c>
      <c r="K78" t="s">
        <v>223</v>
      </c>
    </row>
    <row r="79" spans="1:11" x14ac:dyDescent="0.3">
      <c r="A79" s="36" t="s">
        <v>18</v>
      </c>
      <c r="B79" s="9"/>
      <c r="C79" s="9"/>
      <c r="D79" s="25">
        <v>28000000</v>
      </c>
      <c r="E79" s="25"/>
      <c r="F79" s="26"/>
      <c r="G79" s="26">
        <f t="shared" si="2"/>
        <v>28000000</v>
      </c>
      <c r="H79" s="26">
        <f t="shared" si="3"/>
        <v>28000000</v>
      </c>
      <c r="I79" s="2" t="s">
        <v>6</v>
      </c>
      <c r="J79" s="7" t="s">
        <v>7</v>
      </c>
      <c r="K79" t="s">
        <v>219</v>
      </c>
    </row>
    <row r="80" spans="1:11" x14ac:dyDescent="0.3">
      <c r="A80" s="36" t="s">
        <v>18</v>
      </c>
      <c r="B80" s="9"/>
      <c r="C80" s="9"/>
      <c r="D80" s="25"/>
      <c r="E80" s="25">
        <v>500000</v>
      </c>
      <c r="F80" s="26"/>
      <c r="G80" s="26">
        <f t="shared" si="2"/>
        <v>500000</v>
      </c>
      <c r="H80" s="26">
        <f t="shared" si="3"/>
        <v>500000</v>
      </c>
      <c r="I80" t="s">
        <v>70</v>
      </c>
      <c r="J80" s="7" t="s">
        <v>7</v>
      </c>
      <c r="K80" t="s">
        <v>219</v>
      </c>
    </row>
    <row r="81" spans="1:11" x14ac:dyDescent="0.3">
      <c r="A81" s="36" t="s">
        <v>79</v>
      </c>
      <c r="B81" s="9"/>
      <c r="C81" s="9"/>
      <c r="D81" s="25"/>
      <c r="E81" s="25">
        <v>250000</v>
      </c>
      <c r="F81" s="26"/>
      <c r="G81" s="26">
        <f t="shared" si="2"/>
        <v>250000</v>
      </c>
      <c r="H81" s="26">
        <f t="shared" si="3"/>
        <v>250000</v>
      </c>
      <c r="I81" t="s">
        <v>70</v>
      </c>
      <c r="J81" s="7" t="s">
        <v>7</v>
      </c>
      <c r="K81" t="s">
        <v>219</v>
      </c>
    </row>
    <row r="82" spans="1:11" x14ac:dyDescent="0.3">
      <c r="A82" s="36" t="s">
        <v>120</v>
      </c>
      <c r="B82" s="9"/>
      <c r="C82" s="29"/>
      <c r="D82" s="25"/>
      <c r="E82" s="30"/>
      <c r="F82" s="26">
        <v>150</v>
      </c>
      <c r="G82" s="26">
        <f t="shared" si="2"/>
        <v>150</v>
      </c>
      <c r="H82" s="26">
        <f t="shared" si="3"/>
        <v>150</v>
      </c>
      <c r="I82" s="2" t="s">
        <v>6</v>
      </c>
      <c r="J82" s="29" t="s">
        <v>35</v>
      </c>
      <c r="K82" t="s">
        <v>223</v>
      </c>
    </row>
    <row r="83" spans="1:11" x14ac:dyDescent="0.3">
      <c r="A83" s="29" t="s">
        <v>133</v>
      </c>
      <c r="B83" s="29"/>
      <c r="C83" s="29"/>
      <c r="D83" s="30"/>
      <c r="E83" s="30"/>
      <c r="F83" s="27">
        <v>500</v>
      </c>
      <c r="G83" s="26">
        <f t="shared" si="2"/>
        <v>500</v>
      </c>
      <c r="H83" s="26">
        <f t="shared" si="3"/>
        <v>500</v>
      </c>
      <c r="I83" t="s">
        <v>6</v>
      </c>
      <c r="J83" s="29" t="s">
        <v>39</v>
      </c>
      <c r="K83" t="s">
        <v>223</v>
      </c>
    </row>
    <row r="84" spans="1:11" x14ac:dyDescent="0.3">
      <c r="A84" s="36" t="s">
        <v>110</v>
      </c>
      <c r="B84" s="9"/>
      <c r="C84" s="9"/>
      <c r="D84" s="25">
        <v>3500000</v>
      </c>
      <c r="E84" s="25"/>
      <c r="F84" s="26"/>
      <c r="G84" s="26">
        <f t="shared" si="2"/>
        <v>3500000</v>
      </c>
      <c r="H84" s="26">
        <f t="shared" si="3"/>
        <v>3500000</v>
      </c>
      <c r="I84" s="2" t="s">
        <v>109</v>
      </c>
      <c r="J84" s="7" t="s">
        <v>39</v>
      </c>
      <c r="K84" t="s">
        <v>219</v>
      </c>
    </row>
    <row r="85" spans="1:11" x14ac:dyDescent="0.3">
      <c r="A85" s="36" t="s">
        <v>59</v>
      </c>
      <c r="B85" s="9"/>
      <c r="C85" s="9"/>
      <c r="D85" s="25">
        <v>2200000</v>
      </c>
      <c r="E85" s="25"/>
      <c r="F85" s="26"/>
      <c r="G85" s="26">
        <f t="shared" si="2"/>
        <v>2200000</v>
      </c>
      <c r="H85" s="26">
        <f t="shared" si="3"/>
        <v>2200000</v>
      </c>
      <c r="I85" s="2" t="s">
        <v>6</v>
      </c>
      <c r="J85" s="7" t="s">
        <v>39</v>
      </c>
      <c r="K85" t="s">
        <v>219</v>
      </c>
    </row>
    <row r="86" spans="1:11" x14ac:dyDescent="0.3">
      <c r="A86" s="36" t="s">
        <v>94</v>
      </c>
      <c r="B86" s="9"/>
      <c r="C86" s="9"/>
      <c r="D86" s="25"/>
      <c r="E86" s="25">
        <v>325000</v>
      </c>
      <c r="F86" s="26"/>
      <c r="G86" s="26">
        <f t="shared" si="2"/>
        <v>325000</v>
      </c>
      <c r="H86" s="26">
        <f t="shared" si="3"/>
        <v>325000</v>
      </c>
      <c r="I86" t="s">
        <v>70</v>
      </c>
      <c r="J86" s="7" t="s">
        <v>91</v>
      </c>
      <c r="K86" t="s">
        <v>219</v>
      </c>
    </row>
    <row r="87" spans="1:11" x14ac:dyDescent="0.3">
      <c r="A87" s="29" t="s">
        <v>208</v>
      </c>
      <c r="B87" s="29"/>
      <c r="C87" s="29"/>
      <c r="D87" s="30"/>
      <c r="E87" s="30"/>
      <c r="F87" s="27">
        <v>100000</v>
      </c>
      <c r="G87" s="26">
        <f t="shared" si="2"/>
        <v>100000</v>
      </c>
      <c r="H87" s="26">
        <f t="shared" si="3"/>
        <v>100000</v>
      </c>
      <c r="I87" t="s">
        <v>70</v>
      </c>
      <c r="J87" s="29" t="s">
        <v>157</v>
      </c>
      <c r="K87" t="s">
        <v>223</v>
      </c>
    </row>
    <row r="88" spans="1:11" x14ac:dyDescent="0.3">
      <c r="A88" s="36" t="s">
        <v>80</v>
      </c>
      <c r="B88" s="9"/>
      <c r="C88" s="9"/>
      <c r="D88" s="25"/>
      <c r="E88" s="25">
        <v>3000000</v>
      </c>
      <c r="F88" s="26"/>
      <c r="G88" s="26">
        <f t="shared" si="2"/>
        <v>3000000</v>
      </c>
      <c r="H88" s="26">
        <f t="shared" si="3"/>
        <v>3000000</v>
      </c>
      <c r="I88" t="s">
        <v>70</v>
      </c>
      <c r="J88" s="7" t="s">
        <v>7</v>
      </c>
      <c r="K88" t="s">
        <v>219</v>
      </c>
    </row>
    <row r="89" spans="1:11" x14ac:dyDescent="0.3">
      <c r="A89" s="29" t="s">
        <v>209</v>
      </c>
      <c r="B89" s="29"/>
      <c r="C89" s="29"/>
      <c r="D89" s="30"/>
      <c r="E89" s="30"/>
      <c r="F89" s="27">
        <v>80000</v>
      </c>
      <c r="G89" s="26">
        <f t="shared" si="2"/>
        <v>80000</v>
      </c>
      <c r="H89" s="26">
        <f t="shared" si="3"/>
        <v>80000</v>
      </c>
      <c r="I89" t="s">
        <v>70</v>
      </c>
      <c r="J89" s="29" t="s">
        <v>157</v>
      </c>
      <c r="K89" t="s">
        <v>223</v>
      </c>
    </row>
    <row r="90" spans="1:11" x14ac:dyDescent="0.3">
      <c r="A90" s="29" t="s">
        <v>134</v>
      </c>
      <c r="B90" s="29"/>
      <c r="C90" s="29"/>
      <c r="D90" s="30"/>
      <c r="E90" s="30"/>
      <c r="F90" s="27">
        <v>1500</v>
      </c>
      <c r="G90" s="26">
        <f t="shared" si="2"/>
        <v>1500</v>
      </c>
      <c r="H90" s="26">
        <f t="shared" si="3"/>
        <v>1500</v>
      </c>
      <c r="I90" t="s">
        <v>6</v>
      </c>
      <c r="J90" s="29" t="s">
        <v>39</v>
      </c>
      <c r="K90" t="s">
        <v>223</v>
      </c>
    </row>
    <row r="91" spans="1:11" x14ac:dyDescent="0.3">
      <c r="A91" s="29" t="s">
        <v>190</v>
      </c>
      <c r="B91" s="29"/>
      <c r="C91" s="29"/>
      <c r="D91" s="30"/>
      <c r="E91" s="30"/>
      <c r="F91" s="27">
        <v>7000</v>
      </c>
      <c r="G91" s="26">
        <f t="shared" si="2"/>
        <v>7000</v>
      </c>
      <c r="H91" s="26">
        <f t="shared" si="3"/>
        <v>7000</v>
      </c>
      <c r="I91" t="s">
        <v>70</v>
      </c>
      <c r="J91" s="29" t="s">
        <v>39</v>
      </c>
      <c r="K91" t="s">
        <v>223</v>
      </c>
    </row>
    <row r="92" spans="1:11" x14ac:dyDescent="0.3">
      <c r="A92" s="36" t="s">
        <v>60</v>
      </c>
      <c r="B92" s="9"/>
      <c r="C92" s="9"/>
      <c r="D92" s="25">
        <v>15000000</v>
      </c>
      <c r="E92" s="25"/>
      <c r="F92" s="26"/>
      <c r="G92" s="26">
        <f t="shared" si="2"/>
        <v>15000000</v>
      </c>
      <c r="H92" s="26">
        <f t="shared" si="3"/>
        <v>15000000</v>
      </c>
      <c r="I92" s="2" t="s">
        <v>6</v>
      </c>
      <c r="J92" s="7" t="s">
        <v>39</v>
      </c>
      <c r="K92" t="s">
        <v>219</v>
      </c>
    </row>
    <row r="93" spans="1:11" x14ac:dyDescent="0.3">
      <c r="A93" s="36" t="s">
        <v>60</v>
      </c>
      <c r="B93" s="9"/>
      <c r="C93" s="9"/>
      <c r="D93" s="25"/>
      <c r="E93" s="25">
        <v>10000000</v>
      </c>
      <c r="F93" s="26"/>
      <c r="G93" s="26">
        <f t="shared" si="2"/>
        <v>10000000</v>
      </c>
      <c r="H93" s="26">
        <f t="shared" si="3"/>
        <v>10000000</v>
      </c>
      <c r="I93" t="s">
        <v>70</v>
      </c>
      <c r="J93" s="7" t="s">
        <v>39</v>
      </c>
      <c r="K93" t="s">
        <v>219</v>
      </c>
    </row>
    <row r="94" spans="1:11" x14ac:dyDescent="0.3">
      <c r="A94" s="36" t="s">
        <v>81</v>
      </c>
      <c r="B94" s="9"/>
      <c r="C94" s="9"/>
      <c r="D94" s="25"/>
      <c r="E94" s="25">
        <v>1000000</v>
      </c>
      <c r="F94" s="26"/>
      <c r="G94" s="26">
        <f t="shared" si="2"/>
        <v>1000000</v>
      </c>
      <c r="H94" s="26">
        <f t="shared" si="3"/>
        <v>1000000</v>
      </c>
      <c r="I94" t="s">
        <v>70</v>
      </c>
      <c r="J94" s="7" t="s">
        <v>7</v>
      </c>
      <c r="K94" t="s">
        <v>219</v>
      </c>
    </row>
    <row r="95" spans="1:11" x14ac:dyDescent="0.3">
      <c r="A95" s="36" t="s">
        <v>61</v>
      </c>
      <c r="B95" s="9"/>
      <c r="C95" s="9"/>
      <c r="D95" s="25">
        <v>3600000</v>
      </c>
      <c r="E95" s="25"/>
      <c r="F95" s="26"/>
      <c r="G95" s="26">
        <f t="shared" si="2"/>
        <v>3600000</v>
      </c>
      <c r="H95" s="26">
        <f t="shared" si="3"/>
        <v>3600000</v>
      </c>
      <c r="I95" s="2" t="s">
        <v>6</v>
      </c>
      <c r="J95" s="7" t="s">
        <v>39</v>
      </c>
      <c r="K95" t="s">
        <v>219</v>
      </c>
    </row>
    <row r="96" spans="1:11" x14ac:dyDescent="0.3">
      <c r="A96" s="36" t="s">
        <v>19</v>
      </c>
      <c r="B96" s="9"/>
      <c r="C96" s="9"/>
      <c r="D96" s="25">
        <v>379000000</v>
      </c>
      <c r="E96" s="25"/>
      <c r="F96" s="26"/>
      <c r="G96" s="26">
        <f t="shared" si="2"/>
        <v>379000000</v>
      </c>
      <c r="H96" s="26">
        <f t="shared" si="3"/>
        <v>379000000</v>
      </c>
      <c r="I96" s="2" t="s">
        <v>6</v>
      </c>
      <c r="J96" s="7" t="s">
        <v>7</v>
      </c>
      <c r="K96" t="s">
        <v>219</v>
      </c>
    </row>
    <row r="97" spans="1:11" x14ac:dyDescent="0.3">
      <c r="A97" s="36" t="s">
        <v>19</v>
      </c>
      <c r="B97" s="9"/>
      <c r="C97" s="9"/>
      <c r="D97" s="25">
        <v>621000000</v>
      </c>
      <c r="E97" s="25">
        <v>7500000000</v>
      </c>
      <c r="F97" s="26"/>
      <c r="G97" s="26">
        <f t="shared" si="2"/>
        <v>8121000000</v>
      </c>
      <c r="H97" s="26">
        <f t="shared" si="3"/>
        <v>8121000000</v>
      </c>
      <c r="I97" t="s">
        <v>70</v>
      </c>
      <c r="J97" s="7" t="s">
        <v>7</v>
      </c>
      <c r="K97" t="s">
        <v>219</v>
      </c>
    </row>
    <row r="98" spans="1:11" x14ac:dyDescent="0.3">
      <c r="A98" s="36" t="s">
        <v>82</v>
      </c>
      <c r="B98" s="9"/>
      <c r="C98" s="9"/>
      <c r="D98" s="25"/>
      <c r="E98" s="25">
        <v>2500000</v>
      </c>
      <c r="F98" s="26"/>
      <c r="G98" s="26">
        <f t="shared" si="2"/>
        <v>2500000</v>
      </c>
      <c r="H98" s="26">
        <f t="shared" si="3"/>
        <v>2500000</v>
      </c>
      <c r="I98" t="s">
        <v>70</v>
      </c>
      <c r="J98" s="7" t="s">
        <v>7</v>
      </c>
      <c r="K98" t="s">
        <v>219</v>
      </c>
    </row>
    <row r="99" spans="1:11" x14ac:dyDescent="0.3">
      <c r="A99" s="36" t="s">
        <v>20</v>
      </c>
      <c r="B99" s="9"/>
      <c r="C99" s="9"/>
      <c r="D99" s="25">
        <v>10000000</v>
      </c>
      <c r="E99" s="25"/>
      <c r="F99" s="26"/>
      <c r="G99" s="26">
        <f t="shared" si="2"/>
        <v>10000000</v>
      </c>
      <c r="H99" s="26">
        <f t="shared" si="3"/>
        <v>10000000</v>
      </c>
      <c r="I99" s="2" t="s">
        <v>6</v>
      </c>
      <c r="J99" s="7" t="s">
        <v>7</v>
      </c>
      <c r="K99" t="s">
        <v>219</v>
      </c>
    </row>
    <row r="100" spans="1:11" x14ac:dyDescent="0.3">
      <c r="A100" s="36" t="s">
        <v>20</v>
      </c>
      <c r="B100" s="9"/>
      <c r="C100" s="9"/>
      <c r="D100" s="25"/>
      <c r="E100" s="25">
        <v>19000000</v>
      </c>
      <c r="F100" s="26"/>
      <c r="G100" s="26">
        <f t="shared" si="2"/>
        <v>19000000</v>
      </c>
      <c r="H100" s="26">
        <f t="shared" si="3"/>
        <v>19000000</v>
      </c>
      <c r="I100" t="s">
        <v>70</v>
      </c>
      <c r="J100" s="7" t="s">
        <v>7</v>
      </c>
      <c r="K100" t="s">
        <v>219</v>
      </c>
    </row>
    <row r="101" spans="1:11" x14ac:dyDescent="0.3">
      <c r="A101" s="36" t="s">
        <v>21</v>
      </c>
      <c r="B101" s="9"/>
      <c r="C101" s="9"/>
      <c r="D101" s="25">
        <v>4000000</v>
      </c>
      <c r="E101" s="25"/>
      <c r="F101" s="26"/>
      <c r="G101" s="26">
        <f t="shared" si="2"/>
        <v>4000000</v>
      </c>
      <c r="H101" s="26">
        <f t="shared" si="3"/>
        <v>4000000</v>
      </c>
      <c r="I101" s="2" t="s">
        <v>6</v>
      </c>
      <c r="J101" s="7" t="s">
        <v>7</v>
      </c>
      <c r="K101" t="s">
        <v>219</v>
      </c>
    </row>
    <row r="102" spans="1:11" x14ac:dyDescent="0.3">
      <c r="A102" s="29" t="s">
        <v>158</v>
      </c>
      <c r="B102" s="29"/>
      <c r="C102" s="29"/>
      <c r="D102" s="30"/>
      <c r="E102" s="30"/>
      <c r="F102" s="27">
        <v>7000</v>
      </c>
      <c r="G102" s="26">
        <f t="shared" si="2"/>
        <v>7000</v>
      </c>
      <c r="H102" s="26">
        <f t="shared" si="3"/>
        <v>7000</v>
      </c>
      <c r="I102" t="s">
        <v>6</v>
      </c>
      <c r="J102" s="29" t="s">
        <v>157</v>
      </c>
      <c r="K102" t="s">
        <v>223</v>
      </c>
    </row>
    <row r="103" spans="1:11" x14ac:dyDescent="0.3">
      <c r="A103" s="29" t="s">
        <v>135</v>
      </c>
      <c r="B103" s="29"/>
      <c r="C103" s="29"/>
      <c r="D103" s="30"/>
      <c r="E103" s="30"/>
      <c r="F103" s="27">
        <v>500</v>
      </c>
      <c r="G103" s="26">
        <f t="shared" si="2"/>
        <v>500</v>
      </c>
      <c r="H103" s="26">
        <f t="shared" si="3"/>
        <v>500</v>
      </c>
      <c r="I103" t="s">
        <v>6</v>
      </c>
      <c r="J103" s="29" t="s">
        <v>39</v>
      </c>
      <c r="K103" t="s">
        <v>223</v>
      </c>
    </row>
    <row r="104" spans="1:11" x14ac:dyDescent="0.3">
      <c r="A104" s="29" t="s">
        <v>159</v>
      </c>
      <c r="B104" s="29"/>
      <c r="C104" s="29"/>
      <c r="D104" s="30"/>
      <c r="E104" s="30"/>
      <c r="F104" s="27">
        <v>30000</v>
      </c>
      <c r="G104" s="26">
        <f t="shared" si="2"/>
        <v>30000</v>
      </c>
      <c r="H104" s="26">
        <f t="shared" si="3"/>
        <v>30000</v>
      </c>
      <c r="I104" t="s">
        <v>6</v>
      </c>
      <c r="J104" s="29" t="s">
        <v>157</v>
      </c>
      <c r="K104" t="s">
        <v>223</v>
      </c>
    </row>
    <row r="105" spans="1:11" x14ac:dyDescent="0.3">
      <c r="A105" s="36" t="s">
        <v>102</v>
      </c>
      <c r="B105" s="9"/>
      <c r="C105" s="9"/>
      <c r="D105" s="25"/>
      <c r="E105" s="25"/>
      <c r="F105" s="26"/>
      <c r="G105" s="26">
        <f t="shared" si="2"/>
        <v>0</v>
      </c>
      <c r="H105" s="26">
        <f t="shared" si="3"/>
        <v>0</v>
      </c>
      <c r="I105" s="2" t="s">
        <v>101</v>
      </c>
      <c r="J105" s="7" t="s">
        <v>39</v>
      </c>
      <c r="K105" t="s">
        <v>219</v>
      </c>
    </row>
    <row r="106" spans="1:11" x14ac:dyDescent="0.3">
      <c r="A106" s="36" t="s">
        <v>103</v>
      </c>
      <c r="B106" s="9"/>
      <c r="C106" s="10">
        <v>24240000</v>
      </c>
      <c r="D106" s="25"/>
      <c r="E106" s="25"/>
      <c r="F106" s="26"/>
      <c r="G106" s="26">
        <f t="shared" si="2"/>
        <v>24240000</v>
      </c>
      <c r="H106" s="26">
        <f t="shared" si="3"/>
        <v>24240000</v>
      </c>
      <c r="I106" s="2" t="s">
        <v>101</v>
      </c>
      <c r="J106" s="7" t="s">
        <v>39</v>
      </c>
      <c r="K106" t="s">
        <v>219</v>
      </c>
    </row>
    <row r="107" spans="1:11" x14ac:dyDescent="0.3">
      <c r="A107" s="36" t="s">
        <v>104</v>
      </c>
      <c r="B107" s="9"/>
      <c r="C107" s="9"/>
      <c r="D107" s="25"/>
      <c r="E107" s="25">
        <v>200000000</v>
      </c>
      <c r="F107" s="26"/>
      <c r="G107" s="26">
        <f t="shared" si="2"/>
        <v>200000000</v>
      </c>
      <c r="H107" s="26">
        <f t="shared" si="3"/>
        <v>200000000</v>
      </c>
      <c r="I107" s="2" t="s">
        <v>101</v>
      </c>
      <c r="J107" s="7" t="s">
        <v>39</v>
      </c>
      <c r="K107" t="s">
        <v>219</v>
      </c>
    </row>
    <row r="108" spans="1:11" x14ac:dyDescent="0.3">
      <c r="A108" s="36" t="s">
        <v>105</v>
      </c>
      <c r="B108" s="9"/>
      <c r="C108" s="9"/>
      <c r="D108" s="25"/>
      <c r="E108" s="25">
        <v>150000000</v>
      </c>
      <c r="F108" s="26"/>
      <c r="G108" s="26">
        <f t="shared" si="2"/>
        <v>150000000</v>
      </c>
      <c r="H108" s="26">
        <f t="shared" si="3"/>
        <v>150000000</v>
      </c>
      <c r="I108" s="2" t="s">
        <v>101</v>
      </c>
      <c r="J108" s="7" t="s">
        <v>39</v>
      </c>
      <c r="K108" t="s">
        <v>219</v>
      </c>
    </row>
    <row r="109" spans="1:11" x14ac:dyDescent="0.3">
      <c r="A109" s="36" t="s">
        <v>106</v>
      </c>
      <c r="B109" s="9"/>
      <c r="C109" s="10">
        <v>5760000</v>
      </c>
      <c r="D109" s="25"/>
      <c r="E109" s="25"/>
      <c r="F109" s="26"/>
      <c r="G109" s="26">
        <f t="shared" si="2"/>
        <v>5760000</v>
      </c>
      <c r="H109" s="26">
        <f t="shared" si="3"/>
        <v>5760000</v>
      </c>
      <c r="I109" s="2" t="s">
        <v>101</v>
      </c>
      <c r="J109" s="7" t="s">
        <v>39</v>
      </c>
      <c r="K109" t="s">
        <v>219</v>
      </c>
    </row>
    <row r="110" spans="1:11" x14ac:dyDescent="0.3">
      <c r="A110" s="36" t="s">
        <v>107</v>
      </c>
      <c r="B110" s="9"/>
      <c r="C110" s="9"/>
      <c r="D110" s="25"/>
      <c r="E110" s="25">
        <v>25000000</v>
      </c>
      <c r="F110" s="26"/>
      <c r="G110" s="26">
        <f t="shared" si="2"/>
        <v>25000000</v>
      </c>
      <c r="H110" s="26">
        <f t="shared" si="3"/>
        <v>25000000</v>
      </c>
      <c r="I110" s="2" t="s">
        <v>101</v>
      </c>
      <c r="J110" s="7" t="s">
        <v>39</v>
      </c>
      <c r="K110" t="s">
        <v>219</v>
      </c>
    </row>
    <row r="111" spans="1:11" x14ac:dyDescent="0.3">
      <c r="A111" s="36" t="s">
        <v>62</v>
      </c>
      <c r="B111" s="9"/>
      <c r="C111" s="9"/>
      <c r="D111" s="25">
        <v>5000000</v>
      </c>
      <c r="E111" s="25"/>
      <c r="F111" s="26"/>
      <c r="G111" s="26">
        <f t="shared" si="2"/>
        <v>5000000</v>
      </c>
      <c r="H111" s="26">
        <f t="shared" si="3"/>
        <v>5000000</v>
      </c>
      <c r="I111" s="2" t="s">
        <v>6</v>
      </c>
      <c r="J111" s="7" t="s">
        <v>39</v>
      </c>
      <c r="K111" t="s">
        <v>219</v>
      </c>
    </row>
    <row r="112" spans="1:11" x14ac:dyDescent="0.3">
      <c r="A112" s="36" t="s">
        <v>63</v>
      </c>
      <c r="B112" s="9"/>
      <c r="C112" s="9"/>
      <c r="D112" s="25">
        <v>12000000</v>
      </c>
      <c r="E112" s="25"/>
      <c r="F112" s="26"/>
      <c r="G112" s="26">
        <f t="shared" si="2"/>
        <v>12000000</v>
      </c>
      <c r="H112" s="26">
        <f t="shared" si="3"/>
        <v>12000000</v>
      </c>
      <c r="I112" s="2" t="s">
        <v>6</v>
      </c>
      <c r="J112" s="7" t="s">
        <v>39</v>
      </c>
      <c r="K112" t="s">
        <v>219</v>
      </c>
    </row>
    <row r="113" spans="1:11" x14ac:dyDescent="0.3">
      <c r="A113" s="29" t="s">
        <v>178</v>
      </c>
      <c r="B113" s="29"/>
      <c r="C113" s="29"/>
      <c r="D113" s="30"/>
      <c r="E113" s="30"/>
      <c r="F113" s="27">
        <v>198000</v>
      </c>
      <c r="G113" s="26">
        <f t="shared" si="2"/>
        <v>198000</v>
      </c>
      <c r="H113" s="26">
        <f t="shared" si="3"/>
        <v>198000</v>
      </c>
      <c r="I113" t="s">
        <v>70</v>
      </c>
      <c r="J113" s="29" t="s">
        <v>7</v>
      </c>
      <c r="K113" t="s">
        <v>223</v>
      </c>
    </row>
    <row r="114" spans="1:11" x14ac:dyDescent="0.3">
      <c r="A114" s="29" t="s">
        <v>178</v>
      </c>
      <c r="B114" s="29"/>
      <c r="C114" s="29"/>
      <c r="D114" s="30"/>
      <c r="E114" s="30"/>
      <c r="F114" s="27">
        <v>4700</v>
      </c>
      <c r="G114" s="26">
        <f t="shared" si="2"/>
        <v>4700</v>
      </c>
      <c r="H114" s="26">
        <f t="shared" si="3"/>
        <v>4700</v>
      </c>
      <c r="I114" t="s">
        <v>70</v>
      </c>
      <c r="J114" s="29" t="s">
        <v>186</v>
      </c>
      <c r="K114" t="s">
        <v>223</v>
      </c>
    </row>
    <row r="115" spans="1:11" x14ac:dyDescent="0.3">
      <c r="A115" s="36" t="s">
        <v>111</v>
      </c>
      <c r="B115" s="9"/>
      <c r="C115" s="9"/>
      <c r="D115" s="25">
        <v>2700000</v>
      </c>
      <c r="E115" s="25"/>
      <c r="F115" s="26"/>
      <c r="G115" s="26">
        <f t="shared" si="2"/>
        <v>2700000</v>
      </c>
      <c r="H115" s="26">
        <f t="shared" si="3"/>
        <v>2700000</v>
      </c>
      <c r="I115" s="2" t="s">
        <v>109</v>
      </c>
      <c r="J115" s="7" t="s">
        <v>39</v>
      </c>
      <c r="K115" t="s">
        <v>219</v>
      </c>
    </row>
    <row r="116" spans="1:11" x14ac:dyDescent="0.3">
      <c r="A116" s="29" t="s">
        <v>136</v>
      </c>
      <c r="B116" s="29"/>
      <c r="C116" s="29"/>
      <c r="D116" s="30"/>
      <c r="E116" s="30"/>
      <c r="F116" s="27">
        <v>400</v>
      </c>
      <c r="G116" s="26">
        <f t="shared" si="2"/>
        <v>400</v>
      </c>
      <c r="H116" s="26">
        <f t="shared" si="3"/>
        <v>400</v>
      </c>
      <c r="I116" t="s">
        <v>6</v>
      </c>
      <c r="J116" s="29" t="s">
        <v>39</v>
      </c>
      <c r="K116" t="s">
        <v>223</v>
      </c>
    </row>
    <row r="117" spans="1:11" x14ac:dyDescent="0.3">
      <c r="A117" s="36" t="s">
        <v>22</v>
      </c>
      <c r="B117" s="9"/>
      <c r="C117" s="9"/>
      <c r="D117" s="25">
        <v>6000000</v>
      </c>
      <c r="E117" s="25"/>
      <c r="F117" s="26"/>
      <c r="G117" s="26">
        <f t="shared" si="2"/>
        <v>6000000</v>
      </c>
      <c r="H117" s="26">
        <f t="shared" si="3"/>
        <v>6000000</v>
      </c>
      <c r="I117" s="2" t="s">
        <v>6</v>
      </c>
      <c r="J117" s="7" t="s">
        <v>7</v>
      </c>
      <c r="K117" t="s">
        <v>219</v>
      </c>
    </row>
    <row r="118" spans="1:11" x14ac:dyDescent="0.3">
      <c r="A118" s="36" t="s">
        <v>22</v>
      </c>
      <c r="B118" s="9"/>
      <c r="C118" s="9"/>
      <c r="D118" s="25"/>
      <c r="E118" s="25">
        <v>4500000</v>
      </c>
      <c r="F118" s="26"/>
      <c r="G118" s="26">
        <f t="shared" si="2"/>
        <v>4500000</v>
      </c>
      <c r="H118" s="26">
        <f t="shared" si="3"/>
        <v>4500000</v>
      </c>
      <c r="I118" t="s">
        <v>70</v>
      </c>
      <c r="J118" s="7" t="s">
        <v>7</v>
      </c>
      <c r="K118" t="s">
        <v>219</v>
      </c>
    </row>
    <row r="119" spans="1:11" x14ac:dyDescent="0.3">
      <c r="A119" s="29" t="s">
        <v>137</v>
      </c>
      <c r="B119" s="29"/>
      <c r="C119" s="29"/>
      <c r="D119" s="30"/>
      <c r="E119" s="30"/>
      <c r="F119" s="27">
        <v>350</v>
      </c>
      <c r="G119" s="26">
        <f t="shared" si="2"/>
        <v>350</v>
      </c>
      <c r="H119" s="26">
        <f t="shared" si="3"/>
        <v>350</v>
      </c>
      <c r="I119" t="s">
        <v>6</v>
      </c>
      <c r="J119" s="29" t="s">
        <v>39</v>
      </c>
      <c r="K119" t="s">
        <v>223</v>
      </c>
    </row>
    <row r="120" spans="1:11" x14ac:dyDescent="0.3">
      <c r="A120" s="29" t="s">
        <v>138</v>
      </c>
      <c r="B120" s="29"/>
      <c r="C120" s="29"/>
      <c r="D120" s="30"/>
      <c r="E120" s="30"/>
      <c r="F120" s="27">
        <v>250</v>
      </c>
      <c r="G120" s="26">
        <f t="shared" si="2"/>
        <v>250</v>
      </c>
      <c r="H120" s="26">
        <f t="shared" si="3"/>
        <v>250</v>
      </c>
      <c r="I120" t="s">
        <v>6</v>
      </c>
      <c r="J120" s="29" t="s">
        <v>39</v>
      </c>
      <c r="K120" t="s">
        <v>223</v>
      </c>
    </row>
    <row r="121" spans="1:11" x14ac:dyDescent="0.3">
      <c r="A121" t="s">
        <v>139</v>
      </c>
      <c r="F121" s="27">
        <v>1000</v>
      </c>
      <c r="G121" s="26">
        <f t="shared" si="2"/>
        <v>1000</v>
      </c>
      <c r="H121" s="26">
        <f t="shared" si="3"/>
        <v>1000</v>
      </c>
      <c r="I121" t="s">
        <v>6</v>
      </c>
      <c r="J121" t="s">
        <v>39</v>
      </c>
      <c r="K121" t="s">
        <v>223</v>
      </c>
    </row>
    <row r="122" spans="1:11" x14ac:dyDescent="0.3">
      <c r="A122" t="s">
        <v>140</v>
      </c>
      <c r="F122" s="27">
        <v>350</v>
      </c>
      <c r="G122" s="26">
        <f t="shared" si="2"/>
        <v>350</v>
      </c>
      <c r="H122" s="26">
        <f t="shared" si="3"/>
        <v>350</v>
      </c>
      <c r="I122" t="s">
        <v>6</v>
      </c>
      <c r="J122" t="s">
        <v>39</v>
      </c>
      <c r="K122" t="s">
        <v>223</v>
      </c>
    </row>
    <row r="123" spans="1:11" x14ac:dyDescent="0.3">
      <c r="A123" t="s">
        <v>141</v>
      </c>
      <c r="F123" s="27">
        <v>800</v>
      </c>
      <c r="G123" s="26">
        <f t="shared" si="2"/>
        <v>800</v>
      </c>
      <c r="H123" s="26">
        <f t="shared" si="3"/>
        <v>800</v>
      </c>
      <c r="I123" t="s">
        <v>6</v>
      </c>
      <c r="J123" t="s">
        <v>39</v>
      </c>
      <c r="K123" t="s">
        <v>223</v>
      </c>
    </row>
    <row r="124" spans="1:11" x14ac:dyDescent="0.3">
      <c r="A124" t="s">
        <v>173</v>
      </c>
      <c r="F124" s="27">
        <v>10000</v>
      </c>
      <c r="G124" s="26">
        <f t="shared" si="2"/>
        <v>10000</v>
      </c>
      <c r="H124" s="26">
        <f t="shared" si="3"/>
        <v>10000</v>
      </c>
      <c r="I124" t="s">
        <v>70</v>
      </c>
      <c r="J124" t="s">
        <v>118</v>
      </c>
      <c r="K124" t="s">
        <v>223</v>
      </c>
    </row>
    <row r="125" spans="1:11" x14ac:dyDescent="0.3">
      <c r="A125" s="37" t="s">
        <v>23</v>
      </c>
      <c r="B125" s="2"/>
      <c r="C125" s="2"/>
      <c r="D125" s="26">
        <v>1000000</v>
      </c>
      <c r="E125" s="26"/>
      <c r="F125" s="26"/>
      <c r="G125" s="26">
        <f t="shared" si="2"/>
        <v>1000000</v>
      </c>
      <c r="H125" s="26">
        <f t="shared" si="3"/>
        <v>1000000</v>
      </c>
      <c r="I125" s="2" t="s">
        <v>6</v>
      </c>
      <c r="J125" s="31" t="s">
        <v>7</v>
      </c>
      <c r="K125" t="s">
        <v>219</v>
      </c>
    </row>
    <row r="126" spans="1:11" x14ac:dyDescent="0.3">
      <c r="A126" s="37" t="s">
        <v>23</v>
      </c>
      <c r="B126" s="2"/>
      <c r="C126" s="2"/>
      <c r="D126" s="26"/>
      <c r="E126" s="26">
        <v>4000000</v>
      </c>
      <c r="F126" s="26"/>
      <c r="G126" s="26">
        <f t="shared" si="2"/>
        <v>4000000</v>
      </c>
      <c r="H126" s="26">
        <f t="shared" si="3"/>
        <v>4000000</v>
      </c>
      <c r="I126" t="s">
        <v>70</v>
      </c>
      <c r="J126" s="31" t="s">
        <v>7</v>
      </c>
      <c r="K126" t="s">
        <v>219</v>
      </c>
    </row>
    <row r="127" spans="1:11" x14ac:dyDescent="0.3">
      <c r="A127" t="s">
        <v>179</v>
      </c>
      <c r="F127" s="27">
        <v>4500000</v>
      </c>
      <c r="G127" s="26">
        <f t="shared" si="2"/>
        <v>4500000</v>
      </c>
      <c r="H127" s="26">
        <f t="shared" si="3"/>
        <v>4500000</v>
      </c>
      <c r="I127" t="s">
        <v>224</v>
      </c>
      <c r="J127" t="s">
        <v>7</v>
      </c>
      <c r="K127" t="s">
        <v>223</v>
      </c>
    </row>
    <row r="128" spans="1:11" x14ac:dyDescent="0.3">
      <c r="A128" t="s">
        <v>142</v>
      </c>
      <c r="F128" s="27">
        <v>100</v>
      </c>
      <c r="G128" s="26">
        <f t="shared" si="2"/>
        <v>100</v>
      </c>
      <c r="H128" s="26">
        <f t="shared" si="3"/>
        <v>100</v>
      </c>
      <c r="I128" t="s">
        <v>6</v>
      </c>
      <c r="J128" t="s">
        <v>39</v>
      </c>
      <c r="K128" t="s">
        <v>223</v>
      </c>
    </row>
    <row r="129" spans="1:11" x14ac:dyDescent="0.3">
      <c r="A129" t="s">
        <v>210</v>
      </c>
      <c r="F129" s="27">
        <v>30000</v>
      </c>
      <c r="G129" s="26">
        <f t="shared" si="2"/>
        <v>30000</v>
      </c>
      <c r="H129" s="26">
        <f t="shared" si="3"/>
        <v>30000</v>
      </c>
      <c r="I129" t="s">
        <v>70</v>
      </c>
      <c r="J129" t="s">
        <v>157</v>
      </c>
      <c r="K129" t="s">
        <v>223</v>
      </c>
    </row>
    <row r="130" spans="1:11" x14ac:dyDescent="0.3">
      <c r="A130" t="s">
        <v>191</v>
      </c>
      <c r="F130" s="27">
        <v>2000</v>
      </c>
      <c r="G130" s="26">
        <f t="shared" ref="G130:G193" si="4">SUM(C130:F130)</f>
        <v>2000</v>
      </c>
      <c r="H130" s="26">
        <f t="shared" si="3"/>
        <v>2000</v>
      </c>
      <c r="I130" t="s">
        <v>70</v>
      </c>
      <c r="J130" t="s">
        <v>39</v>
      </c>
      <c r="K130" t="s">
        <v>223</v>
      </c>
    </row>
    <row r="131" spans="1:11" x14ac:dyDescent="0.3">
      <c r="A131" t="s">
        <v>192</v>
      </c>
      <c r="F131" s="27">
        <v>1000</v>
      </c>
      <c r="G131" s="26">
        <f t="shared" si="4"/>
        <v>1000</v>
      </c>
      <c r="H131" s="26">
        <f t="shared" ref="H131:H194" si="5">SUM(C131:F131)</f>
        <v>1000</v>
      </c>
      <c r="I131" t="s">
        <v>70</v>
      </c>
      <c r="J131" t="s">
        <v>39</v>
      </c>
      <c r="K131" t="s">
        <v>223</v>
      </c>
    </row>
    <row r="132" spans="1:11" x14ac:dyDescent="0.3">
      <c r="A132" s="37" t="s">
        <v>100</v>
      </c>
      <c r="B132" s="2"/>
      <c r="C132" s="2"/>
      <c r="D132" s="26"/>
      <c r="E132" s="26">
        <v>4000000</v>
      </c>
      <c r="F132" s="26"/>
      <c r="G132" s="26">
        <f t="shared" si="4"/>
        <v>4000000</v>
      </c>
      <c r="H132" s="26">
        <f t="shared" si="5"/>
        <v>4000000</v>
      </c>
      <c r="I132" t="s">
        <v>70</v>
      </c>
      <c r="J132" s="31" t="s">
        <v>39</v>
      </c>
      <c r="K132" t="s">
        <v>219</v>
      </c>
    </row>
    <row r="133" spans="1:11" x14ac:dyDescent="0.3">
      <c r="A133" t="s">
        <v>143</v>
      </c>
      <c r="F133" s="27">
        <v>10000</v>
      </c>
      <c r="G133" s="26">
        <f t="shared" si="4"/>
        <v>10000</v>
      </c>
      <c r="H133" s="26">
        <f t="shared" si="5"/>
        <v>10000</v>
      </c>
      <c r="I133" t="s">
        <v>6</v>
      </c>
      <c r="J133" t="s">
        <v>39</v>
      </c>
      <c r="K133" t="s">
        <v>223</v>
      </c>
    </row>
    <row r="134" spans="1:11" x14ac:dyDescent="0.3">
      <c r="A134" t="s">
        <v>144</v>
      </c>
      <c r="F134" s="27">
        <v>4000</v>
      </c>
      <c r="G134" s="26">
        <f t="shared" si="4"/>
        <v>4000</v>
      </c>
      <c r="H134" s="26">
        <f t="shared" si="5"/>
        <v>4000</v>
      </c>
      <c r="I134" t="s">
        <v>6</v>
      </c>
      <c r="J134" t="s">
        <v>39</v>
      </c>
      <c r="K134" t="s">
        <v>223</v>
      </c>
    </row>
    <row r="135" spans="1:11" x14ac:dyDescent="0.3">
      <c r="A135" t="s">
        <v>187</v>
      </c>
      <c r="F135" s="27">
        <v>10000</v>
      </c>
      <c r="G135" s="26">
        <f t="shared" si="4"/>
        <v>10000</v>
      </c>
      <c r="H135" s="26">
        <f t="shared" si="5"/>
        <v>10000</v>
      </c>
      <c r="I135" t="s">
        <v>70</v>
      </c>
      <c r="J135" t="s">
        <v>186</v>
      </c>
      <c r="K135" t="s">
        <v>223</v>
      </c>
    </row>
    <row r="136" spans="1:11" x14ac:dyDescent="0.3">
      <c r="A136" t="s">
        <v>188</v>
      </c>
      <c r="F136" s="27">
        <v>10000</v>
      </c>
      <c r="G136" s="26">
        <f t="shared" si="4"/>
        <v>10000</v>
      </c>
      <c r="H136" s="26">
        <f t="shared" si="5"/>
        <v>10000</v>
      </c>
      <c r="I136" t="s">
        <v>70</v>
      </c>
      <c r="J136" t="s">
        <v>186</v>
      </c>
      <c r="K136" t="s">
        <v>223</v>
      </c>
    </row>
    <row r="137" spans="1:11" x14ac:dyDescent="0.3">
      <c r="A137" t="s">
        <v>193</v>
      </c>
      <c r="F137" s="27">
        <v>438</v>
      </c>
      <c r="G137" s="26">
        <f t="shared" si="4"/>
        <v>438</v>
      </c>
      <c r="H137" s="26">
        <f t="shared" si="5"/>
        <v>438</v>
      </c>
      <c r="I137" t="s">
        <v>70</v>
      </c>
      <c r="J137" t="s">
        <v>39</v>
      </c>
      <c r="K137" t="s">
        <v>223</v>
      </c>
    </row>
    <row r="138" spans="1:11" x14ac:dyDescent="0.3">
      <c r="A138" s="37" t="s">
        <v>64</v>
      </c>
      <c r="B138" s="2"/>
      <c r="C138" s="2"/>
      <c r="D138" s="26">
        <v>2000000</v>
      </c>
      <c r="E138" s="26"/>
      <c r="F138" s="26"/>
      <c r="G138" s="26">
        <f t="shared" si="4"/>
        <v>2000000</v>
      </c>
      <c r="H138" s="26">
        <f t="shared" si="5"/>
        <v>2000000</v>
      </c>
      <c r="I138" s="2" t="s">
        <v>6</v>
      </c>
      <c r="J138" s="31" t="s">
        <v>39</v>
      </c>
      <c r="K138" t="s">
        <v>219</v>
      </c>
    </row>
    <row r="139" spans="1:11" x14ac:dyDescent="0.3">
      <c r="A139" s="37" t="s">
        <v>65</v>
      </c>
      <c r="B139" s="2"/>
      <c r="C139" s="2"/>
      <c r="D139" s="26">
        <v>3000000</v>
      </c>
      <c r="E139" s="26"/>
      <c r="F139" s="26"/>
      <c r="G139" s="26">
        <f t="shared" si="4"/>
        <v>3000000</v>
      </c>
      <c r="H139" s="26">
        <f t="shared" si="5"/>
        <v>3000000</v>
      </c>
      <c r="I139" s="2" t="s">
        <v>6</v>
      </c>
      <c r="J139" s="31" t="s">
        <v>39</v>
      </c>
      <c r="K139" t="s">
        <v>219</v>
      </c>
    </row>
    <row r="140" spans="1:11" x14ac:dyDescent="0.3">
      <c r="A140" t="s">
        <v>194</v>
      </c>
      <c r="F140" s="27">
        <v>1000</v>
      </c>
      <c r="G140" s="26">
        <f t="shared" si="4"/>
        <v>1000</v>
      </c>
      <c r="H140" s="26">
        <f t="shared" si="5"/>
        <v>1000</v>
      </c>
      <c r="I140" t="s">
        <v>70</v>
      </c>
      <c r="J140" t="s">
        <v>39</v>
      </c>
      <c r="K140" t="s">
        <v>223</v>
      </c>
    </row>
    <row r="141" spans="1:11" x14ac:dyDescent="0.3">
      <c r="A141" t="s">
        <v>160</v>
      </c>
      <c r="F141" s="27">
        <v>25000</v>
      </c>
      <c r="G141" s="26">
        <f t="shared" si="4"/>
        <v>25000</v>
      </c>
      <c r="H141" s="26">
        <f t="shared" si="5"/>
        <v>25000</v>
      </c>
      <c r="I141" t="s">
        <v>6</v>
      </c>
      <c r="J141" t="s">
        <v>157</v>
      </c>
      <c r="K141" t="s">
        <v>223</v>
      </c>
    </row>
    <row r="142" spans="1:11" x14ac:dyDescent="0.3">
      <c r="A142" t="s">
        <v>180</v>
      </c>
      <c r="F142" s="27">
        <v>125000</v>
      </c>
      <c r="G142" s="26">
        <f t="shared" si="4"/>
        <v>125000</v>
      </c>
      <c r="H142" s="26">
        <f t="shared" si="5"/>
        <v>125000</v>
      </c>
      <c r="I142" t="s">
        <v>70</v>
      </c>
      <c r="J142" t="s">
        <v>7</v>
      </c>
      <c r="K142" t="s">
        <v>223</v>
      </c>
    </row>
    <row r="143" spans="1:11" x14ac:dyDescent="0.3">
      <c r="A143" t="s">
        <v>181</v>
      </c>
      <c r="F143" s="27">
        <v>250000</v>
      </c>
      <c r="G143" s="26">
        <f t="shared" si="4"/>
        <v>250000</v>
      </c>
      <c r="H143" s="26">
        <f t="shared" si="5"/>
        <v>250000</v>
      </c>
      <c r="I143" t="s">
        <v>70</v>
      </c>
      <c r="J143" t="s">
        <v>7</v>
      </c>
      <c r="K143" t="s">
        <v>223</v>
      </c>
    </row>
    <row r="144" spans="1:11" x14ac:dyDescent="0.3">
      <c r="A144" t="s">
        <v>145</v>
      </c>
      <c r="F144" s="27">
        <v>100</v>
      </c>
      <c r="G144" s="26">
        <f t="shared" si="4"/>
        <v>100</v>
      </c>
      <c r="H144" s="26">
        <f t="shared" si="5"/>
        <v>100</v>
      </c>
      <c r="I144" t="s">
        <v>6</v>
      </c>
      <c r="J144" t="s">
        <v>39</v>
      </c>
      <c r="K144" t="s">
        <v>223</v>
      </c>
    </row>
    <row r="145" spans="1:11" x14ac:dyDescent="0.3">
      <c r="A145" t="s">
        <v>146</v>
      </c>
      <c r="F145" s="27">
        <v>350</v>
      </c>
      <c r="G145" s="26">
        <f t="shared" si="4"/>
        <v>350</v>
      </c>
      <c r="H145" s="26">
        <f t="shared" si="5"/>
        <v>350</v>
      </c>
      <c r="I145" t="s">
        <v>6</v>
      </c>
      <c r="J145" t="s">
        <v>39</v>
      </c>
      <c r="K145" t="s">
        <v>223</v>
      </c>
    </row>
    <row r="146" spans="1:11" x14ac:dyDescent="0.3">
      <c r="A146" s="37" t="s">
        <v>24</v>
      </c>
      <c r="B146" s="2"/>
      <c r="C146" s="2"/>
      <c r="D146" s="26">
        <v>1000000</v>
      </c>
      <c r="E146" s="26"/>
      <c r="F146" s="26"/>
      <c r="G146" s="26">
        <f t="shared" si="4"/>
        <v>1000000</v>
      </c>
      <c r="H146" s="26">
        <f t="shared" si="5"/>
        <v>1000000</v>
      </c>
      <c r="I146" s="2" t="s">
        <v>6</v>
      </c>
      <c r="J146" s="31" t="s">
        <v>7</v>
      </c>
      <c r="K146" t="s">
        <v>219</v>
      </c>
    </row>
    <row r="147" spans="1:11" x14ac:dyDescent="0.3">
      <c r="A147" s="37" t="s">
        <v>24</v>
      </c>
      <c r="B147" s="2"/>
      <c r="C147" s="2"/>
      <c r="D147" s="26"/>
      <c r="E147" s="26">
        <v>6000000</v>
      </c>
      <c r="F147" s="26"/>
      <c r="G147" s="26">
        <f t="shared" si="4"/>
        <v>6000000</v>
      </c>
      <c r="H147" s="26">
        <f t="shared" si="5"/>
        <v>6000000</v>
      </c>
      <c r="I147" t="s">
        <v>70</v>
      </c>
      <c r="J147" s="31" t="s">
        <v>7</v>
      </c>
      <c r="K147" t="s">
        <v>219</v>
      </c>
    </row>
    <row r="148" spans="1:11" x14ac:dyDescent="0.3">
      <c r="A148" t="s">
        <v>185</v>
      </c>
      <c r="F148" s="27">
        <v>445</v>
      </c>
      <c r="G148" s="26">
        <f t="shared" si="4"/>
        <v>445</v>
      </c>
      <c r="H148" s="26">
        <f t="shared" si="5"/>
        <v>445</v>
      </c>
      <c r="I148" t="s">
        <v>70</v>
      </c>
      <c r="J148" t="s">
        <v>35</v>
      </c>
      <c r="K148" t="s">
        <v>223</v>
      </c>
    </row>
    <row r="149" spans="1:11" x14ac:dyDescent="0.3">
      <c r="A149" t="s">
        <v>211</v>
      </c>
      <c r="F149" s="27">
        <v>5000</v>
      </c>
      <c r="G149" s="26">
        <f t="shared" si="4"/>
        <v>5000</v>
      </c>
      <c r="H149" s="26">
        <f t="shared" si="5"/>
        <v>5000</v>
      </c>
      <c r="I149" t="s">
        <v>70</v>
      </c>
      <c r="J149" t="s">
        <v>157</v>
      </c>
      <c r="K149" t="s">
        <v>223</v>
      </c>
    </row>
    <row r="150" spans="1:11" x14ac:dyDescent="0.3">
      <c r="A150" s="37" t="s">
        <v>25</v>
      </c>
      <c r="B150" s="2"/>
      <c r="C150" s="2"/>
      <c r="D150" s="26">
        <v>4950000</v>
      </c>
      <c r="E150" s="26"/>
      <c r="F150" s="26"/>
      <c r="G150" s="26">
        <f t="shared" si="4"/>
        <v>4950000</v>
      </c>
      <c r="H150" s="26">
        <f t="shared" si="5"/>
        <v>4950000</v>
      </c>
      <c r="I150" s="2" t="s">
        <v>6</v>
      </c>
      <c r="J150" s="31" t="s">
        <v>7</v>
      </c>
      <c r="K150" t="s">
        <v>219</v>
      </c>
    </row>
    <row r="151" spans="1:11" x14ac:dyDescent="0.3">
      <c r="A151" s="37" t="s">
        <v>25</v>
      </c>
      <c r="B151" s="2"/>
      <c r="C151" s="2"/>
      <c r="D151" s="26"/>
      <c r="E151" s="26">
        <v>10500000</v>
      </c>
      <c r="F151" s="26"/>
      <c r="G151" s="26">
        <f t="shared" si="4"/>
        <v>10500000</v>
      </c>
      <c r="H151" s="26">
        <f t="shared" si="5"/>
        <v>10500000</v>
      </c>
      <c r="I151" t="s">
        <v>70</v>
      </c>
      <c r="J151" s="31" t="s">
        <v>7</v>
      </c>
      <c r="K151" t="s">
        <v>219</v>
      </c>
    </row>
    <row r="152" spans="1:11" x14ac:dyDescent="0.3">
      <c r="A152" t="s">
        <v>212</v>
      </c>
      <c r="F152" s="27">
        <v>225000</v>
      </c>
      <c r="G152" s="26">
        <f t="shared" si="4"/>
        <v>225000</v>
      </c>
      <c r="H152" s="26">
        <f t="shared" si="5"/>
        <v>225000</v>
      </c>
      <c r="I152" t="s">
        <v>70</v>
      </c>
      <c r="J152" t="s">
        <v>157</v>
      </c>
      <c r="K152" t="s">
        <v>223</v>
      </c>
    </row>
    <row r="153" spans="1:11" x14ac:dyDescent="0.3">
      <c r="A153" t="s">
        <v>170</v>
      </c>
      <c r="F153" s="27">
        <v>46000</v>
      </c>
      <c r="G153" s="26">
        <f t="shared" si="4"/>
        <v>46000</v>
      </c>
      <c r="H153" s="26">
        <f t="shared" si="5"/>
        <v>46000</v>
      </c>
      <c r="I153" t="s">
        <v>70</v>
      </c>
      <c r="J153" t="s">
        <v>169</v>
      </c>
      <c r="K153" t="s">
        <v>223</v>
      </c>
    </row>
    <row r="154" spans="1:11" x14ac:dyDescent="0.3">
      <c r="A154" t="s">
        <v>147</v>
      </c>
      <c r="F154" s="27">
        <v>1000</v>
      </c>
      <c r="G154" s="26">
        <f t="shared" si="4"/>
        <v>1000</v>
      </c>
      <c r="H154" s="26">
        <f t="shared" si="5"/>
        <v>1000</v>
      </c>
      <c r="I154" t="s">
        <v>6</v>
      </c>
      <c r="J154" t="s">
        <v>39</v>
      </c>
      <c r="K154" t="s">
        <v>223</v>
      </c>
    </row>
    <row r="155" spans="1:11" x14ac:dyDescent="0.3">
      <c r="A155" t="s">
        <v>182</v>
      </c>
      <c r="F155" s="27">
        <v>50000</v>
      </c>
      <c r="G155" s="26">
        <f t="shared" si="4"/>
        <v>50000</v>
      </c>
      <c r="H155" s="26">
        <f t="shared" si="5"/>
        <v>50000</v>
      </c>
      <c r="I155" t="s">
        <v>70</v>
      </c>
      <c r="J155" t="s">
        <v>7</v>
      </c>
      <c r="K155" t="s">
        <v>223</v>
      </c>
    </row>
    <row r="156" spans="1:11" x14ac:dyDescent="0.3">
      <c r="A156" t="s">
        <v>148</v>
      </c>
      <c r="F156" s="27">
        <v>750</v>
      </c>
      <c r="G156" s="26">
        <f t="shared" si="4"/>
        <v>750</v>
      </c>
      <c r="H156" s="26">
        <f t="shared" si="5"/>
        <v>750</v>
      </c>
      <c r="I156" t="s">
        <v>6</v>
      </c>
      <c r="J156" t="s">
        <v>39</v>
      </c>
      <c r="K156" t="s">
        <v>223</v>
      </c>
    </row>
    <row r="157" spans="1:11" x14ac:dyDescent="0.3">
      <c r="A157" t="s">
        <v>195</v>
      </c>
      <c r="F157" s="27">
        <v>4000</v>
      </c>
      <c r="G157" s="26">
        <f t="shared" si="4"/>
        <v>4000</v>
      </c>
      <c r="H157" s="26">
        <f t="shared" si="5"/>
        <v>4000</v>
      </c>
      <c r="I157" t="s">
        <v>70</v>
      </c>
      <c r="J157" t="s">
        <v>39</v>
      </c>
      <c r="K157" t="s">
        <v>223</v>
      </c>
    </row>
    <row r="158" spans="1:11" x14ac:dyDescent="0.3">
      <c r="A158" t="s">
        <v>196</v>
      </c>
      <c r="F158" s="27">
        <v>4000</v>
      </c>
      <c r="G158" s="26">
        <f t="shared" si="4"/>
        <v>4000</v>
      </c>
      <c r="H158" s="26">
        <f t="shared" si="5"/>
        <v>4000</v>
      </c>
      <c r="I158" t="s">
        <v>70</v>
      </c>
      <c r="J158" t="s">
        <v>39</v>
      </c>
      <c r="K158" t="s">
        <v>223</v>
      </c>
    </row>
    <row r="159" spans="1:11" x14ac:dyDescent="0.3">
      <c r="A159" t="s">
        <v>149</v>
      </c>
      <c r="F159" s="27">
        <v>1000</v>
      </c>
      <c r="G159" s="26">
        <f t="shared" si="4"/>
        <v>1000</v>
      </c>
      <c r="H159" s="26">
        <f t="shared" si="5"/>
        <v>1000</v>
      </c>
      <c r="I159" t="s">
        <v>6</v>
      </c>
      <c r="J159" t="s">
        <v>39</v>
      </c>
      <c r="K159" t="s">
        <v>223</v>
      </c>
    </row>
    <row r="160" spans="1:11" x14ac:dyDescent="0.3">
      <c r="A160" t="s">
        <v>174</v>
      </c>
      <c r="F160" s="27">
        <v>195000</v>
      </c>
      <c r="G160" s="26">
        <f t="shared" si="4"/>
        <v>195000</v>
      </c>
      <c r="H160" s="26">
        <f t="shared" si="5"/>
        <v>195000</v>
      </c>
      <c r="I160" t="s">
        <v>70</v>
      </c>
      <c r="J160" t="s">
        <v>118</v>
      </c>
      <c r="K160" t="s">
        <v>223</v>
      </c>
    </row>
    <row r="161" spans="1:11" x14ac:dyDescent="0.3">
      <c r="A161" t="s">
        <v>161</v>
      </c>
      <c r="F161" s="27">
        <v>20000</v>
      </c>
      <c r="G161" s="26">
        <f t="shared" si="4"/>
        <v>20000</v>
      </c>
      <c r="H161" s="26">
        <f t="shared" si="5"/>
        <v>20000</v>
      </c>
      <c r="I161" t="s">
        <v>6</v>
      </c>
      <c r="J161" t="s">
        <v>157</v>
      </c>
      <c r="K161" t="s">
        <v>223</v>
      </c>
    </row>
    <row r="162" spans="1:11" x14ac:dyDescent="0.3">
      <c r="A162" s="37" t="s">
        <v>66</v>
      </c>
      <c r="B162" s="2"/>
      <c r="C162" s="2"/>
      <c r="D162" s="26">
        <v>2000000</v>
      </c>
      <c r="E162" s="26"/>
      <c r="F162" s="26"/>
      <c r="G162" s="26">
        <f t="shared" si="4"/>
        <v>2000000</v>
      </c>
      <c r="H162" s="26">
        <f t="shared" si="5"/>
        <v>2000000</v>
      </c>
      <c r="I162" s="2" t="s">
        <v>6</v>
      </c>
      <c r="J162" s="31" t="s">
        <v>39</v>
      </c>
      <c r="K162" t="s">
        <v>219</v>
      </c>
    </row>
    <row r="163" spans="1:11" x14ac:dyDescent="0.3">
      <c r="A163" s="37" t="s">
        <v>26</v>
      </c>
      <c r="B163" s="2"/>
      <c r="C163" s="2"/>
      <c r="D163" s="26">
        <v>5550000</v>
      </c>
      <c r="E163" s="26"/>
      <c r="F163" s="26"/>
      <c r="G163" s="26">
        <f t="shared" si="4"/>
        <v>5550000</v>
      </c>
      <c r="H163" s="26">
        <f t="shared" si="5"/>
        <v>5550000</v>
      </c>
      <c r="I163" s="2" t="s">
        <v>6</v>
      </c>
      <c r="J163" s="31" t="s">
        <v>7</v>
      </c>
      <c r="K163" t="s">
        <v>219</v>
      </c>
    </row>
    <row r="164" spans="1:11" x14ac:dyDescent="0.3">
      <c r="A164" s="37" t="s">
        <v>26</v>
      </c>
      <c r="B164" s="2"/>
      <c r="C164" s="2"/>
      <c r="D164" s="26"/>
      <c r="E164" s="26">
        <v>7000000</v>
      </c>
      <c r="F164" s="26"/>
      <c r="G164" s="26">
        <f t="shared" si="4"/>
        <v>7000000</v>
      </c>
      <c r="H164" s="26">
        <f t="shared" si="5"/>
        <v>7000000</v>
      </c>
      <c r="I164" t="s">
        <v>70</v>
      </c>
      <c r="J164" s="31" t="s">
        <v>7</v>
      </c>
      <c r="K164" t="s">
        <v>219</v>
      </c>
    </row>
    <row r="165" spans="1:11" x14ac:dyDescent="0.3">
      <c r="A165" t="s">
        <v>150</v>
      </c>
      <c r="F165" s="27">
        <v>750</v>
      </c>
      <c r="G165" s="26">
        <f t="shared" si="4"/>
        <v>750</v>
      </c>
      <c r="H165" s="26">
        <f t="shared" si="5"/>
        <v>750</v>
      </c>
      <c r="I165" t="s">
        <v>6</v>
      </c>
      <c r="J165" t="s">
        <v>39</v>
      </c>
      <c r="K165" t="s">
        <v>223</v>
      </c>
    </row>
    <row r="166" spans="1:11" x14ac:dyDescent="0.3">
      <c r="A166" t="s">
        <v>197</v>
      </c>
      <c r="F166" s="27">
        <v>30000</v>
      </c>
      <c r="G166" s="26">
        <f t="shared" si="4"/>
        <v>30000</v>
      </c>
      <c r="H166" s="26">
        <f t="shared" si="5"/>
        <v>30000</v>
      </c>
      <c r="I166" t="s">
        <v>70</v>
      </c>
      <c r="J166" t="s">
        <v>39</v>
      </c>
      <c r="K166" t="s">
        <v>223</v>
      </c>
    </row>
    <row r="167" spans="1:11" x14ac:dyDescent="0.3">
      <c r="A167" t="s">
        <v>151</v>
      </c>
      <c r="F167" s="27">
        <v>1500</v>
      </c>
      <c r="G167" s="26">
        <f t="shared" si="4"/>
        <v>1500</v>
      </c>
      <c r="H167" s="26">
        <f t="shared" si="5"/>
        <v>1500</v>
      </c>
      <c r="I167" t="s">
        <v>6</v>
      </c>
      <c r="J167" t="s">
        <v>39</v>
      </c>
      <c r="K167" t="s">
        <v>223</v>
      </c>
    </row>
    <row r="168" spans="1:11" x14ac:dyDescent="0.3">
      <c r="A168" s="37" t="s">
        <v>83</v>
      </c>
      <c r="B168" s="2"/>
      <c r="C168" s="2"/>
      <c r="D168" s="26"/>
      <c r="E168" s="26">
        <v>9730375</v>
      </c>
      <c r="F168" s="26"/>
      <c r="G168" s="26">
        <f t="shared" si="4"/>
        <v>9730375</v>
      </c>
      <c r="H168" s="26">
        <f t="shared" si="5"/>
        <v>9730375</v>
      </c>
      <c r="I168" t="s">
        <v>70</v>
      </c>
      <c r="J168" s="31" t="s">
        <v>7</v>
      </c>
      <c r="K168" t="s">
        <v>219</v>
      </c>
    </row>
    <row r="169" spans="1:11" x14ac:dyDescent="0.3">
      <c r="A169" s="37" t="s">
        <v>84</v>
      </c>
      <c r="B169" s="2"/>
      <c r="C169" s="2"/>
      <c r="D169" s="26"/>
      <c r="E169" s="26">
        <v>4000000</v>
      </c>
      <c r="F169" s="26"/>
      <c r="G169" s="26">
        <f t="shared" si="4"/>
        <v>4000000</v>
      </c>
      <c r="H169" s="26">
        <f t="shared" si="5"/>
        <v>4000000</v>
      </c>
      <c r="I169" t="s">
        <v>70</v>
      </c>
      <c r="J169" s="31" t="s">
        <v>7</v>
      </c>
      <c r="K169" t="s">
        <v>219</v>
      </c>
    </row>
    <row r="170" spans="1:11" x14ac:dyDescent="0.3">
      <c r="A170" t="s">
        <v>152</v>
      </c>
      <c r="F170" s="27">
        <v>250</v>
      </c>
      <c r="G170" s="26">
        <f t="shared" si="4"/>
        <v>250</v>
      </c>
      <c r="H170" s="26">
        <f t="shared" si="5"/>
        <v>250</v>
      </c>
      <c r="I170" t="s">
        <v>6</v>
      </c>
      <c r="J170" t="s">
        <v>39</v>
      </c>
      <c r="K170" t="s">
        <v>223</v>
      </c>
    </row>
    <row r="171" spans="1:11" x14ac:dyDescent="0.3">
      <c r="A171" t="s">
        <v>183</v>
      </c>
      <c r="F171" s="27">
        <v>7300</v>
      </c>
      <c r="G171" s="26">
        <f t="shared" si="4"/>
        <v>7300</v>
      </c>
      <c r="H171" s="26">
        <f t="shared" si="5"/>
        <v>7300</v>
      </c>
      <c r="I171" t="s">
        <v>70</v>
      </c>
      <c r="J171" t="s">
        <v>7</v>
      </c>
      <c r="K171" t="s">
        <v>223</v>
      </c>
    </row>
    <row r="172" spans="1:11" x14ac:dyDescent="0.3">
      <c r="A172" t="s">
        <v>213</v>
      </c>
      <c r="F172" s="27">
        <v>40000</v>
      </c>
      <c r="G172" s="26">
        <f t="shared" si="4"/>
        <v>40000</v>
      </c>
      <c r="H172" s="26">
        <f t="shared" si="5"/>
        <v>40000</v>
      </c>
      <c r="I172" t="s">
        <v>70</v>
      </c>
      <c r="J172" t="s">
        <v>157</v>
      </c>
      <c r="K172" t="s">
        <v>223</v>
      </c>
    </row>
    <row r="173" spans="1:11" x14ac:dyDescent="0.3">
      <c r="A173" t="s">
        <v>175</v>
      </c>
      <c r="F173" s="27">
        <v>3750</v>
      </c>
      <c r="G173" s="26">
        <f t="shared" si="4"/>
        <v>3750</v>
      </c>
      <c r="H173" s="26">
        <f t="shared" si="5"/>
        <v>3750</v>
      </c>
      <c r="I173" t="s">
        <v>70</v>
      </c>
      <c r="J173" t="s">
        <v>118</v>
      </c>
      <c r="K173" t="s">
        <v>223</v>
      </c>
    </row>
    <row r="174" spans="1:11" x14ac:dyDescent="0.3">
      <c r="A174" s="37" t="s">
        <v>27</v>
      </c>
      <c r="B174" s="2"/>
      <c r="C174" s="2"/>
      <c r="D174" s="26">
        <v>3000000</v>
      </c>
      <c r="E174" s="26"/>
      <c r="F174" s="26"/>
      <c r="G174" s="26">
        <f t="shared" si="4"/>
        <v>3000000</v>
      </c>
      <c r="H174" s="26">
        <f t="shared" si="5"/>
        <v>3000000</v>
      </c>
      <c r="I174" s="2" t="s">
        <v>6</v>
      </c>
      <c r="J174" s="31" t="s">
        <v>7</v>
      </c>
      <c r="K174" t="s">
        <v>219</v>
      </c>
    </row>
    <row r="175" spans="1:11" x14ac:dyDescent="0.3">
      <c r="A175" s="37" t="s">
        <v>27</v>
      </c>
      <c r="B175" s="2"/>
      <c r="C175" s="2"/>
      <c r="D175" s="26"/>
      <c r="E175" s="26">
        <v>3700000</v>
      </c>
      <c r="F175" s="26"/>
      <c r="G175" s="26">
        <f t="shared" si="4"/>
        <v>3700000</v>
      </c>
      <c r="H175" s="26">
        <f t="shared" si="5"/>
        <v>3700000</v>
      </c>
      <c r="I175" t="s">
        <v>70</v>
      </c>
      <c r="J175" s="31" t="s">
        <v>7</v>
      </c>
      <c r="K175" t="s">
        <v>219</v>
      </c>
    </row>
    <row r="176" spans="1:11" x14ac:dyDescent="0.3">
      <c r="A176" t="s">
        <v>198</v>
      </c>
      <c r="F176" s="27">
        <v>500</v>
      </c>
      <c r="G176" s="26">
        <f t="shared" si="4"/>
        <v>500</v>
      </c>
      <c r="H176" s="26">
        <f t="shared" si="5"/>
        <v>500</v>
      </c>
      <c r="I176" t="s">
        <v>70</v>
      </c>
      <c r="J176" t="s">
        <v>39</v>
      </c>
      <c r="K176" t="s">
        <v>223</v>
      </c>
    </row>
    <row r="177" spans="1:11" x14ac:dyDescent="0.3">
      <c r="A177" t="s">
        <v>162</v>
      </c>
      <c r="F177" s="27">
        <v>10000</v>
      </c>
      <c r="G177" s="26">
        <f t="shared" si="4"/>
        <v>10000</v>
      </c>
      <c r="H177" s="26">
        <f t="shared" si="5"/>
        <v>10000</v>
      </c>
      <c r="I177" t="s">
        <v>6</v>
      </c>
      <c r="J177" t="s">
        <v>157</v>
      </c>
      <c r="K177" t="s">
        <v>223</v>
      </c>
    </row>
    <row r="178" spans="1:11" x14ac:dyDescent="0.3">
      <c r="A178" t="s">
        <v>163</v>
      </c>
      <c r="F178" s="27">
        <v>15000</v>
      </c>
      <c r="G178" s="26">
        <f t="shared" si="4"/>
        <v>15000</v>
      </c>
      <c r="H178" s="26">
        <f t="shared" si="5"/>
        <v>15000</v>
      </c>
      <c r="I178" t="s">
        <v>6</v>
      </c>
      <c r="J178" t="s">
        <v>157</v>
      </c>
      <c r="K178" t="s">
        <v>223</v>
      </c>
    </row>
    <row r="179" spans="1:11" x14ac:dyDescent="0.3">
      <c r="A179" s="37" t="s">
        <v>121</v>
      </c>
      <c r="B179" s="2"/>
      <c r="D179" s="26"/>
      <c r="F179" s="26">
        <v>150</v>
      </c>
      <c r="G179" s="26">
        <f t="shared" si="4"/>
        <v>150</v>
      </c>
      <c r="H179" s="26">
        <f t="shared" si="5"/>
        <v>150</v>
      </c>
      <c r="I179" s="2" t="s">
        <v>6</v>
      </c>
      <c r="J179" t="s">
        <v>35</v>
      </c>
      <c r="K179" t="s">
        <v>223</v>
      </c>
    </row>
    <row r="180" spans="1:11" x14ac:dyDescent="0.3">
      <c r="A180" s="37" t="s">
        <v>85</v>
      </c>
      <c r="B180" s="2"/>
      <c r="C180" s="2"/>
      <c r="D180" s="26"/>
      <c r="E180" s="26">
        <v>9100000</v>
      </c>
      <c r="F180" s="26"/>
      <c r="G180" s="26">
        <f t="shared" si="4"/>
        <v>9100000</v>
      </c>
      <c r="H180" s="26">
        <f t="shared" si="5"/>
        <v>9100000</v>
      </c>
      <c r="I180" t="s">
        <v>70</v>
      </c>
      <c r="J180" s="31" t="s">
        <v>7</v>
      </c>
      <c r="K180" t="s">
        <v>219</v>
      </c>
    </row>
    <row r="181" spans="1:11" x14ac:dyDescent="0.3">
      <c r="A181" s="37" t="s">
        <v>28</v>
      </c>
      <c r="B181" s="2"/>
      <c r="C181" s="2"/>
      <c r="D181" s="26">
        <v>3000000</v>
      </c>
      <c r="E181" s="26"/>
      <c r="F181" s="26"/>
      <c r="G181" s="26">
        <f t="shared" si="4"/>
        <v>3000000</v>
      </c>
      <c r="H181" s="26">
        <f t="shared" si="5"/>
        <v>3000000</v>
      </c>
      <c r="I181" s="2" t="s">
        <v>6</v>
      </c>
      <c r="J181" s="31" t="s">
        <v>7</v>
      </c>
      <c r="K181" t="s">
        <v>219</v>
      </c>
    </row>
    <row r="182" spans="1:11" x14ac:dyDescent="0.3">
      <c r="A182" t="s">
        <v>214</v>
      </c>
      <c r="F182" s="27">
        <v>40000</v>
      </c>
      <c r="G182" s="26">
        <f t="shared" si="4"/>
        <v>40000</v>
      </c>
      <c r="H182" s="26">
        <f t="shared" si="5"/>
        <v>40000</v>
      </c>
      <c r="I182" t="s">
        <v>70</v>
      </c>
      <c r="J182" t="s">
        <v>157</v>
      </c>
      <c r="K182" t="s">
        <v>223</v>
      </c>
    </row>
    <row r="183" spans="1:11" x14ac:dyDescent="0.3">
      <c r="A183" t="s">
        <v>153</v>
      </c>
      <c r="F183" s="27">
        <v>175</v>
      </c>
      <c r="G183" s="26">
        <f t="shared" si="4"/>
        <v>175</v>
      </c>
      <c r="H183" s="26">
        <f t="shared" si="5"/>
        <v>175</v>
      </c>
      <c r="I183" t="s">
        <v>6</v>
      </c>
      <c r="J183" t="s">
        <v>39</v>
      </c>
      <c r="K183" t="s">
        <v>223</v>
      </c>
    </row>
    <row r="184" spans="1:11" x14ac:dyDescent="0.3">
      <c r="A184" s="37" t="s">
        <v>29</v>
      </c>
      <c r="B184" s="2"/>
      <c r="C184" s="2"/>
      <c r="D184" s="26">
        <v>8000000</v>
      </c>
      <c r="E184" s="26"/>
      <c r="F184" s="26"/>
      <c r="G184" s="26">
        <f t="shared" si="4"/>
        <v>8000000</v>
      </c>
      <c r="H184" s="26">
        <f t="shared" si="5"/>
        <v>8000000</v>
      </c>
      <c r="I184" s="2" t="s">
        <v>6</v>
      </c>
      <c r="J184" s="31" t="s">
        <v>7</v>
      </c>
      <c r="K184" t="s">
        <v>219</v>
      </c>
    </row>
    <row r="185" spans="1:11" x14ac:dyDescent="0.3">
      <c r="A185" s="37" t="s">
        <v>29</v>
      </c>
      <c r="B185" s="2"/>
      <c r="C185" s="2"/>
      <c r="D185" s="26"/>
      <c r="E185" s="26">
        <v>7000000</v>
      </c>
      <c r="F185" s="26"/>
      <c r="G185" s="26">
        <f t="shared" si="4"/>
        <v>7000000</v>
      </c>
      <c r="H185" s="26">
        <f t="shared" si="5"/>
        <v>7000000</v>
      </c>
      <c r="I185" t="s">
        <v>70</v>
      </c>
      <c r="J185" s="31" t="s">
        <v>7</v>
      </c>
      <c r="K185" t="s">
        <v>219</v>
      </c>
    </row>
    <row r="186" spans="1:11" x14ac:dyDescent="0.3">
      <c r="A186" s="37" t="s">
        <v>30</v>
      </c>
      <c r="B186" s="2"/>
      <c r="C186" s="2"/>
      <c r="D186" s="26">
        <v>5000000</v>
      </c>
      <c r="E186" s="26"/>
      <c r="F186" s="26"/>
      <c r="G186" s="26">
        <f t="shared" si="4"/>
        <v>5000000</v>
      </c>
      <c r="H186" s="26">
        <f t="shared" si="5"/>
        <v>5000000</v>
      </c>
      <c r="I186" s="2" t="s">
        <v>6</v>
      </c>
      <c r="J186" s="31" t="s">
        <v>7</v>
      </c>
      <c r="K186" t="s">
        <v>219</v>
      </c>
    </row>
    <row r="187" spans="1:11" x14ac:dyDescent="0.3">
      <c r="A187" s="37" t="s">
        <v>30</v>
      </c>
      <c r="B187" s="2"/>
      <c r="C187" s="2"/>
      <c r="D187" s="26"/>
      <c r="E187" s="26">
        <v>10000000</v>
      </c>
      <c r="F187" s="26"/>
      <c r="G187" s="26">
        <f t="shared" si="4"/>
        <v>10000000</v>
      </c>
      <c r="H187" s="26">
        <f t="shared" si="5"/>
        <v>10000000</v>
      </c>
      <c r="I187" t="s">
        <v>70</v>
      </c>
      <c r="J187" s="31" t="s">
        <v>7</v>
      </c>
      <c r="K187" t="s">
        <v>219</v>
      </c>
    </row>
    <row r="188" spans="1:11" x14ac:dyDescent="0.3">
      <c r="A188" t="s">
        <v>164</v>
      </c>
      <c r="F188" s="27">
        <v>5000</v>
      </c>
      <c r="G188" s="26">
        <f t="shared" si="4"/>
        <v>5000</v>
      </c>
      <c r="H188" s="26">
        <f t="shared" si="5"/>
        <v>5000</v>
      </c>
      <c r="I188" t="s">
        <v>6</v>
      </c>
      <c r="J188" t="s">
        <v>157</v>
      </c>
      <c r="K188" t="s">
        <v>223</v>
      </c>
    </row>
    <row r="189" spans="1:11" x14ac:dyDescent="0.3">
      <c r="A189" s="37" t="s">
        <v>67</v>
      </c>
      <c r="B189" s="2"/>
      <c r="C189" s="2"/>
      <c r="D189" s="26">
        <v>1600000</v>
      </c>
      <c r="E189" s="26"/>
      <c r="F189" s="26"/>
      <c r="G189" s="26">
        <f t="shared" si="4"/>
        <v>1600000</v>
      </c>
      <c r="H189" s="26">
        <f t="shared" si="5"/>
        <v>1600000</v>
      </c>
      <c r="I189" s="2" t="s">
        <v>6</v>
      </c>
      <c r="J189" s="31" t="s">
        <v>39</v>
      </c>
      <c r="K189" t="s">
        <v>219</v>
      </c>
    </row>
    <row r="190" spans="1:11" x14ac:dyDescent="0.3">
      <c r="A190" s="37" t="s">
        <v>108</v>
      </c>
      <c r="B190" s="2"/>
      <c r="C190" s="2"/>
      <c r="D190" s="26">
        <v>30000000</v>
      </c>
      <c r="E190" s="26"/>
      <c r="F190" s="26"/>
      <c r="G190" s="26">
        <f t="shared" si="4"/>
        <v>30000000</v>
      </c>
      <c r="H190" s="26">
        <f t="shared" si="5"/>
        <v>30000000</v>
      </c>
      <c r="I190" s="2" t="s">
        <v>101</v>
      </c>
      <c r="J190" s="31" t="s">
        <v>39</v>
      </c>
      <c r="K190" t="s">
        <v>219</v>
      </c>
    </row>
    <row r="191" spans="1:11" x14ac:dyDescent="0.3">
      <c r="A191" s="37" t="s">
        <v>86</v>
      </c>
      <c r="B191" s="2"/>
      <c r="C191" s="2"/>
      <c r="D191" s="26"/>
      <c r="E191" s="26">
        <v>3626426</v>
      </c>
      <c r="F191" s="26"/>
      <c r="G191" s="26">
        <f t="shared" si="4"/>
        <v>3626426</v>
      </c>
      <c r="H191" s="26">
        <f t="shared" si="5"/>
        <v>3626426</v>
      </c>
      <c r="I191" t="s">
        <v>70</v>
      </c>
      <c r="J191" s="31" t="s">
        <v>7</v>
      </c>
      <c r="K191" t="s">
        <v>219</v>
      </c>
    </row>
    <row r="192" spans="1:11" x14ac:dyDescent="0.3">
      <c r="A192" s="37" t="s">
        <v>31</v>
      </c>
      <c r="B192" s="2"/>
      <c r="C192" s="2"/>
      <c r="D192" s="26">
        <v>10000000</v>
      </c>
      <c r="E192" s="26"/>
      <c r="F192" s="26"/>
      <c r="G192" s="26">
        <f t="shared" si="4"/>
        <v>10000000</v>
      </c>
      <c r="H192" s="26">
        <f t="shared" si="5"/>
        <v>10000000</v>
      </c>
      <c r="I192" s="2" t="s">
        <v>6</v>
      </c>
      <c r="J192" s="31" t="s">
        <v>7</v>
      </c>
      <c r="K192" t="s">
        <v>219</v>
      </c>
    </row>
    <row r="193" spans="1:11" x14ac:dyDescent="0.3">
      <c r="A193" s="37" t="s">
        <v>31</v>
      </c>
      <c r="B193" s="2"/>
      <c r="C193" s="2"/>
      <c r="D193" s="26"/>
      <c r="E193" s="26">
        <v>15000000</v>
      </c>
      <c r="F193" s="26"/>
      <c r="G193" s="26">
        <f t="shared" si="4"/>
        <v>15000000</v>
      </c>
      <c r="H193" s="26">
        <f t="shared" si="5"/>
        <v>15000000</v>
      </c>
      <c r="I193" t="s">
        <v>70</v>
      </c>
      <c r="J193" s="31" t="s">
        <v>7</v>
      </c>
      <c r="K193" t="s">
        <v>219</v>
      </c>
    </row>
    <row r="194" spans="1:11" x14ac:dyDescent="0.3">
      <c r="A194" t="s">
        <v>154</v>
      </c>
      <c r="F194" s="27">
        <v>1000</v>
      </c>
      <c r="G194" s="26">
        <f t="shared" ref="G194:G212" si="6">SUM(C194:F194)</f>
        <v>1000</v>
      </c>
      <c r="H194" s="26">
        <f t="shared" si="5"/>
        <v>1000</v>
      </c>
      <c r="I194" t="s">
        <v>6</v>
      </c>
      <c r="J194" t="s">
        <v>39</v>
      </c>
      <c r="K194" t="s">
        <v>223</v>
      </c>
    </row>
    <row r="195" spans="1:11" x14ac:dyDescent="0.3">
      <c r="A195" s="37" t="s">
        <v>72</v>
      </c>
      <c r="B195" s="2"/>
      <c r="C195" s="2"/>
      <c r="D195" s="26"/>
      <c r="E195" s="26">
        <v>2000000</v>
      </c>
      <c r="F195" s="26"/>
      <c r="G195" s="26">
        <f t="shared" si="6"/>
        <v>2000000</v>
      </c>
      <c r="H195" s="26">
        <f t="shared" ref="H195:H212" si="7">SUM(C195:F195)</f>
        <v>2000000</v>
      </c>
      <c r="I195" t="s">
        <v>70</v>
      </c>
      <c r="J195" s="31" t="s">
        <v>71</v>
      </c>
      <c r="K195" t="s">
        <v>219</v>
      </c>
    </row>
    <row r="196" spans="1:11" x14ac:dyDescent="0.3">
      <c r="A196" s="37" t="s">
        <v>87</v>
      </c>
      <c r="B196" s="2"/>
      <c r="C196" s="2"/>
      <c r="D196" s="26"/>
      <c r="E196" s="26">
        <v>2000000</v>
      </c>
      <c r="F196" s="26"/>
      <c r="G196" s="26">
        <f t="shared" si="6"/>
        <v>2000000</v>
      </c>
      <c r="H196" s="26">
        <f t="shared" si="7"/>
        <v>2000000</v>
      </c>
      <c r="I196" t="s">
        <v>70</v>
      </c>
      <c r="J196" s="31" t="s">
        <v>7</v>
      </c>
      <c r="K196" t="s">
        <v>219</v>
      </c>
    </row>
    <row r="197" spans="1:11" x14ac:dyDescent="0.3">
      <c r="A197" s="37" t="s">
        <v>32</v>
      </c>
      <c r="B197" s="32" t="s">
        <v>230</v>
      </c>
      <c r="C197" s="2"/>
      <c r="D197" s="26">
        <v>500000</v>
      </c>
      <c r="E197" s="26"/>
      <c r="F197" s="26"/>
      <c r="G197" s="26">
        <f t="shared" si="6"/>
        <v>500000</v>
      </c>
      <c r="H197" s="26">
        <f t="shared" si="7"/>
        <v>500000</v>
      </c>
      <c r="I197" s="2" t="s">
        <v>6</v>
      </c>
      <c r="J197" s="31" t="s">
        <v>7</v>
      </c>
      <c r="K197" t="s">
        <v>219</v>
      </c>
    </row>
    <row r="198" spans="1:11" x14ac:dyDescent="0.3">
      <c r="A198" s="37" t="s">
        <v>32</v>
      </c>
      <c r="B198" s="32" t="s">
        <v>230</v>
      </c>
      <c r="C198" s="2"/>
      <c r="D198" s="26"/>
      <c r="E198" s="26">
        <v>5000000</v>
      </c>
      <c r="F198" s="26"/>
      <c r="G198" s="26">
        <f t="shared" si="6"/>
        <v>5000000</v>
      </c>
      <c r="H198" s="26">
        <f t="shared" si="7"/>
        <v>5000000</v>
      </c>
      <c r="I198" t="s">
        <v>70</v>
      </c>
      <c r="J198" s="31" t="s">
        <v>7</v>
      </c>
      <c r="K198" t="s">
        <v>219</v>
      </c>
    </row>
    <row r="199" spans="1:11" x14ac:dyDescent="0.3">
      <c r="A199" t="s">
        <v>165</v>
      </c>
      <c r="F199" s="27">
        <v>26250</v>
      </c>
      <c r="G199" s="26">
        <f t="shared" si="6"/>
        <v>26250</v>
      </c>
      <c r="H199" s="26">
        <f t="shared" si="7"/>
        <v>26250</v>
      </c>
      <c r="I199" t="s">
        <v>6</v>
      </c>
      <c r="J199" t="s">
        <v>157</v>
      </c>
      <c r="K199" t="s">
        <v>223</v>
      </c>
    </row>
    <row r="200" spans="1:11" x14ac:dyDescent="0.3">
      <c r="A200" s="37" t="s">
        <v>33</v>
      </c>
      <c r="B200" s="2"/>
      <c r="C200" s="2"/>
      <c r="D200" s="26">
        <v>15000000</v>
      </c>
      <c r="E200" s="26"/>
      <c r="F200" s="26"/>
      <c r="G200" s="26">
        <f t="shared" si="6"/>
        <v>15000000</v>
      </c>
      <c r="H200" s="26">
        <f t="shared" si="7"/>
        <v>15000000</v>
      </c>
      <c r="I200" s="2" t="s">
        <v>6</v>
      </c>
      <c r="J200" s="31" t="s">
        <v>7</v>
      </c>
      <c r="K200" t="s">
        <v>219</v>
      </c>
    </row>
    <row r="201" spans="1:11" x14ac:dyDescent="0.3">
      <c r="A201" s="37" t="s">
        <v>33</v>
      </c>
      <c r="B201" s="2"/>
      <c r="C201" s="2"/>
      <c r="D201" s="26"/>
      <c r="E201" s="26">
        <v>34500000</v>
      </c>
      <c r="F201" s="26"/>
      <c r="G201" s="26">
        <f t="shared" si="6"/>
        <v>34500000</v>
      </c>
      <c r="H201" s="26">
        <f t="shared" si="7"/>
        <v>34500000</v>
      </c>
      <c r="I201" t="s">
        <v>70</v>
      </c>
      <c r="J201" s="31" t="s">
        <v>7</v>
      </c>
      <c r="K201" t="s">
        <v>219</v>
      </c>
    </row>
    <row r="202" spans="1:11" x14ac:dyDescent="0.3">
      <c r="A202" s="37" t="s">
        <v>34</v>
      </c>
      <c r="B202" s="2"/>
      <c r="C202" s="2"/>
      <c r="D202" s="26">
        <v>22000000</v>
      </c>
      <c r="E202" s="26"/>
      <c r="F202" s="26"/>
      <c r="G202" s="26">
        <f t="shared" si="6"/>
        <v>22000000</v>
      </c>
      <c r="H202" s="26">
        <f t="shared" si="7"/>
        <v>22000000</v>
      </c>
      <c r="I202" s="2" t="s">
        <v>6</v>
      </c>
      <c r="J202" s="31" t="s">
        <v>7</v>
      </c>
      <c r="K202" t="s">
        <v>219</v>
      </c>
    </row>
    <row r="203" spans="1:11" x14ac:dyDescent="0.3">
      <c r="A203" s="37" t="s">
        <v>34</v>
      </c>
      <c r="B203" s="2"/>
      <c r="C203" s="2"/>
      <c r="D203" s="26"/>
      <c r="E203" s="26">
        <v>2500000</v>
      </c>
      <c r="F203" s="26"/>
      <c r="G203" s="26">
        <f t="shared" si="6"/>
        <v>2500000</v>
      </c>
      <c r="H203" s="26">
        <f t="shared" si="7"/>
        <v>2500000</v>
      </c>
      <c r="I203" t="s">
        <v>70</v>
      </c>
      <c r="J203" s="31" t="s">
        <v>7</v>
      </c>
      <c r="K203" t="s">
        <v>219</v>
      </c>
    </row>
    <row r="204" spans="1:11" x14ac:dyDescent="0.3">
      <c r="A204" s="37" t="s">
        <v>88</v>
      </c>
      <c r="B204" s="2"/>
      <c r="C204" s="2"/>
      <c r="D204" s="26"/>
      <c r="E204" s="26">
        <v>1777002</v>
      </c>
      <c r="F204" s="26"/>
      <c r="G204" s="26">
        <f t="shared" si="6"/>
        <v>1777002</v>
      </c>
      <c r="H204" s="26">
        <f t="shared" si="7"/>
        <v>1777002</v>
      </c>
      <c r="I204" t="s">
        <v>70</v>
      </c>
      <c r="J204" s="31" t="s">
        <v>7</v>
      </c>
      <c r="K204" t="s">
        <v>219</v>
      </c>
    </row>
    <row r="205" spans="1:11" x14ac:dyDescent="0.3">
      <c r="A205" s="37" t="s">
        <v>89</v>
      </c>
      <c r="B205" s="2"/>
      <c r="C205" s="2"/>
      <c r="D205" s="26"/>
      <c r="E205" s="26">
        <v>2269625</v>
      </c>
      <c r="F205" s="26"/>
      <c r="G205" s="26">
        <f t="shared" si="6"/>
        <v>2269625</v>
      </c>
      <c r="H205" s="26">
        <f t="shared" si="7"/>
        <v>2269625</v>
      </c>
      <c r="I205" t="s">
        <v>70</v>
      </c>
      <c r="J205" s="31" t="s">
        <v>7</v>
      </c>
      <c r="K205" t="s">
        <v>219</v>
      </c>
    </row>
    <row r="206" spans="1:11" x14ac:dyDescent="0.3">
      <c r="A206" s="37" t="s">
        <v>36</v>
      </c>
      <c r="B206" s="2"/>
      <c r="C206" s="2"/>
      <c r="D206" s="26">
        <v>1000000</v>
      </c>
      <c r="E206" s="26"/>
      <c r="F206" s="26"/>
      <c r="G206" s="26">
        <f t="shared" si="6"/>
        <v>1000000</v>
      </c>
      <c r="H206" s="26">
        <f t="shared" si="7"/>
        <v>1000000</v>
      </c>
      <c r="I206" s="2" t="s">
        <v>6</v>
      </c>
      <c r="J206" s="31" t="s">
        <v>35</v>
      </c>
      <c r="K206" t="s">
        <v>219</v>
      </c>
    </row>
    <row r="207" spans="1:11" x14ac:dyDescent="0.3">
      <c r="A207" s="37" t="s">
        <v>74</v>
      </c>
      <c r="B207" s="2"/>
      <c r="C207" s="2"/>
      <c r="D207" s="26"/>
      <c r="E207" s="26">
        <v>1100000</v>
      </c>
      <c r="F207" s="26"/>
      <c r="G207" s="26">
        <f t="shared" si="6"/>
        <v>1100000</v>
      </c>
      <c r="H207" s="26">
        <f t="shared" si="7"/>
        <v>1100000</v>
      </c>
      <c r="I207" t="s">
        <v>70</v>
      </c>
      <c r="J207" s="31" t="s">
        <v>73</v>
      </c>
      <c r="K207" t="s">
        <v>219</v>
      </c>
    </row>
    <row r="208" spans="1:11" x14ac:dyDescent="0.3">
      <c r="A208" t="s">
        <v>168</v>
      </c>
      <c r="F208" s="27">
        <v>2124</v>
      </c>
      <c r="G208" s="26">
        <f t="shared" si="6"/>
        <v>2124</v>
      </c>
      <c r="H208" s="26">
        <f t="shared" si="7"/>
        <v>2124</v>
      </c>
      <c r="I208" t="s">
        <v>70</v>
      </c>
      <c r="J208" t="s">
        <v>167</v>
      </c>
      <c r="K208" t="s">
        <v>223</v>
      </c>
    </row>
    <row r="209" spans="1:11" x14ac:dyDescent="0.3">
      <c r="A209" t="s">
        <v>199</v>
      </c>
      <c r="F209" s="27">
        <v>6000</v>
      </c>
      <c r="G209" s="26">
        <f t="shared" si="6"/>
        <v>6000</v>
      </c>
      <c r="H209" s="26">
        <f t="shared" si="7"/>
        <v>6000</v>
      </c>
      <c r="I209" t="s">
        <v>70</v>
      </c>
      <c r="J209" t="s">
        <v>39</v>
      </c>
      <c r="K209" t="s">
        <v>223</v>
      </c>
    </row>
    <row r="210" spans="1:11" x14ac:dyDescent="0.3">
      <c r="A210" s="37" t="s">
        <v>119</v>
      </c>
      <c r="B210" s="2"/>
      <c r="D210" s="26"/>
      <c r="F210" s="26">
        <v>800</v>
      </c>
      <c r="G210" s="26">
        <f t="shared" si="6"/>
        <v>800</v>
      </c>
      <c r="H210" s="26">
        <f t="shared" si="7"/>
        <v>800</v>
      </c>
      <c r="I210" s="2" t="s">
        <v>6</v>
      </c>
      <c r="J210" t="s">
        <v>118</v>
      </c>
      <c r="K210" t="s">
        <v>223</v>
      </c>
    </row>
    <row r="211" spans="1:11" x14ac:dyDescent="0.3">
      <c r="A211" t="s">
        <v>215</v>
      </c>
      <c r="F211" s="27">
        <v>13000</v>
      </c>
      <c r="G211" s="26">
        <f t="shared" si="6"/>
        <v>13000</v>
      </c>
      <c r="H211" s="26">
        <f>SUM(C211:F211)</f>
        <v>13000</v>
      </c>
      <c r="I211" t="s">
        <v>70</v>
      </c>
      <c r="J211" t="s">
        <v>157</v>
      </c>
      <c r="K211" t="s">
        <v>223</v>
      </c>
    </row>
    <row r="212" spans="1:11" x14ac:dyDescent="0.3">
      <c r="A212" t="s">
        <v>200</v>
      </c>
      <c r="F212" s="27">
        <v>2000</v>
      </c>
      <c r="G212" s="26">
        <f t="shared" si="6"/>
        <v>2000</v>
      </c>
      <c r="H212" s="26">
        <f t="shared" si="7"/>
        <v>2000</v>
      </c>
      <c r="I212" t="s">
        <v>70</v>
      </c>
      <c r="J212" t="s">
        <v>39</v>
      </c>
      <c r="K212" t="s">
        <v>223</v>
      </c>
    </row>
  </sheetData>
  <sortState xmlns:xlrd2="http://schemas.microsoft.com/office/spreadsheetml/2017/richdata2" ref="A2:K212">
    <sortCondition ref="A2:A212"/>
  </sortState>
  <conditionalFormatting sqref="A1:B1048576">
    <cfRule type="duplicateValues" dxfId="4" priority="1"/>
  </conditionalFormatting>
  <pageMargins left="0.7" right="0.7" top="0.75" bottom="0.75" header="0.3" footer="0.3"/>
  <pageSetup orientation="portrait" horizontalDpi="1200" verticalDpi="1200" r:id="rId1"/>
  <headerFooter>
    <oddFooter>&amp;C_x000D_&amp;1#&amp;"Calibri"&amp;14&amp;K000000 SENSITIVE BUT UNCLASSIFIED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D168-8DEE-4ABA-9CB7-01AE973FF54F}">
  <dimension ref="A1:R188"/>
  <sheetViews>
    <sheetView tabSelected="1" topLeftCell="B1" zoomScale="115" zoomScaleNormal="115" workbookViewId="0">
      <selection activeCell="B189" sqref="B189"/>
    </sheetView>
  </sheetViews>
  <sheetFormatPr defaultColWidth="9.109375" defaultRowHeight="14.4" x14ac:dyDescent="0.3"/>
  <cols>
    <col min="1" max="2" width="116.77734375" customWidth="1"/>
    <col min="3" max="3" width="11.33203125" hidden="1" customWidth="1"/>
    <col min="4" max="5" width="11.33203125" customWidth="1"/>
    <col min="6" max="6" width="23.44140625" customWidth="1"/>
    <col min="7" max="7" width="20" hidden="1" customWidth="1"/>
    <col min="8" max="8" width="14.5546875" style="41" hidden="1" customWidth="1"/>
    <col min="9" max="9" width="31.44140625" style="41" hidden="1" customWidth="1"/>
    <col min="10" max="10" width="17.109375" style="41" hidden="1" customWidth="1"/>
    <col min="11" max="11" width="17.109375" style="41" customWidth="1"/>
    <col min="12" max="12" width="21.44140625" style="41" customWidth="1"/>
    <col min="13" max="13" width="22.109375" style="41" hidden="1" customWidth="1"/>
    <col min="14" max="14" width="10.5546875" hidden="1" customWidth="1"/>
    <col min="15" max="15" width="48.109375" customWidth="1"/>
    <col min="17" max="17" width="15" bestFit="1" customWidth="1"/>
    <col min="18" max="18" width="29" customWidth="1"/>
  </cols>
  <sheetData>
    <row r="1" spans="1:18" ht="40.5" customHeight="1" thickBot="1" x14ac:dyDescent="0.35">
      <c r="A1" s="57" t="s">
        <v>2</v>
      </c>
      <c r="B1" s="57" t="s">
        <v>444</v>
      </c>
      <c r="C1" s="38" t="s">
        <v>229</v>
      </c>
      <c r="D1" s="61" t="s">
        <v>407</v>
      </c>
      <c r="E1" s="61" t="s">
        <v>408</v>
      </c>
      <c r="F1" s="58" t="s">
        <v>304</v>
      </c>
      <c r="G1" s="39" t="s">
        <v>3</v>
      </c>
      <c r="H1" s="40" t="s">
        <v>4</v>
      </c>
      <c r="I1" s="40" t="s">
        <v>5</v>
      </c>
      <c r="J1" s="40" t="s">
        <v>317</v>
      </c>
      <c r="K1" s="59" t="s">
        <v>318</v>
      </c>
      <c r="L1" s="59" t="s">
        <v>225</v>
      </c>
      <c r="M1" s="59" t="s">
        <v>228</v>
      </c>
      <c r="N1" s="39" t="s">
        <v>216</v>
      </c>
      <c r="O1" s="58" t="s">
        <v>217</v>
      </c>
      <c r="P1" s="58" t="s">
        <v>218</v>
      </c>
      <c r="Q1" s="58" t="s">
        <v>350</v>
      </c>
      <c r="R1" s="58" t="s">
        <v>351</v>
      </c>
    </row>
    <row r="2" spans="1:18" ht="15" hidden="1" thickBot="1" x14ac:dyDescent="0.35">
      <c r="A2" t="s">
        <v>203</v>
      </c>
      <c r="B2" t="s">
        <v>203</v>
      </c>
      <c r="F2" t="s">
        <v>311</v>
      </c>
      <c r="J2" s="41">
        <v>60000</v>
      </c>
      <c r="K2" s="41">
        <f>Table2[[#This Row],[FY23 ($ in thousands)]]*1000</f>
        <v>60000000</v>
      </c>
      <c r="L2" s="26">
        <f>SUM(Table2[[#This Row],[Sum of FY 2022 SFOAA Actual]],Table2[[#This Row],[Sum of FY 2022 USAA Actuals]],Table2[[#This Row],[Sum of FY 2022 AUSAA Actual]],Table2[[#This Row],[FY23 (Actuals)]])</f>
        <v>60000000</v>
      </c>
      <c r="M2" s="26">
        <f>SUM(Table2[[#This Row],[Sum of FY 2022 SFOAA Actual]],Table2[[#This Row],[Sum of FY 2022 USAA Actuals]],Table2[[#This Row],[Sum of FY 2022 AUSAA Actual]],Table2[[#This Row],[FY23 (Actuals)]])</f>
        <v>60000000</v>
      </c>
      <c r="N2" t="s">
        <v>70</v>
      </c>
      <c r="O2" s="31" t="s">
        <v>7</v>
      </c>
      <c r="P2" t="s">
        <v>223</v>
      </c>
    </row>
    <row r="3" spans="1:18" ht="15" hidden="1" thickBot="1" x14ac:dyDescent="0.35">
      <c r="A3" t="s">
        <v>184</v>
      </c>
      <c r="B3" t="s">
        <v>184</v>
      </c>
      <c r="F3" t="s">
        <v>301</v>
      </c>
      <c r="J3" s="41">
        <v>685</v>
      </c>
      <c r="K3" s="41">
        <f>Table2[[#This Row],[FY23 ($ in thousands)]]*1000</f>
        <v>685000</v>
      </c>
      <c r="L3" s="26">
        <f>SUM(Table2[[#This Row],[Sum of FY 2022 SFOAA Actual]],Table2[[#This Row],[Sum of FY 2022 USAA Actuals]],Table2[[#This Row],[Sum of FY 2022 AUSAA Actual]],Table2[[#This Row],[FY23 (Actuals)]])</f>
        <v>685000</v>
      </c>
      <c r="M3" s="26">
        <f>SUM(Table2[[#This Row],[Sum of FY 2022 SFOAA Actual]],Table2[[#This Row],[Sum of FY 2022 USAA Actuals]],Table2[[#This Row],[Sum of FY 2022 AUSAA Actual]],Table2[[#This Row],[FY23 (Actuals)]])</f>
        <v>685000</v>
      </c>
      <c r="N3" t="s">
        <v>70</v>
      </c>
      <c r="O3" t="s">
        <v>319</v>
      </c>
      <c r="P3" t="s">
        <v>223</v>
      </c>
    </row>
    <row r="4" spans="1:18" ht="15" hidden="1" thickBot="1" x14ac:dyDescent="0.35">
      <c r="A4" s="37" t="s">
        <v>75</v>
      </c>
      <c r="B4" s="37" t="s">
        <v>75</v>
      </c>
      <c r="C4" s="2"/>
      <c r="D4" s="2"/>
      <c r="E4" s="2"/>
      <c r="F4" t="s">
        <v>302</v>
      </c>
      <c r="G4" s="2"/>
      <c r="H4" s="26"/>
      <c r="I4" s="26">
        <v>1106572</v>
      </c>
      <c r="J4" s="26"/>
      <c r="K4" s="26">
        <f>Table2[[#This Row],[FY23 ($ in thousands)]]*1000</f>
        <v>0</v>
      </c>
      <c r="L4" s="26">
        <f>SUM(Table2[[#This Row],[Sum of FY 2022 SFOAA Actual]],Table2[[#This Row],[Sum of FY 2022 USAA Actuals]],Table2[[#This Row],[Sum of FY 2022 AUSAA Actual]],Table2[[#This Row],[FY23 (Actuals)]])</f>
        <v>1106572</v>
      </c>
      <c r="M4" s="26">
        <f>SUM(Table2[[#This Row],[Sum of FY 2022 SFOAA Actual]],Table2[[#This Row],[Sum of FY 2022 USAA Actuals]],Table2[[#This Row],[Sum of FY 2022 AUSAA Actual]],Table2[[#This Row],[FY23 (Actuals)]])</f>
        <v>1106572</v>
      </c>
      <c r="N4" t="s">
        <v>70</v>
      </c>
      <c r="O4" s="31" t="s">
        <v>7</v>
      </c>
      <c r="P4" t="s">
        <v>219</v>
      </c>
    </row>
    <row r="5" spans="1:18" ht="15" hidden="1" thickBot="1" x14ac:dyDescent="0.35">
      <c r="A5" t="s">
        <v>189</v>
      </c>
      <c r="B5" t="s">
        <v>189</v>
      </c>
      <c r="F5" t="s">
        <v>288</v>
      </c>
      <c r="J5" s="41">
        <v>3000</v>
      </c>
      <c r="K5" s="50">
        <f>Table2[[#This Row],[FY23 ($ in thousands)]]*1000</f>
        <v>3000000</v>
      </c>
      <c r="L5" s="49">
        <f>SUM(Table2[[#This Row],[Sum of FY 2022 SFOAA Actual]],Table2[[#This Row],[Sum of FY 2022 USAA Actuals]],Table2[[#This Row],[Sum of FY 2022 AUSAA Actual]],Table2[[#This Row],[FY23 (Actuals)]])</f>
        <v>3000000</v>
      </c>
      <c r="M5" s="49">
        <f>SUM(Table2[[#This Row],[Sum of FY 2022 SFOAA Actual]],Table2[[#This Row],[Sum of FY 2022 USAA Actuals]],Table2[[#This Row],[Sum of FY 2022 AUSAA Actual]],Table2[[#This Row],[FY23 (Actuals)]])</f>
        <v>3000000</v>
      </c>
      <c r="N5" t="s">
        <v>70</v>
      </c>
      <c r="O5" t="s">
        <v>343</v>
      </c>
      <c r="P5" t="s">
        <v>223</v>
      </c>
    </row>
    <row r="6" spans="1:18" ht="15" hidden="1" thickBot="1" x14ac:dyDescent="0.35">
      <c r="A6" t="s">
        <v>204</v>
      </c>
      <c r="B6" t="s">
        <v>204</v>
      </c>
      <c r="F6" t="s">
        <v>301</v>
      </c>
      <c r="J6" s="41">
        <v>50000</v>
      </c>
      <c r="K6" s="41">
        <f>Table2[[#This Row],[FY23 ($ in thousands)]]*1000</f>
        <v>50000000</v>
      </c>
      <c r="L6" s="26">
        <f>SUM(Table2[[#This Row],[Sum of FY 2022 SFOAA Actual]],Table2[[#This Row],[Sum of FY 2022 USAA Actuals]],Table2[[#This Row],[Sum of FY 2022 AUSAA Actual]],Table2[[#This Row],[FY23 (Actuals)]])</f>
        <v>50000000</v>
      </c>
      <c r="M6" s="26">
        <f>SUM(Table2[[#This Row],[Sum of FY 2022 SFOAA Actual]],Table2[[#This Row],[Sum of FY 2022 USAA Actuals]],Table2[[#This Row],[Sum of FY 2022 AUSAA Actual]],Table2[[#This Row],[FY23 (Actuals)]])</f>
        <v>50000000</v>
      </c>
      <c r="N6" t="s">
        <v>70</v>
      </c>
      <c r="O6" s="31" t="s">
        <v>7</v>
      </c>
      <c r="P6" t="s">
        <v>223</v>
      </c>
    </row>
    <row r="7" spans="1:18" ht="15" hidden="1" thickBot="1" x14ac:dyDescent="0.35">
      <c r="A7" t="s">
        <v>205</v>
      </c>
      <c r="B7" t="s">
        <v>205</v>
      </c>
      <c r="F7" t="s">
        <v>307</v>
      </c>
      <c r="J7" s="41">
        <v>250000</v>
      </c>
      <c r="K7" s="41">
        <f>Table2[[#This Row],[FY23 ($ in thousands)]]*1000</f>
        <v>250000000</v>
      </c>
      <c r="L7" s="26">
        <f>SUM(Table2[[#This Row],[Sum of FY 2022 SFOAA Actual]],Table2[[#This Row],[Sum of FY 2022 USAA Actuals]],Table2[[#This Row],[Sum of FY 2022 AUSAA Actual]],Table2[[#This Row],[FY23 (Actuals)]])</f>
        <v>250000000</v>
      </c>
      <c r="M7" s="26">
        <f>SUM(Table2[[#This Row],[Sum of FY 2022 SFOAA Actual]],Table2[[#This Row],[Sum of FY 2022 USAA Actuals]],Table2[[#This Row],[Sum of FY 2022 AUSAA Actual]],Table2[[#This Row],[FY23 (Actuals)]])</f>
        <v>250000000</v>
      </c>
      <c r="N7" t="s">
        <v>70</v>
      </c>
      <c r="O7" t="s">
        <v>157</v>
      </c>
      <c r="P7" t="s">
        <v>223</v>
      </c>
    </row>
    <row r="8" spans="1:18" ht="15" hidden="1" thickBot="1" x14ac:dyDescent="0.35">
      <c r="A8" s="37" t="s">
        <v>231</v>
      </c>
      <c r="B8" s="37" t="s">
        <v>231</v>
      </c>
      <c r="C8" s="2"/>
      <c r="D8" s="2"/>
      <c r="E8" s="2"/>
      <c r="F8" t="s">
        <v>307</v>
      </c>
      <c r="G8" s="2"/>
      <c r="H8" s="42">
        <v>46000000</v>
      </c>
      <c r="I8" s="42">
        <v>46396000</v>
      </c>
      <c r="J8" s="2"/>
      <c r="K8" s="42">
        <f>Table2[[#This Row],[FY23 ($ in thousands)]]*1000</f>
        <v>0</v>
      </c>
      <c r="L8" s="26">
        <f>SUM(Table2[[#This Row],[Sum of FY 2022 SFOAA Actual]],Table2[[#This Row],[Sum of FY 2022 USAA Actuals]],Table2[[#This Row],[Sum of FY 2022 AUSAA Actual]],Table2[[#This Row],[FY23 (Actuals)]])</f>
        <v>92396000</v>
      </c>
      <c r="M8" s="26">
        <f>SUM(Table2[[#This Row],[Sum of FY 2022 SFOAA Actual]],Table2[[#This Row],[Sum of FY 2022 USAA Actuals]],Table2[[#This Row],[Sum of FY 2022 AUSAA Actual]],Table2[[#This Row],[FY23 (Actuals)]])</f>
        <v>92396000</v>
      </c>
      <c r="O8" s="31"/>
    </row>
    <row r="9" spans="1:18" ht="15" hidden="1" thickBot="1" x14ac:dyDescent="0.35">
      <c r="A9" s="37" t="s">
        <v>40</v>
      </c>
      <c r="B9" s="37" t="s">
        <v>40</v>
      </c>
      <c r="C9" s="2"/>
      <c r="D9" s="2"/>
      <c r="E9" s="2"/>
      <c r="F9" t="s">
        <v>308</v>
      </c>
      <c r="G9" s="43">
        <v>500000</v>
      </c>
      <c r="H9" s="26"/>
      <c r="I9" s="26"/>
      <c r="J9" s="26"/>
      <c r="K9" s="26">
        <f>Table2[[#This Row],[FY23 ($ in thousands)]]*1000</f>
        <v>0</v>
      </c>
      <c r="L9" s="26">
        <f>SUM(Table2[[#This Row],[Sum of FY 2022 SFOAA Actual]],Table2[[#This Row],[Sum of FY 2022 USAA Actuals]],Table2[[#This Row],[Sum of FY 2022 AUSAA Actual]],Table2[[#This Row],[FY23 (Actuals)]])</f>
        <v>500000</v>
      </c>
      <c r="M9" s="26">
        <f>SUM(Table2[[#This Row],[Sum of FY 2022 SFOAA Actual]],Table2[[#This Row],[Sum of FY 2022 USAA Actuals]],Table2[[#This Row],[Sum of FY 2022 AUSAA Actual]],Table2[[#This Row],[FY23 (Actuals)]])</f>
        <v>500000</v>
      </c>
      <c r="N9" s="2" t="s">
        <v>6</v>
      </c>
      <c r="O9" s="31" t="s">
        <v>39</v>
      </c>
      <c r="P9" t="s">
        <v>219</v>
      </c>
    </row>
    <row r="10" spans="1:18" ht="15" hidden="1" thickBot="1" x14ac:dyDescent="0.35">
      <c r="A10" t="s">
        <v>122</v>
      </c>
      <c r="B10" t="s">
        <v>122</v>
      </c>
      <c r="F10" t="s">
        <v>298</v>
      </c>
      <c r="J10" s="41">
        <v>1000</v>
      </c>
      <c r="K10" s="41">
        <f>Table2[[#This Row],[FY23 ($ in thousands)]]*1000</f>
        <v>1000000</v>
      </c>
      <c r="L10" s="26">
        <f>SUM(Table2[[#This Row],[Sum of FY 2022 SFOAA Actual]],Table2[[#This Row],[Sum of FY 2022 USAA Actuals]],Table2[[#This Row],[Sum of FY 2022 AUSAA Actual]],Table2[[#This Row],[FY23 (Actuals)]])</f>
        <v>1000000</v>
      </c>
      <c r="M10" s="26">
        <f>SUM(Table2[[#This Row],[Sum of FY 2022 SFOAA Actual]],Table2[[#This Row],[Sum of FY 2022 USAA Actuals]],Table2[[#This Row],[Sum of FY 2022 AUSAA Actual]],Table2[[#This Row],[FY23 (Actuals)]])</f>
        <v>1000000</v>
      </c>
      <c r="N10" t="s">
        <v>6</v>
      </c>
      <c r="O10" t="s">
        <v>383</v>
      </c>
      <c r="P10" t="s">
        <v>223</v>
      </c>
    </row>
    <row r="11" spans="1:18" ht="15" hidden="1" thickBot="1" x14ac:dyDescent="0.35">
      <c r="A11" s="37" t="s">
        <v>95</v>
      </c>
      <c r="B11" s="37" t="s">
        <v>95</v>
      </c>
      <c r="C11" s="2"/>
      <c r="D11" s="2"/>
      <c r="E11" s="2"/>
      <c r="G11" s="2"/>
      <c r="H11" s="26"/>
      <c r="I11" s="26">
        <v>100000</v>
      </c>
      <c r="J11" s="26"/>
      <c r="K11" s="26">
        <f>Table2[[#This Row],[FY23 ($ in thousands)]]*1000</f>
        <v>0</v>
      </c>
      <c r="L11" s="26">
        <f>SUM(Table2[[#This Row],[Sum of FY 2022 SFOAA Actual]],Table2[[#This Row],[Sum of FY 2022 USAA Actuals]],Table2[[#This Row],[Sum of FY 2022 AUSAA Actual]],Table2[[#This Row],[FY23 (Actuals)]])</f>
        <v>100000</v>
      </c>
      <c r="M11" s="26">
        <f>SUM(Table2[[#This Row],[Sum of FY 2022 SFOAA Actual]],Table2[[#This Row],[Sum of FY 2022 USAA Actuals]],Table2[[#This Row],[Sum of FY 2022 AUSAA Actual]],Table2[[#This Row],[FY23 (Actuals)]])</f>
        <v>100000</v>
      </c>
      <c r="N11" t="s">
        <v>70</v>
      </c>
      <c r="O11" s="31" t="s">
        <v>39</v>
      </c>
      <c r="P11" t="s">
        <v>219</v>
      </c>
    </row>
    <row r="12" spans="1:18" ht="43.8" hidden="1" thickBot="1" x14ac:dyDescent="0.35">
      <c r="A12" t="s">
        <v>324</v>
      </c>
      <c r="B12" t="s">
        <v>324</v>
      </c>
      <c r="F12" t="s">
        <v>302</v>
      </c>
      <c r="J12" s="41">
        <v>9900000</v>
      </c>
      <c r="K12" s="41">
        <f>Table2[[#This Row],[FY23 ($ in thousands)]]*1000</f>
        <v>9900000000</v>
      </c>
      <c r="L12" s="26">
        <f>SUM(Table2[[#This Row],[Sum of FY 2022 SFOAA Actual]],Table2[[#This Row],[Sum of FY 2022 USAA Actuals]],Table2[[#This Row],[Sum of FY 2022 AUSAA Actual]],Table2[[#This Row],[FY23 (Actuals)]])</f>
        <v>9900000000</v>
      </c>
      <c r="M12" s="26">
        <f>SUM(Table2[[#This Row],[Sum of FY 2022 SFOAA Actual]],Table2[[#This Row],[Sum of FY 2022 USAA Actuals]],Table2[[#This Row],[Sum of FY 2022 AUSAA Actual]],Table2[[#This Row],[FY23 (Actuals)]])</f>
        <v>9900000000</v>
      </c>
      <c r="N12" t="s">
        <v>70</v>
      </c>
      <c r="O12" t="s">
        <v>7</v>
      </c>
      <c r="P12" t="s">
        <v>223</v>
      </c>
      <c r="R12" s="52" t="s">
        <v>352</v>
      </c>
    </row>
    <row r="13" spans="1:18" ht="15" hidden="1" thickBot="1" x14ac:dyDescent="0.35">
      <c r="A13" t="s">
        <v>166</v>
      </c>
      <c r="B13" t="s">
        <v>166</v>
      </c>
      <c r="F13" t="s">
        <v>303</v>
      </c>
      <c r="J13" s="41">
        <v>115000</v>
      </c>
      <c r="K13" s="60">
        <f>Table2[[#This Row],[FY23 ($ in thousands)]]*1000</f>
        <v>115000000</v>
      </c>
      <c r="L13" s="26">
        <f>SUM(Table2[[#This Row],[Sum of FY 2022 SFOAA Actual]],Table2[[#This Row],[Sum of FY 2022 USAA Actuals]],Table2[[#This Row],[Sum of FY 2022 AUSAA Actual]],Table2[[#This Row],[FY23 (Actuals)]])</f>
        <v>115000000</v>
      </c>
      <c r="M13" s="26">
        <f>SUM(Table2[[#This Row],[Sum of FY 2022 SFOAA Actual]],Table2[[#This Row],[Sum of FY 2022 USAA Actuals]],Table2[[#This Row],[Sum of FY 2022 AUSAA Actual]],Table2[[#This Row],[FY23 (Actuals)]])</f>
        <v>115000000</v>
      </c>
      <c r="N13" t="s">
        <v>70</v>
      </c>
      <c r="O13" t="s">
        <v>222</v>
      </c>
      <c r="P13" t="s">
        <v>223</v>
      </c>
    </row>
    <row r="14" spans="1:18" ht="15" hidden="1" thickBot="1" x14ac:dyDescent="0.35">
      <c r="A14" s="37" t="s">
        <v>90</v>
      </c>
      <c r="B14" s="37" t="s">
        <v>90</v>
      </c>
      <c r="C14" s="2"/>
      <c r="D14" s="2"/>
      <c r="E14" s="2"/>
      <c r="F14" t="s">
        <v>307</v>
      </c>
      <c r="G14" s="2"/>
      <c r="H14" s="26"/>
      <c r="I14" s="26">
        <v>310000</v>
      </c>
      <c r="J14" s="26"/>
      <c r="K14" s="26">
        <f>Table2[[#This Row],[FY23 ($ in thousands)]]*1000</f>
        <v>0</v>
      </c>
      <c r="L14" s="26">
        <f>SUM(Table2[[#This Row],[Sum of FY 2022 SFOAA Actual]],Table2[[#This Row],[Sum of FY 2022 USAA Actuals]],Table2[[#This Row],[Sum of FY 2022 AUSAA Actual]],Table2[[#This Row],[FY23 (Actuals)]])</f>
        <v>310000</v>
      </c>
      <c r="M14" s="26">
        <f>SUM(Table2[[#This Row],[Sum of FY 2022 SFOAA Actual]],Table2[[#This Row],[Sum of FY 2022 USAA Actuals]],Table2[[#This Row],[Sum of FY 2022 AUSAA Actual]],Table2[[#This Row],[FY23 (Actuals)]])</f>
        <v>310000</v>
      </c>
      <c r="N14" t="s">
        <v>70</v>
      </c>
      <c r="O14" s="31" t="s">
        <v>35</v>
      </c>
      <c r="P14" t="s">
        <v>219</v>
      </c>
    </row>
    <row r="15" spans="1:18" ht="43.8" hidden="1" thickBot="1" x14ac:dyDescent="0.35">
      <c r="A15" t="s">
        <v>206</v>
      </c>
      <c r="B15" t="s">
        <v>206</v>
      </c>
      <c r="F15" t="s">
        <v>302</v>
      </c>
      <c r="J15" s="41">
        <v>150000</v>
      </c>
      <c r="K15" s="41">
        <f>Table2[[#This Row],[FY23 ($ in thousands)]]*1000</f>
        <v>150000000</v>
      </c>
      <c r="L15" s="26">
        <f>SUM(Table2[[#This Row],[Sum of FY 2022 SFOAA Actual]],Table2[[#This Row],[Sum of FY 2022 USAA Actuals]],Table2[[#This Row],[Sum of FY 2022 AUSAA Actual]],Table2[[#This Row],[FY23 (Actuals)]])</f>
        <v>150000000</v>
      </c>
      <c r="M15" s="26">
        <f>SUM(Table2[[#This Row],[Sum of FY 2022 SFOAA Actual]],Table2[[#This Row],[Sum of FY 2022 USAA Actuals]],Table2[[#This Row],[Sum of FY 2022 AUSAA Actual]],Table2[[#This Row],[FY23 (Actuals)]])</f>
        <v>150000000</v>
      </c>
      <c r="N15" t="s">
        <v>70</v>
      </c>
      <c r="O15" s="53" t="s">
        <v>7</v>
      </c>
      <c r="P15" t="s">
        <v>223</v>
      </c>
      <c r="R15" s="52" t="s">
        <v>352</v>
      </c>
    </row>
    <row r="16" spans="1:18" ht="15" hidden="1" thickBot="1" x14ac:dyDescent="0.35">
      <c r="A16" s="37" t="s">
        <v>69</v>
      </c>
      <c r="B16" s="37" t="s">
        <v>69</v>
      </c>
      <c r="C16" s="2"/>
      <c r="D16" s="2"/>
      <c r="E16" s="2"/>
      <c r="F16" t="s">
        <v>308</v>
      </c>
      <c r="G16" s="2"/>
      <c r="H16" s="26">
        <v>5000000</v>
      </c>
      <c r="I16" s="26"/>
      <c r="J16" s="26"/>
      <c r="K16" s="26">
        <f>Table2[[#This Row],[FY23 ($ in thousands)]]*1000</f>
        <v>0</v>
      </c>
      <c r="L16" s="26">
        <f>SUM(Table2[[#This Row],[Sum of FY 2022 SFOAA Actual]],Table2[[#This Row],[Sum of FY 2022 USAA Actuals]],Table2[[#This Row],[Sum of FY 2022 AUSAA Actual]],Table2[[#This Row],[FY23 (Actuals)]])</f>
        <v>5000000</v>
      </c>
      <c r="M16" s="26">
        <f>SUM(Table2[[#This Row],[Sum of FY 2022 SFOAA Actual]],Table2[[#This Row],[Sum of FY 2022 USAA Actuals]],Table2[[#This Row],[Sum of FY 2022 AUSAA Actual]],Table2[[#This Row],[FY23 (Actuals)]])</f>
        <v>5000000</v>
      </c>
      <c r="N16" s="2" t="s">
        <v>6</v>
      </c>
      <c r="O16" s="31" t="s">
        <v>68</v>
      </c>
      <c r="P16" t="s">
        <v>219</v>
      </c>
    </row>
    <row r="17" spans="1:18" ht="15" hidden="1" thickBot="1" x14ac:dyDescent="0.35">
      <c r="A17" t="s">
        <v>123</v>
      </c>
      <c r="B17" t="s">
        <v>123</v>
      </c>
      <c r="F17" t="s">
        <v>316</v>
      </c>
      <c r="J17" s="41">
        <v>350</v>
      </c>
      <c r="K17" s="41">
        <f>Table2[[#This Row],[FY23 ($ in thousands)]]*1000</f>
        <v>350000</v>
      </c>
      <c r="L17" s="26">
        <f>SUM(Table2[[#This Row],[Sum of FY 2022 SFOAA Actual]],Table2[[#This Row],[Sum of FY 2022 USAA Actuals]],Table2[[#This Row],[Sum of FY 2022 AUSAA Actual]],Table2[[#This Row],[FY23 (Actuals)]])</f>
        <v>350000</v>
      </c>
      <c r="M17" s="26">
        <f>SUM(Table2[[#This Row],[Sum of FY 2022 SFOAA Actual]],Table2[[#This Row],[Sum of FY 2022 USAA Actuals]],Table2[[#This Row],[Sum of FY 2022 AUSAA Actual]],Table2[[#This Row],[FY23 (Actuals)]])</f>
        <v>350000</v>
      </c>
      <c r="N17" t="s">
        <v>6</v>
      </c>
      <c r="O17" t="s">
        <v>320</v>
      </c>
      <c r="P17" t="s">
        <v>223</v>
      </c>
    </row>
    <row r="18" spans="1:18" ht="15" hidden="1" thickBot="1" x14ac:dyDescent="0.35">
      <c r="A18" t="s">
        <v>124</v>
      </c>
      <c r="B18" t="s">
        <v>124</v>
      </c>
      <c r="F18" t="s">
        <v>298</v>
      </c>
      <c r="J18" s="41">
        <v>1000</v>
      </c>
      <c r="K18" s="41">
        <f>Table2[[#This Row],[FY23 ($ in thousands)]]*1000</f>
        <v>1000000</v>
      </c>
      <c r="L18" s="26">
        <f>SUM(Table2[[#This Row],[Sum of FY 2022 SFOAA Actual]],Table2[[#This Row],[Sum of FY 2022 USAA Actuals]],Table2[[#This Row],[Sum of FY 2022 AUSAA Actual]],Table2[[#This Row],[FY23 (Actuals)]])</f>
        <v>1000000</v>
      </c>
      <c r="M18" s="26">
        <f>SUM(Table2[[#This Row],[Sum of FY 2022 SFOAA Actual]],Table2[[#This Row],[Sum of FY 2022 USAA Actuals]],Table2[[#This Row],[Sum of FY 2022 AUSAA Actual]],Table2[[#This Row],[FY23 (Actuals)]])</f>
        <v>1000000</v>
      </c>
      <c r="N18" t="s">
        <v>6</v>
      </c>
      <c r="O18" t="s">
        <v>383</v>
      </c>
      <c r="P18" t="s">
        <v>223</v>
      </c>
    </row>
    <row r="19" spans="1:18" ht="15.6" thickTop="1" thickBot="1" x14ac:dyDescent="0.35">
      <c r="A19" s="37" t="s">
        <v>9</v>
      </c>
      <c r="B19" s="37" t="s">
        <v>452</v>
      </c>
      <c r="C19" s="2"/>
      <c r="D19" s="62" t="s">
        <v>409</v>
      </c>
      <c r="E19" s="62" t="s">
        <v>416</v>
      </c>
      <c r="F19" t="s">
        <v>298</v>
      </c>
      <c r="G19" s="2"/>
      <c r="H19" s="26">
        <v>6000000</v>
      </c>
      <c r="I19" s="26">
        <v>500000</v>
      </c>
      <c r="J19" s="26"/>
      <c r="K19" s="26">
        <f>Table2[[#This Row],[FY23 ($ in thousands)]]*1000</f>
        <v>0</v>
      </c>
      <c r="L19" s="26">
        <f>SUM(Table2[[#This Row],[Sum of FY 2022 SFOAA Actual]],Table2[[#This Row],[Sum of FY 2022 USAA Actuals]],Table2[[#This Row],[Sum of FY 2022 AUSAA Actual]],Table2[[#This Row],[FY23 (Actuals)]])</f>
        <v>6500000</v>
      </c>
      <c r="M19" s="26">
        <f>SUM(Table2[[#This Row],[Sum of FY 2022 SFOAA Actual]],Table2[[#This Row],[Sum of FY 2022 USAA Actuals]],Table2[[#This Row],[Sum of FY 2022 AUSAA Actual]],Table2[[#This Row],[FY23 (Actuals)]])</f>
        <v>6500000</v>
      </c>
      <c r="N19" s="2" t="s">
        <v>6</v>
      </c>
      <c r="O19" s="31" t="s">
        <v>7</v>
      </c>
      <c r="P19" t="s">
        <v>219</v>
      </c>
    </row>
    <row r="20" spans="1:18" ht="15" hidden="1" thickTop="1" x14ac:dyDescent="0.3">
      <c r="A20" s="37" t="s">
        <v>76</v>
      </c>
      <c r="B20" s="37" t="s">
        <v>76</v>
      </c>
      <c r="C20" s="2"/>
      <c r="D20" s="2"/>
      <c r="E20" s="2"/>
      <c r="F20" t="s">
        <v>308</v>
      </c>
      <c r="G20" s="2"/>
      <c r="H20" s="26"/>
      <c r="I20" s="26">
        <v>2500000</v>
      </c>
      <c r="J20" s="26"/>
      <c r="K20" s="26">
        <f>Table2[[#This Row],[FY23 ($ in thousands)]]*1000</f>
        <v>0</v>
      </c>
      <c r="L20" s="26">
        <f>SUM(Table2[[#This Row],[Sum of FY 2022 SFOAA Actual]],Table2[[#This Row],[Sum of FY 2022 USAA Actuals]],Table2[[#This Row],[Sum of FY 2022 AUSAA Actual]],Table2[[#This Row],[FY23 (Actuals)]])</f>
        <v>2500000</v>
      </c>
      <c r="M20" s="26">
        <f>SUM(Table2[[#This Row],[Sum of FY 2022 SFOAA Actual]],Table2[[#This Row],[Sum of FY 2022 USAA Actuals]],Table2[[#This Row],[Sum of FY 2022 AUSAA Actual]],Table2[[#This Row],[FY23 (Actuals)]])</f>
        <v>2500000</v>
      </c>
      <c r="N20" t="s">
        <v>70</v>
      </c>
      <c r="O20" s="31" t="s">
        <v>7</v>
      </c>
      <c r="P20" t="s">
        <v>219</v>
      </c>
    </row>
    <row r="21" spans="1:18" ht="43.8" hidden="1" thickTop="1" x14ac:dyDescent="0.3">
      <c r="A21" s="37" t="s">
        <v>10</v>
      </c>
      <c r="B21" s="37" t="s">
        <v>10</v>
      </c>
      <c r="C21" s="2"/>
      <c r="D21" s="2"/>
      <c r="E21" s="2"/>
      <c r="F21" t="s">
        <v>302</v>
      </c>
      <c r="G21" s="2"/>
      <c r="H21" s="26">
        <v>18000000</v>
      </c>
      <c r="I21" s="26">
        <v>25415000</v>
      </c>
      <c r="J21" s="26"/>
      <c r="K21" s="26">
        <f>Table2[[#This Row],[FY23 ($ in thousands)]]*1000</f>
        <v>0</v>
      </c>
      <c r="L21" s="26">
        <f>SUM(Table2[[#This Row],[Sum of FY 2022 SFOAA Actual]],Table2[[#This Row],[Sum of FY 2022 USAA Actuals]],Table2[[#This Row],[Sum of FY 2022 AUSAA Actual]],Table2[[#This Row],[FY23 (Actuals)]])</f>
        <v>43415000</v>
      </c>
      <c r="M21" s="26">
        <f>SUM(Table2[[#This Row],[Sum of FY 2022 SFOAA Actual]],Table2[[#This Row],[Sum of FY 2022 USAA Actuals]],Table2[[#This Row],[Sum of FY 2022 AUSAA Actual]],Table2[[#This Row],[FY23 (Actuals)]])</f>
        <v>43415000</v>
      </c>
      <c r="N21" s="2" t="s">
        <v>6</v>
      </c>
      <c r="O21" s="31" t="s">
        <v>7</v>
      </c>
      <c r="P21" t="s">
        <v>219</v>
      </c>
      <c r="R21" s="52" t="s">
        <v>352</v>
      </c>
    </row>
    <row r="22" spans="1:18" ht="15" hidden="1" thickTop="1" x14ac:dyDescent="0.3">
      <c r="A22" t="s">
        <v>125</v>
      </c>
      <c r="B22" t="s">
        <v>125</v>
      </c>
      <c r="F22" t="s">
        <v>310</v>
      </c>
      <c r="J22" s="41">
        <v>6000</v>
      </c>
      <c r="K22" s="41">
        <f>Table2[[#This Row],[FY23 ($ in thousands)]]*1000</f>
        <v>6000000</v>
      </c>
      <c r="L22" s="26">
        <f>SUM(Table2[[#This Row],[Sum of FY 2022 SFOAA Actual]],Table2[[#This Row],[Sum of FY 2022 USAA Actuals]],Table2[[#This Row],[Sum of FY 2022 AUSAA Actual]],Table2[[#This Row],[FY23 (Actuals)]])</f>
        <v>6000000</v>
      </c>
      <c r="M22" s="26">
        <f>SUM(Table2[[#This Row],[Sum of FY 2022 SFOAA Actual]],Table2[[#This Row],[Sum of FY 2022 USAA Actuals]],Table2[[#This Row],[Sum of FY 2022 AUSAA Actual]],Table2[[#This Row],[FY23 (Actuals)]])</f>
        <v>6000000</v>
      </c>
      <c r="N22" t="s">
        <v>6</v>
      </c>
      <c r="O22" t="s">
        <v>387</v>
      </c>
      <c r="P22" t="s">
        <v>223</v>
      </c>
    </row>
    <row r="23" spans="1:18" ht="15" hidden="1" thickTop="1" x14ac:dyDescent="0.3">
      <c r="A23" s="37" t="s">
        <v>41</v>
      </c>
      <c r="B23" s="37" t="s">
        <v>41</v>
      </c>
      <c r="C23" s="2"/>
      <c r="D23" s="2"/>
      <c r="E23" s="2"/>
      <c r="F23" t="s">
        <v>303</v>
      </c>
      <c r="G23" s="2"/>
      <c r="H23" s="26">
        <v>18000000</v>
      </c>
      <c r="I23" s="26"/>
      <c r="J23" s="26"/>
      <c r="K23" s="26">
        <f>Table2[[#This Row],[FY23 ($ in thousands)]]*1000</f>
        <v>0</v>
      </c>
      <c r="L23" s="26">
        <f>SUM(Table2[[#This Row],[Sum of FY 2022 SFOAA Actual]],Table2[[#This Row],[Sum of FY 2022 USAA Actuals]],Table2[[#This Row],[Sum of FY 2022 AUSAA Actual]],Table2[[#This Row],[FY23 (Actuals)]])</f>
        <v>18000000</v>
      </c>
      <c r="M23" s="26">
        <f>SUM(Table2[[#This Row],[Sum of FY 2022 SFOAA Actual]],Table2[[#This Row],[Sum of FY 2022 USAA Actuals]],Table2[[#This Row],[Sum of FY 2022 AUSAA Actual]],Table2[[#This Row],[FY23 (Actuals)]])</f>
        <v>18000000</v>
      </c>
      <c r="N23" s="2" t="s">
        <v>6</v>
      </c>
      <c r="O23" s="2" t="s">
        <v>378</v>
      </c>
      <c r="P23" t="s">
        <v>219</v>
      </c>
    </row>
    <row r="24" spans="1:18" ht="15" hidden="1" thickTop="1" x14ac:dyDescent="0.3">
      <c r="A24" s="37" t="s">
        <v>77</v>
      </c>
      <c r="B24" s="37" t="s">
        <v>77</v>
      </c>
      <c r="C24" s="2"/>
      <c r="D24" s="2"/>
      <c r="E24" s="2"/>
      <c r="F24" t="s">
        <v>310</v>
      </c>
      <c r="G24" s="2"/>
      <c r="H24" s="26"/>
      <c r="I24" s="26">
        <v>2000000</v>
      </c>
      <c r="J24" s="26"/>
      <c r="K24" s="26">
        <f>Table2[[#This Row],[FY23 ($ in thousands)]]*1000</f>
        <v>0</v>
      </c>
      <c r="L24" s="26">
        <f>SUM(Table2[[#This Row],[Sum of FY 2022 SFOAA Actual]],Table2[[#This Row],[Sum of FY 2022 USAA Actuals]],Table2[[#This Row],[Sum of FY 2022 AUSAA Actual]],Table2[[#This Row],[FY23 (Actuals)]])</f>
        <v>2000000</v>
      </c>
      <c r="M24" s="26">
        <f>SUM(Table2[[#This Row],[Sum of FY 2022 SFOAA Actual]],Table2[[#This Row],[Sum of FY 2022 USAA Actuals]],Table2[[#This Row],[Sum of FY 2022 AUSAA Actual]],Table2[[#This Row],[FY23 (Actuals)]])</f>
        <v>2000000</v>
      </c>
      <c r="N24" t="s">
        <v>70</v>
      </c>
      <c r="O24" s="31" t="s">
        <v>7</v>
      </c>
      <c r="P24" t="s">
        <v>219</v>
      </c>
    </row>
    <row r="25" spans="1:18" ht="15.6" thickTop="1" thickBot="1" x14ac:dyDescent="0.35">
      <c r="A25" s="37" t="s">
        <v>11</v>
      </c>
      <c r="B25" s="37" t="s">
        <v>454</v>
      </c>
      <c r="C25" s="2"/>
      <c r="D25" s="2" t="s">
        <v>435</v>
      </c>
      <c r="E25" s="2" t="s">
        <v>438</v>
      </c>
      <c r="F25" t="s">
        <v>310</v>
      </c>
      <c r="G25" s="2"/>
      <c r="H25" s="26">
        <v>5000000</v>
      </c>
      <c r="I25" s="26"/>
      <c r="J25" s="26"/>
      <c r="K25" s="26">
        <f>Table2[[#This Row],[FY23 ($ in thousands)]]*1000</f>
        <v>0</v>
      </c>
      <c r="L25" s="26">
        <f>SUM(Table2[[#This Row],[Sum of FY 2022 SFOAA Actual]],Table2[[#This Row],[Sum of FY 2022 USAA Actuals]],Table2[[#This Row],[Sum of FY 2022 AUSAA Actual]],Table2[[#This Row],[FY23 (Actuals)]])</f>
        <v>5000000</v>
      </c>
      <c r="M25" s="26">
        <f>SUM(Table2[[#This Row],[Sum of FY 2022 SFOAA Actual]],Table2[[#This Row],[Sum of FY 2022 USAA Actuals]],Table2[[#This Row],[Sum of FY 2022 AUSAA Actual]],Table2[[#This Row],[FY23 (Actuals)]])</f>
        <v>5000000</v>
      </c>
      <c r="N25" s="2" t="s">
        <v>6</v>
      </c>
      <c r="O25" s="31" t="s">
        <v>7</v>
      </c>
      <c r="P25" t="s">
        <v>219</v>
      </c>
    </row>
    <row r="26" spans="1:18" ht="15" hidden="1" thickBot="1" x14ac:dyDescent="0.35">
      <c r="A26" s="37" t="s">
        <v>12</v>
      </c>
      <c r="B26" s="37" t="s">
        <v>12</v>
      </c>
      <c r="C26" s="2"/>
      <c r="D26" s="2"/>
      <c r="E26" s="2"/>
      <c r="F26" t="s">
        <v>307</v>
      </c>
      <c r="G26" s="2"/>
      <c r="H26" s="26">
        <v>3000000</v>
      </c>
      <c r="I26" s="26"/>
      <c r="J26" s="26"/>
      <c r="K26" s="26">
        <f>Table2[[#This Row],[FY23 ($ in thousands)]]*1000</f>
        <v>0</v>
      </c>
      <c r="L26" s="26">
        <f>SUM(Table2[[#This Row],[Sum of FY 2022 SFOAA Actual]],Table2[[#This Row],[Sum of FY 2022 USAA Actuals]],Table2[[#This Row],[Sum of FY 2022 AUSAA Actual]],Table2[[#This Row],[FY23 (Actuals)]])</f>
        <v>3000000</v>
      </c>
      <c r="M26" s="26">
        <f>SUM(Table2[[#This Row],[Sum of FY 2022 SFOAA Actual]],Table2[[#This Row],[Sum of FY 2022 USAA Actuals]],Table2[[#This Row],[Sum of FY 2022 AUSAA Actual]],Table2[[#This Row],[FY23 (Actuals)]])</f>
        <v>3000000</v>
      </c>
      <c r="N26" s="2" t="s">
        <v>6</v>
      </c>
      <c r="O26" s="31" t="s">
        <v>7</v>
      </c>
      <c r="P26" t="s">
        <v>219</v>
      </c>
    </row>
    <row r="27" spans="1:18" ht="15" hidden="1" thickBot="1" x14ac:dyDescent="0.35">
      <c r="A27" t="s">
        <v>126</v>
      </c>
      <c r="B27" t="s">
        <v>126</v>
      </c>
      <c r="F27" t="s">
        <v>291</v>
      </c>
      <c r="J27" s="41">
        <v>5000</v>
      </c>
      <c r="K27" s="41">
        <f>Table2[[#This Row],[FY23 ($ in thousands)]]*1000</f>
        <v>5000000</v>
      </c>
      <c r="L27" s="26">
        <f>SUM(Table2[[#This Row],[Sum of FY 2022 SFOAA Actual]],Table2[[#This Row],[Sum of FY 2022 USAA Actuals]],Table2[[#This Row],[Sum of FY 2022 AUSAA Actual]],Table2[[#This Row],[FY23 (Actuals)]])</f>
        <v>5000000</v>
      </c>
      <c r="M27" s="26">
        <f>SUM(Table2[[#This Row],[Sum of FY 2022 SFOAA Actual]],Table2[[#This Row],[Sum of FY 2022 USAA Actuals]],Table2[[#This Row],[Sum of FY 2022 AUSAA Actual]],Table2[[#This Row],[FY23 (Actuals)]])</f>
        <v>5000000</v>
      </c>
      <c r="N27" t="s">
        <v>6</v>
      </c>
      <c r="O27" t="s">
        <v>347</v>
      </c>
      <c r="P27" t="s">
        <v>223</v>
      </c>
    </row>
    <row r="28" spans="1:18" ht="15" hidden="1" thickBot="1" x14ac:dyDescent="0.35">
      <c r="A28" t="s">
        <v>127</v>
      </c>
      <c r="B28" t="s">
        <v>127</v>
      </c>
      <c r="F28" t="s">
        <v>310</v>
      </c>
      <c r="J28" s="41">
        <v>2000</v>
      </c>
      <c r="K28" s="41">
        <f>Table2[[#This Row],[FY23 ($ in thousands)]]*1000</f>
        <v>2000000</v>
      </c>
      <c r="L28" s="26">
        <f>SUM(Table2[[#This Row],[Sum of FY 2022 SFOAA Actual]],Table2[[#This Row],[Sum of FY 2022 USAA Actuals]],Table2[[#This Row],[Sum of FY 2022 AUSAA Actual]],Table2[[#This Row],[FY23 (Actuals)]])</f>
        <v>2000000</v>
      </c>
      <c r="M28" s="26">
        <f>SUM(Table2[[#This Row],[Sum of FY 2022 SFOAA Actual]],Table2[[#This Row],[Sum of FY 2022 USAA Actuals]],Table2[[#This Row],[Sum of FY 2022 AUSAA Actual]],Table2[[#This Row],[FY23 (Actuals)]])</f>
        <v>2000000</v>
      </c>
      <c r="N28" t="s">
        <v>6</v>
      </c>
      <c r="O28" t="s">
        <v>388</v>
      </c>
      <c r="P28" t="s">
        <v>223</v>
      </c>
    </row>
    <row r="29" spans="1:18" ht="15" hidden="1" thickBot="1" x14ac:dyDescent="0.35">
      <c r="A29" t="s">
        <v>156</v>
      </c>
      <c r="B29" t="s">
        <v>156</v>
      </c>
      <c r="F29" t="s">
        <v>316</v>
      </c>
      <c r="J29" s="41">
        <v>1500</v>
      </c>
      <c r="K29" s="41">
        <f>Table2[[#This Row],[FY23 ($ in thousands)]]*1000</f>
        <v>1500000</v>
      </c>
      <c r="L29" s="26">
        <f>SUM(Table2[[#This Row],[Sum of FY 2022 SFOAA Actual]],Table2[[#This Row],[Sum of FY 2022 USAA Actuals]],Table2[[#This Row],[Sum of FY 2022 AUSAA Actual]],Table2[[#This Row],[FY23 (Actuals)]])</f>
        <v>1500000</v>
      </c>
      <c r="M29" s="26">
        <f>SUM(Table2[[#This Row],[Sum of FY 2022 SFOAA Actual]],Table2[[#This Row],[Sum of FY 2022 USAA Actuals]],Table2[[#This Row],[Sum of FY 2022 AUSAA Actual]],Table2[[#This Row],[FY23 (Actuals)]])</f>
        <v>1500000</v>
      </c>
      <c r="N29" t="s">
        <v>6</v>
      </c>
      <c r="O29" t="s">
        <v>155</v>
      </c>
      <c r="P29" t="s">
        <v>223</v>
      </c>
    </row>
    <row r="30" spans="1:18" ht="15.6" thickTop="1" thickBot="1" x14ac:dyDescent="0.35">
      <c r="A30" s="37" t="s">
        <v>42</v>
      </c>
      <c r="B30" s="37" t="s">
        <v>42</v>
      </c>
      <c r="C30" s="2"/>
      <c r="D30" s="62" t="s">
        <v>409</v>
      </c>
      <c r="E30" s="62" t="s">
        <v>413</v>
      </c>
      <c r="F30" t="s">
        <v>310</v>
      </c>
      <c r="G30" s="2"/>
      <c r="H30" s="26">
        <v>9000000</v>
      </c>
      <c r="I30" s="26">
        <v>5000000</v>
      </c>
      <c r="J30" s="26"/>
      <c r="K30" s="26">
        <f>Table2[[#This Row],[FY23 ($ in thousands)]]*1000</f>
        <v>0</v>
      </c>
      <c r="L30" s="26">
        <f>SUM(Table2[[#This Row],[Sum of FY 2022 SFOAA Actual]],Table2[[#This Row],[Sum of FY 2022 USAA Actuals]],Table2[[#This Row],[Sum of FY 2022 AUSAA Actual]],Table2[[#This Row],[FY23 (Actuals)]])</f>
        <v>14000000</v>
      </c>
      <c r="M30" s="26">
        <f>SUM(Table2[[#This Row],[Sum of FY 2022 SFOAA Actual]],Table2[[#This Row],[Sum of FY 2022 USAA Actuals]],Table2[[#This Row],[Sum of FY 2022 AUSAA Actual]],Table2[[#This Row],[FY23 (Actuals)]])</f>
        <v>14000000</v>
      </c>
      <c r="N30" s="2" t="s">
        <v>6</v>
      </c>
      <c r="O30" t="s">
        <v>387</v>
      </c>
      <c r="P30" t="s">
        <v>219</v>
      </c>
    </row>
    <row r="31" spans="1:18" ht="15.6" hidden="1" thickTop="1" thickBot="1" x14ac:dyDescent="0.35">
      <c r="A31" s="37" t="s">
        <v>43</v>
      </c>
      <c r="B31" s="37" t="s">
        <v>43</v>
      </c>
      <c r="C31" s="2"/>
      <c r="D31" s="2"/>
      <c r="E31" s="2"/>
      <c r="F31" t="s">
        <v>310</v>
      </c>
      <c r="G31" s="2"/>
      <c r="H31" s="26">
        <v>5200000</v>
      </c>
      <c r="I31" s="26"/>
      <c r="J31" s="26"/>
      <c r="K31" s="26">
        <f>Table2[[#This Row],[FY23 ($ in thousands)]]*1000</f>
        <v>0</v>
      </c>
      <c r="L31" s="26">
        <f>SUM(Table2[[#This Row],[Sum of FY 2022 SFOAA Actual]],Table2[[#This Row],[Sum of FY 2022 USAA Actuals]],Table2[[#This Row],[Sum of FY 2022 AUSAA Actual]],Table2[[#This Row],[FY23 (Actuals)]])</f>
        <v>5200000</v>
      </c>
      <c r="M31" s="26">
        <f>SUM(Table2[[#This Row],[Sum of FY 2022 SFOAA Actual]],Table2[[#This Row],[Sum of FY 2022 USAA Actuals]],Table2[[#This Row],[Sum of FY 2022 AUSAA Actual]],Table2[[#This Row],[FY23 (Actuals)]])</f>
        <v>5200000</v>
      </c>
      <c r="N31" s="2" t="s">
        <v>6</v>
      </c>
      <c r="O31" s="31" t="s">
        <v>39</v>
      </c>
      <c r="P31" t="s">
        <v>219</v>
      </c>
    </row>
    <row r="32" spans="1:18" ht="15.6" hidden="1" thickTop="1" thickBot="1" x14ac:dyDescent="0.35">
      <c r="A32" s="37" t="s">
        <v>13</v>
      </c>
      <c r="B32" s="37" t="s">
        <v>13</v>
      </c>
      <c r="C32" s="2"/>
      <c r="D32" s="2"/>
      <c r="E32" s="2"/>
      <c r="F32" t="s">
        <v>291</v>
      </c>
      <c r="G32" s="2"/>
      <c r="H32" s="26">
        <v>25000000</v>
      </c>
      <c r="I32" s="26">
        <v>20000000</v>
      </c>
      <c r="J32" s="26"/>
      <c r="K32" s="26">
        <f>Table2[[#This Row],[FY23 ($ in thousands)]]*1000</f>
        <v>0</v>
      </c>
      <c r="L32" s="26">
        <f>SUM(Table2[[#This Row],[Sum of FY 2022 SFOAA Actual]],Table2[[#This Row],[Sum of FY 2022 USAA Actuals]],Table2[[#This Row],[Sum of FY 2022 AUSAA Actual]],Table2[[#This Row],[FY23 (Actuals)]])</f>
        <v>45000000</v>
      </c>
      <c r="M32" s="26">
        <f>SUM(Table2[[#This Row],[Sum of FY 2022 SFOAA Actual]],Table2[[#This Row],[Sum of FY 2022 USAA Actuals]],Table2[[#This Row],[Sum of FY 2022 AUSAA Actual]],Table2[[#This Row],[FY23 (Actuals)]])</f>
        <v>45000000</v>
      </c>
      <c r="N32" s="2" t="s">
        <v>6</v>
      </c>
      <c r="O32" s="31" t="s">
        <v>7</v>
      </c>
      <c r="P32" t="s">
        <v>219</v>
      </c>
    </row>
    <row r="33" spans="1:18" ht="30" hidden="1" thickTop="1" thickBot="1" x14ac:dyDescent="0.35">
      <c r="A33" t="s">
        <v>171</v>
      </c>
      <c r="B33" t="s">
        <v>171</v>
      </c>
      <c r="F33" t="s">
        <v>302</v>
      </c>
      <c r="J33" s="41">
        <v>35000</v>
      </c>
      <c r="K33" s="41">
        <f>Table2[[#This Row],[FY23 ($ in thousands)]]*1000</f>
        <v>35000000</v>
      </c>
      <c r="L33" s="26">
        <f>SUM(Table2[[#This Row],[Sum of FY 2022 SFOAA Actual]],Table2[[#This Row],[Sum of FY 2022 USAA Actuals]],Table2[[#This Row],[Sum of FY 2022 AUSAA Actual]],Table2[[#This Row],[FY23 (Actuals)]])</f>
        <v>35000000</v>
      </c>
      <c r="M33" s="26">
        <f>SUM(Table2[[#This Row],[Sum of FY 2022 SFOAA Actual]],Table2[[#This Row],[Sum of FY 2022 USAA Actuals]],Table2[[#This Row],[Sum of FY 2022 AUSAA Actual]],Table2[[#This Row],[FY23 (Actuals)]])</f>
        <v>35000000</v>
      </c>
      <c r="N33" t="s">
        <v>70</v>
      </c>
      <c r="O33" s="31" t="s">
        <v>358</v>
      </c>
      <c r="P33" t="s">
        <v>223</v>
      </c>
      <c r="R33" s="52" t="s">
        <v>353</v>
      </c>
    </row>
    <row r="34" spans="1:18" ht="15.6" hidden="1" thickTop="1" thickBot="1" x14ac:dyDescent="0.35">
      <c r="A34" t="s">
        <v>207</v>
      </c>
      <c r="B34" t="s">
        <v>207</v>
      </c>
      <c r="F34" t="s">
        <v>302</v>
      </c>
      <c r="J34" s="41">
        <v>20000</v>
      </c>
      <c r="K34" s="41">
        <f>Table2[[#This Row],[FY23 ($ in thousands)]]*1000</f>
        <v>20000000</v>
      </c>
      <c r="L34" s="26">
        <f>SUM(Table2[[#This Row],[Sum of FY 2022 SFOAA Actual]],Table2[[#This Row],[Sum of FY 2022 USAA Actuals]],Table2[[#This Row],[Sum of FY 2022 AUSAA Actual]],Table2[[#This Row],[FY23 (Actuals)]])</f>
        <v>20000000</v>
      </c>
      <c r="M34" s="26">
        <f>SUM(Table2[[#This Row],[Sum of FY 2022 SFOAA Actual]],Table2[[#This Row],[Sum of FY 2022 USAA Actuals]],Table2[[#This Row],[Sum of FY 2022 AUSAA Actual]],Table2[[#This Row],[FY23 (Actuals)]])</f>
        <v>20000000</v>
      </c>
      <c r="N34" t="s">
        <v>70</v>
      </c>
      <c r="O34" s="31" t="s">
        <v>357</v>
      </c>
      <c r="P34" t="s">
        <v>223</v>
      </c>
      <c r="Q34" t="s">
        <v>321</v>
      </c>
    </row>
    <row r="35" spans="1:18" ht="15.6" hidden="1" thickTop="1" thickBot="1" x14ac:dyDescent="0.35">
      <c r="A35" s="37" t="s">
        <v>14</v>
      </c>
      <c r="B35" s="37" t="s">
        <v>14</v>
      </c>
      <c r="C35" s="2"/>
      <c r="D35" s="2"/>
      <c r="E35" s="2"/>
      <c r="F35" t="s">
        <v>301</v>
      </c>
      <c r="G35" s="2"/>
      <c r="H35" s="26">
        <v>15000000</v>
      </c>
      <c r="I35" s="26">
        <v>15500000</v>
      </c>
      <c r="J35" s="26"/>
      <c r="K35" s="26">
        <f>Table2[[#This Row],[FY23 ($ in thousands)]]*1000</f>
        <v>0</v>
      </c>
      <c r="L35" s="26">
        <f>SUM(Table2[[#This Row],[Sum of FY 2022 SFOAA Actual]],Table2[[#This Row],[Sum of FY 2022 USAA Actuals]],Table2[[#This Row],[Sum of FY 2022 AUSAA Actual]],Table2[[#This Row],[FY23 (Actuals)]])</f>
        <v>30500000</v>
      </c>
      <c r="M35" s="26">
        <f>SUM(Table2[[#This Row],[Sum of FY 2022 SFOAA Actual]],Table2[[#This Row],[Sum of FY 2022 USAA Actuals]],Table2[[#This Row],[Sum of FY 2022 AUSAA Actual]],Table2[[#This Row],[FY23 (Actuals)]])</f>
        <v>30500000</v>
      </c>
      <c r="N35" s="2" t="s">
        <v>6</v>
      </c>
      <c r="O35" s="31" t="s">
        <v>7</v>
      </c>
      <c r="P35" t="s">
        <v>219</v>
      </c>
    </row>
    <row r="36" spans="1:18" ht="15.6" hidden="1" thickTop="1" thickBot="1" x14ac:dyDescent="0.35">
      <c r="A36" t="s">
        <v>128</v>
      </c>
      <c r="B36" t="s">
        <v>128</v>
      </c>
      <c r="F36" t="s">
        <v>316</v>
      </c>
      <c r="J36" s="41">
        <v>800</v>
      </c>
      <c r="K36" s="41">
        <f>Table2[[#This Row],[FY23 ($ in thousands)]]*1000</f>
        <v>800000</v>
      </c>
      <c r="L36" s="26">
        <f>SUM(Table2[[#This Row],[Sum of FY 2022 SFOAA Actual]],Table2[[#This Row],[Sum of FY 2022 USAA Actuals]],Table2[[#This Row],[Sum of FY 2022 AUSAA Actual]],Table2[[#This Row],[FY23 (Actuals)]])</f>
        <v>800000</v>
      </c>
      <c r="M36" s="26">
        <f>SUM(Table2[[#This Row],[Sum of FY 2022 SFOAA Actual]],Table2[[#This Row],[Sum of FY 2022 USAA Actuals]],Table2[[#This Row],[Sum of FY 2022 AUSAA Actual]],Table2[[#This Row],[FY23 (Actuals)]])</f>
        <v>800000</v>
      </c>
      <c r="N36" t="s">
        <v>6</v>
      </c>
      <c r="O36" t="s">
        <v>383</v>
      </c>
      <c r="P36" t="s">
        <v>223</v>
      </c>
    </row>
    <row r="37" spans="1:18" ht="15.6" hidden="1" thickTop="1" thickBot="1" x14ac:dyDescent="0.35">
      <c r="A37" t="s">
        <v>129</v>
      </c>
      <c r="B37" t="s">
        <v>129</v>
      </c>
      <c r="J37" s="41">
        <v>100</v>
      </c>
      <c r="K37" s="41">
        <f>Table2[[#This Row],[FY23 ($ in thousands)]]*1000</f>
        <v>100000</v>
      </c>
      <c r="L37" s="26">
        <f>SUM(Table2[[#This Row],[Sum of FY 2022 SFOAA Actual]],Table2[[#This Row],[Sum of FY 2022 USAA Actuals]],Table2[[#This Row],[Sum of FY 2022 AUSAA Actual]],Table2[[#This Row],[FY23 (Actuals)]])</f>
        <v>100000</v>
      </c>
      <c r="M37" s="26">
        <f>SUM(Table2[[#This Row],[Sum of FY 2022 SFOAA Actual]],Table2[[#This Row],[Sum of FY 2022 USAA Actuals]],Table2[[#This Row],[Sum of FY 2022 AUSAA Actual]],Table2[[#This Row],[FY23 (Actuals)]])</f>
        <v>100000</v>
      </c>
      <c r="N37" t="s">
        <v>6</v>
      </c>
      <c r="O37" t="s">
        <v>39</v>
      </c>
      <c r="P37" t="s">
        <v>223</v>
      </c>
    </row>
    <row r="38" spans="1:18" ht="15.6" thickTop="1" thickBot="1" x14ac:dyDescent="0.35">
      <c r="A38" s="37" t="s">
        <v>15</v>
      </c>
      <c r="B38" s="37" t="s">
        <v>15</v>
      </c>
      <c r="C38" s="2"/>
      <c r="D38" s="62" t="s">
        <v>435</v>
      </c>
      <c r="E38" s="62" t="s">
        <v>443</v>
      </c>
      <c r="F38" t="s">
        <v>316</v>
      </c>
      <c r="G38" s="2"/>
      <c r="H38" s="26">
        <v>24000000</v>
      </c>
      <c r="I38" s="26">
        <v>20000000</v>
      </c>
      <c r="J38" s="26"/>
      <c r="K38" s="26">
        <f>Table2[[#This Row],[FY23 ($ in thousands)]]*1000</f>
        <v>0</v>
      </c>
      <c r="L38" s="26">
        <f>SUM(Table2[[#This Row],[Sum of FY 2022 SFOAA Actual]],Table2[[#This Row],[Sum of FY 2022 USAA Actuals]],Table2[[#This Row],[Sum of FY 2022 AUSAA Actual]],Table2[[#This Row],[FY23 (Actuals)]])</f>
        <v>44000000</v>
      </c>
      <c r="M38" s="26">
        <f>SUM(Table2[[#This Row],[Sum of FY 2022 SFOAA Actual]],Table2[[#This Row],[Sum of FY 2022 USAA Actuals]],Table2[[#This Row],[Sum of FY 2022 AUSAA Actual]],Table2[[#This Row],[FY23 (Actuals)]])</f>
        <v>44000000</v>
      </c>
      <c r="N38" s="2" t="s">
        <v>6</v>
      </c>
      <c r="O38" s="31" t="s">
        <v>7</v>
      </c>
      <c r="P38" t="s">
        <v>219</v>
      </c>
    </row>
    <row r="39" spans="1:18" ht="15" hidden="1" thickTop="1" x14ac:dyDescent="0.3">
      <c r="A39" t="s">
        <v>172</v>
      </c>
      <c r="B39" t="s">
        <v>172</v>
      </c>
      <c r="F39" t="s">
        <v>302</v>
      </c>
      <c r="J39" s="41">
        <v>25000</v>
      </c>
      <c r="K39" s="41">
        <f>Table2[[#This Row],[FY23 ($ in thousands)]]*1000</f>
        <v>25000000</v>
      </c>
      <c r="L39" s="26">
        <f>SUM(Table2[[#This Row],[Sum of FY 2022 SFOAA Actual]],Table2[[#This Row],[Sum of FY 2022 USAA Actuals]],Table2[[#This Row],[Sum of FY 2022 AUSAA Actual]],Table2[[#This Row],[FY23 (Actuals)]])</f>
        <v>25000000</v>
      </c>
      <c r="M39" s="26">
        <f>SUM(Table2[[#This Row],[Sum of FY 2022 SFOAA Actual]],Table2[[#This Row],[Sum of FY 2022 USAA Actuals]],Table2[[#This Row],[Sum of FY 2022 AUSAA Actual]],Table2[[#This Row],[FY23 (Actuals)]])</f>
        <v>25000000</v>
      </c>
      <c r="N39" t="s">
        <v>70</v>
      </c>
      <c r="O39" t="s">
        <v>359</v>
      </c>
      <c r="P39" t="s">
        <v>223</v>
      </c>
    </row>
    <row r="40" spans="1:18" ht="15" hidden="1" thickTop="1" x14ac:dyDescent="0.3">
      <c r="A40" t="s">
        <v>130</v>
      </c>
      <c r="B40" t="s">
        <v>130</v>
      </c>
      <c r="F40" t="s">
        <v>316</v>
      </c>
      <c r="J40" s="41">
        <v>1000</v>
      </c>
      <c r="K40" s="41">
        <f>Table2[[#This Row],[FY23 ($ in thousands)]]*1000</f>
        <v>1000000</v>
      </c>
      <c r="L40" s="26">
        <f>SUM(Table2[[#This Row],[Sum of FY 2022 SFOAA Actual]],Table2[[#This Row],[Sum of FY 2022 USAA Actuals]],Table2[[#This Row],[Sum of FY 2022 AUSAA Actual]],Table2[[#This Row],[FY23 (Actuals)]])</f>
        <v>1000000</v>
      </c>
      <c r="M40" s="26">
        <f>SUM(Table2[[#This Row],[Sum of FY 2022 SFOAA Actual]],Table2[[#This Row],[Sum of FY 2022 USAA Actuals]],Table2[[#This Row],[Sum of FY 2022 AUSAA Actual]],Table2[[#This Row],[FY23 (Actuals)]])</f>
        <v>1000000</v>
      </c>
      <c r="N40" t="s">
        <v>6</v>
      </c>
      <c r="O40" t="s">
        <v>384</v>
      </c>
      <c r="P40" t="s">
        <v>223</v>
      </c>
    </row>
    <row r="41" spans="1:18" ht="15" hidden="1" thickTop="1" x14ac:dyDescent="0.3">
      <c r="A41" t="s">
        <v>177</v>
      </c>
      <c r="B41" t="s">
        <v>177</v>
      </c>
      <c r="F41" t="s">
        <v>288</v>
      </c>
      <c r="J41" s="41">
        <v>200000</v>
      </c>
      <c r="K41" s="50">
        <f>Table2[[#This Row],[FY23 ($ in thousands)]]*1000</f>
        <v>200000000</v>
      </c>
      <c r="L41" s="49">
        <f>SUM(Table2[[#This Row],[Sum of FY 2022 SFOAA Actual]],Table2[[#This Row],[Sum of FY 2022 USAA Actuals]],Table2[[#This Row],[Sum of FY 2022 AUSAA Actual]],Table2[[#This Row],[FY23 (Actuals)]])</f>
        <v>200000000</v>
      </c>
      <c r="M41" s="49">
        <f>SUM(Table2[[#This Row],[Sum of FY 2022 SFOAA Actual]],Table2[[#This Row],[Sum of FY 2022 USAA Actuals]],Table2[[#This Row],[Sum of FY 2022 AUSAA Actual]],Table2[[#This Row],[FY23 (Actuals)]])</f>
        <v>200000000</v>
      </c>
      <c r="N41" t="s">
        <v>70</v>
      </c>
      <c r="O41" t="s">
        <v>7</v>
      </c>
      <c r="P41" t="s">
        <v>223</v>
      </c>
    </row>
    <row r="42" spans="1:18" ht="15" hidden="1" thickTop="1" x14ac:dyDescent="0.3">
      <c r="A42" s="37" t="s">
        <v>92</v>
      </c>
      <c r="B42" s="37" t="s">
        <v>92</v>
      </c>
      <c r="C42" s="2"/>
      <c r="D42" s="2"/>
      <c r="E42" s="2"/>
      <c r="F42" t="s">
        <v>311</v>
      </c>
      <c r="G42" s="2"/>
      <c r="H42" s="26"/>
      <c r="I42" s="26">
        <v>450000</v>
      </c>
      <c r="J42" s="26"/>
      <c r="K42" s="26">
        <f>Table2[[#This Row],[FY23 ($ in thousands)]]*1000</f>
        <v>0</v>
      </c>
      <c r="L42" s="26">
        <f>SUM(Table2[[#This Row],[Sum of FY 2022 SFOAA Actual]],Table2[[#This Row],[Sum of FY 2022 USAA Actuals]],Table2[[#This Row],[Sum of FY 2022 AUSAA Actual]],Table2[[#This Row],[FY23 (Actuals)]])</f>
        <v>450000</v>
      </c>
      <c r="M42" s="26">
        <f>SUM(Table2[[#This Row],[Sum of FY 2022 SFOAA Actual]],Table2[[#This Row],[Sum of FY 2022 USAA Actuals]],Table2[[#This Row],[Sum of FY 2022 AUSAA Actual]],Table2[[#This Row],[FY23 (Actuals)]])</f>
        <v>450000</v>
      </c>
      <c r="N42" t="s">
        <v>70</v>
      </c>
      <c r="O42" s="31" t="s">
        <v>91</v>
      </c>
      <c r="P42" t="s">
        <v>219</v>
      </c>
    </row>
    <row r="43" spans="1:18" ht="15" hidden="1" thickTop="1" x14ac:dyDescent="0.3">
      <c r="A43" s="37" t="s">
        <v>93</v>
      </c>
      <c r="B43" s="37" t="s">
        <v>93</v>
      </c>
      <c r="C43" s="2"/>
      <c r="D43" s="2"/>
      <c r="E43" s="2"/>
      <c r="F43" t="s">
        <v>302</v>
      </c>
      <c r="G43" s="2"/>
      <c r="H43" s="26"/>
      <c r="I43" s="26">
        <v>200000</v>
      </c>
      <c r="J43" s="26"/>
      <c r="K43" s="26">
        <f>Table2[[#This Row],[FY23 ($ in thousands)]]*1000</f>
        <v>0</v>
      </c>
      <c r="L43" s="26">
        <f>SUM(Table2[[#This Row],[Sum of FY 2022 SFOAA Actual]],Table2[[#This Row],[Sum of FY 2022 USAA Actuals]],Table2[[#This Row],[Sum of FY 2022 AUSAA Actual]],Table2[[#This Row],[FY23 (Actuals)]])</f>
        <v>200000</v>
      </c>
      <c r="M43" s="26">
        <f>SUM(Table2[[#This Row],[Sum of FY 2022 SFOAA Actual]],Table2[[#This Row],[Sum of FY 2022 USAA Actuals]],Table2[[#This Row],[Sum of FY 2022 AUSAA Actual]],Table2[[#This Row],[FY23 (Actuals)]])</f>
        <v>200000</v>
      </c>
      <c r="N43" t="s">
        <v>70</v>
      </c>
      <c r="O43" s="31" t="s">
        <v>91</v>
      </c>
      <c r="P43" t="s">
        <v>219</v>
      </c>
      <c r="R43" s="52" t="s">
        <v>354</v>
      </c>
    </row>
    <row r="44" spans="1:18" ht="15.6" thickTop="1" thickBot="1" x14ac:dyDescent="0.35">
      <c r="A44" s="37" t="s">
        <v>38</v>
      </c>
      <c r="B44" s="37" t="s">
        <v>451</v>
      </c>
      <c r="C44" s="2"/>
      <c r="D44" s="2" t="s">
        <v>409</v>
      </c>
      <c r="E44" s="2" t="s">
        <v>414</v>
      </c>
      <c r="F44" t="s">
        <v>310</v>
      </c>
      <c r="G44" s="2"/>
      <c r="H44" s="26">
        <v>750000</v>
      </c>
      <c r="I44" s="26"/>
      <c r="J44" s="26"/>
      <c r="K44" s="26">
        <f>Table2[[#This Row],[FY23 ($ in thousands)]]*1000</f>
        <v>0</v>
      </c>
      <c r="L44" s="26">
        <f>SUM(Table2[[#This Row],[Sum of FY 2022 SFOAA Actual]],Table2[[#This Row],[Sum of FY 2022 USAA Actuals]],Table2[[#This Row],[Sum of FY 2022 AUSAA Actual]],Table2[[#This Row],[FY23 (Actuals)]])</f>
        <v>750000</v>
      </c>
      <c r="M44" s="26">
        <f>SUM(Table2[[#This Row],[Sum of FY 2022 SFOAA Actual]],Table2[[#This Row],[Sum of FY 2022 USAA Actuals]],Table2[[#This Row],[Sum of FY 2022 AUSAA Actual]],Table2[[#This Row],[FY23 (Actuals)]])</f>
        <v>750000</v>
      </c>
      <c r="N44" s="2" t="s">
        <v>6</v>
      </c>
      <c r="O44" s="31" t="s">
        <v>37</v>
      </c>
      <c r="P44" t="s">
        <v>219</v>
      </c>
    </row>
    <row r="45" spans="1:18" ht="15" hidden="1" thickBot="1" x14ac:dyDescent="0.35">
      <c r="A45" t="s">
        <v>202</v>
      </c>
      <c r="B45" t="s">
        <v>202</v>
      </c>
      <c r="F45" t="s">
        <v>302</v>
      </c>
      <c r="J45" s="41">
        <v>1500</v>
      </c>
      <c r="K45" s="41">
        <f>Table2[[#This Row],[FY23 ($ in thousands)]]*1000</f>
        <v>1500000</v>
      </c>
      <c r="L45" s="26">
        <f>SUM(Table2[[#This Row],[Sum of FY 2022 SFOAA Actual]],Table2[[#This Row],[Sum of FY 2022 USAA Actuals]],Table2[[#This Row],[Sum of FY 2022 AUSAA Actual]],Table2[[#This Row],[FY23 (Actuals)]])</f>
        <v>1500000</v>
      </c>
      <c r="M45" s="26">
        <f>SUM(Table2[[#This Row],[Sum of FY 2022 SFOAA Actual]],Table2[[#This Row],[Sum of FY 2022 USAA Actuals]],Table2[[#This Row],[Sum of FY 2022 AUSAA Actual]],Table2[[#This Row],[FY23 (Actuals)]])</f>
        <v>1500000</v>
      </c>
      <c r="N45" t="s">
        <v>70</v>
      </c>
      <c r="O45" t="s">
        <v>201</v>
      </c>
      <c r="P45" t="s">
        <v>223</v>
      </c>
      <c r="R45" s="53" t="s">
        <v>355</v>
      </c>
    </row>
    <row r="46" spans="1:18" ht="15" hidden="1" thickBot="1" x14ac:dyDescent="0.35">
      <c r="A46" s="37" t="s">
        <v>44</v>
      </c>
      <c r="B46" s="37" t="s">
        <v>44</v>
      </c>
      <c r="C46" s="2"/>
      <c r="D46" s="2"/>
      <c r="E46" s="2"/>
      <c r="F46" t="s">
        <v>298</v>
      </c>
      <c r="G46" s="2"/>
      <c r="H46" s="26">
        <v>350000</v>
      </c>
      <c r="I46" s="26"/>
      <c r="J46" s="26"/>
      <c r="K46" s="26">
        <f>Table2[[#This Row],[FY23 ($ in thousands)]]*1000</f>
        <v>0</v>
      </c>
      <c r="L46" s="26">
        <f>SUM(Table2[[#This Row],[Sum of FY 2022 SFOAA Actual]],Table2[[#This Row],[Sum of FY 2022 USAA Actuals]],Table2[[#This Row],[Sum of FY 2022 AUSAA Actual]],Table2[[#This Row],[FY23 (Actuals)]])</f>
        <v>350000</v>
      </c>
      <c r="M46" s="26">
        <f>SUM(Table2[[#This Row],[Sum of FY 2022 SFOAA Actual]],Table2[[#This Row],[Sum of FY 2022 USAA Actuals]],Table2[[#This Row],[Sum of FY 2022 AUSAA Actual]],Table2[[#This Row],[FY23 (Actuals)]])</f>
        <v>350000</v>
      </c>
      <c r="N46" s="2" t="s">
        <v>6</v>
      </c>
      <c r="O46" s="31" t="s">
        <v>384</v>
      </c>
      <c r="P46" t="s">
        <v>219</v>
      </c>
    </row>
    <row r="47" spans="1:18" ht="15.6" thickTop="1" thickBot="1" x14ac:dyDescent="0.35">
      <c r="A47" s="37" t="s">
        <v>45</v>
      </c>
      <c r="B47" s="37" t="s">
        <v>452</v>
      </c>
      <c r="C47" s="2"/>
      <c r="D47" s="64" t="s">
        <v>409</v>
      </c>
      <c r="E47" s="2" t="s">
        <v>417</v>
      </c>
      <c r="F47" t="s">
        <v>298</v>
      </c>
      <c r="G47" s="2"/>
      <c r="H47" s="26">
        <v>1000000</v>
      </c>
      <c r="I47" s="26"/>
      <c r="J47" s="26"/>
      <c r="K47" s="26">
        <f>Table2[[#This Row],[FY23 ($ in thousands)]]*1000</f>
        <v>0</v>
      </c>
      <c r="L47" s="26">
        <f>SUM(Table2[[#This Row],[Sum of FY 2022 SFOAA Actual]],Table2[[#This Row],[Sum of FY 2022 USAA Actuals]],Table2[[#This Row],[Sum of FY 2022 AUSAA Actual]],Table2[[#This Row],[FY23 (Actuals)]])</f>
        <v>1000000</v>
      </c>
      <c r="M47" s="26">
        <f>SUM(Table2[[#This Row],[Sum of FY 2022 SFOAA Actual]],Table2[[#This Row],[Sum of FY 2022 USAA Actuals]],Table2[[#This Row],[Sum of FY 2022 AUSAA Actual]],Table2[[#This Row],[FY23 (Actuals)]])</f>
        <v>1000000</v>
      </c>
      <c r="N47" s="2" t="s">
        <v>6</v>
      </c>
      <c r="O47" s="31" t="s">
        <v>384</v>
      </c>
      <c r="P47" t="s">
        <v>219</v>
      </c>
    </row>
    <row r="48" spans="1:18" ht="15" hidden="1" thickTop="1" x14ac:dyDescent="0.3">
      <c r="A48" s="37" t="s">
        <v>46</v>
      </c>
      <c r="B48" s="37" t="s">
        <v>46</v>
      </c>
      <c r="C48" s="2"/>
      <c r="D48" s="2"/>
      <c r="E48" s="2"/>
      <c r="F48" t="s">
        <v>298</v>
      </c>
      <c r="G48" s="2"/>
      <c r="H48" s="26">
        <v>350000</v>
      </c>
      <c r="I48" s="26"/>
      <c r="J48" s="26"/>
      <c r="K48" s="26">
        <f>Table2[[#This Row],[FY23 ($ in thousands)]]*1000</f>
        <v>0</v>
      </c>
      <c r="L48" s="26">
        <f>SUM(Table2[[#This Row],[Sum of FY 2022 SFOAA Actual]],Table2[[#This Row],[Sum of FY 2022 USAA Actuals]],Table2[[#This Row],[Sum of FY 2022 AUSAA Actual]],Table2[[#This Row],[FY23 (Actuals)]])</f>
        <v>350000</v>
      </c>
      <c r="M48" s="26">
        <f>SUM(Table2[[#This Row],[Sum of FY 2022 SFOAA Actual]],Table2[[#This Row],[Sum of FY 2022 USAA Actuals]],Table2[[#This Row],[Sum of FY 2022 AUSAA Actual]],Table2[[#This Row],[FY23 (Actuals)]])</f>
        <v>350000</v>
      </c>
      <c r="N48" s="2" t="s">
        <v>6</v>
      </c>
      <c r="O48" s="31" t="s">
        <v>384</v>
      </c>
      <c r="P48" t="s">
        <v>219</v>
      </c>
    </row>
    <row r="49" spans="1:16" ht="15" hidden="1" thickTop="1" x14ac:dyDescent="0.3">
      <c r="A49" s="37" t="s">
        <v>96</v>
      </c>
      <c r="B49" s="37" t="s">
        <v>96</v>
      </c>
      <c r="C49" s="2"/>
      <c r="D49" s="2"/>
      <c r="E49" s="2"/>
      <c r="F49" t="s">
        <v>316</v>
      </c>
      <c r="G49" s="2"/>
      <c r="H49" s="26"/>
      <c r="I49" s="26">
        <v>1000000</v>
      </c>
      <c r="J49" s="26"/>
      <c r="K49" s="26">
        <f>Table2[[#This Row],[FY23 ($ in thousands)]]*1000</f>
        <v>0</v>
      </c>
      <c r="L49" s="26">
        <f>SUM(Table2[[#This Row],[Sum of FY 2022 SFOAA Actual]],Table2[[#This Row],[Sum of FY 2022 USAA Actuals]],Table2[[#This Row],[Sum of FY 2022 AUSAA Actual]],Table2[[#This Row],[FY23 (Actuals)]])</f>
        <v>1000000</v>
      </c>
      <c r="M49" s="26">
        <f>SUM(Table2[[#This Row],[Sum of FY 2022 SFOAA Actual]],Table2[[#This Row],[Sum of FY 2022 USAA Actuals]],Table2[[#This Row],[Sum of FY 2022 AUSAA Actual]],Table2[[#This Row],[FY23 (Actuals)]])</f>
        <v>1000000</v>
      </c>
      <c r="N49" t="s">
        <v>70</v>
      </c>
      <c r="O49" s="31" t="s">
        <v>384</v>
      </c>
      <c r="P49" t="s">
        <v>219</v>
      </c>
    </row>
    <row r="50" spans="1:16" ht="15" hidden="1" thickTop="1" x14ac:dyDescent="0.3">
      <c r="A50" s="37" t="s">
        <v>47</v>
      </c>
      <c r="B50" s="37" t="s">
        <v>47</v>
      </c>
      <c r="C50" s="2"/>
      <c r="D50" s="2"/>
      <c r="E50" s="2"/>
      <c r="F50" t="s">
        <v>316</v>
      </c>
      <c r="G50" s="2"/>
      <c r="H50" s="26">
        <v>350000</v>
      </c>
      <c r="I50" s="26"/>
      <c r="J50" s="26"/>
      <c r="K50" s="26">
        <f>Table2[[#This Row],[FY23 ($ in thousands)]]*1000</f>
        <v>0</v>
      </c>
      <c r="L50" s="26">
        <f>SUM(Table2[[#This Row],[Sum of FY 2022 SFOAA Actual]],Table2[[#This Row],[Sum of FY 2022 USAA Actuals]],Table2[[#This Row],[Sum of FY 2022 AUSAA Actual]],Table2[[#This Row],[FY23 (Actuals)]])</f>
        <v>350000</v>
      </c>
      <c r="M50" s="26">
        <f>SUM(Table2[[#This Row],[Sum of FY 2022 SFOAA Actual]],Table2[[#This Row],[Sum of FY 2022 USAA Actuals]],Table2[[#This Row],[Sum of FY 2022 AUSAA Actual]],Table2[[#This Row],[FY23 (Actuals)]])</f>
        <v>350000</v>
      </c>
      <c r="N50" s="2" t="s">
        <v>6</v>
      </c>
      <c r="O50" s="31" t="s">
        <v>384</v>
      </c>
      <c r="P50" t="s">
        <v>219</v>
      </c>
    </row>
    <row r="51" spans="1:16" ht="15" hidden="1" thickTop="1" x14ac:dyDescent="0.3">
      <c r="A51" s="37" t="s">
        <v>97</v>
      </c>
      <c r="B51" s="37" t="s">
        <v>97</v>
      </c>
      <c r="C51" s="2"/>
      <c r="D51" s="2"/>
      <c r="E51" s="2"/>
      <c r="F51" t="s">
        <v>310</v>
      </c>
      <c r="G51" s="2"/>
      <c r="H51" s="26"/>
      <c r="I51" s="26">
        <v>2000000</v>
      </c>
      <c r="J51" s="26"/>
      <c r="K51" s="26">
        <f>Table2[[#This Row],[FY23 ($ in thousands)]]*1000</f>
        <v>0</v>
      </c>
      <c r="L51" s="26">
        <f>SUM(Table2[[#This Row],[Sum of FY 2022 SFOAA Actual]],Table2[[#This Row],[Sum of FY 2022 USAA Actuals]],Table2[[#This Row],[Sum of FY 2022 AUSAA Actual]],Table2[[#This Row],[FY23 (Actuals)]])</f>
        <v>2000000</v>
      </c>
      <c r="M51" s="26">
        <f>SUM(Table2[[#This Row],[Sum of FY 2022 SFOAA Actual]],Table2[[#This Row],[Sum of FY 2022 USAA Actuals]],Table2[[#This Row],[Sum of FY 2022 AUSAA Actual]],Table2[[#This Row],[FY23 (Actuals)]])</f>
        <v>2000000</v>
      </c>
      <c r="N51" t="s">
        <v>70</v>
      </c>
      <c r="O51" s="31" t="s">
        <v>390</v>
      </c>
      <c r="P51" t="s">
        <v>219</v>
      </c>
    </row>
    <row r="52" spans="1:16" ht="15" hidden="1" thickTop="1" x14ac:dyDescent="0.3">
      <c r="A52" s="37" t="s">
        <v>48</v>
      </c>
      <c r="B52" s="37" t="s">
        <v>48</v>
      </c>
      <c r="C52" s="2"/>
      <c r="D52" s="2"/>
      <c r="E52" s="2"/>
      <c r="F52" t="s">
        <v>316</v>
      </c>
      <c r="G52" s="2"/>
      <c r="H52" s="26">
        <v>350000</v>
      </c>
      <c r="I52" s="26"/>
      <c r="J52" s="26"/>
      <c r="K52" s="26">
        <f>Table2[[#This Row],[FY23 ($ in thousands)]]*1000</f>
        <v>0</v>
      </c>
      <c r="L52" s="26">
        <f>SUM(Table2[[#This Row],[Sum of FY 2022 SFOAA Actual]],Table2[[#This Row],[Sum of FY 2022 USAA Actuals]],Table2[[#This Row],[Sum of FY 2022 AUSAA Actual]],Table2[[#This Row],[FY23 (Actuals)]])</f>
        <v>350000</v>
      </c>
      <c r="M52" s="26">
        <f>SUM(Table2[[#This Row],[Sum of FY 2022 SFOAA Actual]],Table2[[#This Row],[Sum of FY 2022 USAA Actuals]],Table2[[#This Row],[Sum of FY 2022 AUSAA Actual]],Table2[[#This Row],[FY23 (Actuals)]])</f>
        <v>350000</v>
      </c>
      <c r="N52" s="2" t="s">
        <v>6</v>
      </c>
      <c r="O52" s="31" t="s">
        <v>384</v>
      </c>
      <c r="P52" t="s">
        <v>219</v>
      </c>
    </row>
    <row r="53" spans="1:16" ht="15" thickTop="1" x14ac:dyDescent="0.3">
      <c r="A53" s="37" t="s">
        <v>49</v>
      </c>
      <c r="B53" s="37" t="s">
        <v>453</v>
      </c>
      <c r="C53" s="2"/>
      <c r="D53" s="2" t="s">
        <v>409</v>
      </c>
      <c r="E53" s="2" t="s">
        <v>411</v>
      </c>
      <c r="F53" t="s">
        <v>310</v>
      </c>
      <c r="G53" s="2"/>
      <c r="H53" s="26">
        <v>1250000</v>
      </c>
      <c r="I53" s="26"/>
      <c r="J53" s="26"/>
      <c r="K53" s="26">
        <f>Table2[[#This Row],[FY23 ($ in thousands)]]*1000</f>
        <v>0</v>
      </c>
      <c r="L53" s="26">
        <f>SUM(Table2[[#This Row],[Sum of FY 2022 SFOAA Actual]],Table2[[#This Row],[Sum of FY 2022 USAA Actuals]],Table2[[#This Row],[Sum of FY 2022 AUSAA Actual]],Table2[[#This Row],[FY23 (Actuals)]])</f>
        <v>1250000</v>
      </c>
      <c r="M53" s="26">
        <f>SUM(Table2[[#This Row],[Sum of FY 2022 SFOAA Actual]],Table2[[#This Row],[Sum of FY 2022 USAA Actuals]],Table2[[#This Row],[Sum of FY 2022 AUSAA Actual]],Table2[[#This Row],[FY23 (Actuals)]])</f>
        <v>1250000</v>
      </c>
      <c r="N53" s="2" t="s">
        <v>6</v>
      </c>
      <c r="O53" s="31" t="s">
        <v>391</v>
      </c>
      <c r="P53" t="s">
        <v>219</v>
      </c>
    </row>
    <row r="54" spans="1:16" hidden="1" x14ac:dyDescent="0.3">
      <c r="A54" s="37" t="s">
        <v>98</v>
      </c>
      <c r="B54" s="37" t="s">
        <v>98</v>
      </c>
      <c r="C54" s="2"/>
      <c r="D54" s="2"/>
      <c r="E54" s="2"/>
      <c r="F54" t="s">
        <v>316</v>
      </c>
      <c r="G54" s="2"/>
      <c r="H54" s="26"/>
      <c r="I54" s="26">
        <v>1500000</v>
      </c>
      <c r="J54" s="26"/>
      <c r="K54" s="26">
        <f>Table2[[#This Row],[FY23 ($ in thousands)]]*1000</f>
        <v>0</v>
      </c>
      <c r="L54" s="26">
        <f>SUM(Table2[[#This Row],[Sum of FY 2022 SFOAA Actual]],Table2[[#This Row],[Sum of FY 2022 USAA Actuals]],Table2[[#This Row],[Sum of FY 2022 AUSAA Actual]],Table2[[#This Row],[FY23 (Actuals)]])</f>
        <v>1500000</v>
      </c>
      <c r="M54" s="26">
        <f>SUM(Table2[[#This Row],[Sum of FY 2022 SFOAA Actual]],Table2[[#This Row],[Sum of FY 2022 USAA Actuals]],Table2[[#This Row],[Sum of FY 2022 AUSAA Actual]],Table2[[#This Row],[FY23 (Actuals)]])</f>
        <v>1500000</v>
      </c>
      <c r="N54" t="s">
        <v>70</v>
      </c>
      <c r="O54" s="31" t="s">
        <v>384</v>
      </c>
      <c r="P54" t="s">
        <v>219</v>
      </c>
    </row>
    <row r="55" spans="1:16" hidden="1" x14ac:dyDescent="0.3">
      <c r="A55" s="37" t="s">
        <v>50</v>
      </c>
      <c r="B55" s="37" t="s">
        <v>50</v>
      </c>
      <c r="C55" s="2"/>
      <c r="D55" s="2"/>
      <c r="E55" s="2"/>
      <c r="F55" t="s">
        <v>298</v>
      </c>
      <c r="G55" s="2"/>
      <c r="H55" s="26">
        <v>2000000</v>
      </c>
      <c r="I55" s="26"/>
      <c r="J55" s="26"/>
      <c r="K55" s="26">
        <f>Table2[[#This Row],[FY23 ($ in thousands)]]*1000</f>
        <v>0</v>
      </c>
      <c r="L55" s="26">
        <f>SUM(Table2[[#This Row],[Sum of FY 2022 SFOAA Actual]],Table2[[#This Row],[Sum of FY 2022 USAA Actuals]],Table2[[#This Row],[Sum of FY 2022 AUSAA Actual]],Table2[[#This Row],[FY23 (Actuals)]])</f>
        <v>2000000</v>
      </c>
      <c r="M55" s="26">
        <f>SUM(Table2[[#This Row],[Sum of FY 2022 SFOAA Actual]],Table2[[#This Row],[Sum of FY 2022 USAA Actuals]],Table2[[#This Row],[Sum of FY 2022 AUSAA Actual]],Table2[[#This Row],[FY23 (Actuals)]])</f>
        <v>2000000</v>
      </c>
      <c r="N55" s="2" t="s">
        <v>6</v>
      </c>
      <c r="O55" s="31" t="s">
        <v>384</v>
      </c>
      <c r="P55" t="s">
        <v>219</v>
      </c>
    </row>
    <row r="56" spans="1:16" hidden="1" x14ac:dyDescent="0.3">
      <c r="A56" s="37" t="s">
        <v>51</v>
      </c>
      <c r="B56" s="37" t="s">
        <v>51</v>
      </c>
      <c r="C56" s="2"/>
      <c r="D56" s="2"/>
      <c r="E56" s="2"/>
      <c r="F56" t="s">
        <v>298</v>
      </c>
      <c r="G56" s="2"/>
      <c r="H56" s="26">
        <v>750000</v>
      </c>
      <c r="I56" s="26"/>
      <c r="J56" s="26"/>
      <c r="K56" s="26">
        <f>Table2[[#This Row],[FY23 ($ in thousands)]]*1000</f>
        <v>0</v>
      </c>
      <c r="L56" s="26">
        <f>SUM(Table2[[#This Row],[Sum of FY 2022 SFOAA Actual]],Table2[[#This Row],[Sum of FY 2022 USAA Actuals]],Table2[[#This Row],[Sum of FY 2022 AUSAA Actual]],Table2[[#This Row],[FY23 (Actuals)]])</f>
        <v>750000</v>
      </c>
      <c r="M56" s="26">
        <f>SUM(Table2[[#This Row],[Sum of FY 2022 SFOAA Actual]],Table2[[#This Row],[Sum of FY 2022 USAA Actuals]],Table2[[#This Row],[Sum of FY 2022 AUSAA Actual]],Table2[[#This Row],[FY23 (Actuals)]])</f>
        <v>750000</v>
      </c>
      <c r="N56" s="2" t="s">
        <v>6</v>
      </c>
      <c r="O56" s="31" t="s">
        <v>384</v>
      </c>
      <c r="P56" t="s">
        <v>219</v>
      </c>
    </row>
    <row r="57" spans="1:16" ht="15" thickBot="1" x14ac:dyDescent="0.35">
      <c r="A57" s="37" t="s">
        <v>52</v>
      </c>
      <c r="B57" s="37" t="s">
        <v>52</v>
      </c>
      <c r="C57" s="2"/>
      <c r="D57" s="2" t="s">
        <v>409</v>
      </c>
      <c r="E57" s="2" t="s">
        <v>433</v>
      </c>
      <c r="F57" t="s">
        <v>298</v>
      </c>
      <c r="G57" s="2"/>
      <c r="H57" s="26">
        <v>1000000</v>
      </c>
      <c r="I57" s="26"/>
      <c r="J57" s="26"/>
      <c r="K57" s="26">
        <f>Table2[[#This Row],[FY23 ($ in thousands)]]*1000</f>
        <v>0</v>
      </c>
      <c r="L57" s="26">
        <f>SUM(Table2[[#This Row],[Sum of FY 2022 SFOAA Actual]],Table2[[#This Row],[Sum of FY 2022 USAA Actuals]],Table2[[#This Row],[Sum of FY 2022 AUSAA Actual]],Table2[[#This Row],[FY23 (Actuals)]])</f>
        <v>1000000</v>
      </c>
      <c r="M57" s="26">
        <f>SUM(Table2[[#This Row],[Sum of FY 2022 SFOAA Actual]],Table2[[#This Row],[Sum of FY 2022 USAA Actuals]],Table2[[#This Row],[Sum of FY 2022 AUSAA Actual]],Table2[[#This Row],[FY23 (Actuals)]])</f>
        <v>1000000</v>
      </c>
      <c r="N57" s="2" t="s">
        <v>6</v>
      </c>
      <c r="O57" s="31" t="s">
        <v>384</v>
      </c>
      <c r="P57" t="s">
        <v>219</v>
      </c>
    </row>
    <row r="58" spans="1:16" ht="15" hidden="1" thickBot="1" x14ac:dyDescent="0.35">
      <c r="A58" s="37" t="s">
        <v>53</v>
      </c>
      <c r="B58" s="37" t="s">
        <v>53</v>
      </c>
      <c r="C58" s="2"/>
      <c r="D58" s="2"/>
      <c r="E58" s="2"/>
      <c r="F58" t="s">
        <v>310</v>
      </c>
      <c r="G58" s="2"/>
      <c r="H58" s="26">
        <v>2000000</v>
      </c>
      <c r="I58" s="26"/>
      <c r="J58" s="26"/>
      <c r="K58" s="26">
        <f>Table2[[#This Row],[FY23 ($ in thousands)]]*1000</f>
        <v>0</v>
      </c>
      <c r="L58" s="26">
        <f>SUM(Table2[[#This Row],[Sum of FY 2022 SFOAA Actual]],Table2[[#This Row],[Sum of FY 2022 USAA Actuals]],Table2[[#This Row],[Sum of FY 2022 AUSAA Actual]],Table2[[#This Row],[FY23 (Actuals)]])</f>
        <v>2000000</v>
      </c>
      <c r="M58" s="26">
        <f>SUM(Table2[[#This Row],[Sum of FY 2022 SFOAA Actual]],Table2[[#This Row],[Sum of FY 2022 USAA Actuals]],Table2[[#This Row],[Sum of FY 2022 AUSAA Actual]],Table2[[#This Row],[FY23 (Actuals)]])</f>
        <v>2000000</v>
      </c>
      <c r="N58" s="2" t="s">
        <v>6</v>
      </c>
      <c r="O58" s="31" t="s">
        <v>392</v>
      </c>
      <c r="P58" t="s">
        <v>219</v>
      </c>
    </row>
    <row r="59" spans="1:16" ht="15" hidden="1" thickBot="1" x14ac:dyDescent="0.35">
      <c r="A59" s="37" t="s">
        <v>99</v>
      </c>
      <c r="B59" s="37" t="s">
        <v>99</v>
      </c>
      <c r="C59" s="2"/>
      <c r="D59" s="2"/>
      <c r="E59" s="2"/>
      <c r="F59" t="s">
        <v>310</v>
      </c>
      <c r="G59" s="2"/>
      <c r="H59" s="26"/>
      <c r="I59" s="26">
        <v>1000000</v>
      </c>
      <c r="J59" s="26"/>
      <c r="K59" s="26">
        <f>Table2[[#This Row],[FY23 ($ in thousands)]]*1000</f>
        <v>0</v>
      </c>
      <c r="L59" s="26">
        <f>SUM(Table2[[#This Row],[Sum of FY 2022 SFOAA Actual]],Table2[[#This Row],[Sum of FY 2022 USAA Actuals]],Table2[[#This Row],[Sum of FY 2022 AUSAA Actual]],Table2[[#This Row],[FY23 (Actuals)]])</f>
        <v>1000000</v>
      </c>
      <c r="M59" s="26">
        <f>SUM(Table2[[#This Row],[Sum of FY 2022 SFOAA Actual]],Table2[[#This Row],[Sum of FY 2022 USAA Actuals]],Table2[[#This Row],[Sum of FY 2022 AUSAA Actual]],Table2[[#This Row],[FY23 (Actuals)]])</f>
        <v>1000000</v>
      </c>
      <c r="N59" t="s">
        <v>70</v>
      </c>
      <c r="O59" s="31" t="s">
        <v>384</v>
      </c>
      <c r="P59" t="s">
        <v>219</v>
      </c>
    </row>
    <row r="60" spans="1:16" ht="15" hidden="1" thickBot="1" x14ac:dyDescent="0.35">
      <c r="A60" s="37" t="s">
        <v>54</v>
      </c>
      <c r="B60" s="37" t="s">
        <v>54</v>
      </c>
      <c r="C60" s="2"/>
      <c r="D60" s="2"/>
      <c r="E60" s="2"/>
      <c r="F60" t="s">
        <v>310</v>
      </c>
      <c r="G60" s="2"/>
      <c r="H60" s="26">
        <v>1000000</v>
      </c>
      <c r="I60" s="26"/>
      <c r="J60" s="26"/>
      <c r="K60" s="26">
        <f>Table2[[#This Row],[FY23 ($ in thousands)]]*1000</f>
        <v>0</v>
      </c>
      <c r="L60" s="26">
        <f>SUM(Table2[[#This Row],[Sum of FY 2022 SFOAA Actual]],Table2[[#This Row],[Sum of FY 2022 USAA Actuals]],Table2[[#This Row],[Sum of FY 2022 AUSAA Actual]],Table2[[#This Row],[FY23 (Actuals)]])</f>
        <v>1000000</v>
      </c>
      <c r="M60" s="26">
        <f>SUM(Table2[[#This Row],[Sum of FY 2022 SFOAA Actual]],Table2[[#This Row],[Sum of FY 2022 USAA Actuals]],Table2[[#This Row],[Sum of FY 2022 AUSAA Actual]],Table2[[#This Row],[FY23 (Actuals)]])</f>
        <v>1000000</v>
      </c>
      <c r="N60" s="2" t="s">
        <v>6</v>
      </c>
      <c r="O60" s="31" t="s">
        <v>391</v>
      </c>
      <c r="P60" t="s">
        <v>219</v>
      </c>
    </row>
    <row r="61" spans="1:16" ht="15" hidden="1" thickBot="1" x14ac:dyDescent="0.35">
      <c r="A61" s="37" t="s">
        <v>55</v>
      </c>
      <c r="B61" s="37" t="s">
        <v>55</v>
      </c>
      <c r="C61" s="2"/>
      <c r="D61" s="2"/>
      <c r="E61" s="2"/>
      <c r="F61" t="s">
        <v>298</v>
      </c>
      <c r="G61" s="2"/>
      <c r="H61" s="26">
        <v>350000</v>
      </c>
      <c r="I61" s="26"/>
      <c r="J61" s="26"/>
      <c r="K61" s="26">
        <f>Table2[[#This Row],[FY23 ($ in thousands)]]*1000</f>
        <v>0</v>
      </c>
      <c r="L61" s="26">
        <f>SUM(Table2[[#This Row],[Sum of FY 2022 SFOAA Actual]],Table2[[#This Row],[Sum of FY 2022 USAA Actuals]],Table2[[#This Row],[Sum of FY 2022 AUSAA Actual]],Table2[[#This Row],[FY23 (Actuals)]])</f>
        <v>350000</v>
      </c>
      <c r="M61" s="26">
        <f>SUM(Table2[[#This Row],[Sum of FY 2022 SFOAA Actual]],Table2[[#This Row],[Sum of FY 2022 USAA Actuals]],Table2[[#This Row],[Sum of FY 2022 AUSAA Actual]],Table2[[#This Row],[FY23 (Actuals)]])</f>
        <v>350000</v>
      </c>
      <c r="N61" s="2" t="s">
        <v>6</v>
      </c>
      <c r="O61" s="31" t="s">
        <v>384</v>
      </c>
      <c r="P61" t="s">
        <v>219</v>
      </c>
    </row>
    <row r="62" spans="1:16" ht="15" hidden="1" thickBot="1" x14ac:dyDescent="0.35">
      <c r="A62" s="37" t="s">
        <v>56</v>
      </c>
      <c r="B62" s="37" t="s">
        <v>56</v>
      </c>
      <c r="C62" s="2"/>
      <c r="D62" s="2"/>
      <c r="E62" s="2"/>
      <c r="F62" t="s">
        <v>316</v>
      </c>
      <c r="G62" s="2"/>
      <c r="H62" s="26">
        <v>350000</v>
      </c>
      <c r="I62" s="26"/>
      <c r="J62" s="26"/>
      <c r="K62" s="26">
        <f>Table2[[#This Row],[FY23 ($ in thousands)]]*1000</f>
        <v>0</v>
      </c>
      <c r="L62" s="26">
        <f>SUM(Table2[[#This Row],[Sum of FY 2022 SFOAA Actual]],Table2[[#This Row],[Sum of FY 2022 USAA Actuals]],Table2[[#This Row],[Sum of FY 2022 AUSAA Actual]],Table2[[#This Row],[FY23 (Actuals)]])</f>
        <v>350000</v>
      </c>
      <c r="M62" s="26">
        <f>SUM(Table2[[#This Row],[Sum of FY 2022 SFOAA Actual]],Table2[[#This Row],[Sum of FY 2022 USAA Actuals]],Table2[[#This Row],[Sum of FY 2022 AUSAA Actual]],Table2[[#This Row],[FY23 (Actuals)]])</f>
        <v>350000</v>
      </c>
      <c r="N62" s="2" t="s">
        <v>6</v>
      </c>
      <c r="O62" s="31" t="s">
        <v>384</v>
      </c>
      <c r="P62" t="s">
        <v>219</v>
      </c>
    </row>
    <row r="63" spans="1:16" ht="15" hidden="1" thickBot="1" x14ac:dyDescent="0.35">
      <c r="A63" s="37" t="s">
        <v>57</v>
      </c>
      <c r="B63" s="37" t="s">
        <v>57</v>
      </c>
      <c r="C63" s="2"/>
      <c r="D63" s="2"/>
      <c r="E63" s="2"/>
      <c r="F63" t="s">
        <v>316</v>
      </c>
      <c r="G63" s="2"/>
      <c r="H63" s="26">
        <v>450000</v>
      </c>
      <c r="I63" s="26"/>
      <c r="J63" s="26"/>
      <c r="K63" s="26">
        <f>Table2[[#This Row],[FY23 ($ in thousands)]]*1000</f>
        <v>0</v>
      </c>
      <c r="L63" s="26">
        <f>SUM(Table2[[#This Row],[Sum of FY 2022 SFOAA Actual]],Table2[[#This Row],[Sum of FY 2022 USAA Actuals]],Table2[[#This Row],[Sum of FY 2022 AUSAA Actual]],Table2[[#This Row],[FY23 (Actuals)]])</f>
        <v>450000</v>
      </c>
      <c r="M63" s="26">
        <f>SUM(Table2[[#This Row],[Sum of FY 2022 SFOAA Actual]],Table2[[#This Row],[Sum of FY 2022 USAA Actuals]],Table2[[#This Row],[Sum of FY 2022 AUSAA Actual]],Table2[[#This Row],[FY23 (Actuals)]])</f>
        <v>450000</v>
      </c>
      <c r="N63" s="2" t="s">
        <v>6</v>
      </c>
      <c r="O63" s="31" t="s">
        <v>384</v>
      </c>
      <c r="P63" t="s">
        <v>219</v>
      </c>
    </row>
    <row r="64" spans="1:16" ht="15" hidden="1" thickBot="1" x14ac:dyDescent="0.35">
      <c r="A64" s="37" t="s">
        <v>58</v>
      </c>
      <c r="B64" s="37" t="s">
        <v>58</v>
      </c>
      <c r="C64" s="2"/>
      <c r="D64" s="2"/>
      <c r="E64" s="2"/>
      <c r="F64" t="s">
        <v>316</v>
      </c>
      <c r="G64" s="2"/>
      <c r="H64" s="26">
        <v>500000</v>
      </c>
      <c r="I64" s="26"/>
      <c r="J64" s="26"/>
      <c r="K64" s="26">
        <f>Table2[[#This Row],[FY23 ($ in thousands)]]*1000</f>
        <v>0</v>
      </c>
      <c r="L64" s="26">
        <f>SUM(Table2[[#This Row],[Sum of FY 2022 SFOAA Actual]],Table2[[#This Row],[Sum of FY 2022 USAA Actuals]],Table2[[#This Row],[Sum of FY 2022 AUSAA Actual]],Table2[[#This Row],[FY23 (Actuals)]])</f>
        <v>500000</v>
      </c>
      <c r="M64" s="26">
        <f>SUM(Table2[[#This Row],[Sum of FY 2022 SFOAA Actual]],Table2[[#This Row],[Sum of FY 2022 USAA Actuals]],Table2[[#This Row],[Sum of FY 2022 AUSAA Actual]],Table2[[#This Row],[FY23 (Actuals)]])</f>
        <v>500000</v>
      </c>
      <c r="N64" s="2" t="s">
        <v>6</v>
      </c>
      <c r="O64" s="31" t="s">
        <v>384</v>
      </c>
      <c r="P64" t="s">
        <v>219</v>
      </c>
    </row>
    <row r="65" spans="1:18" ht="15" hidden="1" thickBot="1" x14ac:dyDescent="0.35">
      <c r="A65" s="37" t="s">
        <v>78</v>
      </c>
      <c r="B65" s="37" t="s">
        <v>78</v>
      </c>
      <c r="C65" s="2"/>
      <c r="D65" s="2"/>
      <c r="E65" s="2"/>
      <c r="F65" t="s">
        <v>309</v>
      </c>
      <c r="G65" s="2"/>
      <c r="H65" s="26"/>
      <c r="I65" s="26">
        <v>240000</v>
      </c>
      <c r="J65" s="26"/>
      <c r="K65" s="26">
        <f>Table2[[#This Row],[FY23 ($ in thousands)]]*1000</f>
        <v>0</v>
      </c>
      <c r="L65" s="26">
        <f>SUM(Table2[[#This Row],[Sum of FY 2022 SFOAA Actual]],Table2[[#This Row],[Sum of FY 2022 USAA Actuals]],Table2[[#This Row],[Sum of FY 2022 AUSAA Actual]],Table2[[#This Row],[FY23 (Actuals)]])</f>
        <v>240000</v>
      </c>
      <c r="M65" s="26">
        <f>SUM(Table2[[#This Row],[Sum of FY 2022 SFOAA Actual]],Table2[[#This Row],[Sum of FY 2022 USAA Actuals]],Table2[[#This Row],[Sum of FY 2022 AUSAA Actual]],Table2[[#This Row],[FY23 (Actuals)]])</f>
        <v>240000</v>
      </c>
      <c r="N65" t="s">
        <v>70</v>
      </c>
      <c r="O65" s="31" t="s">
        <v>7</v>
      </c>
      <c r="P65" t="s">
        <v>219</v>
      </c>
    </row>
    <row r="66" spans="1:18" ht="15" hidden="1" thickBot="1" x14ac:dyDescent="0.35">
      <c r="A66" s="37" t="s">
        <v>16</v>
      </c>
      <c r="B66" s="37" t="s">
        <v>16</v>
      </c>
      <c r="C66" s="2"/>
      <c r="D66" s="2"/>
      <c r="E66" s="2"/>
      <c r="F66" t="s">
        <v>302</v>
      </c>
      <c r="G66" s="2"/>
      <c r="H66" s="26">
        <v>7000000</v>
      </c>
      <c r="I66" s="26">
        <v>42604000</v>
      </c>
      <c r="J66" s="26"/>
      <c r="K66" s="26">
        <f>Table2[[#This Row],[FY23 ($ in thousands)]]*1000</f>
        <v>0</v>
      </c>
      <c r="L66" s="26">
        <f>SUM(Table2[[#This Row],[Sum of FY 2022 SFOAA Actual]],Table2[[#This Row],[Sum of FY 2022 USAA Actuals]],Table2[[#This Row],[Sum of FY 2022 AUSAA Actual]],Table2[[#This Row],[FY23 (Actuals)]])</f>
        <v>49604000</v>
      </c>
      <c r="M66" s="26">
        <f>SUM(Table2[[#This Row],[Sum of FY 2022 SFOAA Actual]],Table2[[#This Row],[Sum of FY 2022 USAA Actuals]],Table2[[#This Row],[Sum of FY 2022 AUSAA Actual]],Table2[[#This Row],[FY23 (Actuals)]])</f>
        <v>49604000</v>
      </c>
      <c r="N66" s="2" t="s">
        <v>6</v>
      </c>
      <c r="O66" s="31" t="s">
        <v>7</v>
      </c>
      <c r="P66" t="s">
        <v>219</v>
      </c>
      <c r="R66" s="52" t="s">
        <v>356</v>
      </c>
    </row>
    <row r="67" spans="1:18" ht="15" hidden="1" thickBot="1" x14ac:dyDescent="0.35">
      <c r="A67" t="s">
        <v>131</v>
      </c>
      <c r="B67" t="s">
        <v>131</v>
      </c>
      <c r="F67" t="s">
        <v>316</v>
      </c>
      <c r="J67" s="41">
        <v>500</v>
      </c>
      <c r="K67" s="41">
        <f>Table2[[#This Row],[FY23 ($ in thousands)]]*1000</f>
        <v>500000</v>
      </c>
      <c r="L67" s="26">
        <f>SUM(Table2[[#This Row],[Sum of FY 2022 SFOAA Actual]],Table2[[#This Row],[Sum of FY 2022 USAA Actuals]],Table2[[#This Row],[Sum of FY 2022 AUSAA Actual]],Table2[[#This Row],[FY23 (Actuals)]])</f>
        <v>500000</v>
      </c>
      <c r="M67" s="26">
        <f>SUM(Table2[[#This Row],[Sum of FY 2022 SFOAA Actual]],Table2[[#This Row],[Sum of FY 2022 USAA Actuals]],Table2[[#This Row],[Sum of FY 2022 AUSAA Actual]],Table2[[#This Row],[FY23 (Actuals)]])</f>
        <v>500000</v>
      </c>
      <c r="N67" t="s">
        <v>6</v>
      </c>
      <c r="O67" t="s">
        <v>384</v>
      </c>
      <c r="P67" t="s">
        <v>223</v>
      </c>
    </row>
    <row r="68" spans="1:18" ht="15" hidden="1" thickBot="1" x14ac:dyDescent="0.35">
      <c r="A68" s="37" t="s">
        <v>17</v>
      </c>
      <c r="B68" s="37" t="s">
        <v>17</v>
      </c>
      <c r="C68" s="2"/>
      <c r="D68" s="2"/>
      <c r="E68" s="2"/>
      <c r="F68" t="s">
        <v>288</v>
      </c>
      <c r="G68" s="2"/>
      <c r="H68" s="26">
        <v>50000000</v>
      </c>
      <c r="I68" s="49">
        <v>62300000</v>
      </c>
      <c r="J68" s="26"/>
      <c r="K68" s="49">
        <f>Table2[[#This Row],[FY23 ($ in thousands)]]*1000</f>
        <v>0</v>
      </c>
      <c r="L68" s="49">
        <f>SUM(Table2[[#This Row],[Sum of FY 2022 SFOAA Actual]],Table2[[#This Row],[Sum of FY 2022 USAA Actuals]],Table2[[#This Row],[Sum of FY 2022 AUSAA Actual]],Table2[[#This Row],[FY23 (Actuals)]])</f>
        <v>112300000</v>
      </c>
      <c r="M68" s="49">
        <f>SUM(Table2[[#This Row],[Sum of FY 2022 SFOAA Actual]],Table2[[#This Row],[Sum of FY 2022 USAA Actuals]],Table2[[#This Row],[Sum of FY 2022 AUSAA Actual]],Table2[[#This Row],[FY23 (Actuals)]])</f>
        <v>112300000</v>
      </c>
      <c r="N68" s="32" t="s">
        <v>6</v>
      </c>
      <c r="O68" s="31" t="s">
        <v>7</v>
      </c>
      <c r="P68" t="s">
        <v>219</v>
      </c>
    </row>
    <row r="69" spans="1:18" ht="15" hidden="1" thickBot="1" x14ac:dyDescent="0.35">
      <c r="A69" t="s">
        <v>132</v>
      </c>
      <c r="B69" t="s">
        <v>132</v>
      </c>
      <c r="J69" s="41">
        <v>250</v>
      </c>
      <c r="K69" s="41">
        <f>Table2[[#This Row],[FY23 ($ in thousands)]]*1000</f>
        <v>250000</v>
      </c>
      <c r="L69" s="26">
        <f>SUM(Table2[[#This Row],[Sum of FY 2022 SFOAA Actual]],Table2[[#This Row],[Sum of FY 2022 USAA Actuals]],Table2[[#This Row],[Sum of FY 2022 AUSAA Actual]],Table2[[#This Row],[FY23 (Actuals)]])</f>
        <v>250000</v>
      </c>
      <c r="M69" s="26">
        <f>SUM(Table2[[#This Row],[Sum of FY 2022 SFOAA Actual]],Table2[[#This Row],[Sum of FY 2022 USAA Actuals]],Table2[[#This Row],[Sum of FY 2022 AUSAA Actual]],Table2[[#This Row],[FY23 (Actuals)]])</f>
        <v>250000</v>
      </c>
      <c r="N69" t="s">
        <v>6</v>
      </c>
      <c r="O69" t="s">
        <v>39</v>
      </c>
      <c r="P69" t="s">
        <v>223</v>
      </c>
    </row>
    <row r="70" spans="1:18" ht="15.6" thickTop="1" thickBot="1" x14ac:dyDescent="0.35">
      <c r="A70" s="37" t="s">
        <v>18</v>
      </c>
      <c r="B70" s="37" t="s">
        <v>446</v>
      </c>
      <c r="C70" s="2"/>
      <c r="D70" s="62" t="s">
        <v>435</v>
      </c>
      <c r="E70" s="62" t="s">
        <v>437</v>
      </c>
      <c r="F70" t="s">
        <v>298</v>
      </c>
      <c r="G70" s="2"/>
      <c r="H70" s="26">
        <v>28000000</v>
      </c>
      <c r="I70" s="26">
        <v>500000</v>
      </c>
      <c r="J70" s="26"/>
      <c r="K70" s="26">
        <f>Table2[[#This Row],[FY23 ($ in thousands)]]*1000</f>
        <v>0</v>
      </c>
      <c r="L70" s="26">
        <f>SUM(Table2[[#This Row],[Sum of FY 2022 SFOAA Actual]],Table2[[#This Row],[Sum of FY 2022 USAA Actuals]],Table2[[#This Row],[Sum of FY 2022 AUSAA Actual]],Table2[[#This Row],[FY23 (Actuals)]])</f>
        <v>28500000</v>
      </c>
      <c r="M70" s="26">
        <f>SUM(Table2[[#This Row],[Sum of FY 2022 SFOAA Actual]],Table2[[#This Row],[Sum of FY 2022 USAA Actuals]],Table2[[#This Row],[Sum of FY 2022 AUSAA Actual]],Table2[[#This Row],[FY23 (Actuals)]])</f>
        <v>28500000</v>
      </c>
      <c r="N70" s="2" t="s">
        <v>6</v>
      </c>
      <c r="O70" s="31" t="s">
        <v>7</v>
      </c>
      <c r="P70" t="s">
        <v>219</v>
      </c>
    </row>
    <row r="71" spans="1:18" ht="15.6" hidden="1" thickTop="1" thickBot="1" x14ac:dyDescent="0.35">
      <c r="A71" s="37" t="s">
        <v>79</v>
      </c>
      <c r="B71" s="37" t="s">
        <v>79</v>
      </c>
      <c r="C71" s="2"/>
      <c r="D71" s="2"/>
      <c r="E71" s="2"/>
      <c r="F71" t="s">
        <v>309</v>
      </c>
      <c r="G71" s="2"/>
      <c r="H71" s="26"/>
      <c r="I71" s="26">
        <v>250000</v>
      </c>
      <c r="J71" s="26"/>
      <c r="K71" s="26">
        <f>Table2[[#This Row],[FY23 ($ in thousands)]]*1000</f>
        <v>0</v>
      </c>
      <c r="L71" s="26">
        <f>SUM(Table2[[#This Row],[Sum of FY 2022 SFOAA Actual]],Table2[[#This Row],[Sum of FY 2022 USAA Actuals]],Table2[[#This Row],[Sum of FY 2022 AUSAA Actual]],Table2[[#This Row],[FY23 (Actuals)]])</f>
        <v>250000</v>
      </c>
      <c r="M71" s="26">
        <f>SUM(Table2[[#This Row],[Sum of FY 2022 SFOAA Actual]],Table2[[#This Row],[Sum of FY 2022 USAA Actuals]],Table2[[#This Row],[Sum of FY 2022 AUSAA Actual]],Table2[[#This Row],[FY23 (Actuals)]])</f>
        <v>250000</v>
      </c>
      <c r="N71" t="s">
        <v>70</v>
      </c>
      <c r="O71" s="31" t="s">
        <v>7</v>
      </c>
      <c r="P71" t="s">
        <v>219</v>
      </c>
    </row>
    <row r="72" spans="1:18" ht="15.6" hidden="1" thickTop="1" thickBot="1" x14ac:dyDescent="0.35">
      <c r="A72" s="37" t="s">
        <v>120</v>
      </c>
      <c r="B72" s="37" t="s">
        <v>120</v>
      </c>
      <c r="C72" s="2"/>
      <c r="D72" s="2"/>
      <c r="E72" s="2"/>
      <c r="F72" t="s">
        <v>309</v>
      </c>
      <c r="H72" s="26"/>
      <c r="J72" s="26">
        <v>150</v>
      </c>
      <c r="K72" s="26">
        <f>Table2[[#This Row],[FY23 ($ in thousands)]]*1000</f>
        <v>150000</v>
      </c>
      <c r="L72" s="26">
        <f>SUM(Table2[[#This Row],[Sum of FY 2022 SFOAA Actual]],Table2[[#This Row],[Sum of FY 2022 USAA Actuals]],Table2[[#This Row],[Sum of FY 2022 AUSAA Actual]],Table2[[#This Row],[FY23 (Actuals)]])</f>
        <v>150000</v>
      </c>
      <c r="M72" s="26">
        <f>SUM(Table2[[#This Row],[Sum of FY 2022 SFOAA Actual]],Table2[[#This Row],[Sum of FY 2022 USAA Actuals]],Table2[[#This Row],[Sum of FY 2022 AUSAA Actual]],Table2[[#This Row],[FY23 (Actuals)]])</f>
        <v>150000</v>
      </c>
      <c r="N72" s="2" t="s">
        <v>6</v>
      </c>
      <c r="O72" t="s">
        <v>35</v>
      </c>
      <c r="P72" t="s">
        <v>223</v>
      </c>
    </row>
    <row r="73" spans="1:18" ht="15.6" hidden="1" thickTop="1" thickBot="1" x14ac:dyDescent="0.35">
      <c r="A73" t="s">
        <v>133</v>
      </c>
      <c r="B73" t="s">
        <v>133</v>
      </c>
      <c r="F73" t="s">
        <v>309</v>
      </c>
      <c r="J73" s="41">
        <v>500</v>
      </c>
      <c r="K73" s="41">
        <f>Table2[[#This Row],[FY23 ($ in thousands)]]*1000</f>
        <v>500000</v>
      </c>
      <c r="L73" s="26">
        <f>SUM(Table2[[#This Row],[Sum of FY 2022 SFOAA Actual]],Table2[[#This Row],[Sum of FY 2022 USAA Actuals]],Table2[[#This Row],[Sum of FY 2022 AUSAA Actual]],Table2[[#This Row],[FY23 (Actuals)]])</f>
        <v>500000</v>
      </c>
      <c r="M73" s="26">
        <f>SUM(Table2[[#This Row],[Sum of FY 2022 SFOAA Actual]],Table2[[#This Row],[Sum of FY 2022 USAA Actuals]],Table2[[#This Row],[Sum of FY 2022 AUSAA Actual]],Table2[[#This Row],[FY23 (Actuals)]])</f>
        <v>500000</v>
      </c>
      <c r="N73" t="s">
        <v>6</v>
      </c>
      <c r="O73" t="s">
        <v>39</v>
      </c>
      <c r="P73" t="s">
        <v>223</v>
      </c>
    </row>
    <row r="74" spans="1:18" ht="15.6" hidden="1" thickTop="1" thickBot="1" x14ac:dyDescent="0.35">
      <c r="A74" s="37" t="s">
        <v>110</v>
      </c>
      <c r="B74" s="37" t="s">
        <v>110</v>
      </c>
      <c r="C74" s="2"/>
      <c r="D74" s="2"/>
      <c r="E74" s="2"/>
      <c r="F74" t="s">
        <v>303</v>
      </c>
      <c r="G74" s="2"/>
      <c r="H74" s="26">
        <v>3500000</v>
      </c>
      <c r="I74" s="26"/>
      <c r="J74" s="26"/>
      <c r="K74" s="26">
        <f>Table2[[#This Row],[FY23 ($ in thousands)]]*1000</f>
        <v>0</v>
      </c>
      <c r="L74" s="26">
        <f>SUM(Table2[[#This Row],[Sum of FY 2022 SFOAA Actual]],Table2[[#This Row],[Sum of FY 2022 USAA Actuals]],Table2[[#This Row],[Sum of FY 2022 AUSAA Actual]],Table2[[#This Row],[FY23 (Actuals)]])</f>
        <v>3500000</v>
      </c>
      <c r="M74" s="26">
        <f>SUM(Table2[[#This Row],[Sum of FY 2022 SFOAA Actual]],Table2[[#This Row],[Sum of FY 2022 USAA Actuals]],Table2[[#This Row],[Sum of FY 2022 AUSAA Actual]],Table2[[#This Row],[FY23 (Actuals)]])</f>
        <v>3500000</v>
      </c>
      <c r="N74" s="2" t="s">
        <v>109</v>
      </c>
      <c r="O74" s="2" t="s">
        <v>379</v>
      </c>
      <c r="P74" t="s">
        <v>219</v>
      </c>
    </row>
    <row r="75" spans="1:18" ht="15.6" hidden="1" thickTop="1" thickBot="1" x14ac:dyDescent="0.35">
      <c r="A75" s="37" t="s">
        <v>59</v>
      </c>
      <c r="B75" s="37" t="s">
        <v>59</v>
      </c>
      <c r="C75" s="2"/>
      <c r="D75" s="2"/>
      <c r="E75" s="2"/>
      <c r="F75" t="s">
        <v>303</v>
      </c>
      <c r="G75" s="2"/>
      <c r="H75" s="26">
        <v>2200000</v>
      </c>
      <c r="I75" s="26"/>
      <c r="J75" s="26"/>
      <c r="K75" s="26">
        <f>Table2[[#This Row],[FY23 ($ in thousands)]]*1000</f>
        <v>0</v>
      </c>
      <c r="L75" s="26">
        <f>SUM(Table2[[#This Row],[Sum of FY 2022 SFOAA Actual]],Table2[[#This Row],[Sum of FY 2022 USAA Actuals]],Table2[[#This Row],[Sum of FY 2022 AUSAA Actual]],Table2[[#This Row],[FY23 (Actuals)]])</f>
        <v>2200000</v>
      </c>
      <c r="M75" s="26">
        <f>SUM(Table2[[#This Row],[Sum of FY 2022 SFOAA Actual]],Table2[[#This Row],[Sum of FY 2022 USAA Actuals]],Table2[[#This Row],[Sum of FY 2022 AUSAA Actual]],Table2[[#This Row],[FY23 (Actuals)]])</f>
        <v>2200000</v>
      </c>
      <c r="N75" s="2" t="s">
        <v>6</v>
      </c>
      <c r="O75" s="2" t="s">
        <v>379</v>
      </c>
      <c r="P75" t="s">
        <v>219</v>
      </c>
    </row>
    <row r="76" spans="1:18" ht="15.6" hidden="1" thickTop="1" thickBot="1" x14ac:dyDescent="0.35">
      <c r="A76" s="37" t="s">
        <v>94</v>
      </c>
      <c r="B76" s="37" t="s">
        <v>94</v>
      </c>
      <c r="C76" s="2"/>
      <c r="D76" s="2"/>
      <c r="E76" s="2"/>
      <c r="F76" t="s">
        <v>302</v>
      </c>
      <c r="G76" s="2"/>
      <c r="H76" s="26"/>
      <c r="I76" s="26">
        <v>325000</v>
      </c>
      <c r="J76" s="26"/>
      <c r="K76" s="26">
        <f>Table2[[#This Row],[FY23 ($ in thousands)]]*1000</f>
        <v>0</v>
      </c>
      <c r="L76" s="26">
        <f>SUM(Table2[[#This Row],[Sum of FY 2022 SFOAA Actual]],Table2[[#This Row],[Sum of FY 2022 USAA Actuals]],Table2[[#This Row],[Sum of FY 2022 AUSAA Actual]],Table2[[#This Row],[FY23 (Actuals)]])</f>
        <v>325000</v>
      </c>
      <c r="M76" s="26">
        <f>SUM(Table2[[#This Row],[Sum of FY 2022 SFOAA Actual]],Table2[[#This Row],[Sum of FY 2022 USAA Actuals]],Table2[[#This Row],[Sum of FY 2022 AUSAA Actual]],Table2[[#This Row],[FY23 (Actuals)]])</f>
        <v>325000</v>
      </c>
      <c r="N76" t="s">
        <v>70</v>
      </c>
      <c r="O76" s="31" t="s">
        <v>91</v>
      </c>
      <c r="P76" t="s">
        <v>219</v>
      </c>
      <c r="R76" s="52" t="s">
        <v>364</v>
      </c>
    </row>
    <row r="77" spans="1:18" ht="44.4" hidden="1" thickTop="1" thickBot="1" x14ac:dyDescent="0.35">
      <c r="A77" t="s">
        <v>208</v>
      </c>
      <c r="B77" t="s">
        <v>208</v>
      </c>
      <c r="F77" t="s">
        <v>302</v>
      </c>
      <c r="J77" s="41">
        <v>100000</v>
      </c>
      <c r="K77" s="41">
        <f>Table2[[#This Row],[FY23 ($ in thousands)]]*1000</f>
        <v>100000000</v>
      </c>
      <c r="L77" s="26">
        <f>SUM(Table2[[#This Row],[Sum of FY 2022 SFOAA Actual]],Table2[[#This Row],[Sum of FY 2022 USAA Actuals]],Table2[[#This Row],[Sum of FY 2022 AUSAA Actual]],Table2[[#This Row],[FY23 (Actuals)]])</f>
        <v>100000000</v>
      </c>
      <c r="M77" s="26">
        <f>SUM(Table2[[#This Row],[Sum of FY 2022 SFOAA Actual]],Table2[[#This Row],[Sum of FY 2022 USAA Actuals]],Table2[[#This Row],[Sum of FY 2022 AUSAA Actual]],Table2[[#This Row],[FY23 (Actuals)]])</f>
        <v>100000000</v>
      </c>
      <c r="N77" t="s">
        <v>70</v>
      </c>
      <c r="O77" s="53" t="s">
        <v>7</v>
      </c>
      <c r="P77" t="s">
        <v>223</v>
      </c>
      <c r="R77" s="52" t="s">
        <v>352</v>
      </c>
    </row>
    <row r="78" spans="1:18" ht="15.6" hidden="1" thickTop="1" thickBot="1" x14ac:dyDescent="0.35">
      <c r="A78" s="37" t="s">
        <v>80</v>
      </c>
      <c r="B78" s="37" t="s">
        <v>80</v>
      </c>
      <c r="C78" s="2"/>
      <c r="D78" s="2"/>
      <c r="E78" s="2"/>
      <c r="F78" t="s">
        <v>301</v>
      </c>
      <c r="G78" s="2"/>
      <c r="H78" s="26"/>
      <c r="I78" s="26">
        <v>3000000</v>
      </c>
      <c r="J78" s="26"/>
      <c r="K78" s="26">
        <f>Table2[[#This Row],[FY23 ($ in thousands)]]*1000</f>
        <v>0</v>
      </c>
      <c r="L78" s="26">
        <f>SUM(Table2[[#This Row],[Sum of FY 2022 SFOAA Actual]],Table2[[#This Row],[Sum of FY 2022 USAA Actuals]],Table2[[#This Row],[Sum of FY 2022 AUSAA Actual]],Table2[[#This Row],[FY23 (Actuals)]])</f>
        <v>3000000</v>
      </c>
      <c r="M78" s="26">
        <f>SUM(Table2[[#This Row],[Sum of FY 2022 SFOAA Actual]],Table2[[#This Row],[Sum of FY 2022 USAA Actuals]],Table2[[#This Row],[Sum of FY 2022 AUSAA Actual]],Table2[[#This Row],[FY23 (Actuals)]])</f>
        <v>3000000</v>
      </c>
      <c r="N78" t="s">
        <v>70</v>
      </c>
      <c r="O78" s="31" t="s">
        <v>7</v>
      </c>
      <c r="P78" t="s">
        <v>219</v>
      </c>
    </row>
    <row r="79" spans="1:18" ht="44.4" hidden="1" thickTop="1" thickBot="1" x14ac:dyDescent="0.35">
      <c r="A79" t="s">
        <v>209</v>
      </c>
      <c r="B79" t="s">
        <v>209</v>
      </c>
      <c r="F79" t="s">
        <v>302</v>
      </c>
      <c r="J79" s="41">
        <v>80000</v>
      </c>
      <c r="K79" s="41">
        <f>Table2[[#This Row],[FY23 ($ in thousands)]]*1000</f>
        <v>80000000</v>
      </c>
      <c r="L79" s="26">
        <f>SUM(Table2[[#This Row],[Sum of FY 2022 SFOAA Actual]],Table2[[#This Row],[Sum of FY 2022 USAA Actuals]],Table2[[#This Row],[Sum of FY 2022 AUSAA Actual]],Table2[[#This Row],[FY23 (Actuals)]])</f>
        <v>80000000</v>
      </c>
      <c r="M79" s="26">
        <f>SUM(Table2[[#This Row],[Sum of FY 2022 SFOAA Actual]],Table2[[#This Row],[Sum of FY 2022 USAA Actuals]],Table2[[#This Row],[Sum of FY 2022 AUSAA Actual]],Table2[[#This Row],[FY23 (Actuals)]])</f>
        <v>80000000</v>
      </c>
      <c r="N79" t="s">
        <v>70</v>
      </c>
      <c r="O79" s="31" t="s">
        <v>7</v>
      </c>
      <c r="P79" t="s">
        <v>223</v>
      </c>
      <c r="R79" s="52" t="s">
        <v>352</v>
      </c>
    </row>
    <row r="80" spans="1:18" ht="15.6" hidden="1" thickTop="1" thickBot="1" x14ac:dyDescent="0.35">
      <c r="A80" t="s">
        <v>134</v>
      </c>
      <c r="B80" t="s">
        <v>134</v>
      </c>
      <c r="F80" t="s">
        <v>310</v>
      </c>
      <c r="J80" s="41">
        <v>1500</v>
      </c>
      <c r="K80" s="41">
        <f>Table2[[#This Row],[FY23 ($ in thousands)]]*1000</f>
        <v>1500000</v>
      </c>
      <c r="L80" s="26">
        <f>SUM(Table2[[#This Row],[Sum of FY 2022 SFOAA Actual]],Table2[[#This Row],[Sum of FY 2022 USAA Actuals]],Table2[[#This Row],[Sum of FY 2022 AUSAA Actual]],Table2[[#This Row],[FY23 (Actuals)]])</f>
        <v>1500000</v>
      </c>
      <c r="M80" s="26">
        <f>SUM(Table2[[#This Row],[Sum of FY 2022 SFOAA Actual]],Table2[[#This Row],[Sum of FY 2022 USAA Actuals]],Table2[[#This Row],[Sum of FY 2022 AUSAA Actual]],Table2[[#This Row],[FY23 (Actuals)]])</f>
        <v>1500000</v>
      </c>
      <c r="N80" t="s">
        <v>6</v>
      </c>
      <c r="O80" t="s">
        <v>393</v>
      </c>
      <c r="P80" t="s">
        <v>223</v>
      </c>
    </row>
    <row r="81" spans="1:16" ht="15.6" hidden="1" thickTop="1" thickBot="1" x14ac:dyDescent="0.35">
      <c r="A81" t="s">
        <v>190</v>
      </c>
      <c r="B81" t="s">
        <v>190</v>
      </c>
      <c r="F81" t="s">
        <v>288</v>
      </c>
      <c r="I81" s="50"/>
      <c r="J81" s="41">
        <v>7000</v>
      </c>
      <c r="K81" s="50">
        <f>Table2[[#This Row],[FY23 ($ in thousands)]]*1000</f>
        <v>7000000</v>
      </c>
      <c r="L81" s="49">
        <f>SUM(Table2[[#This Row],[Sum of FY 2022 SFOAA Actual]],Table2[[#This Row],[Sum of FY 2022 USAA Actuals]],Table2[[#This Row],[Sum of FY 2022 AUSAA Actual]],Table2[[#This Row],[FY23 (Actuals)]])</f>
        <v>7000000</v>
      </c>
      <c r="M81" s="49">
        <f>SUM(Table2[[#This Row],[Sum of FY 2022 SFOAA Actual]],Table2[[#This Row],[Sum of FY 2022 USAA Actuals]],Table2[[#This Row],[Sum of FY 2022 AUSAA Actual]],Table2[[#This Row],[FY23 (Actuals)]])</f>
        <v>7000000</v>
      </c>
      <c r="N81" t="s">
        <v>70</v>
      </c>
      <c r="O81" t="s">
        <v>343</v>
      </c>
      <c r="P81" t="s">
        <v>223</v>
      </c>
    </row>
    <row r="82" spans="1:16" ht="15.6" thickTop="1" thickBot="1" x14ac:dyDescent="0.35">
      <c r="A82" s="37" t="s">
        <v>60</v>
      </c>
      <c r="B82" s="37" t="s">
        <v>445</v>
      </c>
      <c r="C82" s="2"/>
      <c r="D82" s="62" t="s">
        <v>409</v>
      </c>
      <c r="E82" s="62" t="s">
        <v>412</v>
      </c>
      <c r="F82" t="s">
        <v>310</v>
      </c>
      <c r="G82" s="2"/>
      <c r="H82" s="26">
        <v>15000000</v>
      </c>
      <c r="I82" s="26">
        <v>10000000</v>
      </c>
      <c r="J82" s="26"/>
      <c r="K82" s="26">
        <f>Table2[[#This Row],[FY23 ($ in thousands)]]*1000</f>
        <v>0</v>
      </c>
      <c r="L82" s="26">
        <f>SUM(Table2[[#This Row],[Sum of FY 2022 SFOAA Actual]],Table2[[#This Row],[Sum of FY 2022 USAA Actuals]],Table2[[#This Row],[Sum of FY 2022 AUSAA Actual]],Table2[[#This Row],[FY23 (Actuals)]])</f>
        <v>25000000</v>
      </c>
      <c r="M82" s="26">
        <f>SUM(Table2[[#This Row],[Sum of FY 2022 SFOAA Actual]],Table2[[#This Row],[Sum of FY 2022 USAA Actuals]],Table2[[#This Row],[Sum of FY 2022 AUSAA Actual]],Table2[[#This Row],[FY23 (Actuals)]])</f>
        <v>25000000</v>
      </c>
      <c r="N82" s="2" t="s">
        <v>6</v>
      </c>
      <c r="O82" s="31" t="s">
        <v>394</v>
      </c>
      <c r="P82" t="s">
        <v>219</v>
      </c>
    </row>
    <row r="83" spans="1:16" ht="15" hidden="1" thickTop="1" x14ac:dyDescent="0.3">
      <c r="A83" s="37" t="s">
        <v>81</v>
      </c>
      <c r="B83" s="37" t="s">
        <v>81</v>
      </c>
      <c r="C83" s="2"/>
      <c r="D83" s="2"/>
      <c r="E83" s="2"/>
      <c r="F83" t="s">
        <v>301</v>
      </c>
      <c r="G83" s="2"/>
      <c r="H83" s="26"/>
      <c r="I83" s="26">
        <v>1000000</v>
      </c>
      <c r="J83" s="26"/>
      <c r="K83" s="26">
        <f>Table2[[#This Row],[FY23 ($ in thousands)]]*1000</f>
        <v>0</v>
      </c>
      <c r="L83" s="26">
        <f>SUM(Table2[[#This Row],[Sum of FY 2022 SFOAA Actual]],Table2[[#This Row],[Sum of FY 2022 USAA Actuals]],Table2[[#This Row],[Sum of FY 2022 AUSAA Actual]],Table2[[#This Row],[FY23 (Actuals)]])</f>
        <v>1000000</v>
      </c>
      <c r="M83" s="26">
        <f>SUM(Table2[[#This Row],[Sum of FY 2022 SFOAA Actual]],Table2[[#This Row],[Sum of FY 2022 USAA Actuals]],Table2[[#This Row],[Sum of FY 2022 AUSAA Actual]],Table2[[#This Row],[FY23 (Actuals)]])</f>
        <v>1000000</v>
      </c>
      <c r="N83" t="s">
        <v>70</v>
      </c>
      <c r="O83" s="31" t="s">
        <v>7</v>
      </c>
      <c r="P83" t="s">
        <v>219</v>
      </c>
    </row>
    <row r="84" spans="1:16" ht="15" hidden="1" thickTop="1" x14ac:dyDescent="0.3">
      <c r="A84" s="37" t="s">
        <v>61</v>
      </c>
      <c r="B84" s="37" t="s">
        <v>61</v>
      </c>
      <c r="C84" s="2"/>
      <c r="D84" s="2"/>
      <c r="E84" s="2"/>
      <c r="F84" t="s">
        <v>303</v>
      </c>
      <c r="G84" s="2"/>
      <c r="H84" s="26">
        <v>3600000</v>
      </c>
      <c r="I84" s="26"/>
      <c r="J84" s="26"/>
      <c r="K84" s="26">
        <f>Table2[[#This Row],[FY23 ($ in thousands)]]*1000</f>
        <v>0</v>
      </c>
      <c r="L84" s="26">
        <f>SUM(Table2[[#This Row],[Sum of FY 2022 SFOAA Actual]],Table2[[#This Row],[Sum of FY 2022 USAA Actuals]],Table2[[#This Row],[Sum of FY 2022 AUSAA Actual]],Table2[[#This Row],[FY23 (Actuals)]])</f>
        <v>3600000</v>
      </c>
      <c r="M84" s="26">
        <f>SUM(Table2[[#This Row],[Sum of FY 2022 SFOAA Actual]],Table2[[#This Row],[Sum of FY 2022 USAA Actuals]],Table2[[#This Row],[Sum of FY 2022 AUSAA Actual]],Table2[[#This Row],[FY23 (Actuals)]])</f>
        <v>3600000</v>
      </c>
      <c r="N84" s="2" t="s">
        <v>6</v>
      </c>
      <c r="O84" s="2" t="s">
        <v>380</v>
      </c>
      <c r="P84" t="s">
        <v>219</v>
      </c>
    </row>
    <row r="85" spans="1:16" ht="15" hidden="1" thickTop="1" x14ac:dyDescent="0.3">
      <c r="A85" s="37" t="s">
        <v>19</v>
      </c>
      <c r="B85" s="37" t="s">
        <v>19</v>
      </c>
      <c r="C85" s="2"/>
      <c r="D85" s="2"/>
      <c r="E85" s="2"/>
      <c r="F85" t="s">
        <v>302</v>
      </c>
      <c r="G85" s="2"/>
      <c r="H85" s="26">
        <v>1000000000</v>
      </c>
      <c r="I85" s="26">
        <v>7500000000</v>
      </c>
      <c r="J85" s="26"/>
      <c r="K85" s="26">
        <f>Table2[[#This Row],[FY23 ($ in thousands)]]*1000</f>
        <v>0</v>
      </c>
      <c r="L85" s="26">
        <f>SUM(Table2[[#This Row],[Sum of FY 2022 SFOAA Actual]],Table2[[#This Row],[Sum of FY 2022 USAA Actuals]],Table2[[#This Row],[Sum of FY 2022 AUSAA Actual]],Table2[[#This Row],[FY23 (Actuals)]])</f>
        <v>8500000000</v>
      </c>
      <c r="M85" s="26">
        <f>SUM(Table2[[#This Row],[Sum of FY 2022 SFOAA Actual]],Table2[[#This Row],[Sum of FY 2022 USAA Actuals]],Table2[[#This Row],[Sum of FY 2022 AUSAA Actual]],Table2[[#This Row],[FY23 (Actuals)]])</f>
        <v>8500000000</v>
      </c>
      <c r="N85" t="s">
        <v>70</v>
      </c>
      <c r="O85" s="31" t="s">
        <v>7</v>
      </c>
      <c r="P85" t="s">
        <v>219</v>
      </c>
    </row>
    <row r="86" spans="1:16" ht="15" hidden="1" thickTop="1" x14ac:dyDescent="0.3">
      <c r="A86" s="37" t="s">
        <v>82</v>
      </c>
      <c r="B86" s="37" t="s">
        <v>82</v>
      </c>
      <c r="C86" s="2"/>
      <c r="D86" s="2"/>
      <c r="E86" s="2"/>
      <c r="F86" t="s">
        <v>308</v>
      </c>
      <c r="G86" s="2"/>
      <c r="H86" s="26"/>
      <c r="I86" s="26">
        <v>2500000</v>
      </c>
      <c r="J86" s="26"/>
      <c r="K86" s="26">
        <f>Table2[[#This Row],[FY23 ($ in thousands)]]*1000</f>
        <v>0</v>
      </c>
      <c r="L86" s="26">
        <f>SUM(Table2[[#This Row],[Sum of FY 2022 SFOAA Actual]],Table2[[#This Row],[Sum of FY 2022 USAA Actuals]],Table2[[#This Row],[Sum of FY 2022 AUSAA Actual]],Table2[[#This Row],[FY23 (Actuals)]])</f>
        <v>2500000</v>
      </c>
      <c r="M86" s="26">
        <f>SUM(Table2[[#This Row],[Sum of FY 2022 SFOAA Actual]],Table2[[#This Row],[Sum of FY 2022 USAA Actuals]],Table2[[#This Row],[Sum of FY 2022 AUSAA Actual]],Table2[[#This Row],[FY23 (Actuals)]])</f>
        <v>2500000</v>
      </c>
      <c r="N86" t="s">
        <v>70</v>
      </c>
      <c r="O86" s="31" t="s">
        <v>7</v>
      </c>
      <c r="P86" t="s">
        <v>219</v>
      </c>
    </row>
    <row r="87" spans="1:16" ht="15" hidden="1" thickTop="1" x14ac:dyDescent="0.3">
      <c r="A87" s="37" t="s">
        <v>20</v>
      </c>
      <c r="B87" s="37" t="s">
        <v>20</v>
      </c>
      <c r="C87" s="2"/>
      <c r="D87" s="2"/>
      <c r="E87" s="2"/>
      <c r="F87" t="s">
        <v>308</v>
      </c>
      <c r="G87" s="2"/>
      <c r="H87" s="26">
        <v>10000000</v>
      </c>
      <c r="I87" s="26">
        <v>19000000</v>
      </c>
      <c r="J87" s="26"/>
      <c r="K87" s="26">
        <f>Table2[[#This Row],[FY23 ($ in thousands)]]*1000</f>
        <v>0</v>
      </c>
      <c r="L87" s="26">
        <f>SUM(Table2[[#This Row],[Sum of FY 2022 SFOAA Actual]],Table2[[#This Row],[Sum of FY 2022 USAA Actuals]],Table2[[#This Row],[Sum of FY 2022 AUSAA Actual]],Table2[[#This Row],[FY23 (Actuals)]])</f>
        <v>29000000</v>
      </c>
      <c r="M87" s="26">
        <f>SUM(Table2[[#This Row],[Sum of FY 2022 SFOAA Actual]],Table2[[#This Row],[Sum of FY 2022 USAA Actuals]],Table2[[#This Row],[Sum of FY 2022 AUSAA Actual]],Table2[[#This Row],[FY23 (Actuals)]])</f>
        <v>29000000</v>
      </c>
      <c r="N87" s="2" t="s">
        <v>6</v>
      </c>
      <c r="O87" s="31" t="s">
        <v>7</v>
      </c>
      <c r="P87" t="s">
        <v>219</v>
      </c>
    </row>
    <row r="88" spans="1:16" ht="15.6" thickTop="1" thickBot="1" x14ac:dyDescent="0.35">
      <c r="A88" s="37" t="s">
        <v>21</v>
      </c>
      <c r="B88" s="37" t="s">
        <v>21</v>
      </c>
      <c r="C88" s="2"/>
      <c r="D88" s="2" t="s">
        <v>409</v>
      </c>
      <c r="E88" s="2" t="s">
        <v>410</v>
      </c>
      <c r="F88" t="s">
        <v>310</v>
      </c>
      <c r="G88" s="2"/>
      <c r="H88" s="26">
        <v>4000000</v>
      </c>
      <c r="I88" s="26"/>
      <c r="J88" s="26"/>
      <c r="K88" s="26">
        <f>Table2[[#This Row],[FY23 ($ in thousands)]]*1000</f>
        <v>0</v>
      </c>
      <c r="L88" s="26">
        <f>SUM(Table2[[#This Row],[Sum of FY 2022 SFOAA Actual]],Table2[[#This Row],[Sum of FY 2022 USAA Actuals]],Table2[[#This Row],[Sum of FY 2022 AUSAA Actual]],Table2[[#This Row],[FY23 (Actuals)]])</f>
        <v>4000000</v>
      </c>
      <c r="M88" s="26">
        <f>SUM(Table2[[#This Row],[Sum of FY 2022 SFOAA Actual]],Table2[[#This Row],[Sum of FY 2022 USAA Actuals]],Table2[[#This Row],[Sum of FY 2022 AUSAA Actual]],Table2[[#This Row],[FY23 (Actuals)]])</f>
        <v>4000000</v>
      </c>
      <c r="N88" s="2" t="s">
        <v>6</v>
      </c>
      <c r="O88" s="31" t="s">
        <v>7</v>
      </c>
      <c r="P88" t="s">
        <v>219</v>
      </c>
    </row>
    <row r="89" spans="1:16" ht="15" hidden="1" thickBot="1" x14ac:dyDescent="0.35">
      <c r="A89" t="s">
        <v>158</v>
      </c>
      <c r="B89" t="s">
        <v>158</v>
      </c>
      <c r="F89" t="s">
        <v>310</v>
      </c>
      <c r="J89" s="41">
        <v>7000</v>
      </c>
      <c r="K89" s="41">
        <f>Table2[[#This Row],[FY23 ($ in thousands)]]*1000</f>
        <v>7000000</v>
      </c>
      <c r="L89" s="26">
        <f>SUM(Table2[[#This Row],[Sum of FY 2022 SFOAA Actual]],Table2[[#This Row],[Sum of FY 2022 USAA Actuals]],Table2[[#This Row],[Sum of FY 2022 AUSAA Actual]],Table2[[#This Row],[FY23 (Actuals)]])</f>
        <v>7000000</v>
      </c>
      <c r="M89" s="26">
        <f>SUM(Table2[[#This Row],[Sum of FY 2022 SFOAA Actual]],Table2[[#This Row],[Sum of FY 2022 USAA Actuals]],Table2[[#This Row],[Sum of FY 2022 AUSAA Actual]],Table2[[#This Row],[FY23 (Actuals)]])</f>
        <v>7000000</v>
      </c>
      <c r="N89" t="s">
        <v>6</v>
      </c>
      <c r="O89" s="31" t="s">
        <v>7</v>
      </c>
      <c r="P89" t="s">
        <v>223</v>
      </c>
    </row>
    <row r="90" spans="1:16" ht="15" hidden="1" thickBot="1" x14ac:dyDescent="0.35">
      <c r="A90" t="s">
        <v>395</v>
      </c>
      <c r="B90" t="s">
        <v>395</v>
      </c>
      <c r="F90" t="s">
        <v>316</v>
      </c>
      <c r="J90" s="41">
        <v>500</v>
      </c>
      <c r="K90" s="41">
        <f>Table2[[#This Row],[FY23 ($ in thousands)]]*1000</f>
        <v>500000</v>
      </c>
      <c r="L90" s="26">
        <f>SUM(Table2[[#This Row],[Sum of FY 2022 SFOAA Actual]],Table2[[#This Row],[Sum of FY 2022 USAA Actuals]],Table2[[#This Row],[Sum of FY 2022 AUSAA Actual]],Table2[[#This Row],[FY23 (Actuals)]])</f>
        <v>500000</v>
      </c>
      <c r="M90" s="26">
        <f>SUM(Table2[[#This Row],[Sum of FY 2022 SFOAA Actual]],Table2[[#This Row],[Sum of FY 2022 USAA Actuals]],Table2[[#This Row],[Sum of FY 2022 AUSAA Actual]],Table2[[#This Row],[FY23 (Actuals)]])</f>
        <v>500000</v>
      </c>
      <c r="N90" t="s">
        <v>6</v>
      </c>
      <c r="O90" t="s">
        <v>384</v>
      </c>
      <c r="P90" t="s">
        <v>223</v>
      </c>
    </row>
    <row r="91" spans="1:16" ht="15" hidden="1" thickBot="1" x14ac:dyDescent="0.35">
      <c r="A91" t="s">
        <v>159</v>
      </c>
      <c r="B91" t="s">
        <v>159</v>
      </c>
      <c r="F91" t="s">
        <v>298</v>
      </c>
      <c r="J91" s="41">
        <v>30000</v>
      </c>
      <c r="K91" s="41">
        <f>Table2[[#This Row],[FY23 ($ in thousands)]]*1000</f>
        <v>30000000</v>
      </c>
      <c r="L91" s="26">
        <f>SUM(Table2[[#This Row],[Sum of FY 2022 SFOAA Actual]],Table2[[#This Row],[Sum of FY 2022 USAA Actuals]],Table2[[#This Row],[Sum of FY 2022 AUSAA Actual]],Table2[[#This Row],[FY23 (Actuals)]])</f>
        <v>30000000</v>
      </c>
      <c r="M91" s="26">
        <f>SUM(Table2[[#This Row],[Sum of FY 2022 SFOAA Actual]],Table2[[#This Row],[Sum of FY 2022 USAA Actuals]],Table2[[#This Row],[Sum of FY 2022 AUSAA Actual]],Table2[[#This Row],[FY23 (Actuals)]])</f>
        <v>30000000</v>
      </c>
      <c r="N91" t="s">
        <v>6</v>
      </c>
      <c r="O91" s="31" t="s">
        <v>7</v>
      </c>
      <c r="P91" t="s">
        <v>223</v>
      </c>
    </row>
    <row r="92" spans="1:16" ht="15" hidden="1" thickBot="1" x14ac:dyDescent="0.35">
      <c r="A92" s="37" t="s">
        <v>102</v>
      </c>
      <c r="B92" s="37" t="s">
        <v>102</v>
      </c>
      <c r="C92" s="2"/>
      <c r="D92" s="2"/>
      <c r="E92" s="2"/>
      <c r="F92" t="s">
        <v>303</v>
      </c>
      <c r="G92" s="2"/>
      <c r="H92" s="26"/>
      <c r="I92" s="26"/>
      <c r="J92" s="26"/>
      <c r="K92" s="26">
        <f>Table2[[#This Row],[FY23 ($ in thousands)]]*1000</f>
        <v>0</v>
      </c>
      <c r="L92" s="26">
        <f>SUM(Table2[[#This Row],[Sum of FY 2022 SFOAA Actual]],Table2[[#This Row],[Sum of FY 2022 USAA Actuals]],Table2[[#This Row],[Sum of FY 2022 AUSAA Actual]],Table2[[#This Row],[FY23 (Actuals)]])</f>
        <v>0</v>
      </c>
      <c r="M92" s="26">
        <f>SUM(Table2[[#This Row],[Sum of FY 2022 SFOAA Actual]],Table2[[#This Row],[Sum of FY 2022 USAA Actuals]],Table2[[#This Row],[Sum of FY 2022 AUSAA Actual]],Table2[[#This Row],[FY23 (Actuals)]])</f>
        <v>0</v>
      </c>
      <c r="N92" s="2" t="s">
        <v>101</v>
      </c>
      <c r="O92" s="2" t="s">
        <v>39</v>
      </c>
      <c r="P92" t="s">
        <v>219</v>
      </c>
    </row>
    <row r="93" spans="1:16" ht="15" hidden="1" thickBot="1" x14ac:dyDescent="0.35">
      <c r="A93" s="37" t="s">
        <v>382</v>
      </c>
      <c r="B93" s="37" t="s">
        <v>382</v>
      </c>
      <c r="C93" s="2"/>
      <c r="D93" s="2"/>
      <c r="E93" s="2"/>
      <c r="F93" t="s">
        <v>303</v>
      </c>
      <c r="G93" s="43">
        <v>24240000</v>
      </c>
      <c r="H93" s="26"/>
      <c r="I93" s="26"/>
      <c r="J93" s="26"/>
      <c r="K93" s="26">
        <f>Table2[[#This Row],[FY23 ($ in thousands)]]*1000</f>
        <v>0</v>
      </c>
      <c r="L93" s="26">
        <f>SUM(Table2[[#This Row],[Sum of FY 2022 SFOAA Actual]],Table2[[#This Row],[Sum of FY 2022 USAA Actuals]],Table2[[#This Row],[Sum of FY 2022 AUSAA Actual]],Table2[[#This Row],[FY23 (Actuals)]])</f>
        <v>24240000</v>
      </c>
      <c r="M93" s="26">
        <f>SUM(Table2[[#This Row],[Sum of FY 2022 SFOAA Actual]],Table2[[#This Row],[Sum of FY 2022 USAA Actuals]],Table2[[#This Row],[Sum of FY 2022 AUSAA Actual]],Table2[[#This Row],[FY23 (Actuals)]])</f>
        <v>24240000</v>
      </c>
      <c r="N93" s="2" t="s">
        <v>101</v>
      </c>
      <c r="O93" s="2" t="s">
        <v>39</v>
      </c>
      <c r="P93" t="s">
        <v>219</v>
      </c>
    </row>
    <row r="94" spans="1:16" ht="15" hidden="1" thickBot="1" x14ac:dyDescent="0.35">
      <c r="A94" s="37" t="s">
        <v>104</v>
      </c>
      <c r="B94" s="37" t="s">
        <v>104</v>
      </c>
      <c r="C94" s="2"/>
      <c r="D94" s="2"/>
      <c r="E94" s="2"/>
      <c r="F94" t="s">
        <v>303</v>
      </c>
      <c r="G94" s="2"/>
      <c r="H94" s="26"/>
      <c r="I94" s="26">
        <v>200000000</v>
      </c>
      <c r="J94" s="26"/>
      <c r="K94" s="26">
        <f>Table2[[#This Row],[FY23 ($ in thousands)]]*1000</f>
        <v>0</v>
      </c>
      <c r="L94" s="26">
        <f>SUM(Table2[[#This Row],[Sum of FY 2022 SFOAA Actual]],Table2[[#This Row],[Sum of FY 2022 USAA Actuals]],Table2[[#This Row],[Sum of FY 2022 AUSAA Actual]],Table2[[#This Row],[FY23 (Actuals)]])</f>
        <v>200000000</v>
      </c>
      <c r="M94" s="26">
        <f>SUM(Table2[[#This Row],[Sum of FY 2022 SFOAA Actual]],Table2[[#This Row],[Sum of FY 2022 USAA Actuals]],Table2[[#This Row],[Sum of FY 2022 AUSAA Actual]],Table2[[#This Row],[FY23 (Actuals)]])</f>
        <v>200000000</v>
      </c>
      <c r="N94" s="2" t="s">
        <v>101</v>
      </c>
      <c r="O94" s="2" t="s">
        <v>39</v>
      </c>
      <c r="P94" t="s">
        <v>219</v>
      </c>
    </row>
    <row r="95" spans="1:16" ht="15" hidden="1" thickBot="1" x14ac:dyDescent="0.35">
      <c r="A95" s="37" t="s">
        <v>105</v>
      </c>
      <c r="B95" s="37" t="s">
        <v>105</v>
      </c>
      <c r="C95" s="2"/>
      <c r="D95" s="2"/>
      <c r="E95" s="2"/>
      <c r="F95" t="s">
        <v>311</v>
      </c>
      <c r="G95" s="2"/>
      <c r="H95" s="26"/>
      <c r="I95" s="26">
        <v>150000000</v>
      </c>
      <c r="J95" s="26"/>
      <c r="K95" s="26">
        <f>Table2[[#This Row],[FY23 ($ in thousands)]]*1000</f>
        <v>0</v>
      </c>
      <c r="L95" s="26">
        <f>SUM(Table2[[#This Row],[Sum of FY 2022 SFOAA Actual]],Table2[[#This Row],[Sum of FY 2022 USAA Actuals]],Table2[[#This Row],[Sum of FY 2022 AUSAA Actual]],Table2[[#This Row],[FY23 (Actuals)]])</f>
        <v>150000000</v>
      </c>
      <c r="M95" s="26">
        <f>SUM(Table2[[#This Row],[Sum of FY 2022 SFOAA Actual]],Table2[[#This Row],[Sum of FY 2022 USAA Actuals]],Table2[[#This Row],[Sum of FY 2022 AUSAA Actual]],Table2[[#This Row],[FY23 (Actuals)]])</f>
        <v>150000000</v>
      </c>
      <c r="N95" s="2" t="s">
        <v>101</v>
      </c>
      <c r="O95" s="31" t="s">
        <v>396</v>
      </c>
      <c r="P95" t="s">
        <v>219</v>
      </c>
    </row>
    <row r="96" spans="1:16" ht="15" hidden="1" thickBot="1" x14ac:dyDescent="0.35">
      <c r="A96" s="37" t="s">
        <v>106</v>
      </c>
      <c r="B96" s="37" t="s">
        <v>106</v>
      </c>
      <c r="C96" s="2"/>
      <c r="D96" s="2"/>
      <c r="E96" s="2"/>
      <c r="F96" t="s">
        <v>311</v>
      </c>
      <c r="G96" s="43">
        <v>5760000</v>
      </c>
      <c r="H96" s="26"/>
      <c r="I96" s="26"/>
      <c r="J96" s="26"/>
      <c r="K96" s="26">
        <f>Table2[[#This Row],[FY23 ($ in thousands)]]*1000</f>
        <v>0</v>
      </c>
      <c r="L96" s="26">
        <f>SUM(Table2[[#This Row],[Sum of FY 2022 SFOAA Actual]],Table2[[#This Row],[Sum of FY 2022 USAA Actuals]],Table2[[#This Row],[Sum of FY 2022 AUSAA Actual]],Table2[[#This Row],[FY23 (Actuals)]])</f>
        <v>5760000</v>
      </c>
      <c r="M96" s="26">
        <f>SUM(Table2[[#This Row],[Sum of FY 2022 SFOAA Actual]],Table2[[#This Row],[Sum of FY 2022 USAA Actuals]],Table2[[#This Row],[Sum of FY 2022 AUSAA Actual]],Table2[[#This Row],[FY23 (Actuals)]])</f>
        <v>5760000</v>
      </c>
      <c r="N96" s="2" t="s">
        <v>101</v>
      </c>
      <c r="O96" s="31" t="s">
        <v>396</v>
      </c>
      <c r="P96" t="s">
        <v>219</v>
      </c>
    </row>
    <row r="97" spans="1:18" ht="15" hidden="1" thickBot="1" x14ac:dyDescent="0.35">
      <c r="A97" s="37" t="s">
        <v>107</v>
      </c>
      <c r="B97" s="37" t="s">
        <v>107</v>
      </c>
      <c r="C97" s="2"/>
      <c r="D97" s="2"/>
      <c r="E97" s="2"/>
      <c r="F97" t="s">
        <v>310</v>
      </c>
      <c r="G97" s="2"/>
      <c r="H97" s="26"/>
      <c r="I97" s="26">
        <v>25000000</v>
      </c>
      <c r="J97" s="26"/>
      <c r="K97" s="26">
        <f>Table2[[#This Row],[FY23 ($ in thousands)]]*1000</f>
        <v>0</v>
      </c>
      <c r="L97" s="26">
        <f>SUM(Table2[[#This Row],[Sum of FY 2022 SFOAA Actual]],Table2[[#This Row],[Sum of FY 2022 USAA Actuals]],Table2[[#This Row],[Sum of FY 2022 AUSAA Actual]],Table2[[#This Row],[FY23 (Actuals)]])</f>
        <v>25000000</v>
      </c>
      <c r="M97" s="26">
        <f>SUM(Table2[[#This Row],[Sum of FY 2022 SFOAA Actual]],Table2[[#This Row],[Sum of FY 2022 USAA Actuals]],Table2[[#This Row],[Sum of FY 2022 AUSAA Actual]],Table2[[#This Row],[FY23 (Actuals)]])</f>
        <v>25000000</v>
      </c>
      <c r="N97" s="2" t="s">
        <v>101</v>
      </c>
      <c r="O97" s="31" t="s">
        <v>396</v>
      </c>
      <c r="P97" t="s">
        <v>219</v>
      </c>
    </row>
    <row r="98" spans="1:18" ht="15" hidden="1" thickBot="1" x14ac:dyDescent="0.35">
      <c r="A98" s="37" t="s">
        <v>62</v>
      </c>
      <c r="B98" s="37" t="s">
        <v>62</v>
      </c>
      <c r="C98" s="2"/>
      <c r="D98" s="2"/>
      <c r="E98" s="2"/>
      <c r="F98" t="s">
        <v>311</v>
      </c>
      <c r="G98" s="2"/>
      <c r="H98" s="26">
        <v>5000000</v>
      </c>
      <c r="I98" s="26"/>
      <c r="J98" s="26"/>
      <c r="K98" s="26">
        <f>Table2[[#This Row],[FY23 ($ in thousands)]]*1000</f>
        <v>0</v>
      </c>
      <c r="L98" s="26">
        <f>SUM(Table2[[#This Row],[Sum of FY 2022 SFOAA Actual]],Table2[[#This Row],[Sum of FY 2022 USAA Actuals]],Table2[[#This Row],[Sum of FY 2022 AUSAA Actual]],Table2[[#This Row],[FY23 (Actuals)]])</f>
        <v>5000000</v>
      </c>
      <c r="M98" s="26">
        <f>SUM(Table2[[#This Row],[Sum of FY 2022 SFOAA Actual]],Table2[[#This Row],[Sum of FY 2022 USAA Actuals]],Table2[[#This Row],[Sum of FY 2022 AUSAA Actual]],Table2[[#This Row],[FY23 (Actuals)]])</f>
        <v>5000000</v>
      </c>
      <c r="N98" s="2" t="s">
        <v>6</v>
      </c>
      <c r="O98" s="31" t="s">
        <v>396</v>
      </c>
      <c r="P98" t="s">
        <v>219</v>
      </c>
    </row>
    <row r="99" spans="1:18" ht="15" hidden="1" thickBot="1" x14ac:dyDescent="0.35">
      <c r="A99" s="37" t="s">
        <v>63</v>
      </c>
      <c r="B99" s="37" t="s">
        <v>63</v>
      </c>
      <c r="C99" s="2"/>
      <c r="D99" s="2"/>
      <c r="E99" s="2"/>
      <c r="F99" t="s">
        <v>303</v>
      </c>
      <c r="G99" s="2"/>
      <c r="H99" s="26">
        <v>12000000</v>
      </c>
      <c r="I99" s="26"/>
      <c r="J99" s="26"/>
      <c r="K99" s="26">
        <f>Table2[[#This Row],[FY23 ($ in thousands)]]*1000</f>
        <v>0</v>
      </c>
      <c r="L99" s="26">
        <f>SUM(Table2[[#This Row],[Sum of FY 2022 SFOAA Actual]],Table2[[#This Row],[Sum of FY 2022 USAA Actuals]],Table2[[#This Row],[Sum of FY 2022 AUSAA Actual]],Table2[[#This Row],[FY23 (Actuals)]])</f>
        <v>12000000</v>
      </c>
      <c r="M99" s="26">
        <f>SUM(Table2[[#This Row],[Sum of FY 2022 SFOAA Actual]],Table2[[#This Row],[Sum of FY 2022 USAA Actuals]],Table2[[#This Row],[Sum of FY 2022 AUSAA Actual]],Table2[[#This Row],[FY23 (Actuals)]])</f>
        <v>12000000</v>
      </c>
      <c r="N99" s="2" t="s">
        <v>6</v>
      </c>
      <c r="O99" s="2" t="s">
        <v>39</v>
      </c>
      <c r="P99" t="s">
        <v>219</v>
      </c>
    </row>
    <row r="100" spans="1:18" ht="15" hidden="1" thickBot="1" x14ac:dyDescent="0.35">
      <c r="A100" t="s">
        <v>377</v>
      </c>
      <c r="B100" t="s">
        <v>377</v>
      </c>
      <c r="F100" t="s">
        <v>288</v>
      </c>
      <c r="I100" s="50"/>
      <c r="J100" s="41">
        <v>198000</v>
      </c>
      <c r="K100" s="50">
        <f>Table2[[#This Row],[FY23 ($ in thousands)]]*1000</f>
        <v>198000000</v>
      </c>
      <c r="L100" s="49">
        <f>SUM(Table2[[#This Row],[Sum of FY 2022 SFOAA Actual]],Table2[[#This Row],[Sum of FY 2022 USAA Actuals]],Table2[[#This Row],[Sum of FY 2022 AUSAA Actual]],Table2[[#This Row],[FY23 (Actuals)]])</f>
        <v>198000000</v>
      </c>
      <c r="M100" s="49">
        <f>SUM(Table2[[#This Row],[Sum of FY 2022 SFOAA Actual]],Table2[[#This Row],[Sum of FY 2022 USAA Actuals]],Table2[[#This Row],[Sum of FY 2022 AUSAA Actual]],Table2[[#This Row],[FY23 (Actuals)]])</f>
        <v>198000000</v>
      </c>
      <c r="N100" t="s">
        <v>70</v>
      </c>
      <c r="O100" t="s">
        <v>7</v>
      </c>
      <c r="P100" t="s">
        <v>223</v>
      </c>
    </row>
    <row r="101" spans="1:18" ht="15" hidden="1" thickBot="1" x14ac:dyDescent="0.35">
      <c r="A101" t="s">
        <v>376</v>
      </c>
      <c r="B101" t="s">
        <v>376</v>
      </c>
      <c r="F101" t="s">
        <v>288</v>
      </c>
      <c r="I101" s="50"/>
      <c r="J101" s="41">
        <v>4700</v>
      </c>
      <c r="K101" s="50">
        <f>Table2[[#This Row],[FY23 ($ in thousands)]]*1000</f>
        <v>4700000</v>
      </c>
      <c r="L101" s="49">
        <f>SUM(Table2[[#This Row],[Sum of FY 2022 SFOAA Actual]],Table2[[#This Row],[Sum of FY 2022 USAA Actuals]],Table2[[#This Row],[Sum of FY 2022 AUSAA Actual]],Table2[[#This Row],[FY23 (Actuals)]])</f>
        <v>4700000</v>
      </c>
      <c r="M101" s="49">
        <f>SUM(Table2[[#This Row],[Sum of FY 2022 SFOAA Actual]],Table2[[#This Row],[Sum of FY 2022 USAA Actuals]],Table2[[#This Row],[Sum of FY 2022 AUSAA Actual]],Table2[[#This Row],[FY23 (Actuals)]])</f>
        <v>4700000</v>
      </c>
      <c r="N101" t="s">
        <v>70</v>
      </c>
      <c r="O101" t="s">
        <v>344</v>
      </c>
      <c r="P101" t="s">
        <v>223</v>
      </c>
    </row>
    <row r="102" spans="1:18" ht="15" hidden="1" thickBot="1" x14ac:dyDescent="0.35">
      <c r="A102" s="37" t="s">
        <v>111</v>
      </c>
      <c r="B102" s="37" t="s">
        <v>111</v>
      </c>
      <c r="C102" s="2"/>
      <c r="D102" s="2"/>
      <c r="E102" s="2"/>
      <c r="F102" t="s">
        <v>303</v>
      </c>
      <c r="G102" s="2"/>
      <c r="H102" s="26">
        <v>2700000</v>
      </c>
      <c r="I102" s="26"/>
      <c r="J102" s="26"/>
      <c r="K102" s="26">
        <f>Table2[[#This Row],[FY23 ($ in thousands)]]*1000</f>
        <v>0</v>
      </c>
      <c r="L102" s="26">
        <f>SUM(Table2[[#This Row],[Sum of FY 2022 SFOAA Actual]],Table2[[#This Row],[Sum of FY 2022 USAA Actuals]],Table2[[#This Row],[Sum of FY 2022 AUSAA Actual]],Table2[[#This Row],[FY23 (Actuals)]])</f>
        <v>2700000</v>
      </c>
      <c r="M102" s="26">
        <f>SUM(Table2[[#This Row],[Sum of FY 2022 SFOAA Actual]],Table2[[#This Row],[Sum of FY 2022 USAA Actuals]],Table2[[#This Row],[Sum of FY 2022 AUSAA Actual]],Table2[[#This Row],[FY23 (Actuals)]])</f>
        <v>2700000</v>
      </c>
      <c r="N102" s="2" t="s">
        <v>109</v>
      </c>
      <c r="O102" s="2" t="s">
        <v>380</v>
      </c>
      <c r="P102" t="s">
        <v>219</v>
      </c>
    </row>
    <row r="103" spans="1:18" ht="15" hidden="1" thickBot="1" x14ac:dyDescent="0.35">
      <c r="A103" t="s">
        <v>136</v>
      </c>
      <c r="B103" t="s">
        <v>136</v>
      </c>
      <c r="F103" t="s">
        <v>298</v>
      </c>
      <c r="J103" s="41">
        <v>400</v>
      </c>
      <c r="K103" s="41">
        <f>Table2[[#This Row],[FY23 ($ in thousands)]]*1000</f>
        <v>400000</v>
      </c>
      <c r="L103" s="26">
        <f>SUM(Table2[[#This Row],[Sum of FY 2022 SFOAA Actual]],Table2[[#This Row],[Sum of FY 2022 USAA Actuals]],Table2[[#This Row],[Sum of FY 2022 AUSAA Actual]],Table2[[#This Row],[FY23 (Actuals)]])</f>
        <v>400000</v>
      </c>
      <c r="M103" s="26">
        <f>SUM(Table2[[#This Row],[Sum of FY 2022 SFOAA Actual]],Table2[[#This Row],[Sum of FY 2022 USAA Actuals]],Table2[[#This Row],[Sum of FY 2022 AUSAA Actual]],Table2[[#This Row],[FY23 (Actuals)]])</f>
        <v>400000</v>
      </c>
      <c r="N103" t="s">
        <v>6</v>
      </c>
      <c r="O103" t="s">
        <v>384</v>
      </c>
      <c r="P103" t="s">
        <v>223</v>
      </c>
    </row>
    <row r="104" spans="1:18" ht="15.6" thickTop="1" thickBot="1" x14ac:dyDescent="0.35">
      <c r="A104" s="37" t="s">
        <v>22</v>
      </c>
      <c r="B104" s="37" t="s">
        <v>22</v>
      </c>
      <c r="C104" s="2"/>
      <c r="D104" s="62" t="s">
        <v>435</v>
      </c>
      <c r="E104" s="62" t="s">
        <v>440</v>
      </c>
      <c r="F104" t="s">
        <v>310</v>
      </c>
      <c r="G104" s="2"/>
      <c r="H104" s="26">
        <v>6000000</v>
      </c>
      <c r="I104" s="26">
        <v>4500000</v>
      </c>
      <c r="J104" s="26"/>
      <c r="K104" s="26">
        <f>Table2[[#This Row],[FY23 ($ in thousands)]]*1000</f>
        <v>0</v>
      </c>
      <c r="L104" s="26">
        <f>SUM(Table2[[#This Row],[Sum of FY 2022 SFOAA Actual]],Table2[[#This Row],[Sum of FY 2022 USAA Actuals]],Table2[[#This Row],[Sum of FY 2022 AUSAA Actual]],Table2[[#This Row],[FY23 (Actuals)]])</f>
        <v>10500000</v>
      </c>
      <c r="M104" s="26">
        <f>SUM(Table2[[#This Row],[Sum of FY 2022 SFOAA Actual]],Table2[[#This Row],[Sum of FY 2022 USAA Actuals]],Table2[[#This Row],[Sum of FY 2022 AUSAA Actual]],Table2[[#This Row],[FY23 (Actuals)]])</f>
        <v>10500000</v>
      </c>
      <c r="N104" s="2" t="s">
        <v>6</v>
      </c>
      <c r="O104" s="31" t="s">
        <v>7</v>
      </c>
      <c r="P104" t="s">
        <v>219</v>
      </c>
    </row>
    <row r="105" spans="1:18" ht="15" hidden="1" thickTop="1" x14ac:dyDescent="0.3">
      <c r="A105" t="s">
        <v>137</v>
      </c>
      <c r="B105" t="s">
        <v>137</v>
      </c>
      <c r="F105" t="s">
        <v>298</v>
      </c>
      <c r="J105" s="41">
        <v>350</v>
      </c>
      <c r="K105" s="41">
        <f>Table2[[#This Row],[FY23 ($ in thousands)]]*1000</f>
        <v>350000</v>
      </c>
      <c r="L105" s="26">
        <f>SUM(Table2[[#This Row],[Sum of FY 2022 SFOAA Actual]],Table2[[#This Row],[Sum of FY 2022 USAA Actuals]],Table2[[#This Row],[Sum of FY 2022 AUSAA Actual]],Table2[[#This Row],[FY23 (Actuals)]])</f>
        <v>350000</v>
      </c>
      <c r="M105" s="26">
        <f>SUM(Table2[[#This Row],[Sum of FY 2022 SFOAA Actual]],Table2[[#This Row],[Sum of FY 2022 USAA Actuals]],Table2[[#This Row],[Sum of FY 2022 AUSAA Actual]],Table2[[#This Row],[FY23 (Actuals)]])</f>
        <v>350000</v>
      </c>
      <c r="N105" t="s">
        <v>6</v>
      </c>
      <c r="O105" t="s">
        <v>383</v>
      </c>
      <c r="P105" t="s">
        <v>223</v>
      </c>
    </row>
    <row r="106" spans="1:18" ht="15" hidden="1" thickTop="1" x14ac:dyDescent="0.3">
      <c r="A106" t="s">
        <v>138</v>
      </c>
      <c r="B106" t="s">
        <v>138</v>
      </c>
      <c r="F106" t="s">
        <v>298</v>
      </c>
      <c r="J106" s="41">
        <v>250</v>
      </c>
      <c r="K106" s="41">
        <f>Table2[[#This Row],[FY23 ($ in thousands)]]*1000</f>
        <v>250000</v>
      </c>
      <c r="L106" s="26">
        <f>SUM(Table2[[#This Row],[Sum of FY 2022 SFOAA Actual]],Table2[[#This Row],[Sum of FY 2022 USAA Actuals]],Table2[[#This Row],[Sum of FY 2022 AUSAA Actual]],Table2[[#This Row],[FY23 (Actuals)]])</f>
        <v>250000</v>
      </c>
      <c r="M106" s="26">
        <f>SUM(Table2[[#This Row],[Sum of FY 2022 SFOAA Actual]],Table2[[#This Row],[Sum of FY 2022 USAA Actuals]],Table2[[#This Row],[Sum of FY 2022 AUSAA Actual]],Table2[[#This Row],[FY23 (Actuals)]])</f>
        <v>250000</v>
      </c>
      <c r="N106" t="s">
        <v>6</v>
      </c>
      <c r="O106" t="s">
        <v>402</v>
      </c>
      <c r="P106" t="s">
        <v>223</v>
      </c>
    </row>
    <row r="107" spans="1:18" ht="15" hidden="1" thickTop="1" x14ac:dyDescent="0.3">
      <c r="A107" t="s">
        <v>139</v>
      </c>
      <c r="B107" t="s">
        <v>139</v>
      </c>
      <c r="F107" t="s">
        <v>298</v>
      </c>
      <c r="J107" s="41">
        <v>1000</v>
      </c>
      <c r="K107" s="41">
        <f>Table2[[#This Row],[FY23 ($ in thousands)]]*1000</f>
        <v>1000000</v>
      </c>
      <c r="L107" s="26">
        <f>SUM(Table2[[#This Row],[Sum of FY 2022 SFOAA Actual]],Table2[[#This Row],[Sum of FY 2022 USAA Actuals]],Table2[[#This Row],[Sum of FY 2022 AUSAA Actual]],Table2[[#This Row],[FY23 (Actuals)]])</f>
        <v>1000000</v>
      </c>
      <c r="M107" s="26">
        <f>SUM(Table2[[#This Row],[Sum of FY 2022 SFOAA Actual]],Table2[[#This Row],[Sum of FY 2022 USAA Actuals]],Table2[[#This Row],[Sum of FY 2022 AUSAA Actual]],Table2[[#This Row],[FY23 (Actuals)]])</f>
        <v>1000000</v>
      </c>
      <c r="N107" t="s">
        <v>6</v>
      </c>
      <c r="O107" t="s">
        <v>403</v>
      </c>
      <c r="P107" t="s">
        <v>223</v>
      </c>
    </row>
    <row r="108" spans="1:18" ht="15" hidden="1" thickTop="1" x14ac:dyDescent="0.3">
      <c r="A108" t="s">
        <v>140</v>
      </c>
      <c r="B108" t="s">
        <v>140</v>
      </c>
      <c r="F108" t="s">
        <v>298</v>
      </c>
      <c r="J108" s="41">
        <v>350</v>
      </c>
      <c r="K108" s="41">
        <f>Table2[[#This Row],[FY23 ($ in thousands)]]*1000</f>
        <v>350000</v>
      </c>
      <c r="L108" s="26">
        <f>SUM(Table2[[#This Row],[Sum of FY 2022 SFOAA Actual]],Table2[[#This Row],[Sum of FY 2022 USAA Actuals]],Table2[[#This Row],[Sum of FY 2022 AUSAA Actual]],Table2[[#This Row],[FY23 (Actuals)]])</f>
        <v>350000</v>
      </c>
      <c r="M108" s="26">
        <f>SUM(Table2[[#This Row],[Sum of FY 2022 SFOAA Actual]],Table2[[#This Row],[Sum of FY 2022 USAA Actuals]],Table2[[#This Row],[Sum of FY 2022 AUSAA Actual]],Table2[[#This Row],[FY23 (Actuals)]])</f>
        <v>350000</v>
      </c>
      <c r="N108" t="s">
        <v>6</v>
      </c>
      <c r="O108" t="s">
        <v>403</v>
      </c>
      <c r="P108" t="s">
        <v>223</v>
      </c>
    </row>
    <row r="109" spans="1:18" ht="15" hidden="1" thickTop="1" x14ac:dyDescent="0.3">
      <c r="A109" t="s">
        <v>141</v>
      </c>
      <c r="B109" t="s">
        <v>141</v>
      </c>
      <c r="F109" t="s">
        <v>311</v>
      </c>
      <c r="J109" s="41">
        <v>800</v>
      </c>
      <c r="K109" s="41">
        <f>Table2[[#This Row],[FY23 ($ in thousands)]]*1000</f>
        <v>800000</v>
      </c>
      <c r="L109" s="26">
        <f>SUM(Table2[[#This Row],[Sum of FY 2022 SFOAA Actual]],Table2[[#This Row],[Sum of FY 2022 USAA Actuals]],Table2[[#This Row],[Sum of FY 2022 AUSAA Actual]],Table2[[#This Row],[FY23 (Actuals)]])</f>
        <v>800000</v>
      </c>
      <c r="M109" s="26">
        <f>SUM(Table2[[#This Row],[Sum of FY 2022 SFOAA Actual]],Table2[[#This Row],[Sum of FY 2022 USAA Actuals]],Table2[[#This Row],[Sum of FY 2022 AUSAA Actual]],Table2[[#This Row],[FY23 (Actuals)]])</f>
        <v>800000</v>
      </c>
      <c r="N109" t="s">
        <v>6</v>
      </c>
      <c r="O109" t="s">
        <v>384</v>
      </c>
      <c r="P109" t="s">
        <v>223</v>
      </c>
    </row>
    <row r="110" spans="1:18" ht="29.4" hidden="1" thickTop="1" x14ac:dyDescent="0.3">
      <c r="A110" t="s">
        <v>173</v>
      </c>
      <c r="B110" t="s">
        <v>173</v>
      </c>
      <c r="F110" t="s">
        <v>302</v>
      </c>
      <c r="J110" s="41">
        <v>10000</v>
      </c>
      <c r="K110" s="41">
        <f>Table2[[#This Row],[FY23 ($ in thousands)]]*1000</f>
        <v>10000000</v>
      </c>
      <c r="L110" s="26">
        <f>SUM(Table2[[#This Row],[Sum of FY 2022 SFOAA Actual]],Table2[[#This Row],[Sum of FY 2022 USAA Actuals]],Table2[[#This Row],[Sum of FY 2022 AUSAA Actual]],Table2[[#This Row],[FY23 (Actuals)]])</f>
        <v>10000000</v>
      </c>
      <c r="M110" s="26">
        <f>SUM(Table2[[#This Row],[Sum of FY 2022 SFOAA Actual]],Table2[[#This Row],[Sum of FY 2022 USAA Actuals]],Table2[[#This Row],[Sum of FY 2022 AUSAA Actual]],Table2[[#This Row],[FY23 (Actuals)]])</f>
        <v>10000000</v>
      </c>
      <c r="N110" t="s">
        <v>70</v>
      </c>
      <c r="O110" t="s">
        <v>363</v>
      </c>
      <c r="P110" t="s">
        <v>223</v>
      </c>
      <c r="R110" s="52" t="s">
        <v>353</v>
      </c>
    </row>
    <row r="111" spans="1:18" ht="15" hidden="1" thickTop="1" x14ac:dyDescent="0.3">
      <c r="A111" s="37" t="s">
        <v>23</v>
      </c>
      <c r="B111" s="37" t="s">
        <v>23</v>
      </c>
      <c r="C111" s="2"/>
      <c r="D111" s="2"/>
      <c r="E111" s="2"/>
      <c r="F111" t="s">
        <v>308</v>
      </c>
      <c r="G111" s="2"/>
      <c r="H111" s="26">
        <v>1000000</v>
      </c>
      <c r="I111" s="26">
        <v>4000000</v>
      </c>
      <c r="J111" s="26"/>
      <c r="K111" s="26">
        <f>Table2[[#This Row],[FY23 ($ in thousands)]]*1000</f>
        <v>0</v>
      </c>
      <c r="L111" s="26">
        <f>SUM(Table2[[#This Row],[Sum of FY 2022 SFOAA Actual]],Table2[[#This Row],[Sum of FY 2022 USAA Actuals]],Table2[[#This Row],[Sum of FY 2022 AUSAA Actual]],Table2[[#This Row],[FY23 (Actuals)]])</f>
        <v>5000000</v>
      </c>
      <c r="M111" s="26">
        <f>SUM(Table2[[#This Row],[Sum of FY 2022 SFOAA Actual]],Table2[[#This Row],[Sum of FY 2022 USAA Actuals]],Table2[[#This Row],[Sum of FY 2022 AUSAA Actual]],Table2[[#This Row],[FY23 (Actuals)]])</f>
        <v>5000000</v>
      </c>
      <c r="N111" s="2" t="s">
        <v>6</v>
      </c>
      <c r="O111" s="31" t="s">
        <v>7</v>
      </c>
      <c r="P111" t="s">
        <v>219</v>
      </c>
    </row>
    <row r="112" spans="1:18" ht="29.4" hidden="1" thickTop="1" x14ac:dyDescent="0.3">
      <c r="A112" t="s">
        <v>305</v>
      </c>
      <c r="B112" t="s">
        <v>305</v>
      </c>
      <c r="F112" t="s">
        <v>302</v>
      </c>
      <c r="J112" s="41">
        <v>4500000</v>
      </c>
      <c r="K112" s="41">
        <f>Table2[[#This Row],[FY23 ($ in thousands)]]*1000</f>
        <v>4500000000</v>
      </c>
      <c r="L112" s="26">
        <f>SUM(Table2[[#This Row],[Sum of FY 2022 SFOAA Actual]],Table2[[#This Row],[Sum of FY 2022 USAA Actuals]],Table2[[#This Row],[Sum of FY 2022 AUSAA Actual]],Table2[[#This Row],[FY23 (Actuals)]])</f>
        <v>4500000000</v>
      </c>
      <c r="M112" s="26">
        <f>SUM(Table2[[#This Row],[Sum of FY 2022 SFOAA Actual]],Table2[[#This Row],[Sum of FY 2022 USAA Actuals]],Table2[[#This Row],[Sum of FY 2022 AUSAA Actual]],Table2[[#This Row],[FY23 (Actuals)]])</f>
        <v>4500000000</v>
      </c>
      <c r="N112" t="s">
        <v>224</v>
      </c>
      <c r="O112" t="s">
        <v>7</v>
      </c>
      <c r="P112" t="s">
        <v>223</v>
      </c>
      <c r="R112" s="52" t="s">
        <v>362</v>
      </c>
    </row>
    <row r="113" spans="1:18" ht="15" hidden="1" thickTop="1" x14ac:dyDescent="0.3">
      <c r="A113" t="s">
        <v>142</v>
      </c>
      <c r="B113" t="s">
        <v>142</v>
      </c>
      <c r="J113" s="41">
        <v>100</v>
      </c>
      <c r="K113" s="41">
        <f>Table2[[#This Row],[FY23 ($ in thousands)]]*1000</f>
        <v>100000</v>
      </c>
      <c r="L113" s="26">
        <f>SUM(Table2[[#This Row],[Sum of FY 2022 SFOAA Actual]],Table2[[#This Row],[Sum of FY 2022 USAA Actuals]],Table2[[#This Row],[Sum of FY 2022 AUSAA Actual]],Table2[[#This Row],[FY23 (Actuals)]])</f>
        <v>100000</v>
      </c>
      <c r="M113" s="26">
        <f>SUM(Table2[[#This Row],[Sum of FY 2022 SFOAA Actual]],Table2[[#This Row],[Sum of FY 2022 USAA Actuals]],Table2[[#This Row],[Sum of FY 2022 AUSAA Actual]],Table2[[#This Row],[FY23 (Actuals)]])</f>
        <v>100000</v>
      </c>
      <c r="N113" t="s">
        <v>6</v>
      </c>
      <c r="O113" t="s">
        <v>39</v>
      </c>
      <c r="P113" t="s">
        <v>223</v>
      </c>
    </row>
    <row r="114" spans="1:18" ht="15" hidden="1" thickTop="1" x14ac:dyDescent="0.3">
      <c r="A114" t="s">
        <v>210</v>
      </c>
      <c r="B114" t="s">
        <v>210</v>
      </c>
      <c r="F114" t="s">
        <v>301</v>
      </c>
      <c r="J114" s="41">
        <v>30000</v>
      </c>
      <c r="K114" s="41">
        <f>Table2[[#This Row],[FY23 ($ in thousands)]]*1000</f>
        <v>30000000</v>
      </c>
      <c r="L114" s="26">
        <f>SUM(Table2[[#This Row],[Sum of FY 2022 SFOAA Actual]],Table2[[#This Row],[Sum of FY 2022 USAA Actuals]],Table2[[#This Row],[Sum of FY 2022 AUSAA Actual]],Table2[[#This Row],[FY23 (Actuals)]])</f>
        <v>30000000</v>
      </c>
      <c r="M114" s="26">
        <f>SUM(Table2[[#This Row],[Sum of FY 2022 SFOAA Actual]],Table2[[#This Row],[Sum of FY 2022 USAA Actuals]],Table2[[#This Row],[Sum of FY 2022 AUSAA Actual]],Table2[[#This Row],[FY23 (Actuals)]])</f>
        <v>30000000</v>
      </c>
      <c r="N114" t="s">
        <v>70</v>
      </c>
      <c r="O114" t="s">
        <v>157</v>
      </c>
      <c r="P114" t="s">
        <v>223</v>
      </c>
    </row>
    <row r="115" spans="1:18" ht="15" hidden="1" thickTop="1" x14ac:dyDescent="0.3">
      <c r="A115" t="s">
        <v>191</v>
      </c>
      <c r="B115" t="s">
        <v>191</v>
      </c>
      <c r="F115" t="s">
        <v>288</v>
      </c>
      <c r="J115" s="41">
        <v>2000</v>
      </c>
      <c r="K115" s="41">
        <f>Table2[[#This Row],[FY23 ($ in thousands)]]*1000</f>
        <v>2000000</v>
      </c>
      <c r="L115" s="26">
        <f>SUM(Table2[[#This Row],[Sum of FY 2022 SFOAA Actual]],Table2[[#This Row],[Sum of FY 2022 USAA Actuals]],Table2[[#This Row],[Sum of FY 2022 AUSAA Actual]],Table2[[#This Row],[FY23 (Actuals)]])</f>
        <v>2000000</v>
      </c>
      <c r="M115" s="26">
        <f>SUM(Table2[[#This Row],[Sum of FY 2022 SFOAA Actual]],Table2[[#This Row],[Sum of FY 2022 USAA Actuals]],Table2[[#This Row],[Sum of FY 2022 AUSAA Actual]],Table2[[#This Row],[FY23 (Actuals)]])</f>
        <v>2000000</v>
      </c>
      <c r="N115" t="s">
        <v>70</v>
      </c>
      <c r="O115" t="s">
        <v>39</v>
      </c>
      <c r="P115" t="s">
        <v>223</v>
      </c>
    </row>
    <row r="116" spans="1:18" ht="15" hidden="1" thickTop="1" x14ac:dyDescent="0.3">
      <c r="A116" t="s">
        <v>192</v>
      </c>
      <c r="B116" t="s">
        <v>192</v>
      </c>
      <c r="F116" t="s">
        <v>301</v>
      </c>
      <c r="J116" s="41">
        <v>1000</v>
      </c>
      <c r="K116" s="41">
        <f>Table2[[#This Row],[FY23 ($ in thousands)]]*1000</f>
        <v>1000000</v>
      </c>
      <c r="L116" s="26">
        <f>SUM(Table2[[#This Row],[Sum of FY 2022 SFOAA Actual]],Table2[[#This Row],[Sum of FY 2022 USAA Actuals]],Table2[[#This Row],[Sum of FY 2022 AUSAA Actual]],Table2[[#This Row],[FY23 (Actuals)]])</f>
        <v>1000000</v>
      </c>
      <c r="M116" s="26">
        <f>SUM(Table2[[#This Row],[Sum of FY 2022 SFOAA Actual]],Table2[[#This Row],[Sum of FY 2022 USAA Actuals]],Table2[[#This Row],[Sum of FY 2022 AUSAA Actual]],Table2[[#This Row],[FY23 (Actuals)]])</f>
        <v>1000000</v>
      </c>
      <c r="N116" t="s">
        <v>70</v>
      </c>
      <c r="O116" t="s">
        <v>39</v>
      </c>
      <c r="P116" t="s">
        <v>223</v>
      </c>
    </row>
    <row r="117" spans="1:18" ht="15" hidden="1" thickTop="1" x14ac:dyDescent="0.3">
      <c r="A117" s="37" t="s">
        <v>100</v>
      </c>
      <c r="B117" s="37" t="s">
        <v>100</v>
      </c>
      <c r="C117" s="2"/>
      <c r="D117" s="2"/>
      <c r="E117" s="2"/>
      <c r="F117" t="s">
        <v>316</v>
      </c>
      <c r="G117" s="2"/>
      <c r="H117" s="26"/>
      <c r="I117" s="26">
        <v>4000000</v>
      </c>
      <c r="J117" s="26"/>
      <c r="K117" s="26">
        <f>Table2[[#This Row],[FY23 ($ in thousands)]]*1000</f>
        <v>0</v>
      </c>
      <c r="L117" s="26">
        <f>SUM(Table2[[#This Row],[Sum of FY 2022 SFOAA Actual]],Table2[[#This Row],[Sum of FY 2022 USAA Actuals]],Table2[[#This Row],[Sum of FY 2022 AUSAA Actual]],Table2[[#This Row],[FY23 (Actuals)]])</f>
        <v>4000000</v>
      </c>
      <c r="M117" s="26">
        <f>SUM(Table2[[#This Row],[Sum of FY 2022 SFOAA Actual]],Table2[[#This Row],[Sum of FY 2022 USAA Actuals]],Table2[[#This Row],[Sum of FY 2022 AUSAA Actual]],Table2[[#This Row],[FY23 (Actuals)]])</f>
        <v>4000000</v>
      </c>
      <c r="N117" t="s">
        <v>70</v>
      </c>
      <c r="O117" s="31" t="s">
        <v>346</v>
      </c>
      <c r="P117" t="s">
        <v>219</v>
      </c>
    </row>
    <row r="118" spans="1:18" ht="15" hidden="1" thickTop="1" x14ac:dyDescent="0.3">
      <c r="A118" t="s">
        <v>143</v>
      </c>
      <c r="B118" t="s">
        <v>143</v>
      </c>
      <c r="F118" t="s">
        <v>303</v>
      </c>
      <c r="J118" s="41">
        <v>10000</v>
      </c>
      <c r="K118" s="60">
        <f>Table2[[#This Row],[FY23 ($ in thousands)]]*1000</f>
        <v>10000000</v>
      </c>
      <c r="L118" s="26">
        <f>SUM(Table2[[#This Row],[Sum of FY 2022 SFOAA Actual]],Table2[[#This Row],[Sum of FY 2022 USAA Actuals]],Table2[[#This Row],[Sum of FY 2022 AUSAA Actual]],Table2[[#This Row],[FY23 (Actuals)]])</f>
        <v>10000000</v>
      </c>
      <c r="M118" s="26">
        <f>SUM(Table2[[#This Row],[Sum of FY 2022 SFOAA Actual]],Table2[[#This Row],[Sum of FY 2022 USAA Actuals]],Table2[[#This Row],[Sum of FY 2022 AUSAA Actual]],Table2[[#This Row],[FY23 (Actuals)]])</f>
        <v>10000000</v>
      </c>
      <c r="N118" t="s">
        <v>6</v>
      </c>
      <c r="O118" t="s">
        <v>381</v>
      </c>
      <c r="P118" t="s">
        <v>223</v>
      </c>
    </row>
    <row r="119" spans="1:18" ht="15" hidden="1" thickTop="1" x14ac:dyDescent="0.3">
      <c r="A119" t="s">
        <v>144</v>
      </c>
      <c r="B119" t="s">
        <v>144</v>
      </c>
      <c r="F119" t="s">
        <v>316</v>
      </c>
      <c r="J119" s="41">
        <v>4000</v>
      </c>
      <c r="K119" s="41">
        <f>Table2[[#This Row],[FY23 ($ in thousands)]]*1000</f>
        <v>4000000</v>
      </c>
      <c r="L119" s="26">
        <f>SUM(Table2[[#This Row],[Sum of FY 2022 SFOAA Actual]],Table2[[#This Row],[Sum of FY 2022 USAA Actuals]],Table2[[#This Row],[Sum of FY 2022 AUSAA Actual]],Table2[[#This Row],[FY23 (Actuals)]])</f>
        <v>4000000</v>
      </c>
      <c r="M119" s="26">
        <f>SUM(Table2[[#This Row],[Sum of FY 2022 SFOAA Actual]],Table2[[#This Row],[Sum of FY 2022 USAA Actuals]],Table2[[#This Row],[Sum of FY 2022 AUSAA Actual]],Table2[[#This Row],[FY23 (Actuals)]])</f>
        <v>4000000</v>
      </c>
      <c r="N119" t="s">
        <v>6</v>
      </c>
      <c r="O119" t="s">
        <v>404</v>
      </c>
      <c r="P119" t="s">
        <v>223</v>
      </c>
    </row>
    <row r="120" spans="1:18" ht="15" hidden="1" thickTop="1" x14ac:dyDescent="0.3">
      <c r="A120" t="s">
        <v>187</v>
      </c>
      <c r="B120" t="s">
        <v>187</v>
      </c>
      <c r="F120" t="s">
        <v>288</v>
      </c>
      <c r="J120" s="41">
        <v>10000</v>
      </c>
      <c r="K120" s="41">
        <f>Table2[[#This Row],[FY23 ($ in thousands)]]*1000</f>
        <v>10000000</v>
      </c>
      <c r="L120" s="26">
        <f>SUM(Table2[[#This Row],[Sum of FY 2022 SFOAA Actual]],Table2[[#This Row],[Sum of FY 2022 USAA Actuals]],Table2[[#This Row],[Sum of FY 2022 AUSAA Actual]],Table2[[#This Row],[FY23 (Actuals)]])</f>
        <v>10000000</v>
      </c>
      <c r="M120" s="26">
        <f>SUM(Table2[[#This Row],[Sum of FY 2022 SFOAA Actual]],Table2[[#This Row],[Sum of FY 2022 USAA Actuals]],Table2[[#This Row],[Sum of FY 2022 AUSAA Actual]],Table2[[#This Row],[FY23 (Actuals)]])</f>
        <v>10000000</v>
      </c>
      <c r="N120" t="s">
        <v>70</v>
      </c>
      <c r="O120" t="s">
        <v>186</v>
      </c>
      <c r="P120" t="s">
        <v>223</v>
      </c>
    </row>
    <row r="121" spans="1:18" ht="15" hidden="1" thickTop="1" x14ac:dyDescent="0.3">
      <c r="A121" t="s">
        <v>188</v>
      </c>
      <c r="B121" t="s">
        <v>188</v>
      </c>
      <c r="F121" t="s">
        <v>288</v>
      </c>
      <c r="I121" s="50"/>
      <c r="J121" s="41">
        <v>10000</v>
      </c>
      <c r="K121" s="50">
        <f>Table2[[#This Row],[FY23 ($ in thousands)]]*1000</f>
        <v>10000000</v>
      </c>
      <c r="L121" s="49">
        <f>SUM(Table2[[#This Row],[Sum of FY 2022 SFOAA Actual]],Table2[[#This Row],[Sum of FY 2022 USAA Actuals]],Table2[[#This Row],[Sum of FY 2022 AUSAA Actual]],Table2[[#This Row],[FY23 (Actuals)]])</f>
        <v>10000000</v>
      </c>
      <c r="M121" s="49">
        <f>SUM(Table2[[#This Row],[Sum of FY 2022 SFOAA Actual]],Table2[[#This Row],[Sum of FY 2022 USAA Actuals]],Table2[[#This Row],[Sum of FY 2022 AUSAA Actual]],Table2[[#This Row],[FY23 (Actuals)]])</f>
        <v>10000000</v>
      </c>
      <c r="N121" t="s">
        <v>70</v>
      </c>
      <c r="O121" t="s">
        <v>345</v>
      </c>
      <c r="P121" t="s">
        <v>223</v>
      </c>
    </row>
    <row r="122" spans="1:18" ht="29.4" hidden="1" thickTop="1" x14ac:dyDescent="0.3">
      <c r="A122" t="s">
        <v>193</v>
      </c>
      <c r="B122" t="s">
        <v>193</v>
      </c>
      <c r="F122" t="s">
        <v>302</v>
      </c>
      <c r="J122" s="41">
        <v>438</v>
      </c>
      <c r="K122" s="41">
        <f>Table2[[#This Row],[FY23 ($ in thousands)]]*1000</f>
        <v>438000</v>
      </c>
      <c r="L122" s="26">
        <f>SUM(Table2[[#This Row],[Sum of FY 2022 SFOAA Actual]],Table2[[#This Row],[Sum of FY 2022 USAA Actuals]],Table2[[#This Row],[Sum of FY 2022 AUSAA Actual]],Table2[[#This Row],[FY23 (Actuals)]])</f>
        <v>438000</v>
      </c>
      <c r="M122" s="26">
        <f>SUM(Table2[[#This Row],[Sum of FY 2022 SFOAA Actual]],Table2[[#This Row],[Sum of FY 2022 USAA Actuals]],Table2[[#This Row],[Sum of FY 2022 AUSAA Actual]],Table2[[#This Row],[FY23 (Actuals)]])</f>
        <v>438000</v>
      </c>
      <c r="N122" t="s">
        <v>70</v>
      </c>
      <c r="O122" t="s">
        <v>39</v>
      </c>
      <c r="P122" t="s">
        <v>223</v>
      </c>
      <c r="R122" s="52" t="s">
        <v>361</v>
      </c>
    </row>
    <row r="123" spans="1:18" ht="15" hidden="1" thickTop="1" x14ac:dyDescent="0.3">
      <c r="A123" s="37" t="s">
        <v>64</v>
      </c>
      <c r="B123" s="37" t="s">
        <v>64</v>
      </c>
      <c r="C123" s="2"/>
      <c r="D123" s="2"/>
      <c r="E123" s="2"/>
      <c r="F123" t="s">
        <v>316</v>
      </c>
      <c r="G123" s="2"/>
      <c r="H123" s="26">
        <v>2000000</v>
      </c>
      <c r="I123" s="26"/>
      <c r="J123" s="26"/>
      <c r="K123" s="26">
        <f>Table2[[#This Row],[FY23 ($ in thousands)]]*1000</f>
        <v>0</v>
      </c>
      <c r="L123" s="26">
        <f>SUM(Table2[[#This Row],[Sum of FY 2022 SFOAA Actual]],Table2[[#This Row],[Sum of FY 2022 USAA Actuals]],Table2[[#This Row],[Sum of FY 2022 AUSAA Actual]],Table2[[#This Row],[FY23 (Actuals)]])</f>
        <v>2000000</v>
      </c>
      <c r="M123" s="26">
        <f>SUM(Table2[[#This Row],[Sum of FY 2022 SFOAA Actual]],Table2[[#This Row],[Sum of FY 2022 USAA Actuals]],Table2[[#This Row],[Sum of FY 2022 AUSAA Actual]],Table2[[#This Row],[FY23 (Actuals)]])</f>
        <v>2000000</v>
      </c>
      <c r="N123" s="2" t="s">
        <v>6</v>
      </c>
      <c r="O123" s="31" t="s">
        <v>383</v>
      </c>
      <c r="P123" t="s">
        <v>219</v>
      </c>
    </row>
    <row r="124" spans="1:18" ht="15" hidden="1" thickTop="1" x14ac:dyDescent="0.3">
      <c r="A124" s="37" t="s">
        <v>65</v>
      </c>
      <c r="B124" s="37" t="s">
        <v>65</v>
      </c>
      <c r="C124" s="2"/>
      <c r="D124" s="2"/>
      <c r="E124" s="2"/>
      <c r="F124" t="s">
        <v>298</v>
      </c>
      <c r="G124" s="2"/>
      <c r="H124" s="26">
        <v>3000000</v>
      </c>
      <c r="I124" s="26"/>
      <c r="J124" s="26"/>
      <c r="K124" s="26">
        <f>Table2[[#This Row],[FY23 ($ in thousands)]]*1000</f>
        <v>0</v>
      </c>
      <c r="L124" s="26">
        <f>SUM(Table2[[#This Row],[Sum of FY 2022 SFOAA Actual]],Table2[[#This Row],[Sum of FY 2022 USAA Actuals]],Table2[[#This Row],[Sum of FY 2022 AUSAA Actual]],Table2[[#This Row],[FY23 (Actuals)]])</f>
        <v>3000000</v>
      </c>
      <c r="M124" s="26">
        <f>SUM(Table2[[#This Row],[Sum of FY 2022 SFOAA Actual]],Table2[[#This Row],[Sum of FY 2022 USAA Actuals]],Table2[[#This Row],[Sum of FY 2022 AUSAA Actual]],Table2[[#This Row],[FY23 (Actuals)]])</f>
        <v>3000000</v>
      </c>
      <c r="N124" s="2" t="s">
        <v>6</v>
      </c>
      <c r="O124" s="31" t="s">
        <v>405</v>
      </c>
      <c r="P124" t="s">
        <v>219</v>
      </c>
    </row>
    <row r="125" spans="1:18" ht="15" hidden="1" thickTop="1" x14ac:dyDescent="0.3">
      <c r="A125" t="s">
        <v>194</v>
      </c>
      <c r="B125" t="s">
        <v>194</v>
      </c>
      <c r="F125" t="s">
        <v>316</v>
      </c>
      <c r="J125" s="41">
        <v>1000</v>
      </c>
      <c r="K125" s="41">
        <f>Table2[[#This Row],[FY23 ($ in thousands)]]*1000</f>
        <v>1000000</v>
      </c>
      <c r="L125" s="26">
        <f>SUM(Table2[[#This Row],[Sum of FY 2022 SFOAA Actual]],Table2[[#This Row],[Sum of FY 2022 USAA Actuals]],Table2[[#This Row],[Sum of FY 2022 AUSAA Actual]],Table2[[#This Row],[FY23 (Actuals)]])</f>
        <v>1000000</v>
      </c>
      <c r="M125" s="26">
        <f>SUM(Table2[[#This Row],[Sum of FY 2022 SFOAA Actual]],Table2[[#This Row],[Sum of FY 2022 USAA Actuals]],Table2[[#This Row],[Sum of FY 2022 AUSAA Actual]],Table2[[#This Row],[FY23 (Actuals)]])</f>
        <v>1000000</v>
      </c>
      <c r="N125" t="s">
        <v>70</v>
      </c>
      <c r="O125" t="s">
        <v>320</v>
      </c>
      <c r="P125" t="s">
        <v>223</v>
      </c>
    </row>
    <row r="126" spans="1:18" ht="15" hidden="1" thickTop="1" x14ac:dyDescent="0.3">
      <c r="A126" t="s">
        <v>160</v>
      </c>
      <c r="B126" t="s">
        <v>160</v>
      </c>
      <c r="F126" t="s">
        <v>316</v>
      </c>
      <c r="J126" s="41">
        <v>25000</v>
      </c>
      <c r="K126" s="41">
        <f>Table2[[#This Row],[FY23 ($ in thousands)]]*1000</f>
        <v>25000000</v>
      </c>
      <c r="L126" s="26">
        <f>SUM(Table2[[#This Row],[Sum of FY 2022 SFOAA Actual]],Table2[[#This Row],[Sum of FY 2022 USAA Actuals]],Table2[[#This Row],[Sum of FY 2022 AUSAA Actual]],Table2[[#This Row],[FY23 (Actuals)]])</f>
        <v>25000000</v>
      </c>
      <c r="M126" s="26">
        <f>SUM(Table2[[#This Row],[Sum of FY 2022 SFOAA Actual]],Table2[[#This Row],[Sum of FY 2022 USAA Actuals]],Table2[[#This Row],[Sum of FY 2022 AUSAA Actual]],Table2[[#This Row],[FY23 (Actuals)]])</f>
        <v>25000000</v>
      </c>
      <c r="N126" t="s">
        <v>6</v>
      </c>
      <c r="O126" t="s">
        <v>385</v>
      </c>
      <c r="P126" t="s">
        <v>223</v>
      </c>
    </row>
    <row r="127" spans="1:18" ht="15" hidden="1" thickTop="1" x14ac:dyDescent="0.3">
      <c r="A127" t="s">
        <v>180</v>
      </c>
      <c r="B127" t="s">
        <v>180</v>
      </c>
      <c r="F127" t="s">
        <v>288</v>
      </c>
      <c r="J127" s="41">
        <v>125000</v>
      </c>
      <c r="K127" s="41">
        <f>Table2[[#This Row],[FY23 ($ in thousands)]]*1000</f>
        <v>125000000</v>
      </c>
      <c r="L127" s="26">
        <f>SUM(Table2[[#This Row],[Sum of FY 2022 SFOAA Actual]],Table2[[#This Row],[Sum of FY 2022 USAA Actuals]],Table2[[#This Row],[Sum of FY 2022 AUSAA Actual]],Table2[[#This Row],[FY23 (Actuals)]])</f>
        <v>125000000</v>
      </c>
      <c r="M127" s="26">
        <f>SUM(Table2[[#This Row],[Sum of FY 2022 SFOAA Actual]],Table2[[#This Row],[Sum of FY 2022 USAA Actuals]],Table2[[#This Row],[Sum of FY 2022 AUSAA Actual]],Table2[[#This Row],[FY23 (Actuals)]])</f>
        <v>125000000</v>
      </c>
      <c r="N127" t="s">
        <v>70</v>
      </c>
      <c r="O127" t="s">
        <v>7</v>
      </c>
      <c r="P127" t="s">
        <v>223</v>
      </c>
    </row>
    <row r="128" spans="1:18" ht="15" hidden="1" thickTop="1" x14ac:dyDescent="0.3">
      <c r="A128" t="s">
        <v>181</v>
      </c>
      <c r="B128" t="s">
        <v>181</v>
      </c>
      <c r="F128" t="s">
        <v>288</v>
      </c>
      <c r="J128" s="41">
        <v>250000</v>
      </c>
      <c r="K128" s="41">
        <f>Table2[[#This Row],[FY23 ($ in thousands)]]*1000</f>
        <v>250000000</v>
      </c>
      <c r="L128" s="26">
        <f>SUM(Table2[[#This Row],[Sum of FY 2022 SFOAA Actual]],Table2[[#This Row],[Sum of FY 2022 USAA Actuals]],Table2[[#This Row],[Sum of FY 2022 AUSAA Actual]],Table2[[#This Row],[FY23 (Actuals)]])</f>
        <v>250000000</v>
      </c>
      <c r="M128" s="26">
        <f>SUM(Table2[[#This Row],[Sum of FY 2022 SFOAA Actual]],Table2[[#This Row],[Sum of FY 2022 USAA Actuals]],Table2[[#This Row],[Sum of FY 2022 AUSAA Actual]],Table2[[#This Row],[FY23 (Actuals)]])</f>
        <v>250000000</v>
      </c>
      <c r="N128" t="s">
        <v>70</v>
      </c>
      <c r="O128" t="s">
        <v>7</v>
      </c>
      <c r="P128" t="s">
        <v>223</v>
      </c>
    </row>
    <row r="129" spans="1:18" ht="15" hidden="1" thickTop="1" x14ac:dyDescent="0.3">
      <c r="A129" t="s">
        <v>145</v>
      </c>
      <c r="B129" t="s">
        <v>145</v>
      </c>
      <c r="F129" t="s">
        <v>316</v>
      </c>
      <c r="J129" s="41">
        <v>100</v>
      </c>
      <c r="K129" s="41">
        <f>Table2[[#This Row],[FY23 ($ in thousands)]]*1000</f>
        <v>100000</v>
      </c>
      <c r="L129" s="26">
        <f>SUM(Table2[[#This Row],[Sum of FY 2022 SFOAA Actual]],Table2[[#This Row],[Sum of FY 2022 USAA Actuals]],Table2[[#This Row],[Sum of FY 2022 AUSAA Actual]],Table2[[#This Row],[FY23 (Actuals)]])</f>
        <v>100000</v>
      </c>
      <c r="M129" s="26">
        <f>SUM(Table2[[#This Row],[Sum of FY 2022 SFOAA Actual]],Table2[[#This Row],[Sum of FY 2022 USAA Actuals]],Table2[[#This Row],[Sum of FY 2022 AUSAA Actual]],Table2[[#This Row],[FY23 (Actuals)]])</f>
        <v>100000</v>
      </c>
      <c r="N129" t="s">
        <v>6</v>
      </c>
      <c r="O129" t="s">
        <v>383</v>
      </c>
      <c r="P129" t="s">
        <v>223</v>
      </c>
    </row>
    <row r="130" spans="1:18" ht="15" hidden="1" thickTop="1" x14ac:dyDescent="0.3">
      <c r="A130" t="s">
        <v>146</v>
      </c>
      <c r="B130" t="s">
        <v>146</v>
      </c>
      <c r="J130" s="41">
        <v>350</v>
      </c>
      <c r="K130" s="41">
        <f>Table2[[#This Row],[FY23 ($ in thousands)]]*1000</f>
        <v>350000</v>
      </c>
      <c r="L130" s="26">
        <f>SUM(Table2[[#This Row],[Sum of FY 2022 SFOAA Actual]],Table2[[#This Row],[Sum of FY 2022 USAA Actuals]],Table2[[#This Row],[Sum of FY 2022 AUSAA Actual]],Table2[[#This Row],[FY23 (Actuals)]])</f>
        <v>350000</v>
      </c>
      <c r="M130" s="26">
        <f>SUM(Table2[[#This Row],[Sum of FY 2022 SFOAA Actual]],Table2[[#This Row],[Sum of FY 2022 USAA Actuals]],Table2[[#This Row],[Sum of FY 2022 AUSAA Actual]],Table2[[#This Row],[FY23 (Actuals)]])</f>
        <v>350000</v>
      </c>
      <c r="N130" t="s">
        <v>6</v>
      </c>
      <c r="O130" t="s">
        <v>39</v>
      </c>
      <c r="P130" t="s">
        <v>223</v>
      </c>
    </row>
    <row r="131" spans="1:18" ht="15" hidden="1" thickTop="1" x14ac:dyDescent="0.3">
      <c r="A131" s="37" t="s">
        <v>24</v>
      </c>
      <c r="B131" s="37" t="s">
        <v>24</v>
      </c>
      <c r="C131" s="2"/>
      <c r="D131" s="2"/>
      <c r="E131" s="2"/>
      <c r="F131" t="s">
        <v>301</v>
      </c>
      <c r="G131" s="2"/>
      <c r="H131" s="26">
        <v>1000000</v>
      </c>
      <c r="I131" s="26">
        <v>6000000</v>
      </c>
      <c r="J131" s="26"/>
      <c r="K131" s="26">
        <f>Table2[[#This Row],[FY23 ($ in thousands)]]*1000</f>
        <v>0</v>
      </c>
      <c r="L131" s="26">
        <f>SUM(Table2[[#This Row],[Sum of FY 2022 SFOAA Actual]],Table2[[#This Row],[Sum of FY 2022 USAA Actuals]],Table2[[#This Row],[Sum of FY 2022 AUSAA Actual]],Table2[[#This Row],[FY23 (Actuals)]])</f>
        <v>7000000</v>
      </c>
      <c r="M131" s="26">
        <f>SUM(Table2[[#This Row],[Sum of FY 2022 SFOAA Actual]],Table2[[#This Row],[Sum of FY 2022 USAA Actuals]],Table2[[#This Row],[Sum of FY 2022 AUSAA Actual]],Table2[[#This Row],[FY23 (Actuals)]])</f>
        <v>7000000</v>
      </c>
      <c r="N131" s="2" t="s">
        <v>6</v>
      </c>
      <c r="O131" s="31" t="s">
        <v>7</v>
      </c>
      <c r="P131" t="s">
        <v>219</v>
      </c>
    </row>
    <row r="132" spans="1:18" ht="15" hidden="1" thickTop="1" x14ac:dyDescent="0.3">
      <c r="A132" t="s">
        <v>185</v>
      </c>
      <c r="B132" t="s">
        <v>185</v>
      </c>
      <c r="F132" t="s">
        <v>308</v>
      </c>
      <c r="J132" s="41">
        <v>445</v>
      </c>
      <c r="K132" s="41">
        <f>Table2[[#This Row],[FY23 ($ in thousands)]]*1000</f>
        <v>445000</v>
      </c>
      <c r="L132" s="26">
        <f>SUM(Table2[[#This Row],[Sum of FY 2022 SFOAA Actual]],Table2[[#This Row],[Sum of FY 2022 USAA Actuals]],Table2[[#This Row],[Sum of FY 2022 AUSAA Actual]],Table2[[#This Row],[FY23 (Actuals)]])</f>
        <v>445000</v>
      </c>
      <c r="M132" s="26">
        <f>SUM(Table2[[#This Row],[Sum of FY 2022 SFOAA Actual]],Table2[[#This Row],[Sum of FY 2022 USAA Actuals]],Table2[[#This Row],[Sum of FY 2022 AUSAA Actual]],Table2[[#This Row],[FY23 (Actuals)]])</f>
        <v>445000</v>
      </c>
      <c r="N132" t="s">
        <v>70</v>
      </c>
      <c r="O132" t="s">
        <v>35</v>
      </c>
      <c r="P132" t="s">
        <v>223</v>
      </c>
    </row>
    <row r="133" spans="1:18" ht="15" hidden="1" thickTop="1" x14ac:dyDescent="0.3">
      <c r="A133" t="s">
        <v>211</v>
      </c>
      <c r="B133" t="s">
        <v>211</v>
      </c>
      <c r="F133" t="s">
        <v>301</v>
      </c>
      <c r="J133" s="41">
        <v>5000</v>
      </c>
      <c r="K133" s="41">
        <f>Table2[[#This Row],[FY23 ($ in thousands)]]*1000</f>
        <v>5000000</v>
      </c>
      <c r="L133" s="26">
        <f>SUM(Table2[[#This Row],[Sum of FY 2022 SFOAA Actual]],Table2[[#This Row],[Sum of FY 2022 USAA Actuals]],Table2[[#This Row],[Sum of FY 2022 AUSAA Actual]],Table2[[#This Row],[FY23 (Actuals)]])</f>
        <v>5000000</v>
      </c>
      <c r="M133" s="26">
        <f>SUM(Table2[[#This Row],[Sum of FY 2022 SFOAA Actual]],Table2[[#This Row],[Sum of FY 2022 USAA Actuals]],Table2[[#This Row],[Sum of FY 2022 AUSAA Actual]],Table2[[#This Row],[FY23 (Actuals)]])</f>
        <v>5000000</v>
      </c>
      <c r="N133" t="s">
        <v>70</v>
      </c>
      <c r="O133" s="31" t="s">
        <v>7</v>
      </c>
      <c r="P133" t="s">
        <v>223</v>
      </c>
    </row>
    <row r="134" spans="1:18" ht="15" hidden="1" thickTop="1" x14ac:dyDescent="0.3">
      <c r="A134" s="37" t="s">
        <v>25</v>
      </c>
      <c r="B134" s="37" t="s">
        <v>25</v>
      </c>
      <c r="C134" s="2"/>
      <c r="D134" s="2"/>
      <c r="E134" s="2"/>
      <c r="F134" t="s">
        <v>308</v>
      </c>
      <c r="G134" s="2"/>
      <c r="H134" s="26">
        <v>4950000</v>
      </c>
      <c r="I134" s="26">
        <v>10500000</v>
      </c>
      <c r="J134" s="26"/>
      <c r="K134" s="26">
        <f>Table2[[#This Row],[FY23 ($ in thousands)]]*1000</f>
        <v>0</v>
      </c>
      <c r="L134" s="26">
        <f>SUM(Table2[[#This Row],[Sum of FY 2022 SFOAA Actual]],Table2[[#This Row],[Sum of FY 2022 USAA Actuals]],Table2[[#This Row],[Sum of FY 2022 AUSAA Actual]],Table2[[#This Row],[FY23 (Actuals)]])</f>
        <v>15450000</v>
      </c>
      <c r="M134" s="26">
        <f>SUM(Table2[[#This Row],[Sum of FY 2022 SFOAA Actual]],Table2[[#This Row],[Sum of FY 2022 USAA Actuals]],Table2[[#This Row],[Sum of FY 2022 AUSAA Actual]],Table2[[#This Row],[FY23 (Actuals)]])</f>
        <v>15450000</v>
      </c>
      <c r="N134" s="2" t="s">
        <v>6</v>
      </c>
      <c r="O134" s="31" t="s">
        <v>7</v>
      </c>
      <c r="P134" t="s">
        <v>219</v>
      </c>
    </row>
    <row r="135" spans="1:18" ht="43.8" hidden="1" thickTop="1" x14ac:dyDescent="0.3">
      <c r="A135" t="s">
        <v>212</v>
      </c>
      <c r="B135" t="s">
        <v>212</v>
      </c>
      <c r="F135" t="s">
        <v>302</v>
      </c>
      <c r="J135" s="41">
        <v>225000</v>
      </c>
      <c r="K135" s="41">
        <f>Table2[[#This Row],[FY23 ($ in thousands)]]*1000</f>
        <v>225000000</v>
      </c>
      <c r="L135" s="26">
        <f>SUM(Table2[[#This Row],[Sum of FY 2022 SFOAA Actual]],Table2[[#This Row],[Sum of FY 2022 USAA Actuals]],Table2[[#This Row],[Sum of FY 2022 AUSAA Actual]],Table2[[#This Row],[FY23 (Actuals)]])</f>
        <v>225000000</v>
      </c>
      <c r="M135" s="26">
        <f>SUM(Table2[[#This Row],[Sum of FY 2022 SFOAA Actual]],Table2[[#This Row],[Sum of FY 2022 USAA Actuals]],Table2[[#This Row],[Sum of FY 2022 AUSAA Actual]],Table2[[#This Row],[FY23 (Actuals)]])</f>
        <v>225000000</v>
      </c>
      <c r="N135" t="s">
        <v>70</v>
      </c>
      <c r="O135" t="s">
        <v>7</v>
      </c>
      <c r="P135" t="s">
        <v>223</v>
      </c>
      <c r="R135" s="52" t="s">
        <v>352</v>
      </c>
    </row>
    <row r="136" spans="1:18" ht="15" hidden="1" thickTop="1" x14ac:dyDescent="0.3">
      <c r="A136" t="s">
        <v>170</v>
      </c>
      <c r="B136" t="s">
        <v>170</v>
      </c>
      <c r="F136" t="s">
        <v>302</v>
      </c>
      <c r="J136" s="41">
        <v>46000</v>
      </c>
      <c r="K136" s="41">
        <f>Table2[[#This Row],[FY23 ($ in thousands)]]*1000</f>
        <v>46000000</v>
      </c>
      <c r="L136" s="26">
        <f>SUM(Table2[[#This Row],[Sum of FY 2022 SFOAA Actual]],Table2[[#This Row],[Sum of FY 2022 USAA Actuals]],Table2[[#This Row],[Sum of FY 2022 AUSAA Actual]],Table2[[#This Row],[FY23 (Actuals)]])</f>
        <v>46000000</v>
      </c>
      <c r="M136" s="26">
        <f>SUM(Table2[[#This Row],[Sum of FY 2022 SFOAA Actual]],Table2[[#This Row],[Sum of FY 2022 USAA Actuals]],Table2[[#This Row],[Sum of FY 2022 AUSAA Actual]],Table2[[#This Row],[FY23 (Actuals)]])</f>
        <v>46000000</v>
      </c>
      <c r="N136" t="s">
        <v>70</v>
      </c>
      <c r="O136" t="s">
        <v>169</v>
      </c>
      <c r="P136" t="s">
        <v>223</v>
      </c>
      <c r="R136" s="53" t="s">
        <v>360</v>
      </c>
    </row>
    <row r="137" spans="1:18" ht="15" hidden="1" thickTop="1" x14ac:dyDescent="0.3">
      <c r="A137" t="s">
        <v>147</v>
      </c>
      <c r="B137" t="s">
        <v>147</v>
      </c>
      <c r="F137" t="s">
        <v>311</v>
      </c>
      <c r="J137" s="41">
        <v>1000</v>
      </c>
      <c r="K137" s="41">
        <f>Table2[[#This Row],[FY23 ($ in thousands)]]*1000</f>
        <v>1000000</v>
      </c>
      <c r="L137" s="26">
        <f>SUM(Table2[[#This Row],[Sum of FY 2022 SFOAA Actual]],Table2[[#This Row],[Sum of FY 2022 USAA Actuals]],Table2[[#This Row],[Sum of FY 2022 AUSAA Actual]],Table2[[#This Row],[FY23 (Actuals)]])</f>
        <v>1000000</v>
      </c>
      <c r="M137" s="26">
        <f>SUM(Table2[[#This Row],[Sum of FY 2022 SFOAA Actual]],Table2[[#This Row],[Sum of FY 2022 USAA Actuals]],Table2[[#This Row],[Sum of FY 2022 AUSAA Actual]],Table2[[#This Row],[FY23 (Actuals)]])</f>
        <v>1000000</v>
      </c>
      <c r="N137" t="s">
        <v>6</v>
      </c>
      <c r="O137" t="s">
        <v>384</v>
      </c>
      <c r="P137" t="s">
        <v>223</v>
      </c>
    </row>
    <row r="138" spans="1:18" ht="15" hidden="1" thickTop="1" x14ac:dyDescent="0.3">
      <c r="A138" t="s">
        <v>182</v>
      </c>
      <c r="B138" t="s">
        <v>182</v>
      </c>
      <c r="F138" t="s">
        <v>288</v>
      </c>
      <c r="J138" s="41">
        <v>50000</v>
      </c>
      <c r="K138" s="41">
        <f>Table2[[#This Row],[FY23 ($ in thousands)]]*1000</f>
        <v>50000000</v>
      </c>
      <c r="L138" s="26">
        <f>SUM(Table2[[#This Row],[Sum of FY 2022 SFOAA Actual]],Table2[[#This Row],[Sum of FY 2022 USAA Actuals]],Table2[[#This Row],[Sum of FY 2022 AUSAA Actual]],Table2[[#This Row],[FY23 (Actuals)]])</f>
        <v>50000000</v>
      </c>
      <c r="M138" s="26">
        <f>SUM(Table2[[#This Row],[Sum of FY 2022 SFOAA Actual]],Table2[[#This Row],[Sum of FY 2022 USAA Actuals]],Table2[[#This Row],[Sum of FY 2022 AUSAA Actual]],Table2[[#This Row],[FY23 (Actuals)]])</f>
        <v>50000000</v>
      </c>
      <c r="N138" t="s">
        <v>70</v>
      </c>
      <c r="O138" t="s">
        <v>7</v>
      </c>
      <c r="P138" t="s">
        <v>223</v>
      </c>
    </row>
    <row r="139" spans="1:18" ht="15" hidden="1" thickTop="1" x14ac:dyDescent="0.3">
      <c r="A139" t="s">
        <v>148</v>
      </c>
      <c r="B139" t="s">
        <v>148</v>
      </c>
      <c r="F139" t="s">
        <v>298</v>
      </c>
      <c r="J139" s="41">
        <v>750</v>
      </c>
      <c r="K139" s="41">
        <f>Table2[[#This Row],[FY23 ($ in thousands)]]*1000</f>
        <v>750000</v>
      </c>
      <c r="L139" s="26">
        <f>SUM(Table2[[#This Row],[Sum of FY 2022 SFOAA Actual]],Table2[[#This Row],[Sum of FY 2022 USAA Actuals]],Table2[[#This Row],[Sum of FY 2022 AUSAA Actual]],Table2[[#This Row],[FY23 (Actuals)]])</f>
        <v>750000</v>
      </c>
      <c r="M139" s="26">
        <f>SUM(Table2[[#This Row],[Sum of FY 2022 SFOAA Actual]],Table2[[#This Row],[Sum of FY 2022 USAA Actuals]],Table2[[#This Row],[Sum of FY 2022 AUSAA Actual]],Table2[[#This Row],[FY23 (Actuals)]])</f>
        <v>750000</v>
      </c>
      <c r="N139" t="s">
        <v>6</v>
      </c>
      <c r="O139" t="s">
        <v>384</v>
      </c>
      <c r="P139" t="s">
        <v>223</v>
      </c>
    </row>
    <row r="140" spans="1:18" ht="15" hidden="1" thickTop="1" x14ac:dyDescent="0.3">
      <c r="A140" t="s">
        <v>195</v>
      </c>
      <c r="B140" t="s">
        <v>195</v>
      </c>
      <c r="F140" t="s">
        <v>301</v>
      </c>
      <c r="J140" s="41">
        <v>4000</v>
      </c>
      <c r="K140" s="41">
        <f>Table2[[#This Row],[FY23 ($ in thousands)]]*1000</f>
        <v>4000000</v>
      </c>
      <c r="L140" s="26">
        <f>SUM(Table2[[#This Row],[Sum of FY 2022 SFOAA Actual]],Table2[[#This Row],[Sum of FY 2022 USAA Actuals]],Table2[[#This Row],[Sum of FY 2022 AUSAA Actual]],Table2[[#This Row],[FY23 (Actuals)]])</f>
        <v>4000000</v>
      </c>
      <c r="M140" s="26">
        <f>SUM(Table2[[#This Row],[Sum of FY 2022 SFOAA Actual]],Table2[[#This Row],[Sum of FY 2022 USAA Actuals]],Table2[[#This Row],[Sum of FY 2022 AUSAA Actual]],Table2[[#This Row],[FY23 (Actuals)]])</f>
        <v>4000000</v>
      </c>
      <c r="N140" t="s">
        <v>70</v>
      </c>
      <c r="O140" t="s">
        <v>39</v>
      </c>
      <c r="P140" t="s">
        <v>223</v>
      </c>
    </row>
    <row r="141" spans="1:18" ht="15" hidden="1" thickTop="1" x14ac:dyDescent="0.3">
      <c r="A141" t="s">
        <v>196</v>
      </c>
      <c r="B141" t="s">
        <v>196</v>
      </c>
      <c r="F141" t="s">
        <v>301</v>
      </c>
      <c r="J141" s="41">
        <v>4000</v>
      </c>
      <c r="K141" s="41">
        <f>Table2[[#This Row],[FY23 ($ in thousands)]]*1000</f>
        <v>4000000</v>
      </c>
      <c r="L141" s="26">
        <f>SUM(Table2[[#This Row],[Sum of FY 2022 SFOAA Actual]],Table2[[#This Row],[Sum of FY 2022 USAA Actuals]],Table2[[#This Row],[Sum of FY 2022 AUSAA Actual]],Table2[[#This Row],[FY23 (Actuals)]])</f>
        <v>4000000</v>
      </c>
      <c r="M141" s="26">
        <f>SUM(Table2[[#This Row],[Sum of FY 2022 SFOAA Actual]],Table2[[#This Row],[Sum of FY 2022 USAA Actuals]],Table2[[#This Row],[Sum of FY 2022 AUSAA Actual]],Table2[[#This Row],[FY23 (Actuals)]])</f>
        <v>4000000</v>
      </c>
      <c r="N141" t="s">
        <v>70</v>
      </c>
      <c r="O141" s="31" t="s">
        <v>7</v>
      </c>
      <c r="P141" t="s">
        <v>223</v>
      </c>
    </row>
    <row r="142" spans="1:18" ht="15" hidden="1" thickTop="1" x14ac:dyDescent="0.3">
      <c r="A142" t="s">
        <v>149</v>
      </c>
      <c r="B142" t="s">
        <v>149</v>
      </c>
      <c r="F142" t="s">
        <v>316</v>
      </c>
      <c r="J142" s="41">
        <v>1000</v>
      </c>
      <c r="K142" s="41">
        <f>Table2[[#This Row],[FY23 ($ in thousands)]]*1000</f>
        <v>1000000</v>
      </c>
      <c r="L142" s="26">
        <f>SUM(Table2[[#This Row],[Sum of FY 2022 SFOAA Actual]],Table2[[#This Row],[Sum of FY 2022 USAA Actuals]],Table2[[#This Row],[Sum of FY 2022 AUSAA Actual]],Table2[[#This Row],[FY23 (Actuals)]])</f>
        <v>1000000</v>
      </c>
      <c r="M142" s="26">
        <f>SUM(Table2[[#This Row],[Sum of FY 2022 SFOAA Actual]],Table2[[#This Row],[Sum of FY 2022 USAA Actuals]],Table2[[#This Row],[Sum of FY 2022 AUSAA Actual]],Table2[[#This Row],[FY23 (Actuals)]])</f>
        <v>1000000</v>
      </c>
      <c r="N142" t="s">
        <v>6</v>
      </c>
      <c r="O142" t="s">
        <v>384</v>
      </c>
      <c r="P142" t="s">
        <v>223</v>
      </c>
    </row>
    <row r="143" spans="1:18" ht="15" hidden="1" thickTop="1" x14ac:dyDescent="0.3">
      <c r="A143" t="s">
        <v>174</v>
      </c>
      <c r="B143" t="s">
        <v>174</v>
      </c>
      <c r="F143" t="s">
        <v>307</v>
      </c>
      <c r="J143" s="41">
        <v>195000</v>
      </c>
      <c r="K143" s="41">
        <f>Table2[[#This Row],[FY23 ($ in thousands)]]*1000</f>
        <v>195000000</v>
      </c>
      <c r="L143" s="26">
        <f>SUM(Table2[[#This Row],[Sum of FY 2022 SFOAA Actual]],Table2[[#This Row],[Sum of FY 2022 USAA Actuals]],Table2[[#This Row],[Sum of FY 2022 AUSAA Actual]],Table2[[#This Row],[FY23 (Actuals)]])</f>
        <v>195000000</v>
      </c>
      <c r="M143" s="26">
        <f>SUM(Table2[[#This Row],[Sum of FY 2022 SFOAA Actual]],Table2[[#This Row],[Sum of FY 2022 USAA Actuals]],Table2[[#This Row],[Sum of FY 2022 AUSAA Actual]],Table2[[#This Row],[FY23 (Actuals)]])</f>
        <v>195000000</v>
      </c>
      <c r="N143" t="s">
        <v>70</v>
      </c>
      <c r="O143" t="s">
        <v>118</v>
      </c>
      <c r="P143" t="s">
        <v>223</v>
      </c>
    </row>
    <row r="144" spans="1:18" ht="15" hidden="1" thickTop="1" x14ac:dyDescent="0.3">
      <c r="A144" t="s">
        <v>161</v>
      </c>
      <c r="B144" t="s">
        <v>161</v>
      </c>
      <c r="F144" t="s">
        <v>311</v>
      </c>
      <c r="J144" s="41">
        <v>20000</v>
      </c>
      <c r="K144" s="41">
        <f>Table2[[#This Row],[FY23 ($ in thousands)]]*1000</f>
        <v>20000000</v>
      </c>
      <c r="L144" s="26">
        <f>SUM(Table2[[#This Row],[Sum of FY 2022 SFOAA Actual]],Table2[[#This Row],[Sum of FY 2022 USAA Actuals]],Table2[[#This Row],[Sum of FY 2022 AUSAA Actual]],Table2[[#This Row],[FY23 (Actuals)]])</f>
        <v>20000000</v>
      </c>
      <c r="M144" s="26">
        <f>SUM(Table2[[#This Row],[Sum of FY 2022 SFOAA Actual]],Table2[[#This Row],[Sum of FY 2022 USAA Actuals]],Table2[[#This Row],[Sum of FY 2022 AUSAA Actual]],Table2[[#This Row],[FY23 (Actuals)]])</f>
        <v>20000000</v>
      </c>
      <c r="N144" t="s">
        <v>6</v>
      </c>
      <c r="O144" s="31" t="s">
        <v>7</v>
      </c>
      <c r="P144" t="s">
        <v>223</v>
      </c>
    </row>
    <row r="145" spans="1:17" ht="15" hidden="1" thickTop="1" x14ac:dyDescent="0.3">
      <c r="A145" s="37" t="s">
        <v>66</v>
      </c>
      <c r="B145" s="37" t="s">
        <v>66</v>
      </c>
      <c r="C145" s="2"/>
      <c r="D145" s="2"/>
      <c r="E145" s="2"/>
      <c r="F145" t="s">
        <v>310</v>
      </c>
      <c r="G145" s="2"/>
      <c r="H145" s="26">
        <v>2000000</v>
      </c>
      <c r="I145" s="26"/>
      <c r="J145" s="26"/>
      <c r="K145" s="26">
        <f>Table2[[#This Row],[FY23 ($ in thousands)]]*1000</f>
        <v>0</v>
      </c>
      <c r="L145" s="26">
        <f>SUM(Table2[[#This Row],[Sum of FY 2022 SFOAA Actual]],Table2[[#This Row],[Sum of FY 2022 USAA Actuals]],Table2[[#This Row],[Sum of FY 2022 AUSAA Actual]],Table2[[#This Row],[FY23 (Actuals)]])</f>
        <v>2000000</v>
      </c>
      <c r="M145" s="26">
        <f>SUM(Table2[[#This Row],[Sum of FY 2022 SFOAA Actual]],Table2[[#This Row],[Sum of FY 2022 USAA Actuals]],Table2[[#This Row],[Sum of FY 2022 AUSAA Actual]],Table2[[#This Row],[FY23 (Actuals)]])</f>
        <v>2000000</v>
      </c>
      <c r="N145" s="2" t="s">
        <v>6</v>
      </c>
      <c r="O145" s="31" t="s">
        <v>397</v>
      </c>
      <c r="P145" t="s">
        <v>219</v>
      </c>
    </row>
    <row r="146" spans="1:17" ht="15" hidden="1" thickTop="1" x14ac:dyDescent="0.3">
      <c r="A146" s="37" t="s">
        <v>26</v>
      </c>
      <c r="B146" s="37" t="s">
        <v>26</v>
      </c>
      <c r="C146" s="2"/>
      <c r="D146" s="2"/>
      <c r="E146" s="2"/>
      <c r="F146" t="s">
        <v>308</v>
      </c>
      <c r="G146" s="2"/>
      <c r="H146" s="26">
        <v>5550000</v>
      </c>
      <c r="I146" s="26">
        <v>7000000</v>
      </c>
      <c r="J146" s="26"/>
      <c r="K146" s="26">
        <f>Table2[[#This Row],[FY23 ($ in thousands)]]*1000</f>
        <v>0</v>
      </c>
      <c r="L146" s="26">
        <f>SUM(Table2[[#This Row],[Sum of FY 2022 SFOAA Actual]],Table2[[#This Row],[Sum of FY 2022 USAA Actuals]],Table2[[#This Row],[Sum of FY 2022 AUSAA Actual]],Table2[[#This Row],[FY23 (Actuals)]])</f>
        <v>12550000</v>
      </c>
      <c r="M146" s="26">
        <f>SUM(Table2[[#This Row],[Sum of FY 2022 SFOAA Actual]],Table2[[#This Row],[Sum of FY 2022 USAA Actuals]],Table2[[#This Row],[Sum of FY 2022 AUSAA Actual]],Table2[[#This Row],[FY23 (Actuals)]])</f>
        <v>12550000</v>
      </c>
      <c r="N146" s="2" t="s">
        <v>6</v>
      </c>
      <c r="O146" s="31" t="s">
        <v>7</v>
      </c>
      <c r="P146" t="s">
        <v>219</v>
      </c>
    </row>
    <row r="147" spans="1:17" ht="15" hidden="1" thickTop="1" x14ac:dyDescent="0.3">
      <c r="A147" t="s">
        <v>150</v>
      </c>
      <c r="B147" t="s">
        <v>150</v>
      </c>
      <c r="F147" t="s">
        <v>291</v>
      </c>
      <c r="J147" s="41">
        <v>750</v>
      </c>
      <c r="K147" s="41">
        <f>Table2[[#This Row],[FY23 ($ in thousands)]]*1000</f>
        <v>750000</v>
      </c>
      <c r="L147" s="26">
        <f>SUM(Table2[[#This Row],[Sum of FY 2022 SFOAA Actual]],Table2[[#This Row],[Sum of FY 2022 USAA Actuals]],Table2[[#This Row],[Sum of FY 2022 AUSAA Actual]],Table2[[#This Row],[FY23 (Actuals)]])</f>
        <v>750000</v>
      </c>
      <c r="M147" s="26">
        <f>SUM(Table2[[#This Row],[Sum of FY 2022 SFOAA Actual]],Table2[[#This Row],[Sum of FY 2022 USAA Actuals]],Table2[[#This Row],[Sum of FY 2022 AUSAA Actual]],Table2[[#This Row],[FY23 (Actuals)]])</f>
        <v>750000</v>
      </c>
      <c r="N147" t="s">
        <v>6</v>
      </c>
      <c r="O147" t="s">
        <v>348</v>
      </c>
      <c r="P147" t="s">
        <v>223</v>
      </c>
    </row>
    <row r="148" spans="1:17" ht="15" hidden="1" thickTop="1" x14ac:dyDescent="0.3">
      <c r="A148" t="s">
        <v>197</v>
      </c>
      <c r="B148" t="s">
        <v>197</v>
      </c>
      <c r="F148" t="s">
        <v>288</v>
      </c>
      <c r="J148" s="41">
        <v>30000</v>
      </c>
      <c r="K148" s="41">
        <f>Table2[[#This Row],[FY23 ($ in thousands)]]*1000</f>
        <v>30000000</v>
      </c>
      <c r="L148" s="26">
        <f>SUM(Table2[[#This Row],[Sum of FY 2022 SFOAA Actual]],Table2[[#This Row],[Sum of FY 2022 USAA Actuals]],Table2[[#This Row],[Sum of FY 2022 AUSAA Actual]],Table2[[#This Row],[FY23 (Actuals)]])</f>
        <v>30000000</v>
      </c>
      <c r="M148" s="26">
        <f>SUM(Table2[[#This Row],[Sum of FY 2022 SFOAA Actual]],Table2[[#This Row],[Sum of FY 2022 USAA Actuals]],Table2[[#This Row],[Sum of FY 2022 AUSAA Actual]],Table2[[#This Row],[FY23 (Actuals)]])</f>
        <v>30000000</v>
      </c>
      <c r="N148" t="s">
        <v>70</v>
      </c>
      <c r="O148" t="s">
        <v>39</v>
      </c>
      <c r="P148" t="s">
        <v>223</v>
      </c>
    </row>
    <row r="149" spans="1:17" ht="15" hidden="1" thickTop="1" x14ac:dyDescent="0.3">
      <c r="A149" t="s">
        <v>151</v>
      </c>
      <c r="B149" t="s">
        <v>151</v>
      </c>
      <c r="F149" t="s">
        <v>298</v>
      </c>
      <c r="J149" s="41">
        <v>1500</v>
      </c>
      <c r="K149" s="41">
        <f>Table2[[#This Row],[FY23 ($ in thousands)]]*1000</f>
        <v>1500000</v>
      </c>
      <c r="L149" s="26">
        <f>SUM(Table2[[#This Row],[Sum of FY 2022 SFOAA Actual]],Table2[[#This Row],[Sum of FY 2022 USAA Actuals]],Table2[[#This Row],[Sum of FY 2022 AUSAA Actual]],Table2[[#This Row],[FY23 (Actuals)]])</f>
        <v>1500000</v>
      </c>
      <c r="M149" s="26">
        <f>SUM(Table2[[#This Row],[Sum of FY 2022 SFOAA Actual]],Table2[[#This Row],[Sum of FY 2022 USAA Actuals]],Table2[[#This Row],[Sum of FY 2022 AUSAA Actual]],Table2[[#This Row],[FY23 (Actuals)]])</f>
        <v>1500000</v>
      </c>
      <c r="N149" t="s">
        <v>6</v>
      </c>
      <c r="O149" t="s">
        <v>383</v>
      </c>
      <c r="P149" t="s">
        <v>223</v>
      </c>
    </row>
    <row r="150" spans="1:17" ht="15" hidden="1" thickTop="1" x14ac:dyDescent="0.3">
      <c r="A150" s="37" t="s">
        <v>83</v>
      </c>
      <c r="B150" s="37" t="s">
        <v>83</v>
      </c>
      <c r="C150" s="2"/>
      <c r="D150" s="2"/>
      <c r="E150" s="2"/>
      <c r="F150" t="s">
        <v>301</v>
      </c>
      <c r="G150" s="2"/>
      <c r="H150" s="26"/>
      <c r="I150" s="26">
        <v>9730375</v>
      </c>
      <c r="J150" s="26"/>
      <c r="K150" s="26">
        <f>Table2[[#This Row],[FY23 ($ in thousands)]]*1000</f>
        <v>0</v>
      </c>
      <c r="L150" s="26">
        <f>SUM(Table2[[#This Row],[Sum of FY 2022 SFOAA Actual]],Table2[[#This Row],[Sum of FY 2022 USAA Actuals]],Table2[[#This Row],[Sum of FY 2022 AUSAA Actual]],Table2[[#This Row],[FY23 (Actuals)]])</f>
        <v>9730375</v>
      </c>
      <c r="M150" s="26">
        <f>SUM(Table2[[#This Row],[Sum of FY 2022 SFOAA Actual]],Table2[[#This Row],[Sum of FY 2022 USAA Actuals]],Table2[[#This Row],[Sum of FY 2022 AUSAA Actual]],Table2[[#This Row],[FY23 (Actuals)]])</f>
        <v>9730375</v>
      </c>
      <c r="N150" t="s">
        <v>70</v>
      </c>
      <c r="O150" s="31" t="s">
        <v>7</v>
      </c>
      <c r="P150" t="s">
        <v>219</v>
      </c>
    </row>
    <row r="151" spans="1:17" ht="15" hidden="1" thickTop="1" x14ac:dyDescent="0.3">
      <c r="A151" s="37" t="s">
        <v>84</v>
      </c>
      <c r="B151" s="37" t="s">
        <v>84</v>
      </c>
      <c r="C151" s="2"/>
      <c r="D151" s="2"/>
      <c r="E151" s="2"/>
      <c r="F151" t="s">
        <v>308</v>
      </c>
      <c r="G151" s="2"/>
      <c r="H151" s="26"/>
      <c r="I151" s="26">
        <v>4000000</v>
      </c>
      <c r="J151" s="26"/>
      <c r="K151" s="26">
        <f>Table2[[#This Row],[FY23 ($ in thousands)]]*1000</f>
        <v>0</v>
      </c>
      <c r="L151" s="26">
        <f>SUM(Table2[[#This Row],[Sum of FY 2022 SFOAA Actual]],Table2[[#This Row],[Sum of FY 2022 USAA Actuals]],Table2[[#This Row],[Sum of FY 2022 AUSAA Actual]],Table2[[#This Row],[FY23 (Actuals)]])</f>
        <v>4000000</v>
      </c>
      <c r="M151" s="26">
        <f>SUM(Table2[[#This Row],[Sum of FY 2022 SFOAA Actual]],Table2[[#This Row],[Sum of FY 2022 USAA Actuals]],Table2[[#This Row],[Sum of FY 2022 AUSAA Actual]],Table2[[#This Row],[FY23 (Actuals)]])</f>
        <v>4000000</v>
      </c>
      <c r="N151" t="s">
        <v>70</v>
      </c>
      <c r="O151" s="31" t="s">
        <v>7</v>
      </c>
      <c r="P151" t="s">
        <v>219</v>
      </c>
    </row>
    <row r="152" spans="1:17" ht="15" hidden="1" thickTop="1" x14ac:dyDescent="0.3">
      <c r="A152" t="s">
        <v>152</v>
      </c>
      <c r="B152" t="s">
        <v>152</v>
      </c>
      <c r="F152" t="s">
        <v>298</v>
      </c>
      <c r="J152" s="41">
        <v>250</v>
      </c>
      <c r="K152" s="41">
        <f>Table2[[#This Row],[FY23 ($ in thousands)]]*1000</f>
        <v>250000</v>
      </c>
      <c r="L152" s="26">
        <f>SUM(Table2[[#This Row],[Sum of FY 2022 SFOAA Actual]],Table2[[#This Row],[Sum of FY 2022 USAA Actuals]],Table2[[#This Row],[Sum of FY 2022 AUSAA Actual]],Table2[[#This Row],[FY23 (Actuals)]])</f>
        <v>250000</v>
      </c>
      <c r="M152" s="26">
        <f>SUM(Table2[[#This Row],[Sum of FY 2022 SFOAA Actual]],Table2[[#This Row],[Sum of FY 2022 USAA Actuals]],Table2[[#This Row],[Sum of FY 2022 AUSAA Actual]],Table2[[#This Row],[FY23 (Actuals)]])</f>
        <v>250000</v>
      </c>
      <c r="N152" t="s">
        <v>6</v>
      </c>
      <c r="O152" t="s">
        <v>383</v>
      </c>
      <c r="P152" t="s">
        <v>223</v>
      </c>
    </row>
    <row r="153" spans="1:17" ht="15" hidden="1" thickTop="1" x14ac:dyDescent="0.3">
      <c r="A153" t="s">
        <v>183</v>
      </c>
      <c r="B153" t="s">
        <v>183</v>
      </c>
      <c r="F153" t="s">
        <v>288</v>
      </c>
      <c r="J153" s="41">
        <v>7300</v>
      </c>
      <c r="K153" s="41">
        <f>Table2[[#This Row],[FY23 ($ in thousands)]]*1000</f>
        <v>7300000</v>
      </c>
      <c r="L153" s="26">
        <f>SUM(Table2[[#This Row],[Sum of FY 2022 SFOAA Actual]],Table2[[#This Row],[Sum of FY 2022 USAA Actuals]],Table2[[#This Row],[Sum of FY 2022 AUSAA Actual]],Table2[[#This Row],[FY23 (Actuals)]])</f>
        <v>7300000</v>
      </c>
      <c r="M153" s="26">
        <f>SUM(Table2[[#This Row],[Sum of FY 2022 SFOAA Actual]],Table2[[#This Row],[Sum of FY 2022 USAA Actuals]],Table2[[#This Row],[Sum of FY 2022 AUSAA Actual]],Table2[[#This Row],[FY23 (Actuals)]])</f>
        <v>7300000</v>
      </c>
      <c r="N153" t="s">
        <v>70</v>
      </c>
      <c r="O153" t="s">
        <v>7</v>
      </c>
      <c r="P153" t="s">
        <v>223</v>
      </c>
    </row>
    <row r="154" spans="1:17" ht="15" hidden="1" thickTop="1" x14ac:dyDescent="0.3">
      <c r="A154" t="s">
        <v>213</v>
      </c>
      <c r="B154" t="s">
        <v>213</v>
      </c>
      <c r="F154" t="s">
        <v>301</v>
      </c>
      <c r="J154" s="41">
        <v>40000</v>
      </c>
      <c r="K154" s="41">
        <f>Table2[[#This Row],[FY23 ($ in thousands)]]*1000</f>
        <v>40000000</v>
      </c>
      <c r="L154" s="26">
        <f>SUM(Table2[[#This Row],[Sum of FY 2022 SFOAA Actual]],Table2[[#This Row],[Sum of FY 2022 USAA Actuals]],Table2[[#This Row],[Sum of FY 2022 AUSAA Actual]],Table2[[#This Row],[FY23 (Actuals)]])</f>
        <v>40000000</v>
      </c>
      <c r="M154" s="26">
        <f>SUM(Table2[[#This Row],[Sum of FY 2022 SFOAA Actual]],Table2[[#This Row],[Sum of FY 2022 USAA Actuals]],Table2[[#This Row],[Sum of FY 2022 AUSAA Actual]],Table2[[#This Row],[FY23 (Actuals)]])</f>
        <v>40000000</v>
      </c>
      <c r="N154" t="s">
        <v>70</v>
      </c>
      <c r="O154" s="31" t="s">
        <v>7</v>
      </c>
      <c r="P154" t="s">
        <v>223</v>
      </c>
    </row>
    <row r="155" spans="1:17" ht="15" hidden="1" thickTop="1" x14ac:dyDescent="0.3">
      <c r="A155" t="s">
        <v>175</v>
      </c>
      <c r="B155" t="s">
        <v>175</v>
      </c>
      <c r="F155" t="s">
        <v>301</v>
      </c>
      <c r="J155" s="41">
        <v>3750</v>
      </c>
      <c r="K155" s="41">
        <f>Table2[[#This Row],[FY23 ($ in thousands)]]*1000</f>
        <v>3750000</v>
      </c>
      <c r="L155" s="26">
        <f>SUM(Table2[[#This Row],[Sum of FY 2022 SFOAA Actual]],Table2[[#This Row],[Sum of FY 2022 USAA Actuals]],Table2[[#This Row],[Sum of FY 2022 AUSAA Actual]],Table2[[#This Row],[FY23 (Actuals)]])</f>
        <v>3750000</v>
      </c>
      <c r="M155" s="26">
        <f>SUM(Table2[[#This Row],[Sum of FY 2022 SFOAA Actual]],Table2[[#This Row],[Sum of FY 2022 USAA Actuals]],Table2[[#This Row],[Sum of FY 2022 AUSAA Actual]],Table2[[#This Row],[FY23 (Actuals)]])</f>
        <v>3750000</v>
      </c>
      <c r="N155" t="s">
        <v>70</v>
      </c>
      <c r="O155" t="s">
        <v>118</v>
      </c>
      <c r="P155" t="s">
        <v>223</v>
      </c>
    </row>
    <row r="156" spans="1:17" ht="15" hidden="1" thickTop="1" x14ac:dyDescent="0.3">
      <c r="A156" s="37" t="s">
        <v>27</v>
      </c>
      <c r="B156" s="37" t="s">
        <v>27</v>
      </c>
      <c r="C156" s="2"/>
      <c r="D156" s="2"/>
      <c r="E156" s="2"/>
      <c r="F156" t="s">
        <v>308</v>
      </c>
      <c r="G156" s="2"/>
      <c r="H156" s="26">
        <v>3000000</v>
      </c>
      <c r="I156" s="26">
        <v>3700000</v>
      </c>
      <c r="J156" s="26"/>
      <c r="K156" s="26">
        <f>Table2[[#This Row],[FY23 ($ in thousands)]]*1000</f>
        <v>0</v>
      </c>
      <c r="L156" s="26">
        <f>SUM(Table2[[#This Row],[Sum of FY 2022 SFOAA Actual]],Table2[[#This Row],[Sum of FY 2022 USAA Actuals]],Table2[[#This Row],[Sum of FY 2022 AUSAA Actual]],Table2[[#This Row],[FY23 (Actuals)]])</f>
        <v>6700000</v>
      </c>
      <c r="M156" s="26">
        <f>SUM(Table2[[#This Row],[Sum of FY 2022 SFOAA Actual]],Table2[[#This Row],[Sum of FY 2022 USAA Actuals]],Table2[[#This Row],[Sum of FY 2022 AUSAA Actual]],Table2[[#This Row],[FY23 (Actuals)]])</f>
        <v>6700000</v>
      </c>
      <c r="N156" s="2" t="s">
        <v>6</v>
      </c>
      <c r="O156" s="31" t="s">
        <v>7</v>
      </c>
      <c r="P156" t="s">
        <v>219</v>
      </c>
    </row>
    <row r="157" spans="1:17" ht="15" hidden="1" thickTop="1" x14ac:dyDescent="0.3">
      <c r="A157" t="s">
        <v>198</v>
      </c>
      <c r="B157" t="s">
        <v>198</v>
      </c>
      <c r="F157" t="s">
        <v>316</v>
      </c>
      <c r="J157" s="41">
        <v>500</v>
      </c>
      <c r="K157" s="41">
        <f>Table2[[#This Row],[FY23 ($ in thousands)]]*1000</f>
        <v>500000</v>
      </c>
      <c r="L157" s="26">
        <f>SUM(Table2[[#This Row],[Sum of FY 2022 SFOAA Actual]],Table2[[#This Row],[Sum of FY 2022 USAA Actuals]],Table2[[#This Row],[Sum of FY 2022 AUSAA Actual]],Table2[[#This Row],[FY23 (Actuals)]])</f>
        <v>500000</v>
      </c>
      <c r="M157" s="26">
        <f>SUM(Table2[[#This Row],[Sum of FY 2022 SFOAA Actual]],Table2[[#This Row],[Sum of FY 2022 USAA Actuals]],Table2[[#This Row],[Sum of FY 2022 AUSAA Actual]],Table2[[#This Row],[FY23 (Actuals)]])</f>
        <v>500000</v>
      </c>
      <c r="N157" t="s">
        <v>70</v>
      </c>
      <c r="O157" t="s">
        <v>384</v>
      </c>
      <c r="P157" t="s">
        <v>223</v>
      </c>
    </row>
    <row r="158" spans="1:17" ht="15" hidden="1" thickTop="1" x14ac:dyDescent="0.3">
      <c r="A158" t="s">
        <v>162</v>
      </c>
      <c r="B158" t="s">
        <v>162</v>
      </c>
      <c r="F158" t="s">
        <v>311</v>
      </c>
      <c r="J158" s="41">
        <v>10000</v>
      </c>
      <c r="K158" s="41">
        <f>Table2[[#This Row],[FY23 ($ in thousands)]]*1000</f>
        <v>10000000</v>
      </c>
      <c r="L158" s="26">
        <f>SUM(Table2[[#This Row],[Sum of FY 2022 SFOAA Actual]],Table2[[#This Row],[Sum of FY 2022 USAA Actuals]],Table2[[#This Row],[Sum of FY 2022 AUSAA Actual]],Table2[[#This Row],[FY23 (Actuals)]])</f>
        <v>10000000</v>
      </c>
      <c r="M158" s="26">
        <f>SUM(Table2[[#This Row],[Sum of FY 2022 SFOAA Actual]],Table2[[#This Row],[Sum of FY 2022 USAA Actuals]],Table2[[#This Row],[Sum of FY 2022 AUSAA Actual]],Table2[[#This Row],[FY23 (Actuals)]])</f>
        <v>10000000</v>
      </c>
      <c r="N158" t="s">
        <v>6</v>
      </c>
      <c r="O158" t="s">
        <v>398</v>
      </c>
      <c r="P158" t="s">
        <v>223</v>
      </c>
    </row>
    <row r="159" spans="1:17" ht="15" hidden="1" thickTop="1" x14ac:dyDescent="0.3">
      <c r="A159" t="s">
        <v>163</v>
      </c>
      <c r="B159" t="s">
        <v>163</v>
      </c>
      <c r="F159" t="s">
        <v>316</v>
      </c>
      <c r="J159" s="41">
        <v>15000</v>
      </c>
      <c r="K159" s="41">
        <f>Table2[[#This Row],[FY23 ($ in thousands)]]*1000</f>
        <v>15000000</v>
      </c>
      <c r="L159" s="26">
        <f>SUM(Table2[[#This Row],[Sum of FY 2022 SFOAA Actual]],Table2[[#This Row],[Sum of FY 2022 USAA Actuals]],Table2[[#This Row],[Sum of FY 2022 AUSAA Actual]],Table2[[#This Row],[FY23 (Actuals)]])</f>
        <v>15000000</v>
      </c>
      <c r="M159" s="26">
        <f>SUM(Table2[[#This Row],[Sum of FY 2022 SFOAA Actual]],Table2[[#This Row],[Sum of FY 2022 USAA Actuals]],Table2[[#This Row],[Sum of FY 2022 AUSAA Actual]],Table2[[#This Row],[FY23 (Actuals)]])</f>
        <v>15000000</v>
      </c>
      <c r="N159" t="s">
        <v>6</v>
      </c>
      <c r="O159" t="s">
        <v>385</v>
      </c>
      <c r="P159" t="s">
        <v>223</v>
      </c>
      <c r="Q159" t="s">
        <v>386</v>
      </c>
    </row>
    <row r="160" spans="1:17" ht="15" hidden="1" thickTop="1" x14ac:dyDescent="0.3">
      <c r="A160" s="37" t="s">
        <v>121</v>
      </c>
      <c r="B160" s="37" t="s">
        <v>121</v>
      </c>
      <c r="C160" s="2"/>
      <c r="D160" s="2"/>
      <c r="E160" s="2"/>
      <c r="F160" t="s">
        <v>309</v>
      </c>
      <c r="H160" s="26"/>
      <c r="J160" s="26">
        <v>150</v>
      </c>
      <c r="K160" s="26">
        <f>Table2[[#This Row],[FY23 ($ in thousands)]]*1000</f>
        <v>150000</v>
      </c>
      <c r="L160" s="26">
        <f>SUM(Table2[[#This Row],[Sum of FY 2022 SFOAA Actual]],Table2[[#This Row],[Sum of FY 2022 USAA Actuals]],Table2[[#This Row],[Sum of FY 2022 AUSAA Actual]],Table2[[#This Row],[FY23 (Actuals)]])</f>
        <v>150000</v>
      </c>
      <c r="M160" s="26">
        <f>SUM(Table2[[#This Row],[Sum of FY 2022 SFOAA Actual]],Table2[[#This Row],[Sum of FY 2022 USAA Actuals]],Table2[[#This Row],[Sum of FY 2022 AUSAA Actual]],Table2[[#This Row],[FY23 (Actuals)]])</f>
        <v>150000</v>
      </c>
      <c r="N160" s="2" t="s">
        <v>6</v>
      </c>
      <c r="O160" t="s">
        <v>35</v>
      </c>
      <c r="P160" t="s">
        <v>223</v>
      </c>
    </row>
    <row r="161" spans="1:16" ht="15" hidden="1" thickTop="1" x14ac:dyDescent="0.3">
      <c r="A161" s="37" t="s">
        <v>85</v>
      </c>
      <c r="B161" s="37" t="s">
        <v>85</v>
      </c>
      <c r="C161" s="2"/>
      <c r="D161" s="2"/>
      <c r="E161" s="2"/>
      <c r="F161" t="s">
        <v>308</v>
      </c>
      <c r="G161" s="2"/>
      <c r="H161" s="26"/>
      <c r="I161" s="26">
        <v>9100000</v>
      </c>
      <c r="J161" s="26"/>
      <c r="K161" s="26">
        <f>Table2[[#This Row],[FY23 ($ in thousands)]]*1000</f>
        <v>0</v>
      </c>
      <c r="L161" s="26">
        <f>SUM(Table2[[#This Row],[Sum of FY 2022 SFOAA Actual]],Table2[[#This Row],[Sum of FY 2022 USAA Actuals]],Table2[[#This Row],[Sum of FY 2022 AUSAA Actual]],Table2[[#This Row],[FY23 (Actuals)]])</f>
        <v>9100000</v>
      </c>
      <c r="M161" s="26">
        <f>SUM(Table2[[#This Row],[Sum of FY 2022 SFOAA Actual]],Table2[[#This Row],[Sum of FY 2022 USAA Actuals]],Table2[[#This Row],[Sum of FY 2022 AUSAA Actual]],Table2[[#This Row],[FY23 (Actuals)]])</f>
        <v>9100000</v>
      </c>
      <c r="N161" t="s">
        <v>70</v>
      </c>
      <c r="O161" s="31" t="s">
        <v>7</v>
      </c>
      <c r="P161" t="s">
        <v>219</v>
      </c>
    </row>
    <row r="162" spans="1:16" ht="15" thickTop="1" x14ac:dyDescent="0.3">
      <c r="A162" s="37" t="s">
        <v>28</v>
      </c>
      <c r="B162" s="37" t="s">
        <v>448</v>
      </c>
      <c r="C162" s="2"/>
      <c r="D162" s="66" t="s">
        <v>435</v>
      </c>
      <c r="E162" s="66" t="s">
        <v>441</v>
      </c>
      <c r="F162" t="s">
        <v>311</v>
      </c>
      <c r="G162" s="2"/>
      <c r="H162" s="26">
        <v>3000000</v>
      </c>
      <c r="I162" s="26"/>
      <c r="J162" s="26"/>
      <c r="K162" s="26">
        <f>Table2[[#This Row],[FY23 ($ in thousands)]]*1000</f>
        <v>0</v>
      </c>
      <c r="L162" s="26">
        <f>SUM(Table2[[#This Row],[Sum of FY 2022 SFOAA Actual]],Table2[[#This Row],[Sum of FY 2022 USAA Actuals]],Table2[[#This Row],[Sum of FY 2022 AUSAA Actual]],Table2[[#This Row],[FY23 (Actuals)]])</f>
        <v>3000000</v>
      </c>
      <c r="M162" s="26">
        <f>SUM(Table2[[#This Row],[Sum of FY 2022 SFOAA Actual]],Table2[[#This Row],[Sum of FY 2022 USAA Actuals]],Table2[[#This Row],[Sum of FY 2022 AUSAA Actual]],Table2[[#This Row],[FY23 (Actuals)]])</f>
        <v>3000000</v>
      </c>
      <c r="N162" s="2" t="s">
        <v>6</v>
      </c>
      <c r="O162" s="31" t="s">
        <v>7</v>
      </c>
      <c r="P162" t="s">
        <v>219</v>
      </c>
    </row>
    <row r="163" spans="1:16" hidden="1" x14ac:dyDescent="0.3">
      <c r="A163" t="s">
        <v>214</v>
      </c>
      <c r="B163" t="s">
        <v>214</v>
      </c>
      <c r="J163" s="41">
        <v>40000</v>
      </c>
      <c r="K163" s="41">
        <f>Table2[[#This Row],[FY23 ($ in thousands)]]*1000</f>
        <v>40000000</v>
      </c>
      <c r="L163" s="26">
        <f>SUM(Table2[[#This Row],[Sum of FY 2022 SFOAA Actual]],Table2[[#This Row],[Sum of FY 2022 USAA Actuals]],Table2[[#This Row],[Sum of FY 2022 AUSAA Actual]],Table2[[#This Row],[FY23 (Actuals)]])</f>
        <v>40000000</v>
      </c>
      <c r="M163" s="26">
        <f>SUM(Table2[[#This Row],[Sum of FY 2022 SFOAA Actual]],Table2[[#This Row],[Sum of FY 2022 USAA Actuals]],Table2[[#This Row],[Sum of FY 2022 AUSAA Actual]],Table2[[#This Row],[FY23 (Actuals)]])</f>
        <v>40000000</v>
      </c>
      <c r="N163" t="s">
        <v>70</v>
      </c>
      <c r="O163" t="s">
        <v>157</v>
      </c>
      <c r="P163" t="s">
        <v>223</v>
      </c>
    </row>
    <row r="164" spans="1:16" hidden="1" x14ac:dyDescent="0.3">
      <c r="A164" t="s">
        <v>153</v>
      </c>
      <c r="B164" t="s">
        <v>153</v>
      </c>
      <c r="F164" t="s">
        <v>316</v>
      </c>
      <c r="J164" s="41">
        <v>175</v>
      </c>
      <c r="K164" s="41">
        <f>Table2[[#This Row],[FY23 ($ in thousands)]]*1000</f>
        <v>175000</v>
      </c>
      <c r="L164" s="26">
        <f>SUM(Table2[[#This Row],[Sum of FY 2022 SFOAA Actual]],Table2[[#This Row],[Sum of FY 2022 USAA Actuals]],Table2[[#This Row],[Sum of FY 2022 AUSAA Actual]],Table2[[#This Row],[FY23 (Actuals)]])</f>
        <v>175000</v>
      </c>
      <c r="M164" s="26">
        <f>SUM(Table2[[#This Row],[Sum of FY 2022 SFOAA Actual]],Table2[[#This Row],[Sum of FY 2022 USAA Actuals]],Table2[[#This Row],[Sum of FY 2022 AUSAA Actual]],Table2[[#This Row],[FY23 (Actuals)]])</f>
        <v>175000</v>
      </c>
      <c r="N164" t="s">
        <v>6</v>
      </c>
      <c r="O164" t="s">
        <v>383</v>
      </c>
      <c r="P164" t="s">
        <v>223</v>
      </c>
    </row>
    <row r="165" spans="1:16" ht="15" thickBot="1" x14ac:dyDescent="0.35">
      <c r="A165" s="37" t="s">
        <v>29</v>
      </c>
      <c r="B165" s="37" t="s">
        <v>455</v>
      </c>
      <c r="C165" s="2"/>
      <c r="D165" s="65" t="s">
        <v>435</v>
      </c>
      <c r="E165" s="2" t="s">
        <v>436</v>
      </c>
      <c r="F165" t="s">
        <v>298</v>
      </c>
      <c r="G165" s="2"/>
      <c r="H165" s="26">
        <v>8000000</v>
      </c>
      <c r="I165" s="26">
        <v>7000000</v>
      </c>
      <c r="J165" s="26"/>
      <c r="K165" s="26">
        <f>Table2[[#This Row],[FY23 ($ in thousands)]]*1000</f>
        <v>0</v>
      </c>
      <c r="L165" s="26">
        <f>SUM(Table2[[#This Row],[Sum of FY 2022 SFOAA Actual]],Table2[[#This Row],[Sum of FY 2022 USAA Actuals]],Table2[[#This Row],[Sum of FY 2022 AUSAA Actual]],Table2[[#This Row],[FY23 (Actuals)]])</f>
        <v>15000000</v>
      </c>
      <c r="M165" s="26">
        <f>SUM(Table2[[#This Row],[Sum of FY 2022 SFOAA Actual]],Table2[[#This Row],[Sum of FY 2022 USAA Actuals]],Table2[[#This Row],[Sum of FY 2022 AUSAA Actual]],Table2[[#This Row],[FY23 (Actuals)]])</f>
        <v>15000000</v>
      </c>
      <c r="N165" s="2" t="s">
        <v>6</v>
      </c>
      <c r="O165" s="31" t="s">
        <v>7</v>
      </c>
      <c r="P165" t="s">
        <v>219</v>
      </c>
    </row>
    <row r="166" spans="1:16" ht="15.6" thickTop="1" thickBot="1" x14ac:dyDescent="0.35">
      <c r="A166" s="37" t="s">
        <v>30</v>
      </c>
      <c r="B166" s="37" t="s">
        <v>447</v>
      </c>
      <c r="C166" s="2"/>
      <c r="D166" s="62" t="s">
        <v>435</v>
      </c>
      <c r="E166" s="62" t="s">
        <v>442</v>
      </c>
      <c r="F166" t="s">
        <v>311</v>
      </c>
      <c r="G166" s="2"/>
      <c r="H166" s="26">
        <v>5000000</v>
      </c>
      <c r="I166" s="26">
        <v>10000000</v>
      </c>
      <c r="J166" s="26"/>
      <c r="K166" s="26">
        <f>Table2[[#This Row],[FY23 ($ in thousands)]]*1000</f>
        <v>0</v>
      </c>
      <c r="L166" s="26">
        <f>SUM(Table2[[#This Row],[Sum of FY 2022 SFOAA Actual]],Table2[[#This Row],[Sum of FY 2022 USAA Actuals]],Table2[[#This Row],[Sum of FY 2022 AUSAA Actual]],Table2[[#This Row],[FY23 (Actuals)]])</f>
        <v>15000000</v>
      </c>
      <c r="M166" s="26">
        <f>SUM(Table2[[#This Row],[Sum of FY 2022 SFOAA Actual]],Table2[[#This Row],[Sum of FY 2022 USAA Actuals]],Table2[[#This Row],[Sum of FY 2022 AUSAA Actual]],Table2[[#This Row],[FY23 (Actuals)]])</f>
        <v>15000000</v>
      </c>
      <c r="N166" s="2" t="s">
        <v>6</v>
      </c>
      <c r="O166" s="31" t="s">
        <v>7</v>
      </c>
      <c r="P166" t="s">
        <v>219</v>
      </c>
    </row>
    <row r="167" spans="1:16" ht="15.6" hidden="1" thickTop="1" thickBot="1" x14ac:dyDescent="0.35">
      <c r="A167" t="s">
        <v>164</v>
      </c>
      <c r="B167" t="s">
        <v>164</v>
      </c>
      <c r="F167" t="s">
        <v>291</v>
      </c>
      <c r="J167" s="41">
        <v>5000</v>
      </c>
      <c r="K167" s="41">
        <f>Table2[[#This Row],[FY23 ($ in thousands)]]*1000</f>
        <v>5000000</v>
      </c>
      <c r="L167" s="26">
        <f>SUM(Table2[[#This Row],[Sum of FY 2022 SFOAA Actual]],Table2[[#This Row],[Sum of FY 2022 USAA Actuals]],Table2[[#This Row],[Sum of FY 2022 AUSAA Actual]],Table2[[#This Row],[FY23 (Actuals)]])</f>
        <v>5000000</v>
      </c>
      <c r="M167" s="26">
        <f>SUM(Table2[[#This Row],[Sum of FY 2022 SFOAA Actual]],Table2[[#This Row],[Sum of FY 2022 USAA Actuals]],Table2[[#This Row],[Sum of FY 2022 AUSAA Actual]],Table2[[#This Row],[FY23 (Actuals)]])</f>
        <v>5000000</v>
      </c>
      <c r="N167" t="s">
        <v>6</v>
      </c>
      <c r="O167" s="31" t="s">
        <v>349</v>
      </c>
      <c r="P167" t="s">
        <v>223</v>
      </c>
    </row>
    <row r="168" spans="1:16" ht="15.6" hidden="1" thickTop="1" thickBot="1" x14ac:dyDescent="0.35">
      <c r="A168" s="37" t="s">
        <v>67</v>
      </c>
      <c r="B168" s="37" t="s">
        <v>67</v>
      </c>
      <c r="C168" s="2"/>
      <c r="D168" s="2"/>
      <c r="E168" s="2"/>
      <c r="G168" s="2"/>
      <c r="H168" s="26">
        <v>1600000</v>
      </c>
      <c r="I168" s="26"/>
      <c r="J168" s="26"/>
      <c r="K168" s="26">
        <f>Table2[[#This Row],[FY23 ($ in thousands)]]*1000</f>
        <v>0</v>
      </c>
      <c r="L168" s="26">
        <f>SUM(Table2[[#This Row],[Sum of FY 2022 SFOAA Actual]],Table2[[#This Row],[Sum of FY 2022 USAA Actuals]],Table2[[#This Row],[Sum of FY 2022 AUSAA Actual]],Table2[[#This Row],[FY23 (Actuals)]])</f>
        <v>1600000</v>
      </c>
      <c r="M168" s="26">
        <f>SUM(Table2[[#This Row],[Sum of FY 2022 SFOAA Actual]],Table2[[#This Row],[Sum of FY 2022 USAA Actuals]],Table2[[#This Row],[Sum of FY 2022 AUSAA Actual]],Table2[[#This Row],[FY23 (Actuals)]])</f>
        <v>1600000</v>
      </c>
      <c r="N168" s="2" t="s">
        <v>6</v>
      </c>
      <c r="O168" s="31" t="s">
        <v>39</v>
      </c>
      <c r="P168" t="s">
        <v>219</v>
      </c>
    </row>
    <row r="169" spans="1:16" ht="15.6" hidden="1" thickTop="1" thickBot="1" x14ac:dyDescent="0.35">
      <c r="A169" s="37" t="s">
        <v>108</v>
      </c>
      <c r="B169" s="37" t="s">
        <v>108</v>
      </c>
      <c r="C169" s="2"/>
      <c r="D169" s="2"/>
      <c r="E169" s="2"/>
      <c r="F169" t="s">
        <v>303</v>
      </c>
      <c r="G169" s="2"/>
      <c r="H169" s="26">
        <v>30000000</v>
      </c>
      <c r="I169" s="26"/>
      <c r="J169" s="26"/>
      <c r="K169" s="26">
        <f>Table2[[#This Row],[FY23 ($ in thousands)]]*1000</f>
        <v>0</v>
      </c>
      <c r="L169" s="26">
        <f>SUM(Table2[[#This Row],[Sum of FY 2022 SFOAA Actual]],Table2[[#This Row],[Sum of FY 2022 USAA Actuals]],Table2[[#This Row],[Sum of FY 2022 AUSAA Actual]],Table2[[#This Row],[FY23 (Actuals)]])</f>
        <v>30000000</v>
      </c>
      <c r="M169" s="26">
        <f>SUM(Table2[[#This Row],[Sum of FY 2022 SFOAA Actual]],Table2[[#This Row],[Sum of FY 2022 USAA Actuals]],Table2[[#This Row],[Sum of FY 2022 AUSAA Actual]],Table2[[#This Row],[FY23 (Actuals)]])</f>
        <v>30000000</v>
      </c>
      <c r="N169" s="2" t="s">
        <v>101</v>
      </c>
      <c r="O169" s="2" t="s">
        <v>39</v>
      </c>
      <c r="P169" t="s">
        <v>219</v>
      </c>
    </row>
    <row r="170" spans="1:16" ht="15.6" hidden="1" thickTop="1" thickBot="1" x14ac:dyDescent="0.35">
      <c r="A170" s="37" t="s">
        <v>86</v>
      </c>
      <c r="B170" s="37" t="s">
        <v>86</v>
      </c>
      <c r="C170" s="2"/>
      <c r="D170" s="2"/>
      <c r="E170" s="2"/>
      <c r="G170" s="2"/>
      <c r="H170" s="26"/>
      <c r="I170" s="26">
        <v>3626426</v>
      </c>
      <c r="J170" s="26"/>
      <c r="K170" s="26">
        <f>Table2[[#This Row],[FY23 ($ in thousands)]]*1000</f>
        <v>0</v>
      </c>
      <c r="L170" s="26">
        <f>SUM(Table2[[#This Row],[Sum of FY 2022 SFOAA Actual]],Table2[[#This Row],[Sum of FY 2022 USAA Actuals]],Table2[[#This Row],[Sum of FY 2022 AUSAA Actual]],Table2[[#This Row],[FY23 (Actuals)]])</f>
        <v>3626426</v>
      </c>
      <c r="M170" s="26">
        <f>SUM(Table2[[#This Row],[Sum of FY 2022 SFOAA Actual]],Table2[[#This Row],[Sum of FY 2022 USAA Actuals]],Table2[[#This Row],[Sum of FY 2022 AUSAA Actual]],Table2[[#This Row],[FY23 (Actuals)]])</f>
        <v>3626426</v>
      </c>
      <c r="N170" t="s">
        <v>70</v>
      </c>
      <c r="O170" s="31" t="s">
        <v>7</v>
      </c>
      <c r="P170" t="s">
        <v>219</v>
      </c>
    </row>
    <row r="171" spans="1:16" ht="15.6" thickTop="1" thickBot="1" x14ac:dyDescent="0.35">
      <c r="A171" s="37" t="s">
        <v>31</v>
      </c>
      <c r="B171" s="37" t="s">
        <v>449</v>
      </c>
      <c r="C171" s="2"/>
      <c r="D171" s="62" t="s">
        <v>435</v>
      </c>
      <c r="E171" s="62" t="s">
        <v>439</v>
      </c>
      <c r="F171" t="s">
        <v>298</v>
      </c>
      <c r="G171" s="2"/>
      <c r="H171" s="26">
        <v>10000000</v>
      </c>
      <c r="I171" s="26">
        <v>15000000</v>
      </c>
      <c r="J171" s="26"/>
      <c r="K171" s="26">
        <f>Table2[[#This Row],[FY23 ($ in thousands)]]*1000</f>
        <v>0</v>
      </c>
      <c r="L171" s="26">
        <f>SUM(Table2[[#This Row],[Sum of FY 2022 SFOAA Actual]],Table2[[#This Row],[Sum of FY 2022 USAA Actuals]],Table2[[#This Row],[Sum of FY 2022 AUSAA Actual]],Table2[[#This Row],[FY23 (Actuals)]])</f>
        <v>25000000</v>
      </c>
      <c r="M171" s="26">
        <f>SUM(Table2[[#This Row],[Sum of FY 2022 SFOAA Actual]],Table2[[#This Row],[Sum of FY 2022 USAA Actuals]],Table2[[#This Row],[Sum of FY 2022 AUSAA Actual]],Table2[[#This Row],[FY23 (Actuals)]])</f>
        <v>25000000</v>
      </c>
      <c r="N171" s="2" t="s">
        <v>6</v>
      </c>
      <c r="O171" s="31" t="s">
        <v>7</v>
      </c>
      <c r="P171" t="s">
        <v>219</v>
      </c>
    </row>
    <row r="172" spans="1:16" ht="15.6" hidden="1" thickTop="1" thickBot="1" x14ac:dyDescent="0.35">
      <c r="A172" t="s">
        <v>154</v>
      </c>
      <c r="B172" t="s">
        <v>154</v>
      </c>
      <c r="F172" t="s">
        <v>310</v>
      </c>
      <c r="J172" s="41">
        <v>1000</v>
      </c>
      <c r="K172" s="41">
        <f>Table2[[#This Row],[FY23 ($ in thousands)]]*1000</f>
        <v>1000000</v>
      </c>
      <c r="L172" s="26">
        <f>SUM(Table2[[#This Row],[Sum of FY 2022 SFOAA Actual]],Table2[[#This Row],[Sum of FY 2022 USAA Actuals]],Table2[[#This Row],[Sum of FY 2022 AUSAA Actual]],Table2[[#This Row],[FY23 (Actuals)]])</f>
        <v>1000000</v>
      </c>
      <c r="M172" s="26">
        <f>SUM(Table2[[#This Row],[Sum of FY 2022 SFOAA Actual]],Table2[[#This Row],[Sum of FY 2022 USAA Actuals]],Table2[[#This Row],[Sum of FY 2022 AUSAA Actual]],Table2[[#This Row],[FY23 (Actuals)]])</f>
        <v>1000000</v>
      </c>
      <c r="N172" t="s">
        <v>6</v>
      </c>
      <c r="O172" t="s">
        <v>399</v>
      </c>
      <c r="P172" t="s">
        <v>223</v>
      </c>
    </row>
    <row r="173" spans="1:16" ht="15.6" hidden="1" thickTop="1" thickBot="1" x14ac:dyDescent="0.35">
      <c r="A173" s="37" t="s">
        <v>72</v>
      </c>
      <c r="B173" s="37" t="s">
        <v>72</v>
      </c>
      <c r="C173" s="2"/>
      <c r="D173" s="2"/>
      <c r="E173" s="2"/>
      <c r="G173" s="2"/>
      <c r="H173" s="26"/>
      <c r="I173" s="26">
        <v>2000000</v>
      </c>
      <c r="J173" s="26"/>
      <c r="K173" s="26">
        <f>Table2[[#This Row],[FY23 ($ in thousands)]]*1000</f>
        <v>0</v>
      </c>
      <c r="L173" s="26">
        <f>SUM(Table2[[#This Row],[Sum of FY 2022 SFOAA Actual]],Table2[[#This Row],[Sum of FY 2022 USAA Actuals]],Table2[[#This Row],[Sum of FY 2022 AUSAA Actual]],Table2[[#This Row],[FY23 (Actuals)]])</f>
        <v>2000000</v>
      </c>
      <c r="M173" s="26">
        <f>SUM(Table2[[#This Row],[Sum of FY 2022 SFOAA Actual]],Table2[[#This Row],[Sum of FY 2022 USAA Actuals]],Table2[[#This Row],[Sum of FY 2022 AUSAA Actual]],Table2[[#This Row],[FY23 (Actuals)]])</f>
        <v>2000000</v>
      </c>
      <c r="N173" t="s">
        <v>70</v>
      </c>
      <c r="O173" s="31" t="s">
        <v>71</v>
      </c>
      <c r="P173" t="s">
        <v>219</v>
      </c>
    </row>
    <row r="174" spans="1:16" ht="15.6" hidden="1" thickTop="1" thickBot="1" x14ac:dyDescent="0.35">
      <c r="A174" s="37" t="s">
        <v>87</v>
      </c>
      <c r="B174" s="37" t="s">
        <v>87</v>
      </c>
      <c r="C174" s="2"/>
      <c r="D174" s="2"/>
      <c r="E174" s="2"/>
      <c r="F174" t="s">
        <v>298</v>
      </c>
      <c r="G174" s="2"/>
      <c r="H174" s="26"/>
      <c r="I174" s="26">
        <v>2000000</v>
      </c>
      <c r="J174" s="26"/>
      <c r="K174" s="26">
        <f>Table2[[#This Row],[FY23 ($ in thousands)]]*1000</f>
        <v>0</v>
      </c>
      <c r="L174" s="26">
        <f>SUM(Table2[[#This Row],[Sum of FY 2022 SFOAA Actual]],Table2[[#This Row],[Sum of FY 2022 USAA Actuals]],Table2[[#This Row],[Sum of FY 2022 AUSAA Actual]],Table2[[#This Row],[FY23 (Actuals)]])</f>
        <v>2000000</v>
      </c>
      <c r="M174" s="26">
        <f>SUM(Table2[[#This Row],[Sum of FY 2022 SFOAA Actual]],Table2[[#This Row],[Sum of FY 2022 USAA Actuals]],Table2[[#This Row],[Sum of FY 2022 AUSAA Actual]],Table2[[#This Row],[FY23 (Actuals)]])</f>
        <v>2000000</v>
      </c>
      <c r="N174" t="s">
        <v>70</v>
      </c>
      <c r="O174" s="31" t="s">
        <v>406</v>
      </c>
      <c r="P174" t="s">
        <v>219</v>
      </c>
    </row>
    <row r="175" spans="1:16" ht="15.6" hidden="1" thickTop="1" thickBot="1" x14ac:dyDescent="0.35">
      <c r="A175" s="37" t="s">
        <v>32</v>
      </c>
      <c r="B175" s="37" t="s">
        <v>32</v>
      </c>
      <c r="C175" s="32" t="s">
        <v>230</v>
      </c>
      <c r="D175" s="32"/>
      <c r="E175" s="32"/>
      <c r="G175" s="2"/>
      <c r="H175" s="26">
        <v>500000</v>
      </c>
      <c r="I175" s="26">
        <v>5000000</v>
      </c>
      <c r="J175" s="26"/>
      <c r="K175" s="26">
        <f>Table2[[#This Row],[FY23 ($ in thousands)]]*1000</f>
        <v>0</v>
      </c>
      <c r="L175" s="26">
        <f>SUM(Table2[[#This Row],[Sum of FY 2022 SFOAA Actual]],Table2[[#This Row],[Sum of FY 2022 USAA Actuals]],Table2[[#This Row],[Sum of FY 2022 AUSAA Actual]],Table2[[#This Row],[FY23 (Actuals)]])</f>
        <v>5500000</v>
      </c>
      <c r="M175" s="26">
        <f>SUM(Table2[[#This Row],[Sum of FY 2022 SFOAA Actual]],Table2[[#This Row],[Sum of FY 2022 USAA Actuals]],Table2[[#This Row],[Sum of FY 2022 AUSAA Actual]],Table2[[#This Row],[FY23 (Actuals)]])</f>
        <v>5500000</v>
      </c>
      <c r="N175" s="2" t="s">
        <v>6</v>
      </c>
      <c r="O175" s="31" t="s">
        <v>7</v>
      </c>
      <c r="P175" t="s">
        <v>219</v>
      </c>
    </row>
    <row r="176" spans="1:16" ht="15.6" hidden="1" thickTop="1" thickBot="1" x14ac:dyDescent="0.35">
      <c r="A176" t="s">
        <v>165</v>
      </c>
      <c r="B176" t="s">
        <v>165</v>
      </c>
      <c r="F176" t="s">
        <v>291</v>
      </c>
      <c r="J176" s="41">
        <v>26250</v>
      </c>
      <c r="K176" s="41">
        <f>Table2[[#This Row],[FY23 ($ in thousands)]]*1000</f>
        <v>26250000</v>
      </c>
      <c r="L176" s="26">
        <f>SUM(Table2[[#This Row],[Sum of FY 2022 SFOAA Actual]],Table2[[#This Row],[Sum of FY 2022 USAA Actuals]],Table2[[#This Row],[Sum of FY 2022 AUSAA Actual]],Table2[[#This Row],[FY23 (Actuals)]])</f>
        <v>26250000</v>
      </c>
      <c r="M176" s="26">
        <f>SUM(Table2[[#This Row],[Sum of FY 2022 SFOAA Actual]],Table2[[#This Row],[Sum of FY 2022 USAA Actuals]],Table2[[#This Row],[Sum of FY 2022 AUSAA Actual]],Table2[[#This Row],[FY23 (Actuals)]])</f>
        <v>26250000</v>
      </c>
      <c r="N176" t="s">
        <v>6</v>
      </c>
      <c r="O176" s="31" t="s">
        <v>7</v>
      </c>
      <c r="P176" t="s">
        <v>223</v>
      </c>
    </row>
    <row r="177" spans="1:16" ht="15.6" hidden="1" thickTop="1" thickBot="1" x14ac:dyDescent="0.35">
      <c r="A177" s="37" t="s">
        <v>33</v>
      </c>
      <c r="B177" s="37" t="s">
        <v>33</v>
      </c>
      <c r="C177" s="2"/>
      <c r="D177" s="2"/>
      <c r="E177" s="2"/>
      <c r="F177" t="s">
        <v>311</v>
      </c>
      <c r="G177" s="2"/>
      <c r="H177" s="26">
        <v>15000000</v>
      </c>
      <c r="I177" s="26">
        <v>34500000</v>
      </c>
      <c r="J177" s="26"/>
      <c r="K177" s="26">
        <f>Table2[[#This Row],[FY23 ($ in thousands)]]*1000</f>
        <v>0</v>
      </c>
      <c r="L177" s="26">
        <f>SUM(Table2[[#This Row],[Sum of FY 2022 SFOAA Actual]],Table2[[#This Row],[Sum of FY 2022 USAA Actuals]],Table2[[#This Row],[Sum of FY 2022 AUSAA Actual]],Table2[[#This Row],[FY23 (Actuals)]])</f>
        <v>49500000</v>
      </c>
      <c r="M177" s="26">
        <f>SUM(Table2[[#This Row],[Sum of FY 2022 SFOAA Actual]],Table2[[#This Row],[Sum of FY 2022 USAA Actuals]],Table2[[#This Row],[Sum of FY 2022 AUSAA Actual]],Table2[[#This Row],[FY23 (Actuals)]])</f>
        <v>49500000</v>
      </c>
      <c r="N177" s="2" t="s">
        <v>6</v>
      </c>
      <c r="O177" s="31" t="s">
        <v>7</v>
      </c>
      <c r="P177" t="s">
        <v>219</v>
      </c>
    </row>
    <row r="178" spans="1:16" ht="15.6" thickTop="1" thickBot="1" x14ac:dyDescent="0.35">
      <c r="A178" s="37" t="s">
        <v>34</v>
      </c>
      <c r="B178" s="37" t="s">
        <v>450</v>
      </c>
      <c r="C178" s="2"/>
      <c r="D178" s="62" t="s">
        <v>409</v>
      </c>
      <c r="E178" s="62" t="s">
        <v>415</v>
      </c>
      <c r="F178" t="s">
        <v>298</v>
      </c>
      <c r="G178" s="2"/>
      <c r="H178" s="26">
        <v>22000000</v>
      </c>
      <c r="I178" s="26">
        <v>2500000</v>
      </c>
      <c r="J178" s="26"/>
      <c r="K178" s="26">
        <f>Table2[[#This Row],[FY23 ($ in thousands)]]*1000</f>
        <v>0</v>
      </c>
      <c r="L178" s="26">
        <f>SUM(Table2[[#This Row],[Sum of FY 2022 SFOAA Actual]],Table2[[#This Row],[Sum of FY 2022 USAA Actuals]],Table2[[#This Row],[Sum of FY 2022 AUSAA Actual]],Table2[[#This Row],[FY23 (Actuals)]])</f>
        <v>24500000</v>
      </c>
      <c r="M178" s="26">
        <f>SUM(Table2[[#This Row],[Sum of FY 2022 SFOAA Actual]],Table2[[#This Row],[Sum of FY 2022 USAA Actuals]],Table2[[#This Row],[Sum of FY 2022 AUSAA Actual]],Table2[[#This Row],[FY23 (Actuals)]])</f>
        <v>24500000</v>
      </c>
      <c r="N178" s="2" t="s">
        <v>6</v>
      </c>
      <c r="O178" s="31" t="s">
        <v>7</v>
      </c>
      <c r="P178" t="s">
        <v>219</v>
      </c>
    </row>
    <row r="179" spans="1:16" ht="15" hidden="1" thickTop="1" x14ac:dyDescent="0.3">
      <c r="A179" s="37" t="s">
        <v>88</v>
      </c>
      <c r="B179" s="37" t="s">
        <v>88</v>
      </c>
      <c r="C179" s="2"/>
      <c r="D179" s="2"/>
      <c r="E179" s="2"/>
      <c r="G179" s="2"/>
      <c r="H179" s="26"/>
      <c r="I179" s="26">
        <v>1777002</v>
      </c>
      <c r="J179" s="26"/>
      <c r="K179" s="26">
        <f>Table2[[#This Row],[FY23 ($ in thousands)]]*1000</f>
        <v>0</v>
      </c>
      <c r="L179" s="26">
        <f>SUM(Table2[[#This Row],[Sum of FY 2022 SFOAA Actual]],Table2[[#This Row],[Sum of FY 2022 USAA Actuals]],Table2[[#This Row],[Sum of FY 2022 AUSAA Actual]],Table2[[#This Row],[FY23 (Actuals)]])</f>
        <v>1777002</v>
      </c>
      <c r="M179" s="26">
        <f>SUM(Table2[[#This Row],[Sum of FY 2022 SFOAA Actual]],Table2[[#This Row],[Sum of FY 2022 USAA Actuals]],Table2[[#This Row],[Sum of FY 2022 AUSAA Actual]],Table2[[#This Row],[FY23 (Actuals)]])</f>
        <v>1777002</v>
      </c>
      <c r="N179" t="s">
        <v>70</v>
      </c>
      <c r="O179" s="31" t="s">
        <v>7</v>
      </c>
      <c r="P179" t="s">
        <v>219</v>
      </c>
    </row>
    <row r="180" spans="1:16" hidden="1" x14ac:dyDescent="0.3">
      <c r="A180" s="37" t="s">
        <v>89</v>
      </c>
      <c r="B180" s="37" t="s">
        <v>89</v>
      </c>
      <c r="C180" s="2"/>
      <c r="D180" s="2"/>
      <c r="E180" s="2"/>
      <c r="F180" t="s">
        <v>311</v>
      </c>
      <c r="G180" s="2"/>
      <c r="H180" s="26"/>
      <c r="I180" s="26">
        <v>2269625</v>
      </c>
      <c r="J180" s="26"/>
      <c r="K180" s="26">
        <f>Table2[[#This Row],[FY23 ($ in thousands)]]*1000</f>
        <v>0</v>
      </c>
      <c r="L180" s="26">
        <f>SUM(Table2[[#This Row],[Sum of FY 2022 SFOAA Actual]],Table2[[#This Row],[Sum of FY 2022 USAA Actuals]],Table2[[#This Row],[Sum of FY 2022 AUSAA Actual]],Table2[[#This Row],[FY23 (Actuals)]])</f>
        <v>2269625</v>
      </c>
      <c r="M180" s="26">
        <f>SUM(Table2[[#This Row],[Sum of FY 2022 SFOAA Actual]],Table2[[#This Row],[Sum of FY 2022 USAA Actuals]],Table2[[#This Row],[Sum of FY 2022 AUSAA Actual]],Table2[[#This Row],[FY23 (Actuals)]])</f>
        <v>2269625</v>
      </c>
      <c r="N180" t="s">
        <v>70</v>
      </c>
      <c r="O180" s="31" t="s">
        <v>7</v>
      </c>
      <c r="P180" t="s">
        <v>219</v>
      </c>
    </row>
    <row r="181" spans="1:16" hidden="1" x14ac:dyDescent="0.3">
      <c r="A181" s="37" t="s">
        <v>36</v>
      </c>
      <c r="B181" s="37" t="s">
        <v>36</v>
      </c>
      <c r="C181" s="2"/>
      <c r="D181" s="2"/>
      <c r="E181" s="2"/>
      <c r="F181" t="s">
        <v>307</v>
      </c>
      <c r="G181" s="2"/>
      <c r="H181" s="26">
        <v>1000000</v>
      </c>
      <c r="I181" s="26"/>
      <c r="J181" s="26"/>
      <c r="K181" s="26">
        <f>Table2[[#This Row],[FY23 ($ in thousands)]]*1000</f>
        <v>0</v>
      </c>
      <c r="L181" s="26">
        <f>SUM(Table2[[#This Row],[Sum of FY 2022 SFOAA Actual]],Table2[[#This Row],[Sum of FY 2022 USAA Actuals]],Table2[[#This Row],[Sum of FY 2022 AUSAA Actual]],Table2[[#This Row],[FY23 (Actuals)]])</f>
        <v>1000000</v>
      </c>
      <c r="M181" s="26">
        <f>SUM(Table2[[#This Row],[Sum of FY 2022 SFOAA Actual]],Table2[[#This Row],[Sum of FY 2022 USAA Actuals]],Table2[[#This Row],[Sum of FY 2022 AUSAA Actual]],Table2[[#This Row],[FY23 (Actuals)]])</f>
        <v>1000000</v>
      </c>
      <c r="N181" s="2" t="s">
        <v>6</v>
      </c>
      <c r="O181" s="31" t="s">
        <v>35</v>
      </c>
      <c r="P181" t="s">
        <v>219</v>
      </c>
    </row>
    <row r="182" spans="1:16" hidden="1" x14ac:dyDescent="0.3">
      <c r="A182" s="37" t="s">
        <v>74</v>
      </c>
      <c r="B182" s="37" t="s">
        <v>74</v>
      </c>
      <c r="C182" s="2"/>
      <c r="D182" s="2"/>
      <c r="E182" s="2"/>
      <c r="F182" t="s">
        <v>309</v>
      </c>
      <c r="G182" s="2"/>
      <c r="H182" s="26"/>
      <c r="I182" s="26">
        <v>1100000</v>
      </c>
      <c r="J182" s="26"/>
      <c r="K182" s="26">
        <f>Table2[[#This Row],[FY23 ($ in thousands)]]*1000</f>
        <v>0</v>
      </c>
      <c r="L182" s="26">
        <f>SUM(Table2[[#This Row],[Sum of FY 2022 SFOAA Actual]],Table2[[#This Row],[Sum of FY 2022 USAA Actuals]],Table2[[#This Row],[Sum of FY 2022 AUSAA Actual]],Table2[[#This Row],[FY23 (Actuals)]])</f>
        <v>1100000</v>
      </c>
      <c r="M182" s="26">
        <f>SUM(Table2[[#This Row],[Sum of FY 2022 SFOAA Actual]],Table2[[#This Row],[Sum of FY 2022 USAA Actuals]],Table2[[#This Row],[Sum of FY 2022 AUSAA Actual]],Table2[[#This Row],[FY23 (Actuals)]])</f>
        <v>1100000</v>
      </c>
      <c r="N182" t="s">
        <v>70</v>
      </c>
      <c r="O182" s="31" t="s">
        <v>73</v>
      </c>
      <c r="P182" t="s">
        <v>219</v>
      </c>
    </row>
    <row r="183" spans="1:16" hidden="1" x14ac:dyDescent="0.3">
      <c r="A183" t="s">
        <v>168</v>
      </c>
      <c r="B183" t="s">
        <v>168</v>
      </c>
      <c r="F183" t="s">
        <v>301</v>
      </c>
      <c r="J183" s="41">
        <v>2124</v>
      </c>
      <c r="K183" s="41">
        <f>Table2[[#This Row],[FY23 ($ in thousands)]]*1000</f>
        <v>2124000</v>
      </c>
      <c r="L183" s="26">
        <f>SUM(Table2[[#This Row],[Sum of FY 2022 SFOAA Actual]],Table2[[#This Row],[Sum of FY 2022 USAA Actuals]],Table2[[#This Row],[Sum of FY 2022 AUSAA Actual]],Table2[[#This Row],[FY23 (Actuals)]])</f>
        <v>2124000</v>
      </c>
      <c r="M183" s="26">
        <f>SUM(Table2[[#This Row],[Sum of FY 2022 SFOAA Actual]],Table2[[#This Row],[Sum of FY 2022 USAA Actuals]],Table2[[#This Row],[Sum of FY 2022 AUSAA Actual]],Table2[[#This Row],[FY23 (Actuals)]])</f>
        <v>2124000</v>
      </c>
      <c r="N183" t="s">
        <v>70</v>
      </c>
      <c r="O183" t="s">
        <v>323</v>
      </c>
      <c r="P183" t="s">
        <v>223</v>
      </c>
    </row>
    <row r="184" spans="1:16" hidden="1" x14ac:dyDescent="0.3">
      <c r="A184" t="s">
        <v>199</v>
      </c>
      <c r="B184" t="s">
        <v>199</v>
      </c>
      <c r="F184" t="s">
        <v>310</v>
      </c>
      <c r="J184" s="41">
        <v>6000</v>
      </c>
      <c r="K184" s="41">
        <f>Table2[[#This Row],[FY23 ($ in thousands)]]*1000</f>
        <v>6000000</v>
      </c>
      <c r="L184" s="26">
        <f>SUM(Table2[[#This Row],[Sum of FY 2022 SFOAA Actual]],Table2[[#This Row],[Sum of FY 2022 USAA Actuals]],Table2[[#This Row],[Sum of FY 2022 AUSAA Actual]],Table2[[#This Row],[FY23 (Actuals)]])</f>
        <v>6000000</v>
      </c>
      <c r="M184" s="26">
        <f>SUM(Table2[[#This Row],[Sum of FY 2022 SFOAA Actual]],Table2[[#This Row],[Sum of FY 2022 USAA Actuals]],Table2[[#This Row],[Sum of FY 2022 AUSAA Actual]],Table2[[#This Row],[FY23 (Actuals)]])</f>
        <v>6000000</v>
      </c>
      <c r="N184" t="s">
        <v>70</v>
      </c>
      <c r="O184" t="s">
        <v>400</v>
      </c>
      <c r="P184" t="s">
        <v>223</v>
      </c>
    </row>
    <row r="185" spans="1:16" hidden="1" x14ac:dyDescent="0.3">
      <c r="A185" s="37" t="s">
        <v>119</v>
      </c>
      <c r="B185" s="37" t="s">
        <v>119</v>
      </c>
      <c r="C185" s="2"/>
      <c r="D185" s="2"/>
      <c r="E185" s="2"/>
      <c r="F185" t="s">
        <v>310</v>
      </c>
      <c r="H185" s="26"/>
      <c r="J185" s="26">
        <v>800</v>
      </c>
      <c r="K185" s="26">
        <f>Table2[[#This Row],[FY23 ($ in thousands)]]*1000</f>
        <v>800000</v>
      </c>
      <c r="L185" s="26">
        <f>SUM(Table2[[#This Row],[Sum of FY 2022 SFOAA Actual]],Table2[[#This Row],[Sum of FY 2022 USAA Actuals]],Table2[[#This Row],[Sum of FY 2022 AUSAA Actual]],Table2[[#This Row],[FY23 (Actuals)]])</f>
        <v>800000</v>
      </c>
      <c r="M185" s="26">
        <f>SUM(Table2[[#This Row],[Sum of FY 2022 SFOAA Actual]],Table2[[#This Row],[Sum of FY 2022 USAA Actuals]],Table2[[#This Row],[Sum of FY 2022 AUSAA Actual]],Table2[[#This Row],[FY23 (Actuals)]])</f>
        <v>800000</v>
      </c>
      <c r="N185" s="2" t="s">
        <v>6</v>
      </c>
      <c r="O185" s="31" t="s">
        <v>389</v>
      </c>
      <c r="P185" t="s">
        <v>223</v>
      </c>
    </row>
    <row r="186" spans="1:16" hidden="1" x14ac:dyDescent="0.3">
      <c r="A186" t="s">
        <v>215</v>
      </c>
      <c r="B186" t="s">
        <v>215</v>
      </c>
      <c r="F186" t="s">
        <v>310</v>
      </c>
      <c r="J186" s="41">
        <v>13000</v>
      </c>
      <c r="K186" s="41">
        <f>Table2[[#This Row],[FY23 ($ in thousands)]]*1000</f>
        <v>13000000</v>
      </c>
      <c r="L186" s="26">
        <f>SUM(Table2[[#This Row],[Sum of FY 2022 SFOAA Actual]],Table2[[#This Row],[Sum of FY 2022 USAA Actuals]],Table2[[#This Row],[Sum of FY 2022 AUSAA Actual]],Table2[[#This Row],[FY23 (Actuals)]])</f>
        <v>13000000</v>
      </c>
      <c r="M186" s="26">
        <f>SUM(Table2[[#This Row],[Sum of FY 2022 SFOAA Actual]],Table2[[#This Row],[Sum of FY 2022 USAA Actuals]],Table2[[#This Row],[Sum of FY 2022 AUSAA Actual]],Table2[[#This Row],[FY23 (Actuals)]])</f>
        <v>13000000</v>
      </c>
      <c r="N186" t="s">
        <v>70</v>
      </c>
      <c r="O186" t="s">
        <v>401</v>
      </c>
      <c r="P186" t="s">
        <v>223</v>
      </c>
    </row>
    <row r="187" spans="1:16" hidden="1" x14ac:dyDescent="0.3">
      <c r="A187" t="s">
        <v>200</v>
      </c>
      <c r="B187" t="s">
        <v>200</v>
      </c>
      <c r="F187" t="s">
        <v>301</v>
      </c>
      <c r="J187" s="41">
        <v>2000</v>
      </c>
      <c r="K187" s="41">
        <f>Table2[[#This Row],[FY23 ($ in thousands)]]*1000</f>
        <v>2000000</v>
      </c>
      <c r="L187" s="26">
        <f>SUM(Table2[[#This Row],[Sum of FY 2022 SFOAA Actual]],Table2[[#This Row],[Sum of FY 2022 USAA Actuals]],Table2[[#This Row],[Sum of FY 2022 AUSAA Actual]],Table2[[#This Row],[FY23 (Actuals)]])</f>
        <v>2000000</v>
      </c>
      <c r="M187" s="26">
        <f>SUM(Table2[[#This Row],[Sum of FY 2022 SFOAA Actual]],Table2[[#This Row],[Sum of FY 2022 USAA Actuals]],Table2[[#This Row],[Sum of FY 2022 AUSAA Actual]],Table2[[#This Row],[FY23 (Actuals)]])</f>
        <v>2000000</v>
      </c>
      <c r="N187" t="s">
        <v>70</v>
      </c>
      <c r="O187" t="s">
        <v>39</v>
      </c>
      <c r="P187" t="s">
        <v>223</v>
      </c>
    </row>
    <row r="188" spans="1:16" ht="15" thickTop="1" x14ac:dyDescent="0.3"/>
  </sheetData>
  <phoneticPr fontId="9" type="noConversion"/>
  <conditionalFormatting sqref="B1:E1048576">
    <cfRule type="duplicateValues" dxfId="3" priority="2"/>
  </conditionalFormatting>
  <conditionalFormatting sqref="A1:A1048576">
    <cfRule type="duplicateValues" dxfId="0" priority="1"/>
  </conditionalFormatting>
  <pageMargins left="0.7" right="0.7" top="0.75" bottom="0.75" header="0.3" footer="0.3"/>
  <pageSetup orientation="portrait" horizontalDpi="1200" verticalDpi="1200" r:id="rId1"/>
  <headerFooter>
    <oddFooter>&amp;C_x000D_&amp;1#&amp;"Calibri"&amp;14&amp;K000000 SENSITIVE BUT UNCLASSIFIED</oddFooter>
  </headerFooter>
  <ignoredErrors>
    <ignoredError sqref="F1" listDataValidation="1"/>
  </ignoredErrors>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ECEB2B2-B0A1-438D-9C3A-EE0785FE49C5}">
          <x14:formula1>
            <xm:f>Sheet1!$C$9:$C$21</xm:f>
          </x14:formula1>
          <xm:sqref>F1:F1048576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F3AC7-1B7B-49DA-A0FD-50533E4318D7}">
  <dimension ref="A1:R8"/>
  <sheetViews>
    <sheetView workbookViewId="0">
      <selection activeCell="A9" sqref="A9"/>
    </sheetView>
  </sheetViews>
  <sheetFormatPr defaultRowHeight="14.4" x14ac:dyDescent="0.3"/>
  <cols>
    <col min="2" max="2" width="0" hidden="1" customWidth="1"/>
    <col min="6" max="9" width="0" hidden="1" customWidth="1"/>
    <col min="11" max="11" width="10.33203125" bestFit="1" customWidth="1"/>
    <col min="12" max="13" width="0" hidden="1" customWidth="1"/>
  </cols>
  <sheetData>
    <row r="1" spans="1:18" ht="40.5" customHeight="1" x14ac:dyDescent="0.3">
      <c r="A1" s="57" t="s">
        <v>2</v>
      </c>
      <c r="B1" s="38" t="s">
        <v>229</v>
      </c>
      <c r="C1" s="61" t="s">
        <v>407</v>
      </c>
      <c r="D1" s="61" t="s">
        <v>408</v>
      </c>
      <c r="E1" s="58" t="s">
        <v>304</v>
      </c>
      <c r="F1" s="39" t="s">
        <v>3</v>
      </c>
      <c r="G1" s="40" t="s">
        <v>4</v>
      </c>
      <c r="H1" s="40" t="s">
        <v>5</v>
      </c>
      <c r="I1" s="40" t="s">
        <v>317</v>
      </c>
      <c r="J1" s="59" t="s">
        <v>318</v>
      </c>
      <c r="K1" s="59" t="s">
        <v>225</v>
      </c>
      <c r="L1" s="59" t="s">
        <v>228</v>
      </c>
      <c r="M1" s="39" t="s">
        <v>216</v>
      </c>
      <c r="N1" s="58" t="s">
        <v>217</v>
      </c>
      <c r="O1" s="58" t="s">
        <v>218</v>
      </c>
      <c r="P1" s="58" t="s">
        <v>350</v>
      </c>
      <c r="Q1" s="58" t="s">
        <v>351</v>
      </c>
      <c r="R1" s="58" t="s">
        <v>418</v>
      </c>
    </row>
    <row r="2" spans="1:18" x14ac:dyDescent="0.3">
      <c r="A2" t="s">
        <v>419</v>
      </c>
      <c r="C2" t="s">
        <v>409</v>
      </c>
      <c r="D2" t="s">
        <v>420</v>
      </c>
      <c r="K2" s="63">
        <v>5000000</v>
      </c>
      <c r="N2" t="s">
        <v>7</v>
      </c>
      <c r="O2" t="s">
        <v>219</v>
      </c>
      <c r="R2" t="s">
        <v>434</v>
      </c>
    </row>
    <row r="3" spans="1:18" x14ac:dyDescent="0.3">
      <c r="A3" t="s">
        <v>421</v>
      </c>
      <c r="C3" t="s">
        <v>409</v>
      </c>
      <c r="D3" t="s">
        <v>422</v>
      </c>
      <c r="K3" s="63">
        <v>3500000</v>
      </c>
      <c r="N3" t="s">
        <v>7</v>
      </c>
      <c r="O3" t="s">
        <v>219</v>
      </c>
      <c r="R3" t="s">
        <v>434</v>
      </c>
    </row>
    <row r="4" spans="1:18" x14ac:dyDescent="0.3">
      <c r="A4" t="s">
        <v>423</v>
      </c>
      <c r="C4" t="s">
        <v>409</v>
      </c>
      <c r="D4" t="s">
        <v>424</v>
      </c>
      <c r="K4" s="63">
        <v>2000000</v>
      </c>
      <c r="N4" t="s">
        <v>7</v>
      </c>
      <c r="O4" t="s">
        <v>219</v>
      </c>
      <c r="R4" t="s">
        <v>434</v>
      </c>
    </row>
    <row r="5" spans="1:18" x14ac:dyDescent="0.3">
      <c r="A5" t="s">
        <v>425</v>
      </c>
      <c r="C5" t="s">
        <v>409</v>
      </c>
      <c r="D5" t="s">
        <v>426</v>
      </c>
      <c r="K5" s="63">
        <v>1500000</v>
      </c>
      <c r="N5" t="s">
        <v>384</v>
      </c>
      <c r="O5" t="s">
        <v>219</v>
      </c>
      <c r="R5" t="s">
        <v>434</v>
      </c>
    </row>
    <row r="6" spans="1:18" x14ac:dyDescent="0.3">
      <c r="A6" t="s">
        <v>427</v>
      </c>
      <c r="C6" t="s">
        <v>409</v>
      </c>
      <c r="D6" t="s">
        <v>428</v>
      </c>
      <c r="K6" s="63">
        <v>2000000</v>
      </c>
      <c r="N6" t="s">
        <v>384</v>
      </c>
      <c r="O6" t="s">
        <v>219</v>
      </c>
      <c r="R6" t="s">
        <v>434</v>
      </c>
    </row>
    <row r="7" spans="1:18" x14ac:dyDescent="0.3">
      <c r="A7" t="s">
        <v>429</v>
      </c>
      <c r="C7" t="s">
        <v>409</v>
      </c>
      <c r="D7" t="s">
        <v>430</v>
      </c>
      <c r="K7" s="63">
        <v>2000000</v>
      </c>
      <c r="N7" t="s">
        <v>384</v>
      </c>
      <c r="O7" t="s">
        <v>219</v>
      </c>
      <c r="R7" t="s">
        <v>434</v>
      </c>
    </row>
    <row r="8" spans="1:18" x14ac:dyDescent="0.3">
      <c r="A8" t="s">
        <v>431</v>
      </c>
      <c r="C8" t="s">
        <v>409</v>
      </c>
      <c r="D8" t="s">
        <v>432</v>
      </c>
      <c r="K8" s="63">
        <v>4000000</v>
      </c>
      <c r="N8" t="s">
        <v>7</v>
      </c>
      <c r="O8" t="s">
        <v>219</v>
      </c>
      <c r="R8" t="s">
        <v>434</v>
      </c>
    </row>
  </sheetData>
  <phoneticPr fontId="9" type="noConversion"/>
  <conditionalFormatting sqref="A1:D1">
    <cfRule type="duplicateValues" dxfId="2"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DEBE4AE-BD10-41F0-B594-849E81E65919}">
          <x14:formula1>
            <xm:f>Sheet1!$C$9:$C$21</xm:f>
          </x14:formula1>
          <xm:sqref>E1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199E-21A4-4FCD-A339-A93035518F0F}">
  <dimension ref="A1:B18"/>
  <sheetViews>
    <sheetView workbookViewId="0">
      <selection activeCell="A20" sqref="A20"/>
    </sheetView>
  </sheetViews>
  <sheetFormatPr defaultRowHeight="14.4" x14ac:dyDescent="0.3"/>
  <cols>
    <col min="1" max="1" width="109.6640625" bestFit="1" customWidth="1"/>
  </cols>
  <sheetData>
    <row r="1" spans="1:2" x14ac:dyDescent="0.3">
      <c r="A1" s="48"/>
      <c r="B1" t="str">
        <f>"MD "&amp;A1</f>
        <v xml:space="preserve">MD </v>
      </c>
    </row>
    <row r="2" spans="1:2" x14ac:dyDescent="0.3">
      <c r="A2" s="37"/>
      <c r="B2" t="str">
        <f t="shared" ref="B2:B18" si="0">"MD "&amp;A2</f>
        <v xml:space="preserve">MD </v>
      </c>
    </row>
    <row r="3" spans="1:2" x14ac:dyDescent="0.3">
      <c r="A3" s="48"/>
      <c r="B3" t="str">
        <f t="shared" si="0"/>
        <v xml:space="preserve">MD </v>
      </c>
    </row>
    <row r="4" spans="1:2" x14ac:dyDescent="0.3">
      <c r="B4" t="str">
        <f t="shared" si="0"/>
        <v xml:space="preserve">MD </v>
      </c>
    </row>
    <row r="5" spans="1:2" x14ac:dyDescent="0.3">
      <c r="A5" s="51"/>
      <c r="B5" t="str">
        <f t="shared" si="0"/>
        <v xml:space="preserve">MD </v>
      </c>
    </row>
    <row r="6" spans="1:2" x14ac:dyDescent="0.3">
      <c r="B6" t="str">
        <f t="shared" si="0"/>
        <v xml:space="preserve">MD </v>
      </c>
    </row>
    <row r="7" spans="1:2" x14ac:dyDescent="0.3">
      <c r="B7" t="str">
        <f t="shared" si="0"/>
        <v xml:space="preserve">MD </v>
      </c>
    </row>
    <row r="8" spans="1:2" x14ac:dyDescent="0.3">
      <c r="B8" t="str">
        <f t="shared" si="0"/>
        <v xml:space="preserve">MD </v>
      </c>
    </row>
    <row r="9" spans="1:2" x14ac:dyDescent="0.3">
      <c r="B9" t="str">
        <f t="shared" si="0"/>
        <v xml:space="preserve">MD </v>
      </c>
    </row>
    <row r="10" spans="1:2" x14ac:dyDescent="0.3">
      <c r="B10" t="str">
        <f t="shared" si="0"/>
        <v xml:space="preserve">MD </v>
      </c>
    </row>
    <row r="11" spans="1:2" x14ac:dyDescent="0.3">
      <c r="B11" t="str">
        <f t="shared" si="0"/>
        <v xml:space="preserve">MD </v>
      </c>
    </row>
    <row r="12" spans="1:2" x14ac:dyDescent="0.3">
      <c r="B12" t="str">
        <f t="shared" si="0"/>
        <v xml:space="preserve">MD </v>
      </c>
    </row>
    <row r="13" spans="1:2" x14ac:dyDescent="0.3">
      <c r="B13" t="str">
        <f t="shared" si="0"/>
        <v xml:space="preserve">MD </v>
      </c>
    </row>
    <row r="14" spans="1:2" x14ac:dyDescent="0.3">
      <c r="B14" t="str">
        <f t="shared" si="0"/>
        <v xml:space="preserve">MD </v>
      </c>
    </row>
    <row r="15" spans="1:2" x14ac:dyDescent="0.3">
      <c r="B15" t="str">
        <f t="shared" si="0"/>
        <v xml:space="preserve">MD </v>
      </c>
    </row>
    <row r="16" spans="1:2" x14ac:dyDescent="0.3">
      <c r="B16" t="str">
        <f t="shared" si="0"/>
        <v xml:space="preserve">MD </v>
      </c>
    </row>
    <row r="17" spans="2:2" x14ac:dyDescent="0.3">
      <c r="B17" t="str">
        <f t="shared" si="0"/>
        <v xml:space="preserve">MD </v>
      </c>
    </row>
    <row r="18" spans="2:2" x14ac:dyDescent="0.3">
      <c r="B18" t="str">
        <f t="shared" si="0"/>
        <v xml:space="preserve">MD </v>
      </c>
    </row>
  </sheetData>
  <conditionalFormatting sqref="A1:A5">
    <cfRule type="duplicateValues" dxfId="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7A43F-92C0-4821-9268-8D60A1B01DD4}">
  <dimension ref="A1:H9"/>
  <sheetViews>
    <sheetView workbookViewId="0">
      <selection activeCell="D14" sqref="D14"/>
    </sheetView>
  </sheetViews>
  <sheetFormatPr defaultRowHeight="14.4" x14ac:dyDescent="0.3"/>
  <cols>
    <col min="1" max="1" width="24.33203125" customWidth="1"/>
    <col min="2" max="2" width="21.44140625" bestFit="1" customWidth="1"/>
    <col min="3" max="3" width="15.5546875" bestFit="1" customWidth="1"/>
    <col min="4" max="4" width="15.44140625" bestFit="1" customWidth="1"/>
    <col min="5" max="5" width="21.88671875" bestFit="1" customWidth="1"/>
  </cols>
  <sheetData>
    <row r="1" spans="1:8" x14ac:dyDescent="0.3">
      <c r="A1" t="s">
        <v>217</v>
      </c>
      <c r="B1" t="s">
        <v>325</v>
      </c>
      <c r="C1" t="s">
        <v>329</v>
      </c>
      <c r="D1" t="s">
        <v>326</v>
      </c>
      <c r="E1" t="s">
        <v>327</v>
      </c>
      <c r="F1" t="s">
        <v>328</v>
      </c>
      <c r="G1" t="s">
        <v>330</v>
      </c>
      <c r="H1" t="s">
        <v>340</v>
      </c>
    </row>
    <row r="2" spans="1:8" x14ac:dyDescent="0.3">
      <c r="A2" t="s">
        <v>334</v>
      </c>
      <c r="B2" t="s">
        <v>333</v>
      </c>
      <c r="C2" t="s">
        <v>335</v>
      </c>
      <c r="D2" s="45" t="s">
        <v>331</v>
      </c>
      <c r="E2" s="47" t="s">
        <v>341</v>
      </c>
    </row>
    <row r="3" spans="1:8" x14ac:dyDescent="0.3">
      <c r="B3" s="46" t="s">
        <v>333</v>
      </c>
      <c r="C3" t="s">
        <v>335</v>
      </c>
      <c r="D3" t="s">
        <v>332</v>
      </c>
      <c r="E3" s="47" t="s">
        <v>342</v>
      </c>
    </row>
    <row r="4" spans="1:8" x14ac:dyDescent="0.3">
      <c r="A4" t="s">
        <v>338</v>
      </c>
      <c r="C4" t="s">
        <v>337</v>
      </c>
      <c r="D4" t="s">
        <v>336</v>
      </c>
      <c r="E4" s="47" t="s">
        <v>339</v>
      </c>
      <c r="H4" t="s">
        <v>375</v>
      </c>
    </row>
    <row r="5" spans="1:8" x14ac:dyDescent="0.3">
      <c r="A5" t="s">
        <v>334</v>
      </c>
      <c r="B5" t="s">
        <v>365</v>
      </c>
      <c r="C5" t="s">
        <v>335</v>
      </c>
      <c r="D5" t="s">
        <v>367</v>
      </c>
      <c r="E5" s="54" t="s">
        <v>366</v>
      </c>
    </row>
    <row r="6" spans="1:8" x14ac:dyDescent="0.3">
      <c r="A6" t="s">
        <v>334</v>
      </c>
      <c r="B6" t="s">
        <v>365</v>
      </c>
      <c r="C6" t="s">
        <v>335</v>
      </c>
      <c r="D6" s="45" t="s">
        <v>369</v>
      </c>
      <c r="E6" s="54" t="s">
        <v>368</v>
      </c>
    </row>
    <row r="7" spans="1:8" x14ac:dyDescent="0.3">
      <c r="A7" t="s">
        <v>334</v>
      </c>
      <c r="B7" s="46" t="s">
        <v>370</v>
      </c>
      <c r="C7" t="s">
        <v>335</v>
      </c>
      <c r="D7" s="55" t="s">
        <v>371</v>
      </c>
      <c r="E7" s="54" t="s">
        <v>372</v>
      </c>
    </row>
    <row r="8" spans="1:8" x14ac:dyDescent="0.3">
      <c r="A8" t="s">
        <v>334</v>
      </c>
      <c r="B8" s="46" t="s">
        <v>370</v>
      </c>
      <c r="D8" s="56" t="s">
        <v>373</v>
      </c>
      <c r="E8" s="47" t="s">
        <v>374</v>
      </c>
    </row>
    <row r="9" spans="1:8" x14ac:dyDescent="0.3">
      <c r="A9" t="s">
        <v>334</v>
      </c>
    </row>
  </sheetData>
  <hyperlinks>
    <hyperlink ref="E4" r:id="rId1" xr:uid="{757345DD-1DA4-46B9-B7E3-9F4384F8FC67}"/>
    <hyperlink ref="E2" r:id="rId2" xr:uid="{C083DBD9-CA1F-4340-9715-2813D9DAC6E8}"/>
    <hyperlink ref="E3" r:id="rId3" xr:uid="{1525E35F-1B51-4E68-A92C-0BAC96C2A5DF}"/>
    <hyperlink ref="E5" r:id="rId4" display="mailto:boevingsr@state.gov" xr:uid="{671F67D3-6A33-44CB-ABA1-29C29716F3A4}"/>
    <hyperlink ref="E6" r:id="rId5" display="mailto:pigmanr@state.gov" xr:uid="{C1140932-B4C3-4083-BB59-11F3CCDE3C39}"/>
    <hyperlink ref="E7" r:id="rId6" display="mailto:bouldinme@state.gov" xr:uid="{98EEA05C-76A6-442F-8454-53506EE51D14}"/>
    <hyperlink ref="E8" r:id="rId7" display="mailto:reidymk@state.gov" xr:uid="{8A6B93A8-D304-4D14-8EF6-E426BE78A09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F497-580F-4C1D-9BE4-67258BB12C1D}">
  <dimension ref="A1:E57"/>
  <sheetViews>
    <sheetView topLeftCell="B1" workbookViewId="0">
      <selection activeCell="C16" sqref="C16"/>
    </sheetView>
  </sheetViews>
  <sheetFormatPr defaultRowHeight="14.4" x14ac:dyDescent="0.3"/>
  <cols>
    <col min="1" max="1" width="160.88671875" bestFit="1" customWidth="1"/>
    <col min="2" max="2" width="44.6640625" bestFit="1" customWidth="1"/>
    <col min="3" max="3" width="42.33203125" customWidth="1"/>
    <col min="4" max="4" width="42.6640625" customWidth="1"/>
    <col min="5" max="5" width="17.33203125" customWidth="1"/>
  </cols>
  <sheetData>
    <row r="1" spans="1:5" x14ac:dyDescent="0.3">
      <c r="A1" t="s">
        <v>227</v>
      </c>
    </row>
    <row r="2" spans="1:5" x14ac:dyDescent="0.3">
      <c r="A2" t="s">
        <v>232</v>
      </c>
    </row>
    <row r="3" spans="1:5" x14ac:dyDescent="0.3">
      <c r="A3" t="s">
        <v>233</v>
      </c>
    </row>
    <row r="4" spans="1:5" x14ac:dyDescent="0.3">
      <c r="A4" t="s">
        <v>234</v>
      </c>
    </row>
    <row r="5" spans="1:5" x14ac:dyDescent="0.3">
      <c r="A5" t="s">
        <v>235</v>
      </c>
    </row>
    <row r="6" spans="1:5" x14ac:dyDescent="0.3">
      <c r="A6" t="s">
        <v>236</v>
      </c>
    </row>
    <row r="7" spans="1:5" x14ac:dyDescent="0.3">
      <c r="A7" t="s">
        <v>237</v>
      </c>
    </row>
    <row r="8" spans="1:5" x14ac:dyDescent="0.3">
      <c r="A8" t="s">
        <v>238</v>
      </c>
      <c r="B8" t="s">
        <v>287</v>
      </c>
      <c r="C8" t="s">
        <v>300</v>
      </c>
      <c r="D8" t="s">
        <v>322</v>
      </c>
      <c r="E8" t="s">
        <v>312</v>
      </c>
    </row>
    <row r="9" spans="1:5" x14ac:dyDescent="0.3">
      <c r="A9" t="s">
        <v>239</v>
      </c>
      <c r="B9" t="s">
        <v>288</v>
      </c>
      <c r="C9" t="s">
        <v>301</v>
      </c>
      <c r="D9" t="str">
        <f>"MD "&amp;LOE[[#This Row],[Lines of Effort]]</f>
        <v>MD Governance</v>
      </c>
      <c r="E9" t="s">
        <v>313</v>
      </c>
    </row>
    <row r="10" spans="1:5" x14ac:dyDescent="0.3">
      <c r="A10" t="s">
        <v>240</v>
      </c>
      <c r="B10" t="s">
        <v>289</v>
      </c>
      <c r="C10" t="s">
        <v>302</v>
      </c>
      <c r="D10" t="str">
        <f>"MD "&amp;LOE[[#This Row],[Lines of Effort]]</f>
        <v>MD Economic</v>
      </c>
      <c r="E10" t="s">
        <v>301</v>
      </c>
    </row>
    <row r="11" spans="1:5" x14ac:dyDescent="0.3">
      <c r="A11" t="s">
        <v>241</v>
      </c>
      <c r="B11" t="s">
        <v>290</v>
      </c>
      <c r="C11" t="s">
        <v>309</v>
      </c>
      <c r="D11" t="str">
        <f>"MD "&amp;LOE[[#This Row],[Lines of Effort]]</f>
        <v>MD Environment, climate adaptation and natural resources</v>
      </c>
      <c r="E11" t="s">
        <v>302</v>
      </c>
    </row>
    <row r="12" spans="1:5" x14ac:dyDescent="0.3">
      <c r="A12" t="s">
        <v>242</v>
      </c>
      <c r="B12" t="s">
        <v>288</v>
      </c>
      <c r="C12" t="s">
        <v>288</v>
      </c>
      <c r="D12" t="str">
        <f>"MD "&amp;LOE[[#This Row],[Lines of Effort]]</f>
        <v>MD Energy</v>
      </c>
      <c r="E12" t="s">
        <v>288</v>
      </c>
    </row>
    <row r="13" spans="1:5" x14ac:dyDescent="0.3">
      <c r="A13" t="s">
        <v>243</v>
      </c>
      <c r="B13" t="s">
        <v>299</v>
      </c>
      <c r="C13" t="s">
        <v>310</v>
      </c>
      <c r="D13" t="str">
        <f>"MD "&amp;LOE[[#This Row],[Lines of Effort]]</f>
        <v>MD Justice and rights of war victims</v>
      </c>
      <c r="E13" t="s">
        <v>314</v>
      </c>
    </row>
    <row r="14" spans="1:5" x14ac:dyDescent="0.3">
      <c r="A14" t="s">
        <v>244</v>
      </c>
      <c r="B14" t="s">
        <v>291</v>
      </c>
      <c r="C14" t="s">
        <v>311</v>
      </c>
      <c r="D14" t="str">
        <f>"MD "&amp;LOE[[#This Row],[Lines of Effort]]</f>
        <v xml:space="preserve">MD Anti-corruption and rule of law </v>
      </c>
      <c r="E14" t="s">
        <v>315</v>
      </c>
    </row>
    <row r="15" spans="1:5" x14ac:dyDescent="0.3">
      <c r="A15" t="s">
        <v>245</v>
      </c>
      <c r="B15" t="s">
        <v>292</v>
      </c>
      <c r="C15" t="s">
        <v>303</v>
      </c>
      <c r="D15" t="str">
        <f>"MD "&amp;LOE[[#This Row],[Lines of Effort]]</f>
        <v>MD Security - Civil</v>
      </c>
      <c r="E15" t="s">
        <v>316</v>
      </c>
    </row>
    <row r="16" spans="1:5" x14ac:dyDescent="0.3">
      <c r="A16" t="s">
        <v>246</v>
      </c>
      <c r="B16" t="s">
        <v>293</v>
      </c>
      <c r="C16" t="s">
        <v>298</v>
      </c>
      <c r="D16" t="str">
        <f>"MD "&amp;LOE[[#This Row],[Lines of Effort]]</f>
        <v>MD Media and civil society</v>
      </c>
    </row>
    <row r="17" spans="1:4" x14ac:dyDescent="0.3">
      <c r="A17" t="s">
        <v>247</v>
      </c>
      <c r="B17" t="s">
        <v>294</v>
      </c>
      <c r="C17" t="s">
        <v>306</v>
      </c>
      <c r="D17" t="str">
        <f>"MD "&amp;LOE[[#This Row],[Lines of Effort]]</f>
        <v>MD Infrastructure</v>
      </c>
    </row>
    <row r="18" spans="1:4" x14ac:dyDescent="0.3">
      <c r="A18" t="s">
        <v>248</v>
      </c>
      <c r="B18" t="s">
        <v>295</v>
      </c>
      <c r="C18" t="s">
        <v>307</v>
      </c>
      <c r="D18" t="str">
        <f>"MD "&amp;LOE[[#This Row],[Lines of Effort]]</f>
        <v>MD Food security</v>
      </c>
    </row>
    <row r="19" spans="1:4" x14ac:dyDescent="0.3">
      <c r="A19" t="s">
        <v>249</v>
      </c>
      <c r="B19" t="s">
        <v>296</v>
      </c>
      <c r="C19" t="s">
        <v>308</v>
      </c>
      <c r="D19" t="str">
        <f>"MD "&amp;LOE[[#This Row],[Lines of Effort]]</f>
        <v>MD Health</v>
      </c>
    </row>
    <row r="20" spans="1:4" x14ac:dyDescent="0.3">
      <c r="A20" t="s">
        <v>250</v>
      </c>
      <c r="B20" t="s">
        <v>297</v>
      </c>
      <c r="C20" t="s">
        <v>291</v>
      </c>
      <c r="D20" t="str">
        <f>"MD "&amp;LOE[[#This Row],[Lines of Effort]]</f>
        <v>MD Cybersecurity</v>
      </c>
    </row>
    <row r="21" spans="1:4" x14ac:dyDescent="0.3">
      <c r="A21" t="s">
        <v>251</v>
      </c>
      <c r="B21" t="s">
        <v>298</v>
      </c>
      <c r="C21" t="s">
        <v>316</v>
      </c>
      <c r="D21" t="str">
        <f>"MD "&amp;LOE[[#This Row],[Lines of Effort]]</f>
        <v>MD Democracy</v>
      </c>
    </row>
    <row r="22" spans="1:4" x14ac:dyDescent="0.3">
      <c r="A22" t="s">
        <v>252</v>
      </c>
    </row>
    <row r="23" spans="1:4" x14ac:dyDescent="0.3">
      <c r="A23" t="s">
        <v>253</v>
      </c>
    </row>
    <row r="24" spans="1:4" x14ac:dyDescent="0.3">
      <c r="A24" t="s">
        <v>254</v>
      </c>
    </row>
    <row r="25" spans="1:4" x14ac:dyDescent="0.3">
      <c r="A25" t="s">
        <v>255</v>
      </c>
    </row>
    <row r="26" spans="1:4" x14ac:dyDescent="0.3">
      <c r="A26" t="s">
        <v>256</v>
      </c>
    </row>
    <row r="27" spans="1:4" x14ac:dyDescent="0.3">
      <c r="A27" t="s">
        <v>257</v>
      </c>
    </row>
    <row r="28" spans="1:4" x14ac:dyDescent="0.3">
      <c r="A28" t="s">
        <v>258</v>
      </c>
    </row>
    <row r="29" spans="1:4" x14ac:dyDescent="0.3">
      <c r="A29" t="s">
        <v>259</v>
      </c>
    </row>
    <row r="30" spans="1:4" x14ac:dyDescent="0.3">
      <c r="A30" t="s">
        <v>260</v>
      </c>
    </row>
    <row r="31" spans="1:4" x14ac:dyDescent="0.3">
      <c r="A31" t="s">
        <v>234</v>
      </c>
    </row>
    <row r="32" spans="1:4" x14ac:dyDescent="0.3">
      <c r="A32" t="s">
        <v>261</v>
      </c>
    </row>
    <row r="33" spans="1:1" x14ac:dyDescent="0.3">
      <c r="A33" t="s">
        <v>262</v>
      </c>
    </row>
    <row r="34" spans="1:1" x14ac:dyDescent="0.3">
      <c r="A34" t="s">
        <v>263</v>
      </c>
    </row>
    <row r="35" spans="1:1" x14ac:dyDescent="0.3">
      <c r="A35" t="s">
        <v>264</v>
      </c>
    </row>
    <row r="36" spans="1:1" x14ac:dyDescent="0.3">
      <c r="A36" t="s">
        <v>265</v>
      </c>
    </row>
    <row r="37" spans="1:1" x14ac:dyDescent="0.3">
      <c r="A37" t="s">
        <v>266</v>
      </c>
    </row>
    <row r="38" spans="1:1" x14ac:dyDescent="0.3">
      <c r="A38" t="s">
        <v>267</v>
      </c>
    </row>
    <row r="39" spans="1:1" x14ac:dyDescent="0.3">
      <c r="A39" t="s">
        <v>268</v>
      </c>
    </row>
    <row r="40" spans="1:1" x14ac:dyDescent="0.3">
      <c r="A40" t="s">
        <v>269</v>
      </c>
    </row>
    <row r="41" spans="1:1" x14ac:dyDescent="0.3">
      <c r="A41" t="s">
        <v>270</v>
      </c>
    </row>
    <row r="42" spans="1:1" x14ac:dyDescent="0.3">
      <c r="A42" t="s">
        <v>271</v>
      </c>
    </row>
    <row r="43" spans="1:1" x14ac:dyDescent="0.3">
      <c r="A43" t="s">
        <v>272</v>
      </c>
    </row>
    <row r="44" spans="1:1" x14ac:dyDescent="0.3">
      <c r="A44" t="s">
        <v>273</v>
      </c>
    </row>
    <row r="45" spans="1:1" x14ac:dyDescent="0.3">
      <c r="A45" t="s">
        <v>274</v>
      </c>
    </row>
    <row r="46" spans="1:1" x14ac:dyDescent="0.3">
      <c r="A46" t="s">
        <v>275</v>
      </c>
    </row>
    <row r="47" spans="1:1" x14ac:dyDescent="0.3">
      <c r="A47" t="s">
        <v>276</v>
      </c>
    </row>
    <row r="48" spans="1:1" x14ac:dyDescent="0.3">
      <c r="A48" t="s">
        <v>277</v>
      </c>
    </row>
    <row r="49" spans="1:1" x14ac:dyDescent="0.3">
      <c r="A49" t="s">
        <v>278</v>
      </c>
    </row>
    <row r="50" spans="1:1" x14ac:dyDescent="0.3">
      <c r="A50" t="s">
        <v>279</v>
      </c>
    </row>
    <row r="51" spans="1:1" x14ac:dyDescent="0.3">
      <c r="A51" t="s">
        <v>280</v>
      </c>
    </row>
    <row r="52" spans="1:1" x14ac:dyDescent="0.3">
      <c r="A52" t="s">
        <v>281</v>
      </c>
    </row>
    <row r="53" spans="1:1" x14ac:dyDescent="0.3">
      <c r="A53" t="s">
        <v>282</v>
      </c>
    </row>
    <row r="54" spans="1:1" x14ac:dyDescent="0.3">
      <c r="A54" t="s">
        <v>283</v>
      </c>
    </row>
    <row r="55" spans="1:1" x14ac:dyDescent="0.3">
      <c r="A55" t="s">
        <v>284</v>
      </c>
    </row>
    <row r="56" spans="1:1" x14ac:dyDescent="0.3">
      <c r="A56" t="s">
        <v>285</v>
      </c>
    </row>
    <row r="57" spans="1:1" x14ac:dyDescent="0.3">
      <c r="A57" t="s">
        <v>286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009D27F229A34C9FAFCA8E525D21BD" ma:contentTypeVersion="8" ma:contentTypeDescription="Create a new document." ma:contentTypeScope="" ma:versionID="57945f36cd2a9f0203c09f176b6d703d">
  <xsd:schema xmlns:xsd="http://www.w3.org/2001/XMLSchema" xmlns:xs="http://www.w3.org/2001/XMLSchema" xmlns:p="http://schemas.microsoft.com/office/2006/metadata/properties" xmlns:ns2="46d26a0d-eb2d-401d-af85-588c338ec5f0" xmlns:ns3="1279a6c6-08d9-4688-b4ff-1b14e2ac90f6" targetNamespace="http://schemas.microsoft.com/office/2006/metadata/properties" ma:root="true" ma:fieldsID="9eeda843bb61e30460f0f5183798cbd9" ns2:_="" ns3:_="">
    <xsd:import namespace="46d26a0d-eb2d-401d-af85-588c338ec5f0"/>
    <xsd:import namespace="1279a6c6-08d9-4688-b4ff-1b14e2ac90f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d26a0d-eb2d-401d-af85-588c338ec5f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79a6c6-08d9-4688-b4ff-1b14e2ac90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d26a0d-eb2d-401d-af85-588c338ec5f0">
      <UserInfo>
        <DisplayName>Solorio, Michelle</DisplayName>
        <AccountId>152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489ED7-77E7-4EDC-A082-5FEC8179A7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d26a0d-eb2d-401d-af85-588c338ec5f0"/>
    <ds:schemaRef ds:uri="1279a6c6-08d9-4688-b4ff-1b14e2ac90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EC6972-5BA0-4D37-8485-82EC987AB6BC}">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1279a6c6-08d9-4688-b4ff-1b14e2ac90f6"/>
    <ds:schemaRef ds:uri="46d26a0d-eb2d-401d-af85-588c338ec5f0"/>
    <ds:schemaRef ds:uri="http://www.w3.org/XML/1998/namespace"/>
  </ds:schemaRefs>
</ds:datastoreItem>
</file>

<file path=customXml/itemProps3.xml><?xml version="1.0" encoding="utf-8"?>
<ds:datastoreItem xmlns:ds="http://schemas.openxmlformats.org/officeDocument/2006/customXml" ds:itemID="{8D5AA33F-09FB-4D48-90D3-23685CB0B0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FY22</vt:lpstr>
      <vt:lpstr>FY23</vt:lpstr>
      <vt:lpstr>Pivot</vt:lpstr>
      <vt:lpstr>Combined</vt:lpstr>
      <vt:lpstr>Combined Funding</vt:lpstr>
      <vt:lpstr>MLS Notes</vt:lpstr>
      <vt:lpstr>scratch</vt:lpstr>
      <vt:lpstr>Points of Contact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Hinkle, David</dc:creator>
  <cp:keywords/>
  <dc:description/>
  <cp:lastModifiedBy>Killian, Dan</cp:lastModifiedBy>
  <cp:revision/>
  <dcterms:created xsi:type="dcterms:W3CDTF">2023-06-28T12:08:13Z</dcterms:created>
  <dcterms:modified xsi:type="dcterms:W3CDTF">2023-08-21T17:55:13Z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0x0101001C009D27F229A34C9FAFCA8E525D21BD</vt:lpwstr>
  </property>
  <property fmtid="{D5CDD505-2E9C-101B-9397-08002B2CF9AE}" pid="3" name="MSIP_Label_0d3cdd76-ed86-4455-8be3-c27733367ace_Enabled">
    <vt:lpwstr>true</vt:lpwstr>
  </property>
  <property fmtid="{D5CDD505-2E9C-101B-9397-08002B2CF9AE}" pid="4" name="MSIP_Label_0d3cdd76-ed86-4455-8be3-c27733367ace_SetDate">
    <vt:lpwstr>2023-06-28T12:08:24Z</vt:lpwstr>
  </property>
  <property fmtid="{D5CDD505-2E9C-101B-9397-08002B2CF9AE}" pid="5" name="MSIP_Label_0d3cdd76-ed86-4455-8be3-c27733367ace_Method">
    <vt:lpwstr>Privileged</vt:lpwstr>
  </property>
  <property fmtid="{D5CDD505-2E9C-101B-9397-08002B2CF9AE}" pid="6" name="MSIP_Label_0d3cdd76-ed86-4455-8be3-c27733367ace_Name">
    <vt:lpwstr>0d3cdd76-ed86-4455-8be3-c27733367ace</vt:lpwstr>
  </property>
  <property fmtid="{D5CDD505-2E9C-101B-9397-08002B2CF9AE}" pid="7" name="MSIP_Label_0d3cdd76-ed86-4455-8be3-c27733367ace_SiteId">
    <vt:lpwstr>66cf5074-5afe-48d1-a691-a12b2121f44b</vt:lpwstr>
  </property>
  <property fmtid="{D5CDD505-2E9C-101B-9397-08002B2CF9AE}" pid="8" name="MSIP_Label_0d3cdd76-ed86-4455-8be3-c27733367ace_ActionId">
    <vt:lpwstr>a2ce503a-36d4-4ee1-8e4b-e3e9204ef236</vt:lpwstr>
  </property>
  <property fmtid="{D5CDD505-2E9C-101B-9397-08002B2CF9AE}" pid="9" name="MSIP_Label_0d3cdd76-ed86-4455-8be3-c27733367ace_ContentBits">
    <vt:lpwstr>2</vt:lpwstr>
  </property>
</Properties>
</file>