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ermunt\Dropbox\minor2020-2021\"/>
    </mc:Choice>
  </mc:AlternateContent>
  <xr:revisionPtr revIDLastSave="0" documentId="13_ncr:1_{B4AA12BF-7C46-4901-9E8D-ADD447CD92F0}" xr6:coauthVersionLast="47" xr6:coauthVersionMax="47" xr10:uidLastSave="{00000000-0000-0000-0000-000000000000}"/>
  <bookViews>
    <workbookView xWindow="570" yWindow="50" windowWidth="19200" windowHeight="9760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Sheet1!$B$15:$B$18,Sheet1!$C$16:$C$18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Sheet1!$B$15:$B$18</definedName>
    <definedName name="solver_lhs2" localSheetId="0" hidden="1">Sheet1!$B$15:$B$18</definedName>
    <definedName name="solver_lhs3" localSheetId="0" hidden="1">Sheet1!$C$16:$C$18</definedName>
    <definedName name="solver_lhs4" localSheetId="0" hidden="1">Sheet1!$C$16:$C$18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Sheet1!$L$11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G3" i="1"/>
  <c r="G4" i="1"/>
  <c r="H3" i="1"/>
  <c r="D11" i="1"/>
  <c r="E8" i="1" s="1"/>
  <c r="H10" i="1"/>
  <c r="H9" i="1"/>
  <c r="H8" i="1"/>
  <c r="H7" i="1"/>
  <c r="H6" i="1"/>
  <c r="H5" i="1"/>
  <c r="H4" i="1"/>
  <c r="G10" i="1"/>
  <c r="G9" i="1"/>
  <c r="G8" i="1"/>
  <c r="G7" i="1"/>
  <c r="G6" i="1"/>
  <c r="G5" i="1"/>
  <c r="I4" i="1" l="1"/>
  <c r="J4" i="1" s="1"/>
  <c r="I8" i="1"/>
  <c r="J8" i="1" s="1"/>
  <c r="E5" i="1"/>
  <c r="E9" i="1"/>
  <c r="E3" i="1"/>
  <c r="I3" i="1"/>
  <c r="E6" i="1"/>
  <c r="E10" i="1"/>
  <c r="I5" i="1"/>
  <c r="N5" i="1" s="1"/>
  <c r="I9" i="1"/>
  <c r="N9" i="1" s="1"/>
  <c r="I6" i="1"/>
  <c r="I10" i="1"/>
  <c r="O10" i="1" s="1"/>
  <c r="E7" i="1"/>
  <c r="I7" i="1"/>
  <c r="O7" i="1" s="1"/>
  <c r="E4" i="1"/>
  <c r="N8" i="1" l="1"/>
  <c r="L4" i="1"/>
  <c r="O4" i="1"/>
  <c r="N4" i="1"/>
  <c r="O8" i="1"/>
  <c r="N10" i="1"/>
  <c r="L8" i="1"/>
  <c r="J6" i="1"/>
  <c r="L6" i="1"/>
  <c r="J9" i="1"/>
  <c r="L9" i="1"/>
  <c r="O9" i="1"/>
  <c r="J5" i="1"/>
  <c r="L5" i="1"/>
  <c r="J3" i="1"/>
  <c r="L3" i="1"/>
  <c r="O5" i="1"/>
  <c r="J7" i="1"/>
  <c r="L7" i="1"/>
  <c r="J10" i="1"/>
  <c r="L10" i="1"/>
  <c r="N3" i="1"/>
  <c r="N6" i="1"/>
  <c r="O3" i="1"/>
  <c r="N7" i="1"/>
  <c r="O6" i="1"/>
  <c r="L11" i="1" l="1"/>
</calcChain>
</file>

<file path=xl/sharedStrings.xml><?xml version="1.0" encoding="utf-8"?>
<sst xmlns="http://schemas.openxmlformats.org/spreadsheetml/2006/main" count="23" uniqueCount="23">
  <si>
    <t>X=1</t>
  </si>
  <si>
    <t>X=2</t>
  </si>
  <si>
    <t>COMPUTATIONS</t>
  </si>
  <si>
    <t>CLASSIFICATION</t>
  </si>
  <si>
    <t>RESULTS</t>
  </si>
  <si>
    <t>DATA (N=1713)</t>
  </si>
  <si>
    <t>Y1</t>
  </si>
  <si>
    <t>Y2</t>
  </si>
  <si>
    <t>Y3</t>
  </si>
  <si>
    <t>P(Y1,Y2,Y3|X=1)</t>
  </si>
  <si>
    <t>P(Y1,Y2,Y3|X=2)</t>
  </si>
  <si>
    <t>P(Y1,Y2,Y3)</t>
  </si>
  <si>
    <t>P(Y1,Y2,Y3)*N</t>
  </si>
  <si>
    <t>n</t>
  </si>
  <si>
    <t>n/N</t>
  </si>
  <si>
    <t>ESTIMATION: log-likelihood</t>
  </si>
  <si>
    <t>n*ln(P(Y1,Y2,Y3))</t>
  </si>
  <si>
    <t>P(X=1|Y1,Y2,Y3)</t>
  </si>
  <si>
    <t>P(X=2|Y1,Y2,Y3)</t>
  </si>
  <si>
    <t>P(X)</t>
  </si>
  <si>
    <t>P(Y1=1|X)</t>
  </si>
  <si>
    <t>P(Y2=1|X)</t>
  </si>
  <si>
    <t>P(Y3=1|X)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</si>
</sst>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4"/>
  <sheetViews>
    <sheetView tabSelected="1" topLeftCell="A7" zoomScale="130" zoomScaleNormal="130" workbookViewId="0">
      <selection activeCell="C19" sqref="C19"/>
    </sheetView>
  </sheetViews>
  <sheetFormatPr defaultRowHeight="14.5" x14ac:dyDescent="0.35"/>
  <cols>
    <col min="2" max="2" width="8.08984375" customWidth="1"/>
    <col min="3" max="3" width="7.90625" customWidth="1"/>
    <col min="4" max="4" width="5.36328125" customWidth="1"/>
    <col min="5" max="5" width="7.54296875" customWidth="1"/>
    <col min="6" max="6" width="4.36328125" customWidth="1"/>
    <col min="7" max="7" width="14.54296875" customWidth="1"/>
    <col min="8" max="8" width="14.36328125" customWidth="1"/>
    <col min="9" max="9" width="10.6328125" customWidth="1"/>
    <col min="10" max="10" width="12.36328125" customWidth="1"/>
    <col min="11" max="11" width="3.36328125" customWidth="1"/>
    <col min="12" max="12" width="14.453125" customWidth="1"/>
    <col min="13" max="13" width="3.6328125" customWidth="1"/>
    <col min="14" max="14" width="14.6328125" customWidth="1"/>
    <col min="15" max="15" width="15.453125" customWidth="1"/>
  </cols>
  <sheetData>
    <row r="1" spans="1:15" ht="29" x14ac:dyDescent="0.35">
      <c r="A1" s="5" t="s">
        <v>5</v>
      </c>
      <c r="B1" s="5"/>
      <c r="C1" s="5"/>
      <c r="D1" s="5"/>
      <c r="E1" s="5"/>
      <c r="G1" t="s">
        <v>2</v>
      </c>
      <c r="L1" s="20" t="s">
        <v>15</v>
      </c>
      <c r="N1" t="s">
        <v>3</v>
      </c>
    </row>
    <row r="2" spans="1:15" x14ac:dyDescent="0.35">
      <c r="A2" s="13" t="s">
        <v>6</v>
      </c>
      <c r="B2" s="13" t="s">
        <v>7</v>
      </c>
      <c r="C2" s="13" t="s">
        <v>8</v>
      </c>
      <c r="D2" s="13" t="s">
        <v>13</v>
      </c>
      <c r="E2" s="13" t="s">
        <v>14</v>
      </c>
      <c r="F2" s="1"/>
      <c r="G2" s="1" t="s">
        <v>9</v>
      </c>
      <c r="H2" s="1" t="s">
        <v>10</v>
      </c>
      <c r="I2" s="1" t="s">
        <v>11</v>
      </c>
      <c r="J2" s="1" t="s">
        <v>12</v>
      </c>
      <c r="K2" s="1"/>
      <c r="L2" s="18" t="s">
        <v>16</v>
      </c>
      <c r="M2" s="18"/>
      <c r="N2" s="1" t="s">
        <v>17</v>
      </c>
      <c r="O2" s="1" t="s">
        <v>18</v>
      </c>
    </row>
    <row r="3" spans="1:15" x14ac:dyDescent="0.35">
      <c r="A3" s="7">
        <v>1</v>
      </c>
      <c r="B3" s="6">
        <v>1</v>
      </c>
      <c r="C3" s="6">
        <v>1</v>
      </c>
      <c r="D3" s="8">
        <v>696</v>
      </c>
      <c r="E3" s="9">
        <f>D3/D$11</f>
        <v>0.40630472854640981</v>
      </c>
      <c r="F3" s="2"/>
      <c r="G3" s="2">
        <f>B16*B17*B18</f>
        <v>0.65339308220634917</v>
      </c>
      <c r="H3" s="2">
        <f>C16*C17*C18</f>
        <v>2.3490724533285221E-3</v>
      </c>
      <c r="I3" s="2">
        <f>G3*B$15+H3*C$15</f>
        <v>0.40630472706937371</v>
      </c>
      <c r="J3" s="4">
        <f>I3*D$11</f>
        <v>695.99999746983713</v>
      </c>
      <c r="K3" s="2"/>
      <c r="L3" s="19">
        <f t="shared" ref="L3:L10" si="0">D3*LN(I3)</f>
        <v>-626.85368177099417</v>
      </c>
      <c r="M3" s="19"/>
      <c r="N3" s="2">
        <f t="shared" ref="N3:O10" si="1">G3*B$15/$I3</f>
        <v>0.99780574817613177</v>
      </c>
      <c r="O3" s="2">
        <f t="shared" si="1"/>
        <v>2.1942518238681936E-3</v>
      </c>
    </row>
    <row r="4" spans="1:15" x14ac:dyDescent="0.35">
      <c r="A4" s="6">
        <v>1</v>
      </c>
      <c r="B4" s="6">
        <v>1</v>
      </c>
      <c r="C4" s="6">
        <v>2</v>
      </c>
      <c r="D4" s="8">
        <v>68</v>
      </c>
      <c r="E4" s="9">
        <f t="shared" ref="E4:E10" si="2">D4/D$11</f>
        <v>3.9696438995913602E-2</v>
      </c>
      <c r="F4" s="2"/>
      <c r="G4" s="2">
        <f>B16*B17*(1-B18)</f>
        <v>5.9415765259054266E-2</v>
      </c>
      <c r="H4" s="2">
        <f>C16*C17*(1-C18)</f>
        <v>7.4580391708378851E-3</v>
      </c>
      <c r="I4" s="2">
        <f t="shared" ref="I4:I10" si="3">G4*B$15+H4*C$15</f>
        <v>3.9696439248105841E-2</v>
      </c>
      <c r="J4" s="4">
        <f t="shared" ref="J4:J10" si="4">I4*D$11</f>
        <v>68.000000432005308</v>
      </c>
      <c r="K4" s="2"/>
      <c r="L4" s="19">
        <f t="shared" si="0"/>
        <v>-219.40157750205961</v>
      </c>
      <c r="M4" s="19"/>
      <c r="N4" s="2">
        <f t="shared" si="1"/>
        <v>0.92869581201115503</v>
      </c>
      <c r="O4" s="2">
        <f t="shared" si="1"/>
        <v>7.1304187988844928E-2</v>
      </c>
    </row>
    <row r="5" spans="1:15" x14ac:dyDescent="0.35">
      <c r="A5" s="6">
        <v>1</v>
      </c>
      <c r="B5" s="6">
        <v>2</v>
      </c>
      <c r="C5" s="6">
        <v>1</v>
      </c>
      <c r="D5" s="8">
        <v>275</v>
      </c>
      <c r="E5" s="9">
        <f t="shared" si="2"/>
        <v>0.16053706946876825</v>
      </c>
      <c r="F5" s="2"/>
      <c r="G5" s="2">
        <f>B16*(1-B17)*B18</f>
        <v>0.22670196088504155</v>
      </c>
      <c r="H5" s="2">
        <f>C16*(1-C17)*C18</f>
        <v>5.2366526243044949E-2</v>
      </c>
      <c r="I5" s="2">
        <f t="shared" si="3"/>
        <v>0.16053707012117138</v>
      </c>
      <c r="J5" s="4">
        <f t="shared" si="4"/>
        <v>275.00000111756657</v>
      </c>
      <c r="K5" s="2"/>
      <c r="L5" s="19">
        <f t="shared" si="0"/>
        <v>-503.03835906325935</v>
      </c>
      <c r="M5" s="19"/>
      <c r="N5" s="2">
        <f t="shared" si="1"/>
        <v>0.87620007998401472</v>
      </c>
      <c r="O5" s="2">
        <f t="shared" si="1"/>
        <v>0.12379992001598532</v>
      </c>
    </row>
    <row r="6" spans="1:15" x14ac:dyDescent="0.35">
      <c r="A6" s="6">
        <v>1</v>
      </c>
      <c r="B6" s="6">
        <v>2</v>
      </c>
      <c r="C6" s="6">
        <v>2</v>
      </c>
      <c r="D6" s="8">
        <v>130</v>
      </c>
      <c r="E6" s="9">
        <f t="shared" si="2"/>
        <v>7.5890251021599534E-2</v>
      </c>
      <c r="F6" s="2"/>
      <c r="G6" s="2">
        <f>B16*(1-B17)*(1-B18)</f>
        <v>2.0614957302928793E-2</v>
      </c>
      <c r="H6" s="2">
        <f>C16*(1-C17)*(1-C18)</f>
        <v>0.16625779396797513</v>
      </c>
      <c r="I6" s="2">
        <f t="shared" si="3"/>
        <v>7.5890251153956367E-2</v>
      </c>
      <c r="J6" s="4">
        <f t="shared" si="4"/>
        <v>130.00000022672725</v>
      </c>
      <c r="K6" s="2"/>
      <c r="L6" s="19">
        <f t="shared" si="0"/>
        <v>-335.20071599618262</v>
      </c>
      <c r="M6" s="19"/>
      <c r="N6" s="2">
        <f t="shared" si="1"/>
        <v>0.1685465215582426</v>
      </c>
      <c r="O6" s="2">
        <f t="shared" si="1"/>
        <v>0.83145347844175743</v>
      </c>
    </row>
    <row r="7" spans="1:15" x14ac:dyDescent="0.35">
      <c r="A7" s="6">
        <v>2</v>
      </c>
      <c r="B7" s="6">
        <v>1</v>
      </c>
      <c r="C7" s="6">
        <v>1</v>
      </c>
      <c r="D7" s="8">
        <v>34</v>
      </c>
      <c r="E7" s="9">
        <f t="shared" si="2"/>
        <v>1.9848219497956801E-2</v>
      </c>
      <c r="F7" s="2"/>
      <c r="G7" s="2">
        <f>(1-B16)*B17*B18</f>
        <v>2.7135558499079296E-2</v>
      </c>
      <c r="H7" s="2">
        <f>(1-C16)*C17*C18</f>
        <v>7.934418021061972E-3</v>
      </c>
      <c r="I7" s="2">
        <f t="shared" si="3"/>
        <v>1.9848219784040475E-2</v>
      </c>
      <c r="J7" s="4">
        <f t="shared" si="4"/>
        <v>34.000000490061332</v>
      </c>
      <c r="K7" s="2"/>
      <c r="L7" s="19">
        <f t="shared" si="0"/>
        <v>-133.26779261600925</v>
      </c>
      <c r="M7" s="19"/>
      <c r="N7" s="2">
        <f t="shared" si="1"/>
        <v>0.8482825802771945</v>
      </c>
      <c r="O7" s="2">
        <f t="shared" si="1"/>
        <v>0.15171741972280547</v>
      </c>
    </row>
    <row r="8" spans="1:15" x14ac:dyDescent="0.35">
      <c r="A8" s="6">
        <v>2</v>
      </c>
      <c r="B8" s="6">
        <v>1</v>
      </c>
      <c r="C8" s="6">
        <v>2</v>
      </c>
      <c r="D8" s="8">
        <v>19</v>
      </c>
      <c r="E8" s="9">
        <f t="shared" si="2"/>
        <v>1.1091652072387624E-2</v>
      </c>
      <c r="F8" s="2"/>
      <c r="G8" s="2">
        <f>(1-B16)*B17*(1-B18)</f>
        <v>2.467549807093693E-3</v>
      </c>
      <c r="H8" s="2">
        <f>(1-C16)*C17*(1-C18)</f>
        <v>2.5190879197886727E-2</v>
      </c>
      <c r="I8" s="2">
        <f t="shared" si="3"/>
        <v>1.1091652015693563E-2</v>
      </c>
      <c r="J8" s="4">
        <f t="shared" si="4"/>
        <v>18.999999902883072</v>
      </c>
      <c r="K8" s="2"/>
      <c r="L8" s="19">
        <f t="shared" si="0"/>
        <v>-85.529687961112828</v>
      </c>
      <c r="M8" s="19"/>
      <c r="N8" s="2">
        <f t="shared" si="1"/>
        <v>0.13803621310544595</v>
      </c>
      <c r="O8" s="2">
        <f t="shared" si="1"/>
        <v>0.86196378689455411</v>
      </c>
    </row>
    <row r="9" spans="1:15" x14ac:dyDescent="0.35">
      <c r="A9" s="6">
        <v>2</v>
      </c>
      <c r="B9" s="6">
        <v>2</v>
      </c>
      <c r="C9" s="6">
        <v>1</v>
      </c>
      <c r="D9" s="8">
        <v>125</v>
      </c>
      <c r="E9" s="9">
        <f t="shared" si="2"/>
        <v>7.2971395213076468E-2</v>
      </c>
      <c r="F9" s="2"/>
      <c r="G9" s="2">
        <f>(1-B16)*(1-B17)*B18</f>
        <v>9.4149823268396011E-3</v>
      </c>
      <c r="H9" s="2">
        <f>(1-C16)*(1-C17)*C18</f>
        <v>0.17687743472300743</v>
      </c>
      <c r="I9" s="2">
        <f t="shared" si="3"/>
        <v>7.2971395241951578E-2</v>
      </c>
      <c r="J9" s="4">
        <f t="shared" si="4"/>
        <v>125.00000004946305</v>
      </c>
      <c r="K9" s="2"/>
      <c r="L9" s="19">
        <f t="shared" si="0"/>
        <v>-327.21097007826427</v>
      </c>
      <c r="M9" s="19"/>
      <c r="N9" s="2">
        <f t="shared" si="1"/>
        <v>8.005532102561079E-2</v>
      </c>
      <c r="O9" s="2">
        <f t="shared" si="1"/>
        <v>0.91994467897438914</v>
      </c>
    </row>
    <row r="10" spans="1:15" x14ac:dyDescent="0.35">
      <c r="A10" s="10">
        <v>2</v>
      </c>
      <c r="B10" s="10">
        <v>2</v>
      </c>
      <c r="C10" s="10">
        <v>2</v>
      </c>
      <c r="D10" s="11">
        <v>366</v>
      </c>
      <c r="E10" s="12">
        <f t="shared" si="2"/>
        <v>0.2136602451838879</v>
      </c>
      <c r="F10" s="2"/>
      <c r="G10" s="2">
        <f>(1-B16)*(1-B17)*(1-B18)</f>
        <v>8.5614371361370141E-4</v>
      </c>
      <c r="H10" s="2">
        <f>(1-C16)*(1-C17)*(1-C18)</f>
        <v>0.56156583622285727</v>
      </c>
      <c r="I10" s="2">
        <f t="shared" si="3"/>
        <v>0.2136602453657071</v>
      </c>
      <c r="J10" s="4">
        <f t="shared" si="4"/>
        <v>366.00000031145629</v>
      </c>
      <c r="K10" s="2"/>
      <c r="L10" s="19">
        <f t="shared" si="0"/>
        <v>-564.87274805027153</v>
      </c>
      <c r="M10" s="19"/>
      <c r="N10" s="2">
        <f t="shared" si="1"/>
        <v>2.486258574078692E-3</v>
      </c>
      <c r="O10" s="2">
        <f t="shared" si="1"/>
        <v>0.99751374142592131</v>
      </c>
    </row>
    <row r="11" spans="1:15" x14ac:dyDescent="0.35">
      <c r="D11" s="3">
        <f>SUM(D3:D10)</f>
        <v>1713</v>
      </c>
      <c r="L11" s="19">
        <f>SUM(L3:L10)</f>
        <v>-2795.3755330381537</v>
      </c>
      <c r="M11" s="19"/>
    </row>
    <row r="12" spans="1:15" x14ac:dyDescent="0.35">
      <c r="I12" s="17"/>
    </row>
    <row r="13" spans="1:15" x14ac:dyDescent="0.35">
      <c r="A13" t="s">
        <v>4</v>
      </c>
    </row>
    <row r="14" spans="1:15" x14ac:dyDescent="0.35">
      <c r="A14" s="16"/>
      <c r="B14" s="13" t="s">
        <v>0</v>
      </c>
      <c r="C14" s="13" t="s">
        <v>1</v>
      </c>
    </row>
    <row r="15" spans="1:15" x14ac:dyDescent="0.35">
      <c r="A15" s="14" t="s">
        <v>19</v>
      </c>
      <c r="B15" s="9">
        <v>0.6204736524175829</v>
      </c>
      <c r="C15" s="9">
        <f>1-B15</f>
        <v>0.3795263475824171</v>
      </c>
    </row>
    <row r="16" spans="1:15" x14ac:dyDescent="0.35">
      <c r="A16" s="14" t="s">
        <v>20</v>
      </c>
      <c r="B16" s="9">
        <v>0.96012576565337371</v>
      </c>
      <c r="C16" s="9">
        <v>0.22843143183518649</v>
      </c>
    </row>
    <row r="17" spans="1:3" x14ac:dyDescent="0.35">
      <c r="A17" s="14" t="s">
        <v>21</v>
      </c>
      <c r="B17" s="9">
        <v>0.74241195577157637</v>
      </c>
      <c r="C17" s="9">
        <v>4.2932408843115104E-2</v>
      </c>
    </row>
    <row r="18" spans="1:3" x14ac:dyDescent="0.35">
      <c r="A18" s="15" t="s">
        <v>22</v>
      </c>
      <c r="B18" s="12">
        <v>0.91664558391730955</v>
      </c>
      <c r="C18" s="12">
        <v>0.23952745144044291</v>
      </c>
    </row>
    <row r="21" spans="1:3" x14ac:dyDescent="0.35">
      <c r="B21" s="17"/>
      <c r="C21" s="17"/>
    </row>
    <row r="22" spans="1:3" x14ac:dyDescent="0.35">
      <c r="B22" s="17"/>
      <c r="C22" s="17"/>
    </row>
    <row r="23" spans="1:3" x14ac:dyDescent="0.35">
      <c r="B23" s="17"/>
      <c r="C23" s="17"/>
    </row>
    <row r="24" spans="1:3" x14ac:dyDescent="0.35">
      <c r="B24" s="17"/>
      <c r="C24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0430-3A11-4491-AAD9-5F040951EB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Vermunt.J.     </dc:creator>
  <cp:lastModifiedBy>Jeroen Vermunt</cp:lastModifiedBy>
  <dcterms:created xsi:type="dcterms:W3CDTF">2010-03-08T12:35:39Z</dcterms:created>
  <dcterms:modified xsi:type="dcterms:W3CDTF">2022-02-03T15:05:48Z</dcterms:modified>
</cp:coreProperties>
</file>