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c\Downloads\"/>
    </mc:Choice>
  </mc:AlternateContent>
  <bookViews>
    <workbookView xWindow="0" yWindow="0" windowWidth="28800" windowHeight="12300" activeTab="1"/>
  </bookViews>
  <sheets>
    <sheet name="MainData" sheetId="1" r:id="rId1"/>
    <sheet name="BranchMapping" sheetId="2" r:id="rId2"/>
  </sheets>
  <definedNames>
    <definedName name="_xlnm._FilterDatabase" localSheetId="0" hidden="1">MainData!$A$2:$J$102</definedName>
  </definedName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G1" i="1"/>
  <c r="E9" i="2"/>
  <c r="F8" i="2"/>
  <c r="E8" i="2"/>
  <c r="F9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F11" i="2" l="1"/>
  <c r="B18" i="2"/>
  <c r="B17" i="2"/>
  <c r="B21" i="2"/>
  <c r="B20" i="2"/>
  <c r="B19" i="2"/>
</calcChain>
</file>

<file path=xl/sharedStrings.xml><?xml version="1.0" encoding="utf-8"?>
<sst xmlns="http://schemas.openxmlformats.org/spreadsheetml/2006/main" count="534" uniqueCount="156">
  <si>
    <t>Date</t>
  </si>
  <si>
    <t>Branch Code</t>
  </si>
  <si>
    <t>Customer ID</t>
  </si>
  <si>
    <t>Transaction Type</t>
  </si>
  <si>
    <t>Amount</t>
  </si>
  <si>
    <t>Currency</t>
  </si>
  <si>
    <t>Transaction ID</t>
  </si>
  <si>
    <t>002</t>
  </si>
  <si>
    <t>CUST011</t>
  </si>
  <si>
    <t>Withdrawal</t>
  </si>
  <si>
    <t>PKR</t>
  </si>
  <si>
    <t>TXN0001</t>
  </si>
  <si>
    <t>005</t>
  </si>
  <si>
    <t>CUST026</t>
  </si>
  <si>
    <t>TXN0002</t>
  </si>
  <si>
    <t>001</t>
  </si>
  <si>
    <t>CUST010</t>
  </si>
  <si>
    <t>Deposit</t>
  </si>
  <si>
    <t>USD</t>
  </si>
  <si>
    <t>TXN0003</t>
  </si>
  <si>
    <t>CUST007</t>
  </si>
  <si>
    <t>TXN0004</t>
  </si>
  <si>
    <t>CUST013</t>
  </si>
  <si>
    <t>TXN0005</t>
  </si>
  <si>
    <t>004</t>
  </si>
  <si>
    <t>CUST015</t>
  </si>
  <si>
    <t>TXN0006</t>
  </si>
  <si>
    <t>CUST009</t>
  </si>
  <si>
    <t>TXN0007</t>
  </si>
  <si>
    <t>CUST003</t>
  </si>
  <si>
    <t>TXN0008</t>
  </si>
  <si>
    <t>003</t>
  </si>
  <si>
    <t>CUST023</t>
  </si>
  <si>
    <t>TXN0009</t>
  </si>
  <si>
    <t>TXN0010</t>
  </si>
  <si>
    <t>TXN0011</t>
  </si>
  <si>
    <t>CUST030</t>
  </si>
  <si>
    <t>TXN0012</t>
  </si>
  <si>
    <t>CUST019</t>
  </si>
  <si>
    <t>TXN0013</t>
  </si>
  <si>
    <t>CUST025</t>
  </si>
  <si>
    <t>TXN0014</t>
  </si>
  <si>
    <t>TXN0015</t>
  </si>
  <si>
    <t>TXN0016</t>
  </si>
  <si>
    <t>TXN0017</t>
  </si>
  <si>
    <t>TXN0018</t>
  </si>
  <si>
    <t>CUST012</t>
  </si>
  <si>
    <t>TXN0019</t>
  </si>
  <si>
    <t>CUST016</t>
  </si>
  <si>
    <t>TXN0020</t>
  </si>
  <si>
    <t>CUST004</t>
  </si>
  <si>
    <t>TXN0021</t>
  </si>
  <si>
    <t>CUST005</t>
  </si>
  <si>
    <t>TXN0022</t>
  </si>
  <si>
    <t>TXN0023</t>
  </si>
  <si>
    <t>TXN0024</t>
  </si>
  <si>
    <t>TXN0025</t>
  </si>
  <si>
    <t>TXN0026</t>
  </si>
  <si>
    <t>TXN0027</t>
  </si>
  <si>
    <t>CUST020</t>
  </si>
  <si>
    <t>TXN0028</t>
  </si>
  <si>
    <t>TXN0029</t>
  </si>
  <si>
    <t>TXN0030</t>
  </si>
  <si>
    <t>CUST002</t>
  </si>
  <si>
    <t>TXN0031</t>
  </si>
  <si>
    <t>TXN0032</t>
  </si>
  <si>
    <t>TXN0033</t>
  </si>
  <si>
    <t>TXN0034</t>
  </si>
  <si>
    <t>TXN0035</t>
  </si>
  <si>
    <t>TXN0036</t>
  </si>
  <si>
    <t>TXN0037</t>
  </si>
  <si>
    <t>CUST029</t>
  </si>
  <si>
    <t>TXN0038</t>
  </si>
  <si>
    <t>CUST001</t>
  </si>
  <si>
    <t>TXN0039</t>
  </si>
  <si>
    <t>TXN0040</t>
  </si>
  <si>
    <t>TXN0041</t>
  </si>
  <si>
    <t>TXN0042</t>
  </si>
  <si>
    <t>CUST024</t>
  </si>
  <si>
    <t>TXN0043</t>
  </si>
  <si>
    <t>TXN0044</t>
  </si>
  <si>
    <t>CUST018</t>
  </si>
  <si>
    <t>TXN0045</t>
  </si>
  <si>
    <t>CUST027</t>
  </si>
  <si>
    <t>TXN0046</t>
  </si>
  <si>
    <t>TXN0047</t>
  </si>
  <si>
    <t>TXN0048</t>
  </si>
  <si>
    <t>TXN0049</t>
  </si>
  <si>
    <t>CUST021</t>
  </si>
  <si>
    <t>TXN0050</t>
  </si>
  <si>
    <t>CUST028</t>
  </si>
  <si>
    <t>TXN0051</t>
  </si>
  <si>
    <t>TXN0052</t>
  </si>
  <si>
    <t>TXN0053</t>
  </si>
  <si>
    <t>TXN0054</t>
  </si>
  <si>
    <t>TXN0055</t>
  </si>
  <si>
    <t>TXN0056</t>
  </si>
  <si>
    <t>CUST017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</si>
  <si>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</si>
  <si>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</si>
  <si>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</si>
  <si>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</si>
  <si>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</si>
  <si>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</si>
  <si>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</si>
  <si>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</si>
  <si>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</si>
  <si>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</si>
  <si>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CUST006</t>
  </si>
  <si>
    <t>TXN0067</t>
  </si>
  <si>
    <t>TXN0068</t>
  </si>
  <si>
    <t>TXN0069</t>
  </si>
  <si>
    <t>CUST008</t>
  </si>
  <si>
    <t>TXN0070</t>
  </si>
  <si>
    <t>TXN0071</t>
  </si>
  <si>
    <t>CUST022</t>
  </si>
  <si>
    <t>TXN0072</t>
  </si>
  <si>
    <t>TXN0073</t>
  </si>
  <si>
    <t>TXN0074</t>
  </si>
  <si>
    <t>TXN0075</t>
  </si>
  <si>
    <t>CUST014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</si>
  <si>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</si>
  <si>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</si>
  <si>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</si>
  <si>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</si>
  <si>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</si>
  <si>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</si>
  <si>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</si>
  <si>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</si>
  <si>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</si>
  <si>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</si>
  <si>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</si>
  <si>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</si>
  <si>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</si>
  <si>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</si>
  <si>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</si>
  <si>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</si>
  <si>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</si>
  <si>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</si>
  <si>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</si>
  <si>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</si>
  <si>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</si>
  <si>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</si>
  <si>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</si>
  <si>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</si>
  <si>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</si>
  <si>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Branch Name</t>
  </si>
  <si>
    <t>Gulberg Branch</t>
  </si>
  <si>
    <t>DHA Branch</t>
  </si>
  <si>
    <t>I-8 Branch</t>
  </si>
  <si>
    <t>Model Town Branch</t>
  </si>
  <si>
    <t>F-10 Branch</t>
  </si>
  <si>
    <t>Br. Name</t>
  </si>
  <si>
    <t>subtotal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</si>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</sst>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3" borderId="3" applyNumberFormat="0" applyAlignment="0" applyProtection="0"/>
    <xf numFmtId="0" fontId="1" fillId="4" borderId="4" applyNumberFormat="0" applyFont="0" applyAlignment="0" applyProtection="0"/>
    <xf numFmtId="0" fontId="5" fillId="5" borderId="0" applyNumberFormat="0" applyBorder="0" applyAlignment="0" applyProtection="0"/>
  </cellStyleXfs>
  <cellXfs count="17">
    <xf numFmtId="0" fontId="0" fillId="0" borderId="0" xfId="0"/>
    <xf numFmtId="0" fontId="3" fillId="3" borderId="3" xfId="2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3" xfId="2"/>
    <xf numFmtId="0" fontId="5" fillId="5" borderId="1" xfId="4" applyBorder="1"/>
    <xf numFmtId="0" fontId="3" fillId="3" borderId="5" xfId="2" applyBorder="1" applyAlignment="1">
      <alignment horizontal="center" vertical="top"/>
    </xf>
    <xf numFmtId="0" fontId="0" fillId="0" borderId="1" xfId="0" applyBorder="1"/>
    <xf numFmtId="0" fontId="3" fillId="3" borderId="6" xfId="2" applyBorder="1" applyAlignment="1">
      <alignment horizontal="center" vertical="top"/>
    </xf>
    <xf numFmtId="0" fontId="0" fillId="6" borderId="1" xfId="0" applyFill="1" applyBorder="1"/>
    <xf numFmtId="0" fontId="3" fillId="3" borderId="5" xfId="2" applyBorder="1"/>
    <xf numFmtId="0" fontId="0" fillId="7" borderId="1" xfId="0" applyFill="1" applyBorder="1"/>
    <xf numFmtId="0" fontId="4" fillId="6" borderId="7" xfId="1" applyFont="1" applyFill="1" applyBorder="1"/>
    <xf numFmtId="0" fontId="0" fillId="4" borderId="1" xfId="3" applyFont="1" applyBorder="1"/>
    <xf numFmtId="0" fontId="6" fillId="2" borderId="1" xfId="1" applyFont="1" applyBorder="1" applyAlignment="1">
      <alignment horizontal="left" vertical="top"/>
    </xf>
    <xf numFmtId="0" fontId="6" fillId="2" borderId="1" xfId="1" applyFont="1" applyBorder="1"/>
    <xf numFmtId="0" fontId="0" fillId="0" borderId="1" xfId="0" applyBorder="1" applyAlignment="1">
      <alignment horizontal="center"/>
    </xf>
  </cellXfs>
  <cellStyles count="5">
    <cellStyle name="Accent6" xfId="4" builtinId="49"/>
    <cellStyle name="Calculation" xfId="1" builtinId="22"/>
    <cellStyle name="Check Cell" xfId="2" builtinId="23"/>
    <cellStyle name="Normal" xfId="0" builtinId="0"/>
    <cellStyle name="Note" xfId="3" builtinId="10"/>
  </cellStyles>
  <dxfs count="0"/>
  <tableStyles count="0" defaultTableStyle="TableStyleMedium9" defaultPivotStyle="PivotStyleLight16"/>
  <colors>
    <mruColors>
      <color rgb="FFF2F4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Normal="100" workbookViewId="0">
      <selection activeCell="K2" sqref="K2"/>
    </sheetView>
  </sheetViews>
  <sheetFormatPr defaultRowHeight="15" x14ac:dyDescent="0.25"/>
  <cols>
    <col min="1" max="1" width="14.140625" customWidth="1"/>
    <col min="2" max="2" width="12" bestFit="1" customWidth="1"/>
    <col min="3" max="3" width="11.85546875" bestFit="1" customWidth="1"/>
    <col min="4" max="5" width="11.85546875" customWidth="1"/>
    <col min="6" max="6" width="16" bestFit="1" customWidth="1"/>
    <col min="8" max="8" width="8.85546875" bestFit="1" customWidth="1"/>
    <col min="9" max="9" width="13.5703125" bestFit="1" customWidth="1"/>
    <col min="10" max="10" width="18.7109375" bestFit="1" customWidth="1"/>
  </cols>
  <sheetData>
    <row r="1" spans="1:11" ht="15.75" thickBot="1" x14ac:dyDescent="0.3">
      <c r="F1" s="9" t="s">
        <v>153</v>
      </c>
      <c r="G1" s="9">
        <f>SUBTOTAL(9,G4:G118)</f>
        <v>2519317</v>
      </c>
    </row>
    <row r="2" spans="1:11" ht="16.5" thickTop="1" thickBot="1" x14ac:dyDescent="0.3">
      <c r="A2" s="1" t="s">
        <v>0</v>
      </c>
      <c r="B2" s="1" t="s">
        <v>1</v>
      </c>
      <c r="C2" s="8" t="s">
        <v>2</v>
      </c>
      <c r="D2" s="8" t="s">
        <v>155</v>
      </c>
      <c r="E2" s="8" t="s">
        <v>2</v>
      </c>
      <c r="F2" s="8" t="s">
        <v>3</v>
      </c>
      <c r="G2" s="8" t="s">
        <v>4</v>
      </c>
      <c r="H2" s="1" t="s">
        <v>5</v>
      </c>
      <c r="I2" s="1" t="s">
        <v>6</v>
      </c>
      <c r="J2" s="1" t="s">
        <v>152</v>
      </c>
      <c r="K2" s="4"/>
    </row>
    <row r="3" spans="1:11" ht="15.75" thickTop="1" x14ac:dyDescent="0.25">
      <c r="A3" s="2">
        <v>45860</v>
      </c>
      <c r="B3" s="3" t="s">
        <v>7</v>
      </c>
      <c r="C3" s="3" t="s">
        <v>8</v>
      </c>
      <c r="D3" s="3" t="str">
        <f>LEFT(C3,4)</f>
        <v>CUST</v>
      </c>
      <c r="E3" s="3" t="str">
        <f>RIGHT(C3,3)</f>
        <v>011</v>
      </c>
      <c r="F3" s="3" t="s">
        <v>9</v>
      </c>
      <c r="G3" s="3">
        <v>40861</v>
      </c>
      <c r="H3" s="3" t="s">
        <v>10</v>
      </c>
      <c r="I3" s="3" t="s">
        <v>11</v>
      </c>
      <c r="J3" s="3" t="str">
        <f>VLOOKUP(B3,BranchMapping!A:B,2,0)</f>
        <v>DHA Branch</v>
      </c>
    </row>
    <row r="4" spans="1:11" x14ac:dyDescent="0.25">
      <c r="A4" s="2">
        <v>45858</v>
      </c>
      <c r="B4" s="3" t="s">
        <v>12</v>
      </c>
      <c r="C4" s="3" t="s">
        <v>13</v>
      </c>
      <c r="D4" s="3" t="str">
        <f t="shared" ref="D4:D67" si="0">LEFT(C4,4)</f>
        <v>CUST</v>
      </c>
      <c r="E4" s="3" t="str">
        <f t="shared" ref="E4:E67" si="1">RIGHT(C4,3)</f>
        <v>026</v>
      </c>
      <c r="F4" s="3" t="s">
        <v>9</v>
      </c>
      <c r="G4" s="3">
        <v>30191</v>
      </c>
      <c r="H4" s="3" t="s">
        <v>10</v>
      </c>
      <c r="I4" s="3" t="s">
        <v>14</v>
      </c>
      <c r="J4" s="3" t="str">
        <f>VLOOKUP(B4,BranchMapping!A:B,2,0)</f>
        <v>F-10 Branch</v>
      </c>
    </row>
    <row r="5" spans="1:11" x14ac:dyDescent="0.25">
      <c r="A5" s="2">
        <v>45839</v>
      </c>
      <c r="B5" s="3" t="s">
        <v>15</v>
      </c>
      <c r="C5" s="3" t="s">
        <v>16</v>
      </c>
      <c r="D5" s="3" t="str">
        <f t="shared" si="0"/>
        <v>CUST</v>
      </c>
      <c r="E5" s="3" t="str">
        <f t="shared" si="1"/>
        <v>010</v>
      </c>
      <c r="F5" s="3" t="s">
        <v>17</v>
      </c>
      <c r="G5" s="3">
        <v>14028</v>
      </c>
      <c r="H5" s="3" t="s">
        <v>18</v>
      </c>
      <c r="I5" s="3" t="s">
        <v>19</v>
      </c>
      <c r="J5" s="3" t="str">
        <f>VLOOKUP(B5,BranchMapping!A:B,2,0)</f>
        <v>Gulberg Branch</v>
      </c>
    </row>
    <row r="6" spans="1:11" x14ac:dyDescent="0.25">
      <c r="A6" s="2">
        <v>45867</v>
      </c>
      <c r="B6" s="3" t="s">
        <v>12</v>
      </c>
      <c r="C6" s="3" t="s">
        <v>20</v>
      </c>
      <c r="D6" s="3" t="str">
        <f t="shared" si="0"/>
        <v>CUST</v>
      </c>
      <c r="E6" s="3" t="str">
        <f t="shared" si="1"/>
        <v>007</v>
      </c>
      <c r="F6" s="3" t="s">
        <v>17</v>
      </c>
      <c r="G6" s="3">
        <v>13628</v>
      </c>
      <c r="H6" s="3" t="s">
        <v>18</v>
      </c>
      <c r="I6" s="3" t="s">
        <v>21</v>
      </c>
      <c r="J6" s="3" t="str">
        <f>VLOOKUP(B6,BranchMapping!A:B,2,0)</f>
        <v>F-10 Branch</v>
      </c>
    </row>
    <row r="7" spans="1:11" x14ac:dyDescent="0.25">
      <c r="A7" s="2">
        <v>45842</v>
      </c>
      <c r="B7" s="3" t="s">
        <v>15</v>
      </c>
      <c r="C7" s="3" t="s">
        <v>22</v>
      </c>
      <c r="D7" s="3" t="str">
        <f t="shared" si="0"/>
        <v>CUST</v>
      </c>
      <c r="E7" s="3" t="str">
        <f t="shared" si="1"/>
        <v>013</v>
      </c>
      <c r="F7" s="3" t="s">
        <v>9</v>
      </c>
      <c r="G7" s="3">
        <v>20545</v>
      </c>
      <c r="H7" s="3" t="s">
        <v>10</v>
      </c>
      <c r="I7" s="3" t="s">
        <v>23</v>
      </c>
      <c r="J7" s="3" t="str">
        <f>VLOOKUP(B7,BranchMapping!A:B,2,0)</f>
        <v>Gulberg Branch</v>
      </c>
    </row>
    <row r="8" spans="1:11" x14ac:dyDescent="0.25">
      <c r="A8" s="2">
        <v>45841</v>
      </c>
      <c r="B8" s="3" t="s">
        <v>24</v>
      </c>
      <c r="C8" s="3" t="s">
        <v>25</v>
      </c>
      <c r="D8" s="3" t="str">
        <f t="shared" si="0"/>
        <v>CUST</v>
      </c>
      <c r="E8" s="3" t="str">
        <f t="shared" si="1"/>
        <v>015</v>
      </c>
      <c r="F8" s="3" t="s">
        <v>17</v>
      </c>
      <c r="G8" s="3">
        <v>45991</v>
      </c>
      <c r="H8" s="3" t="s">
        <v>10</v>
      </c>
      <c r="I8" s="3" t="s">
        <v>26</v>
      </c>
      <c r="J8" s="3" t="str">
        <f>VLOOKUP(B8,BranchMapping!A:B,2,0)</f>
        <v>Model Town Branch</v>
      </c>
    </row>
    <row r="9" spans="1:11" x14ac:dyDescent="0.25">
      <c r="A9" s="2">
        <v>45865</v>
      </c>
      <c r="B9" s="3" t="s">
        <v>7</v>
      </c>
      <c r="C9" s="3" t="s">
        <v>27</v>
      </c>
      <c r="D9" s="3" t="str">
        <f t="shared" si="0"/>
        <v>CUST</v>
      </c>
      <c r="E9" s="3" t="str">
        <f t="shared" si="1"/>
        <v>009</v>
      </c>
      <c r="F9" s="3" t="s">
        <v>9</v>
      </c>
      <c r="G9" s="3">
        <v>11719</v>
      </c>
      <c r="H9" s="3" t="s">
        <v>10</v>
      </c>
      <c r="I9" s="3" t="s">
        <v>28</v>
      </c>
      <c r="J9" s="3" t="str">
        <f>VLOOKUP(B9,BranchMapping!A:B,2,0)</f>
        <v>DHA Branch</v>
      </c>
    </row>
    <row r="10" spans="1:11" x14ac:dyDescent="0.25">
      <c r="A10" s="2">
        <v>45841</v>
      </c>
      <c r="B10" s="3" t="s">
        <v>15</v>
      </c>
      <c r="C10" s="3" t="s">
        <v>29</v>
      </c>
      <c r="D10" s="3" t="str">
        <f t="shared" si="0"/>
        <v>CUST</v>
      </c>
      <c r="E10" s="3" t="str">
        <f t="shared" si="1"/>
        <v>003</v>
      </c>
      <c r="F10" s="3" t="s">
        <v>9</v>
      </c>
      <c r="G10" s="3">
        <v>9781</v>
      </c>
      <c r="H10" s="3" t="s">
        <v>10</v>
      </c>
      <c r="I10" s="3" t="s">
        <v>30</v>
      </c>
      <c r="J10" s="3" t="str">
        <f>VLOOKUP(B10,BranchMapping!A:B,2,0)</f>
        <v>Gulberg Branch</v>
      </c>
    </row>
    <row r="11" spans="1:11" x14ac:dyDescent="0.25">
      <c r="A11" s="2">
        <v>45858</v>
      </c>
      <c r="B11" s="3" t="s">
        <v>31</v>
      </c>
      <c r="C11" s="3" t="s">
        <v>32</v>
      </c>
      <c r="D11" s="3" t="str">
        <f t="shared" si="0"/>
        <v>CUST</v>
      </c>
      <c r="E11" s="3" t="str">
        <f t="shared" si="1"/>
        <v>023</v>
      </c>
      <c r="F11" s="3" t="s">
        <v>9</v>
      </c>
      <c r="G11" s="3">
        <v>48888</v>
      </c>
      <c r="H11" s="3" t="s">
        <v>18</v>
      </c>
      <c r="I11" s="3" t="s">
        <v>33</v>
      </c>
      <c r="J11" s="3" t="str">
        <f>VLOOKUP(B11,BranchMapping!A:B,2,0)</f>
        <v>I-8 Branch</v>
      </c>
    </row>
    <row r="12" spans="1:11" x14ac:dyDescent="0.25">
      <c r="A12" s="2">
        <v>45850</v>
      </c>
      <c r="B12" s="3" t="s">
        <v>31</v>
      </c>
      <c r="C12" s="3" t="s">
        <v>22</v>
      </c>
      <c r="D12" s="3" t="str">
        <f t="shared" si="0"/>
        <v>CUST</v>
      </c>
      <c r="E12" s="3" t="str">
        <f t="shared" si="1"/>
        <v>013</v>
      </c>
      <c r="F12" s="3" t="s">
        <v>9</v>
      </c>
      <c r="G12" s="3">
        <v>5952</v>
      </c>
      <c r="H12" s="3" t="s">
        <v>18</v>
      </c>
      <c r="I12" s="3" t="s">
        <v>34</v>
      </c>
      <c r="J12" s="3" t="str">
        <f>VLOOKUP(B12,BranchMapping!A:B,2,0)</f>
        <v>I-8 Branch</v>
      </c>
    </row>
    <row r="13" spans="1:11" x14ac:dyDescent="0.25">
      <c r="A13" s="2">
        <v>45856</v>
      </c>
      <c r="B13" s="3" t="s">
        <v>7</v>
      </c>
      <c r="C13" s="3" t="s">
        <v>8</v>
      </c>
      <c r="D13" s="3" t="str">
        <f t="shared" si="0"/>
        <v>CUST</v>
      </c>
      <c r="E13" s="3" t="str">
        <f t="shared" si="1"/>
        <v>011</v>
      </c>
      <c r="F13" s="3" t="s">
        <v>17</v>
      </c>
      <c r="G13" s="3">
        <v>45752</v>
      </c>
      <c r="H13" s="3" t="s">
        <v>10</v>
      </c>
      <c r="I13" s="3" t="s">
        <v>35</v>
      </c>
      <c r="J13" s="3" t="str">
        <f>VLOOKUP(B13,BranchMapping!A:B,2,0)</f>
        <v>DHA Branch</v>
      </c>
    </row>
    <row r="14" spans="1:11" x14ac:dyDescent="0.25">
      <c r="A14" s="2">
        <v>45842</v>
      </c>
      <c r="B14" s="3" t="s">
        <v>12</v>
      </c>
      <c r="C14" s="3" t="s">
        <v>36</v>
      </c>
      <c r="D14" s="3" t="str">
        <f t="shared" si="0"/>
        <v>CUST</v>
      </c>
      <c r="E14" s="3" t="str">
        <f t="shared" si="1"/>
        <v>030</v>
      </c>
      <c r="F14" s="3" t="s">
        <v>9</v>
      </c>
      <c r="G14" s="3">
        <v>14003</v>
      </c>
      <c r="H14" s="3" t="s">
        <v>18</v>
      </c>
      <c r="I14" s="3" t="s">
        <v>37</v>
      </c>
      <c r="J14" s="3" t="str">
        <f>VLOOKUP(B14,BranchMapping!A:B,2,0)</f>
        <v>F-10 Branch</v>
      </c>
    </row>
    <row r="15" spans="1:11" x14ac:dyDescent="0.25">
      <c r="A15" s="2">
        <v>45843</v>
      </c>
      <c r="B15" s="3" t="s">
        <v>15</v>
      </c>
      <c r="C15" s="3" t="s">
        <v>38</v>
      </c>
      <c r="D15" s="3" t="str">
        <f t="shared" si="0"/>
        <v>CUST</v>
      </c>
      <c r="E15" s="3" t="str">
        <f t="shared" si="1"/>
        <v>019</v>
      </c>
      <c r="F15" s="3" t="s">
        <v>9</v>
      </c>
      <c r="G15" s="3">
        <v>28096</v>
      </c>
      <c r="H15" s="3" t="s">
        <v>18</v>
      </c>
      <c r="I15" s="3" t="s">
        <v>39</v>
      </c>
      <c r="J15" s="3" t="str">
        <f>VLOOKUP(B15,BranchMapping!A:B,2,0)</f>
        <v>Gulberg Branch</v>
      </c>
    </row>
    <row r="16" spans="1:11" x14ac:dyDescent="0.25">
      <c r="A16" s="2">
        <v>45839</v>
      </c>
      <c r="B16" s="3" t="s">
        <v>12</v>
      </c>
      <c r="C16" s="3" t="s">
        <v>40</v>
      </c>
      <c r="D16" s="3" t="str">
        <f t="shared" si="0"/>
        <v>CUST</v>
      </c>
      <c r="E16" s="3" t="str">
        <f t="shared" si="1"/>
        <v>025</v>
      </c>
      <c r="F16" s="3" t="s">
        <v>9</v>
      </c>
      <c r="G16" s="3">
        <v>29446</v>
      </c>
      <c r="H16" s="3" t="s">
        <v>18</v>
      </c>
      <c r="I16" s="3" t="s">
        <v>41</v>
      </c>
      <c r="J16" s="3" t="str">
        <f>VLOOKUP(B16,BranchMapping!A:B,2,0)</f>
        <v>F-10 Branch</v>
      </c>
    </row>
    <row r="17" spans="1:10" x14ac:dyDescent="0.25">
      <c r="A17" s="2">
        <v>45846</v>
      </c>
      <c r="B17" s="3" t="s">
        <v>15</v>
      </c>
      <c r="C17" s="3" t="s">
        <v>38</v>
      </c>
      <c r="D17" s="3" t="str">
        <f t="shared" si="0"/>
        <v>CUST</v>
      </c>
      <c r="E17" s="3" t="str">
        <f t="shared" si="1"/>
        <v>019</v>
      </c>
      <c r="F17" s="3" t="s">
        <v>9</v>
      </c>
      <c r="G17" s="3">
        <v>35111</v>
      </c>
      <c r="H17" s="3" t="s">
        <v>10</v>
      </c>
      <c r="I17" s="3" t="s">
        <v>42</v>
      </c>
      <c r="J17" s="3" t="str">
        <f>VLOOKUP(B17,BranchMapping!A:B,2,0)</f>
        <v>Gulberg Branch</v>
      </c>
    </row>
    <row r="18" spans="1:10" x14ac:dyDescent="0.25">
      <c r="A18" s="2">
        <v>45858</v>
      </c>
      <c r="B18" s="3" t="s">
        <v>12</v>
      </c>
      <c r="C18" s="3" t="s">
        <v>38</v>
      </c>
      <c r="D18" s="3" t="str">
        <f t="shared" si="0"/>
        <v>CUST</v>
      </c>
      <c r="E18" s="3" t="str">
        <f t="shared" si="1"/>
        <v>019</v>
      </c>
      <c r="F18" s="3" t="s">
        <v>17</v>
      </c>
      <c r="G18" s="3">
        <v>5789</v>
      </c>
      <c r="H18" s="3" t="s">
        <v>10</v>
      </c>
      <c r="I18" s="3" t="s">
        <v>43</v>
      </c>
      <c r="J18" s="3" t="str">
        <f>VLOOKUP(B18,BranchMapping!A:B,2,0)</f>
        <v>F-10 Branch</v>
      </c>
    </row>
    <row r="19" spans="1:10" x14ac:dyDescent="0.25">
      <c r="A19" s="2">
        <v>45847</v>
      </c>
      <c r="B19" s="3" t="s">
        <v>7</v>
      </c>
      <c r="C19" s="3" t="s">
        <v>8</v>
      </c>
      <c r="D19" s="3" t="str">
        <f t="shared" si="0"/>
        <v>CUST</v>
      </c>
      <c r="E19" s="3" t="str">
        <f t="shared" si="1"/>
        <v>011</v>
      </c>
      <c r="F19" s="3" t="s">
        <v>9</v>
      </c>
      <c r="G19" s="3">
        <v>31911</v>
      </c>
      <c r="H19" s="3" t="s">
        <v>18</v>
      </c>
      <c r="I19" s="3" t="s">
        <v>44</v>
      </c>
      <c r="J19" s="3" t="str">
        <f>VLOOKUP(B19,BranchMapping!A:B,2,0)</f>
        <v>DHA Branch</v>
      </c>
    </row>
    <row r="20" spans="1:10" x14ac:dyDescent="0.25">
      <c r="A20" s="2">
        <v>45850</v>
      </c>
      <c r="B20" s="3" t="s">
        <v>31</v>
      </c>
      <c r="C20" s="3" t="s">
        <v>22</v>
      </c>
      <c r="D20" s="3" t="str">
        <f t="shared" si="0"/>
        <v>CUST</v>
      </c>
      <c r="E20" s="3" t="str">
        <f t="shared" si="1"/>
        <v>013</v>
      </c>
      <c r="F20" s="3" t="s">
        <v>17</v>
      </c>
      <c r="G20" s="3">
        <v>3165</v>
      </c>
      <c r="H20" s="3" t="s">
        <v>18</v>
      </c>
      <c r="I20" s="3" t="s">
        <v>45</v>
      </c>
      <c r="J20" s="3" t="str">
        <f>VLOOKUP(B20,BranchMapping!A:B,2,0)</f>
        <v>I-8 Branch</v>
      </c>
    </row>
    <row r="21" spans="1:10" x14ac:dyDescent="0.25">
      <c r="A21" s="2">
        <v>45840</v>
      </c>
      <c r="B21" s="3" t="s">
        <v>31</v>
      </c>
      <c r="C21" s="3" t="s">
        <v>46</v>
      </c>
      <c r="D21" s="3" t="str">
        <f t="shared" si="0"/>
        <v>CUST</v>
      </c>
      <c r="E21" s="3" t="str">
        <f t="shared" si="1"/>
        <v>012</v>
      </c>
      <c r="F21" s="3" t="s">
        <v>9</v>
      </c>
      <c r="G21" s="3">
        <v>3832</v>
      </c>
      <c r="H21" s="3" t="s">
        <v>18</v>
      </c>
      <c r="I21" s="3" t="s">
        <v>47</v>
      </c>
      <c r="J21" s="3" t="str">
        <f>VLOOKUP(B21,BranchMapping!A:B,2,0)</f>
        <v>I-8 Branch</v>
      </c>
    </row>
    <row r="22" spans="1:10" x14ac:dyDescent="0.25">
      <c r="A22" s="2">
        <v>45854</v>
      </c>
      <c r="B22" s="3" t="s">
        <v>15</v>
      </c>
      <c r="C22" s="3" t="s">
        <v>48</v>
      </c>
      <c r="D22" s="3" t="str">
        <f t="shared" si="0"/>
        <v>CUST</v>
      </c>
      <c r="E22" s="3" t="str">
        <f t="shared" si="1"/>
        <v>016</v>
      </c>
      <c r="F22" s="3" t="s">
        <v>9</v>
      </c>
      <c r="G22" s="3">
        <v>42821</v>
      </c>
      <c r="H22" s="3" t="s">
        <v>18</v>
      </c>
      <c r="I22" s="3" t="s">
        <v>49</v>
      </c>
      <c r="J22" s="3" t="str">
        <f>VLOOKUP(B22,BranchMapping!A:B,2,0)</f>
        <v>Gulberg Branch</v>
      </c>
    </row>
    <row r="23" spans="1:10" x14ac:dyDescent="0.25">
      <c r="A23" s="2">
        <v>45840</v>
      </c>
      <c r="B23" s="3" t="s">
        <v>31</v>
      </c>
      <c r="C23" s="3" t="s">
        <v>50</v>
      </c>
      <c r="D23" s="3" t="str">
        <f t="shared" si="0"/>
        <v>CUST</v>
      </c>
      <c r="E23" s="3" t="str">
        <f t="shared" si="1"/>
        <v>004</v>
      </c>
      <c r="F23" s="3" t="s">
        <v>17</v>
      </c>
      <c r="G23" s="3">
        <v>1685</v>
      </c>
      <c r="H23" s="3" t="s">
        <v>18</v>
      </c>
      <c r="I23" s="3" t="s">
        <v>51</v>
      </c>
      <c r="J23" s="3" t="str">
        <f>VLOOKUP(B23,BranchMapping!A:B,2,0)</f>
        <v>I-8 Branch</v>
      </c>
    </row>
    <row r="24" spans="1:10" x14ac:dyDescent="0.25">
      <c r="A24" s="2">
        <v>45844</v>
      </c>
      <c r="B24" s="3" t="s">
        <v>15</v>
      </c>
      <c r="C24" s="3" t="s">
        <v>52</v>
      </c>
      <c r="D24" s="3" t="str">
        <f t="shared" si="0"/>
        <v>CUST</v>
      </c>
      <c r="E24" s="3" t="str">
        <f t="shared" si="1"/>
        <v>005</v>
      </c>
      <c r="F24" s="3" t="s">
        <v>9</v>
      </c>
      <c r="G24" s="3">
        <v>36862</v>
      </c>
      <c r="H24" s="3" t="s">
        <v>18</v>
      </c>
      <c r="I24" s="3" t="s">
        <v>53</v>
      </c>
      <c r="J24" s="3" t="str">
        <f>VLOOKUP(B24,BranchMapping!A:B,2,0)</f>
        <v>Gulberg Branch</v>
      </c>
    </row>
    <row r="25" spans="1:10" x14ac:dyDescent="0.25">
      <c r="A25" s="2">
        <v>45859</v>
      </c>
      <c r="B25" s="3" t="s">
        <v>15</v>
      </c>
      <c r="C25" s="3" t="s">
        <v>13</v>
      </c>
      <c r="D25" s="3" t="str">
        <f t="shared" si="0"/>
        <v>CUST</v>
      </c>
      <c r="E25" s="3" t="str">
        <f t="shared" si="1"/>
        <v>026</v>
      </c>
      <c r="F25" s="3" t="s">
        <v>9</v>
      </c>
      <c r="G25" s="3">
        <v>39862</v>
      </c>
      <c r="H25" s="3" t="s">
        <v>10</v>
      </c>
      <c r="I25" s="3" t="s">
        <v>54</v>
      </c>
      <c r="J25" s="3" t="str">
        <f>VLOOKUP(B25,BranchMapping!A:B,2,0)</f>
        <v>Gulberg Branch</v>
      </c>
    </row>
    <row r="26" spans="1:10" x14ac:dyDescent="0.25">
      <c r="A26" s="2">
        <v>45857</v>
      </c>
      <c r="B26" s="3" t="s">
        <v>12</v>
      </c>
      <c r="C26" s="3" t="s">
        <v>16</v>
      </c>
      <c r="D26" s="3" t="str">
        <f t="shared" si="0"/>
        <v>CUST</v>
      </c>
      <c r="E26" s="3" t="str">
        <f t="shared" si="1"/>
        <v>010</v>
      </c>
      <c r="F26" s="3" t="s">
        <v>17</v>
      </c>
      <c r="G26" s="3">
        <v>28602</v>
      </c>
      <c r="H26" s="3" t="s">
        <v>10</v>
      </c>
      <c r="I26" s="3" t="s">
        <v>55</v>
      </c>
      <c r="J26" s="3" t="str">
        <f>VLOOKUP(B26,BranchMapping!A:B,2,0)</f>
        <v>F-10 Branch</v>
      </c>
    </row>
    <row r="27" spans="1:10" x14ac:dyDescent="0.25">
      <c r="A27" s="2">
        <v>45843</v>
      </c>
      <c r="B27" s="3" t="s">
        <v>7</v>
      </c>
      <c r="C27" s="3" t="s">
        <v>13</v>
      </c>
      <c r="D27" s="3" t="str">
        <f t="shared" si="0"/>
        <v>CUST</v>
      </c>
      <c r="E27" s="3" t="str">
        <f t="shared" si="1"/>
        <v>026</v>
      </c>
      <c r="F27" s="3" t="s">
        <v>17</v>
      </c>
      <c r="G27" s="3">
        <v>43004</v>
      </c>
      <c r="H27" s="3" t="s">
        <v>18</v>
      </c>
      <c r="I27" s="3" t="s">
        <v>56</v>
      </c>
      <c r="J27" s="3" t="str">
        <f>VLOOKUP(B27,BranchMapping!A:B,2,0)</f>
        <v>DHA Branch</v>
      </c>
    </row>
    <row r="28" spans="1:10" x14ac:dyDescent="0.25">
      <c r="A28" s="2">
        <v>45860</v>
      </c>
      <c r="B28" s="3" t="s">
        <v>15</v>
      </c>
      <c r="C28" s="3" t="s">
        <v>48</v>
      </c>
      <c r="D28" s="3" t="str">
        <f t="shared" si="0"/>
        <v>CUST</v>
      </c>
      <c r="E28" s="3" t="str">
        <f t="shared" si="1"/>
        <v>016</v>
      </c>
      <c r="F28" s="3" t="s">
        <v>17</v>
      </c>
      <c r="G28" s="3">
        <v>18699</v>
      </c>
      <c r="H28" s="3" t="s">
        <v>10</v>
      </c>
      <c r="I28" s="3" t="s">
        <v>57</v>
      </c>
      <c r="J28" s="3" t="str">
        <f>VLOOKUP(B28,BranchMapping!A:B,2,0)</f>
        <v>Gulberg Branch</v>
      </c>
    </row>
    <row r="29" spans="1:10" x14ac:dyDescent="0.25">
      <c r="A29" s="2">
        <v>45846</v>
      </c>
      <c r="B29" s="3" t="s">
        <v>15</v>
      </c>
      <c r="C29" s="3" t="s">
        <v>36</v>
      </c>
      <c r="D29" s="3" t="str">
        <f t="shared" si="0"/>
        <v>CUST</v>
      </c>
      <c r="E29" s="3" t="str">
        <f t="shared" si="1"/>
        <v>030</v>
      </c>
      <c r="F29" s="3" t="s">
        <v>9</v>
      </c>
      <c r="G29" s="3">
        <v>19489</v>
      </c>
      <c r="H29" s="3" t="s">
        <v>18</v>
      </c>
      <c r="I29" s="3" t="s">
        <v>58</v>
      </c>
      <c r="J29" s="3" t="str">
        <f>VLOOKUP(B29,BranchMapping!A:B,2,0)</f>
        <v>Gulberg Branch</v>
      </c>
    </row>
    <row r="30" spans="1:10" x14ac:dyDescent="0.25">
      <c r="A30" s="2">
        <v>45841</v>
      </c>
      <c r="B30" s="3" t="s">
        <v>7</v>
      </c>
      <c r="C30" s="3" t="s">
        <v>59</v>
      </c>
      <c r="D30" s="3" t="str">
        <f t="shared" si="0"/>
        <v>CUST</v>
      </c>
      <c r="E30" s="3" t="str">
        <f t="shared" si="1"/>
        <v>020</v>
      </c>
      <c r="F30" s="3" t="s">
        <v>9</v>
      </c>
      <c r="G30" s="3">
        <v>25822</v>
      </c>
      <c r="H30" s="3" t="s">
        <v>18</v>
      </c>
      <c r="I30" s="3" t="s">
        <v>60</v>
      </c>
      <c r="J30" s="3" t="str">
        <f>VLOOKUP(B30,BranchMapping!A:B,2,0)</f>
        <v>DHA Branch</v>
      </c>
    </row>
    <row r="31" spans="1:10" x14ac:dyDescent="0.25">
      <c r="A31" s="2">
        <v>45867</v>
      </c>
      <c r="B31" s="3" t="s">
        <v>12</v>
      </c>
      <c r="C31" s="3" t="s">
        <v>27</v>
      </c>
      <c r="D31" s="3" t="str">
        <f t="shared" si="0"/>
        <v>CUST</v>
      </c>
      <c r="E31" s="3" t="str">
        <f t="shared" si="1"/>
        <v>009</v>
      </c>
      <c r="F31" s="3" t="s">
        <v>17</v>
      </c>
      <c r="G31" s="3">
        <v>44860</v>
      </c>
      <c r="H31" s="3" t="s">
        <v>18</v>
      </c>
      <c r="I31" s="3" t="s">
        <v>61</v>
      </c>
      <c r="J31" s="3" t="str">
        <f>VLOOKUP(B31,BranchMapping!A:B,2,0)</f>
        <v>F-10 Branch</v>
      </c>
    </row>
    <row r="32" spans="1:10" x14ac:dyDescent="0.25">
      <c r="A32" s="2">
        <v>45850</v>
      </c>
      <c r="B32" s="3" t="s">
        <v>15</v>
      </c>
      <c r="C32" s="3" t="s">
        <v>20</v>
      </c>
      <c r="D32" s="3" t="str">
        <f t="shared" si="0"/>
        <v>CUST</v>
      </c>
      <c r="E32" s="3" t="str">
        <f t="shared" si="1"/>
        <v>007</v>
      </c>
      <c r="F32" s="3" t="s">
        <v>9</v>
      </c>
      <c r="G32" s="3">
        <v>25000</v>
      </c>
      <c r="H32" s="3" t="s">
        <v>10</v>
      </c>
      <c r="I32" s="3" t="s">
        <v>62</v>
      </c>
      <c r="J32" s="3" t="str">
        <f>VLOOKUP(B32,BranchMapping!A:B,2,0)</f>
        <v>Gulberg Branch</v>
      </c>
    </row>
    <row r="33" spans="1:10" x14ac:dyDescent="0.25">
      <c r="A33" s="2">
        <v>45869</v>
      </c>
      <c r="B33" s="3" t="s">
        <v>24</v>
      </c>
      <c r="C33" s="3" t="s">
        <v>63</v>
      </c>
      <c r="D33" s="3" t="str">
        <f t="shared" si="0"/>
        <v>CUST</v>
      </c>
      <c r="E33" s="3" t="str">
        <f t="shared" si="1"/>
        <v>002</v>
      </c>
      <c r="F33" s="3" t="s">
        <v>9</v>
      </c>
      <c r="G33" s="3">
        <v>42217</v>
      </c>
      <c r="H33" s="3" t="s">
        <v>18</v>
      </c>
      <c r="I33" s="3" t="s">
        <v>64</v>
      </c>
      <c r="J33" s="3" t="str">
        <f>VLOOKUP(B33,BranchMapping!A:B,2,0)</f>
        <v>Model Town Branch</v>
      </c>
    </row>
    <row r="34" spans="1:10" x14ac:dyDescent="0.25">
      <c r="A34" s="2">
        <v>45869</v>
      </c>
      <c r="B34" s="3" t="s">
        <v>7</v>
      </c>
      <c r="C34" s="3" t="s">
        <v>27</v>
      </c>
      <c r="D34" s="3" t="str">
        <f t="shared" si="0"/>
        <v>CUST</v>
      </c>
      <c r="E34" s="3" t="str">
        <f t="shared" si="1"/>
        <v>009</v>
      </c>
      <c r="F34" s="3" t="s">
        <v>9</v>
      </c>
      <c r="G34" s="3">
        <v>2492</v>
      </c>
      <c r="H34" s="3" t="s">
        <v>18</v>
      </c>
      <c r="I34" s="3" t="s">
        <v>65</v>
      </c>
      <c r="J34" s="3" t="str">
        <f>VLOOKUP(B34,BranchMapping!A:B,2,0)</f>
        <v>DHA Branch</v>
      </c>
    </row>
    <row r="35" spans="1:10" x14ac:dyDescent="0.25">
      <c r="A35" s="2">
        <v>45854</v>
      </c>
      <c r="B35" s="3" t="s">
        <v>12</v>
      </c>
      <c r="C35" s="3" t="s">
        <v>50</v>
      </c>
      <c r="D35" s="3" t="str">
        <f t="shared" si="0"/>
        <v>CUST</v>
      </c>
      <c r="E35" s="3" t="str">
        <f t="shared" si="1"/>
        <v>004</v>
      </c>
      <c r="F35" s="3" t="s">
        <v>9</v>
      </c>
      <c r="G35" s="3">
        <v>12213</v>
      </c>
      <c r="H35" s="3" t="s">
        <v>10</v>
      </c>
      <c r="I35" s="3" t="s">
        <v>66</v>
      </c>
      <c r="J35" s="3" t="str">
        <f>VLOOKUP(B35,BranchMapping!A:B,2,0)</f>
        <v>F-10 Branch</v>
      </c>
    </row>
    <row r="36" spans="1:10" x14ac:dyDescent="0.25">
      <c r="A36" s="2">
        <v>45846</v>
      </c>
      <c r="B36" s="3" t="s">
        <v>12</v>
      </c>
      <c r="C36" s="3" t="s">
        <v>59</v>
      </c>
      <c r="D36" s="3" t="str">
        <f t="shared" si="0"/>
        <v>CUST</v>
      </c>
      <c r="E36" s="3" t="str">
        <f t="shared" si="1"/>
        <v>020</v>
      </c>
      <c r="F36" s="3" t="s">
        <v>9</v>
      </c>
      <c r="G36" s="3">
        <v>48445</v>
      </c>
      <c r="H36" s="3" t="s">
        <v>10</v>
      </c>
      <c r="I36" s="3" t="s">
        <v>67</v>
      </c>
      <c r="J36" s="3" t="str">
        <f>VLOOKUP(B36,BranchMapping!A:B,2,0)</f>
        <v>F-10 Branch</v>
      </c>
    </row>
    <row r="37" spans="1:10" x14ac:dyDescent="0.25">
      <c r="A37" s="2">
        <v>45849</v>
      </c>
      <c r="B37" s="3" t="s">
        <v>7</v>
      </c>
      <c r="C37" s="3" t="s">
        <v>25</v>
      </c>
      <c r="D37" s="3" t="str">
        <f t="shared" si="0"/>
        <v>CUST</v>
      </c>
      <c r="E37" s="3" t="str">
        <f t="shared" si="1"/>
        <v>015</v>
      </c>
      <c r="F37" s="3" t="s">
        <v>9</v>
      </c>
      <c r="G37" s="3">
        <v>7168</v>
      </c>
      <c r="H37" s="3" t="s">
        <v>10</v>
      </c>
      <c r="I37" s="3" t="s">
        <v>68</v>
      </c>
      <c r="J37" s="3" t="str">
        <f>VLOOKUP(B37,BranchMapping!A:B,2,0)</f>
        <v>DHA Branch</v>
      </c>
    </row>
    <row r="38" spans="1:10" x14ac:dyDescent="0.25">
      <c r="A38" s="2">
        <v>45856</v>
      </c>
      <c r="B38" s="3" t="s">
        <v>31</v>
      </c>
      <c r="C38" s="3" t="s">
        <v>27</v>
      </c>
      <c r="D38" s="3" t="str">
        <f t="shared" si="0"/>
        <v>CUST</v>
      </c>
      <c r="E38" s="3" t="str">
        <f t="shared" si="1"/>
        <v>009</v>
      </c>
      <c r="F38" s="3" t="s">
        <v>17</v>
      </c>
      <c r="G38" s="3">
        <v>13366</v>
      </c>
      <c r="H38" s="3" t="s">
        <v>10</v>
      </c>
      <c r="I38" s="3" t="s">
        <v>69</v>
      </c>
      <c r="J38" s="3" t="str">
        <f>VLOOKUP(B38,BranchMapping!A:B,2,0)</f>
        <v>I-8 Branch</v>
      </c>
    </row>
    <row r="39" spans="1:10" x14ac:dyDescent="0.25">
      <c r="A39" s="2">
        <v>45843</v>
      </c>
      <c r="B39" s="3" t="s">
        <v>31</v>
      </c>
      <c r="C39" s="3" t="s">
        <v>52</v>
      </c>
      <c r="D39" s="3" t="str">
        <f t="shared" si="0"/>
        <v>CUST</v>
      </c>
      <c r="E39" s="3" t="str">
        <f t="shared" si="1"/>
        <v>005</v>
      </c>
      <c r="F39" s="3" t="s">
        <v>9</v>
      </c>
      <c r="G39" s="3">
        <v>14756</v>
      </c>
      <c r="H39" s="3" t="s">
        <v>10</v>
      </c>
      <c r="I39" s="3" t="s">
        <v>70</v>
      </c>
      <c r="J39" s="3" t="str">
        <f>VLOOKUP(B39,BranchMapping!A:B,2,0)</f>
        <v>I-8 Branch</v>
      </c>
    </row>
    <row r="40" spans="1:10" x14ac:dyDescent="0.25">
      <c r="A40" s="2">
        <v>45840</v>
      </c>
      <c r="B40" s="3" t="s">
        <v>12</v>
      </c>
      <c r="C40" s="3" t="s">
        <v>71</v>
      </c>
      <c r="D40" s="3" t="str">
        <f t="shared" si="0"/>
        <v>CUST</v>
      </c>
      <c r="E40" s="3" t="str">
        <f t="shared" si="1"/>
        <v>029</v>
      </c>
      <c r="F40" s="3" t="s">
        <v>9</v>
      </c>
      <c r="G40" s="3">
        <v>22607</v>
      </c>
      <c r="H40" s="3" t="s">
        <v>10</v>
      </c>
      <c r="I40" s="3" t="s">
        <v>72</v>
      </c>
      <c r="J40" s="3" t="str">
        <f>VLOOKUP(B40,BranchMapping!A:B,2,0)</f>
        <v>F-10 Branch</v>
      </c>
    </row>
    <row r="41" spans="1:10" x14ac:dyDescent="0.25">
      <c r="A41" s="2">
        <v>45856</v>
      </c>
      <c r="B41" s="3" t="s">
        <v>15</v>
      </c>
      <c r="C41" s="3" t="s">
        <v>73</v>
      </c>
      <c r="D41" s="3" t="str">
        <f t="shared" si="0"/>
        <v>CUST</v>
      </c>
      <c r="E41" s="3" t="str">
        <f t="shared" si="1"/>
        <v>001</v>
      </c>
      <c r="F41" s="3" t="s">
        <v>17</v>
      </c>
      <c r="G41" s="3">
        <v>17793</v>
      </c>
      <c r="H41" s="3" t="s">
        <v>10</v>
      </c>
      <c r="I41" s="3" t="s">
        <v>74</v>
      </c>
      <c r="J41" s="3" t="str">
        <f>VLOOKUP(B41,BranchMapping!A:B,2,0)</f>
        <v>Gulberg Branch</v>
      </c>
    </row>
    <row r="42" spans="1:10" x14ac:dyDescent="0.25">
      <c r="A42" s="2">
        <v>45858</v>
      </c>
      <c r="B42" s="3" t="s">
        <v>7</v>
      </c>
      <c r="C42" s="3" t="s">
        <v>13</v>
      </c>
      <c r="D42" s="3" t="str">
        <f t="shared" si="0"/>
        <v>CUST</v>
      </c>
      <c r="E42" s="3" t="str">
        <f t="shared" si="1"/>
        <v>026</v>
      </c>
      <c r="F42" s="3" t="s">
        <v>9</v>
      </c>
      <c r="G42" s="3">
        <v>36251</v>
      </c>
      <c r="H42" s="3" t="s">
        <v>18</v>
      </c>
      <c r="I42" s="3" t="s">
        <v>75</v>
      </c>
      <c r="J42" s="3" t="str">
        <f>VLOOKUP(B42,BranchMapping!A:B,2,0)</f>
        <v>DHA Branch</v>
      </c>
    </row>
    <row r="43" spans="1:10" x14ac:dyDescent="0.25">
      <c r="A43" s="2">
        <v>45846</v>
      </c>
      <c r="B43" s="3" t="s">
        <v>15</v>
      </c>
      <c r="C43" s="3" t="s">
        <v>59</v>
      </c>
      <c r="D43" s="3" t="str">
        <f t="shared" si="0"/>
        <v>CUST</v>
      </c>
      <c r="E43" s="3" t="str">
        <f t="shared" si="1"/>
        <v>020</v>
      </c>
      <c r="F43" s="3" t="s">
        <v>9</v>
      </c>
      <c r="G43" s="3">
        <v>9134</v>
      </c>
      <c r="H43" s="3" t="s">
        <v>18</v>
      </c>
      <c r="I43" s="3" t="s">
        <v>76</v>
      </c>
      <c r="J43" s="3" t="str">
        <f>VLOOKUP(B43,BranchMapping!A:B,2,0)</f>
        <v>Gulberg Branch</v>
      </c>
    </row>
    <row r="44" spans="1:10" x14ac:dyDescent="0.25">
      <c r="A44" s="2">
        <v>45867</v>
      </c>
      <c r="B44" s="3" t="s">
        <v>12</v>
      </c>
      <c r="C44" s="3" t="s">
        <v>20</v>
      </c>
      <c r="D44" s="3" t="str">
        <f t="shared" si="0"/>
        <v>CUST</v>
      </c>
      <c r="E44" s="3" t="str">
        <f t="shared" si="1"/>
        <v>007</v>
      </c>
      <c r="F44" s="3" t="s">
        <v>9</v>
      </c>
      <c r="G44" s="3">
        <v>34841</v>
      </c>
      <c r="H44" s="3" t="s">
        <v>18</v>
      </c>
      <c r="I44" s="3" t="s">
        <v>77</v>
      </c>
      <c r="J44" s="3" t="str">
        <f>VLOOKUP(B44,BranchMapping!A:B,2,0)</f>
        <v>F-10 Branch</v>
      </c>
    </row>
    <row r="45" spans="1:10" x14ac:dyDescent="0.25">
      <c r="A45" s="2">
        <v>45863</v>
      </c>
      <c r="B45" s="3" t="s">
        <v>31</v>
      </c>
      <c r="C45" s="3" t="s">
        <v>78</v>
      </c>
      <c r="D45" s="3" t="str">
        <f t="shared" si="0"/>
        <v>CUST</v>
      </c>
      <c r="E45" s="3" t="str">
        <f t="shared" si="1"/>
        <v>024</v>
      </c>
      <c r="F45" s="3" t="s">
        <v>9</v>
      </c>
      <c r="G45" s="3">
        <v>37942</v>
      </c>
      <c r="H45" s="3" t="s">
        <v>10</v>
      </c>
      <c r="I45" s="3" t="s">
        <v>79</v>
      </c>
      <c r="J45" s="3" t="str">
        <f>VLOOKUP(B45,BranchMapping!A:B,2,0)</f>
        <v>I-8 Branch</v>
      </c>
    </row>
    <row r="46" spans="1:10" x14ac:dyDescent="0.25">
      <c r="A46" s="2">
        <v>45859</v>
      </c>
      <c r="B46" s="3" t="s">
        <v>24</v>
      </c>
      <c r="C46" s="3" t="s">
        <v>8</v>
      </c>
      <c r="D46" s="3" t="str">
        <f t="shared" si="0"/>
        <v>CUST</v>
      </c>
      <c r="E46" s="3" t="str">
        <f t="shared" si="1"/>
        <v>011</v>
      </c>
      <c r="F46" s="3" t="s">
        <v>17</v>
      </c>
      <c r="G46" s="3">
        <v>25592</v>
      </c>
      <c r="H46" s="3" t="s">
        <v>18</v>
      </c>
      <c r="I46" s="3" t="s">
        <v>80</v>
      </c>
      <c r="J46" s="3" t="str">
        <f>VLOOKUP(B46,BranchMapping!A:B,2,0)</f>
        <v>Model Town Branch</v>
      </c>
    </row>
    <row r="47" spans="1:10" x14ac:dyDescent="0.25">
      <c r="A47" s="2">
        <v>45858</v>
      </c>
      <c r="B47" s="3" t="s">
        <v>7</v>
      </c>
      <c r="C47" s="3" t="s">
        <v>81</v>
      </c>
      <c r="D47" s="3" t="str">
        <f t="shared" si="0"/>
        <v>CUST</v>
      </c>
      <c r="E47" s="3" t="str">
        <f t="shared" si="1"/>
        <v>018</v>
      </c>
      <c r="F47" s="3" t="s">
        <v>17</v>
      </c>
      <c r="G47" s="3">
        <v>34348</v>
      </c>
      <c r="H47" s="3" t="s">
        <v>18</v>
      </c>
      <c r="I47" s="3" t="s">
        <v>82</v>
      </c>
      <c r="J47" s="3" t="str">
        <f>VLOOKUP(B47,BranchMapping!A:B,2,0)</f>
        <v>DHA Branch</v>
      </c>
    </row>
    <row r="48" spans="1:10" x14ac:dyDescent="0.25">
      <c r="A48" s="2">
        <v>45863</v>
      </c>
      <c r="B48" s="3" t="s">
        <v>15</v>
      </c>
      <c r="C48" s="3" t="s">
        <v>83</v>
      </c>
      <c r="D48" s="3" t="str">
        <f t="shared" si="0"/>
        <v>CUST</v>
      </c>
      <c r="E48" s="3" t="str">
        <f t="shared" si="1"/>
        <v>027</v>
      </c>
      <c r="F48" s="3" t="s">
        <v>9</v>
      </c>
      <c r="G48" s="3">
        <v>44389</v>
      </c>
      <c r="H48" s="3" t="s">
        <v>18</v>
      </c>
      <c r="I48" s="3" t="s">
        <v>84</v>
      </c>
      <c r="J48" s="3" t="str">
        <f>VLOOKUP(B48,BranchMapping!A:B,2,0)</f>
        <v>Gulberg Branch</v>
      </c>
    </row>
    <row r="49" spans="1:10" x14ac:dyDescent="0.25">
      <c r="A49" s="2">
        <v>45853</v>
      </c>
      <c r="B49" s="3" t="s">
        <v>31</v>
      </c>
      <c r="C49" s="3" t="s">
        <v>38</v>
      </c>
      <c r="D49" s="3" t="str">
        <f t="shared" si="0"/>
        <v>CUST</v>
      </c>
      <c r="E49" s="3" t="str">
        <f t="shared" si="1"/>
        <v>019</v>
      </c>
      <c r="F49" s="3" t="s">
        <v>9</v>
      </c>
      <c r="G49" s="3">
        <v>48375</v>
      </c>
      <c r="H49" s="3" t="s">
        <v>10</v>
      </c>
      <c r="I49" s="3" t="s">
        <v>85</v>
      </c>
      <c r="J49" s="3" t="str">
        <f>VLOOKUP(B49,BranchMapping!A:B,2,0)</f>
        <v>I-8 Branch</v>
      </c>
    </row>
    <row r="50" spans="1:10" x14ac:dyDescent="0.25">
      <c r="A50" s="2">
        <v>45860</v>
      </c>
      <c r="B50" s="3" t="s">
        <v>12</v>
      </c>
      <c r="C50" s="3" t="s">
        <v>8</v>
      </c>
      <c r="D50" s="3" t="str">
        <f t="shared" si="0"/>
        <v>CUST</v>
      </c>
      <c r="E50" s="3" t="str">
        <f t="shared" si="1"/>
        <v>011</v>
      </c>
      <c r="F50" s="3" t="s">
        <v>9</v>
      </c>
      <c r="G50" s="3">
        <v>39089</v>
      </c>
      <c r="H50" s="3" t="s">
        <v>10</v>
      </c>
      <c r="I50" s="3" t="s">
        <v>86</v>
      </c>
      <c r="J50" s="3" t="str">
        <f>VLOOKUP(B50,BranchMapping!A:B,2,0)</f>
        <v>F-10 Branch</v>
      </c>
    </row>
    <row r="51" spans="1:10" x14ac:dyDescent="0.25">
      <c r="A51" s="2">
        <v>45841</v>
      </c>
      <c r="B51" s="3" t="s">
        <v>7</v>
      </c>
      <c r="C51" s="3" t="s">
        <v>71</v>
      </c>
      <c r="D51" s="3" t="str">
        <f t="shared" si="0"/>
        <v>CUST</v>
      </c>
      <c r="E51" s="3" t="str">
        <f t="shared" si="1"/>
        <v>029</v>
      </c>
      <c r="F51" s="3" t="s">
        <v>9</v>
      </c>
      <c r="G51" s="3">
        <v>2035</v>
      </c>
      <c r="H51" s="3" t="s">
        <v>10</v>
      </c>
      <c r="I51" s="3" t="s">
        <v>87</v>
      </c>
      <c r="J51" s="3" t="str">
        <f>VLOOKUP(B51,BranchMapping!A:B,2,0)</f>
        <v>DHA Branch</v>
      </c>
    </row>
    <row r="52" spans="1:10" x14ac:dyDescent="0.25">
      <c r="A52" s="2">
        <v>45844</v>
      </c>
      <c r="B52" s="3" t="s">
        <v>15</v>
      </c>
      <c r="C52" s="3" t="s">
        <v>88</v>
      </c>
      <c r="D52" s="3" t="str">
        <f t="shared" si="0"/>
        <v>CUST</v>
      </c>
      <c r="E52" s="3" t="str">
        <f t="shared" si="1"/>
        <v>021</v>
      </c>
      <c r="F52" s="3" t="s">
        <v>9</v>
      </c>
      <c r="G52" s="3">
        <v>26966</v>
      </c>
      <c r="H52" s="3" t="s">
        <v>10</v>
      </c>
      <c r="I52" s="3" t="s">
        <v>89</v>
      </c>
      <c r="J52" s="3" t="str">
        <f>VLOOKUP(B52,BranchMapping!A:B,2,0)</f>
        <v>Gulberg Branch</v>
      </c>
    </row>
    <row r="53" spans="1:10" x14ac:dyDescent="0.25">
      <c r="A53" s="2">
        <v>45857</v>
      </c>
      <c r="B53" s="3" t="s">
        <v>24</v>
      </c>
      <c r="C53" s="3" t="s">
        <v>90</v>
      </c>
      <c r="D53" s="3" t="str">
        <f t="shared" si="0"/>
        <v>CUST</v>
      </c>
      <c r="E53" s="3" t="str">
        <f t="shared" si="1"/>
        <v>028</v>
      </c>
      <c r="F53" s="3" t="s">
        <v>9</v>
      </c>
      <c r="G53" s="3">
        <v>31416</v>
      </c>
      <c r="H53" s="3" t="s">
        <v>10</v>
      </c>
      <c r="I53" s="3" t="s">
        <v>91</v>
      </c>
      <c r="J53" s="3" t="str">
        <f>VLOOKUP(B53,BranchMapping!A:B,2,0)</f>
        <v>Model Town Branch</v>
      </c>
    </row>
    <row r="54" spans="1:10" x14ac:dyDescent="0.25">
      <c r="A54" s="2">
        <v>45854</v>
      </c>
      <c r="B54" s="3" t="s">
        <v>31</v>
      </c>
      <c r="C54" s="3" t="s">
        <v>16</v>
      </c>
      <c r="D54" s="3" t="str">
        <f t="shared" si="0"/>
        <v>CUST</v>
      </c>
      <c r="E54" s="3" t="str">
        <f t="shared" si="1"/>
        <v>010</v>
      </c>
      <c r="F54" s="3" t="s">
        <v>17</v>
      </c>
      <c r="G54" s="3">
        <v>25481</v>
      </c>
      <c r="H54" s="3" t="s">
        <v>18</v>
      </c>
      <c r="I54" s="3" t="s">
        <v>92</v>
      </c>
      <c r="J54" s="3" t="str">
        <f>VLOOKUP(B54,BranchMapping!A:B,2,0)</f>
        <v>I-8 Branch</v>
      </c>
    </row>
    <row r="55" spans="1:10" x14ac:dyDescent="0.25">
      <c r="A55" s="2">
        <v>45865</v>
      </c>
      <c r="B55" s="3" t="s">
        <v>12</v>
      </c>
      <c r="C55" s="3" t="s">
        <v>88</v>
      </c>
      <c r="D55" s="3" t="str">
        <f t="shared" si="0"/>
        <v>CUST</v>
      </c>
      <c r="E55" s="3" t="str">
        <f t="shared" si="1"/>
        <v>021</v>
      </c>
      <c r="F55" s="3" t="s">
        <v>9</v>
      </c>
      <c r="G55" s="3">
        <v>11636</v>
      </c>
      <c r="H55" s="3" t="s">
        <v>10</v>
      </c>
      <c r="I55" s="3" t="s">
        <v>93</v>
      </c>
      <c r="J55" s="3" t="str">
        <f>VLOOKUP(B55,BranchMapping!A:B,2,0)</f>
        <v>F-10 Branch</v>
      </c>
    </row>
    <row r="56" spans="1:10" x14ac:dyDescent="0.25">
      <c r="A56" s="2">
        <v>45853</v>
      </c>
      <c r="B56" s="3" t="s">
        <v>31</v>
      </c>
      <c r="C56" s="3" t="s">
        <v>36</v>
      </c>
      <c r="D56" s="3" t="str">
        <f t="shared" si="0"/>
        <v>CUST</v>
      </c>
      <c r="E56" s="3" t="str">
        <f t="shared" si="1"/>
        <v>030</v>
      </c>
      <c r="F56" s="3" t="s">
        <v>17</v>
      </c>
      <c r="G56" s="3">
        <v>2112</v>
      </c>
      <c r="H56" s="3" t="s">
        <v>10</v>
      </c>
      <c r="I56" s="3" t="s">
        <v>94</v>
      </c>
      <c r="J56" s="3" t="str">
        <f>VLOOKUP(B56,BranchMapping!A:B,2,0)</f>
        <v>I-8 Branch</v>
      </c>
    </row>
    <row r="57" spans="1:10" x14ac:dyDescent="0.25">
      <c r="A57" s="2">
        <v>45862</v>
      </c>
      <c r="B57" s="3" t="s">
        <v>12</v>
      </c>
      <c r="C57" s="3" t="s">
        <v>46</v>
      </c>
      <c r="D57" s="3" t="str">
        <f t="shared" si="0"/>
        <v>CUST</v>
      </c>
      <c r="E57" s="3" t="str">
        <f t="shared" si="1"/>
        <v>012</v>
      </c>
      <c r="F57" s="3" t="s">
        <v>17</v>
      </c>
      <c r="G57" s="3">
        <v>10921</v>
      </c>
      <c r="H57" s="3" t="s">
        <v>18</v>
      </c>
      <c r="I57" s="3" t="s">
        <v>95</v>
      </c>
      <c r="J57" s="3" t="str">
        <f>VLOOKUP(B57,BranchMapping!A:B,2,0)</f>
        <v>F-10 Branch</v>
      </c>
    </row>
    <row r="58" spans="1:10" x14ac:dyDescent="0.25">
      <c r="A58" s="2">
        <v>45858</v>
      </c>
      <c r="B58" s="3" t="s">
        <v>24</v>
      </c>
      <c r="C58" s="3" t="s">
        <v>52</v>
      </c>
      <c r="D58" s="3" t="str">
        <f t="shared" si="0"/>
        <v>CUST</v>
      </c>
      <c r="E58" s="3" t="str">
        <f t="shared" si="1"/>
        <v>005</v>
      </c>
      <c r="F58" s="3" t="s">
        <v>17</v>
      </c>
      <c r="G58" s="3">
        <v>5468</v>
      </c>
      <c r="H58" s="3" t="s">
        <v>18</v>
      </c>
      <c r="I58" s="3" t="s">
        <v>96</v>
      </c>
      <c r="J58" s="3" t="str">
        <f>VLOOKUP(B58,BranchMapping!A:B,2,0)</f>
        <v>Model Town Branch</v>
      </c>
    </row>
    <row r="59" spans="1:10" x14ac:dyDescent="0.25">
      <c r="A59" s="2">
        <v>45839</v>
      </c>
      <c r="B59" s="3" t="s">
        <v>24</v>
      </c>
      <c r="C59" s="3" t="s">
        <v>97</v>
      </c>
      <c r="D59" s="3" t="str">
        <f t="shared" si="0"/>
        <v>CUST</v>
      </c>
      <c r="E59" s="3" t="str">
        <f t="shared" si="1"/>
        <v>017</v>
      </c>
      <c r="F59" s="3" t="s">
        <v>17</v>
      </c>
      <c r="G59" s="3">
        <v>40315</v>
      </c>
      <c r="H59" s="3" t="s">
        <v>18</v>
      </c>
      <c r="I59" s="3" t="s">
        <v>98</v>
      </c>
      <c r="J59" s="3" t="str">
        <f>VLOOKUP(B59,BranchMapping!A:B,2,0)</f>
        <v>Model Town Branch</v>
      </c>
    </row>
    <row r="60" spans="1:10" x14ac:dyDescent="0.25">
      <c r="A60" s="2">
        <v>45868</v>
      </c>
      <c r="B60" s="3" t="s">
        <v>31</v>
      </c>
      <c r="C60" s="3" t="s">
        <v>22</v>
      </c>
      <c r="D60" s="3" t="str">
        <f t="shared" si="0"/>
        <v>CUST</v>
      </c>
      <c r="E60" s="3" t="str">
        <f t="shared" si="1"/>
        <v>013</v>
      </c>
      <c r="F60" s="3" t="s">
        <v>17</v>
      </c>
      <c r="G60" s="3">
        <v>15728</v>
      </c>
      <c r="H60" s="3" t="s">
        <v>10</v>
      </c>
      <c r="I60" s="3" t="s">
        <v>99</v>
      </c>
      <c r="J60" s="3" t="str">
        <f>VLOOKUP(B60,BranchMapping!A:B,2,0)</f>
        <v>I-8 Branch</v>
      </c>
    </row>
    <row r="61" spans="1:10" x14ac:dyDescent="0.25">
      <c r="A61" s="2">
        <v>45849</v>
      </c>
      <c r="B61" s="3" t="s">
        <v>12</v>
      </c>
      <c r="C61" s="3" t="s">
        <v>46</v>
      </c>
      <c r="D61" s="3" t="str">
        <f t="shared" si="0"/>
        <v>CUST</v>
      </c>
      <c r="E61" s="3" t="str">
        <f t="shared" si="1"/>
        <v>012</v>
      </c>
      <c r="F61" s="3" t="s">
        <v>17</v>
      </c>
      <c r="G61" s="3">
        <v>47070</v>
      </c>
      <c r="H61" s="3" t="s">
        <v>10</v>
      </c>
      <c r="I61" s="3" t="s">
        <v>100</v>
      </c>
      <c r="J61" s="3" t="str">
        <f>VLOOKUP(B61,BranchMapping!A:B,2,0)</f>
        <v>F-10 Branch</v>
      </c>
    </row>
    <row r="62" spans="1:10" x14ac:dyDescent="0.25">
      <c r="A62" s="2">
        <v>45854</v>
      </c>
      <c r="B62" s="3" t="s">
        <v>7</v>
      </c>
      <c r="C62" s="3" t="s">
        <v>16</v>
      </c>
      <c r="D62" s="3" t="str">
        <f t="shared" si="0"/>
        <v>CUST</v>
      </c>
      <c r="E62" s="3" t="str">
        <f t="shared" si="1"/>
        <v>010</v>
      </c>
      <c r="F62" s="3" t="s">
        <v>9</v>
      </c>
      <c r="G62" s="3">
        <v>5368</v>
      </c>
      <c r="H62" s="3" t="s">
        <v>10</v>
      </c>
      <c r="I62" s="3" t="s">
        <v>101</v>
      </c>
      <c r="J62" s="3" t="str">
        <f>VLOOKUP(B62,BranchMapping!A:B,2,0)</f>
        <v>DHA Branch</v>
      </c>
    </row>
    <row r="63" spans="1:10" x14ac:dyDescent="0.25">
      <c r="A63" s="2">
        <v>45869</v>
      </c>
      <c r="B63" s="3" t="s">
        <v>15</v>
      </c>
      <c r="C63" s="3" t="s">
        <v>48</v>
      </c>
      <c r="D63" s="3" t="str">
        <f t="shared" si="0"/>
        <v>CUST</v>
      </c>
      <c r="E63" s="3" t="str">
        <f t="shared" si="1"/>
        <v>016</v>
      </c>
      <c r="F63" s="3" t="s">
        <v>9</v>
      </c>
      <c r="G63" s="3">
        <v>14638</v>
      </c>
      <c r="H63" s="3" t="s">
        <v>18</v>
      </c>
      <c r="I63" s="3" t="s">
        <v>102</v>
      </c>
      <c r="J63" s="3" t="str">
        <f>VLOOKUP(B63,BranchMapping!A:B,2,0)</f>
        <v>Gulberg Branch</v>
      </c>
    </row>
    <row r="64" spans="1:10" x14ac:dyDescent="0.25">
      <c r="A64" s="2">
        <v>45861</v>
      </c>
      <c r="B64" s="3" t="s">
        <v>24</v>
      </c>
      <c r="C64" s="3" t="s">
        <v>50</v>
      </c>
      <c r="D64" s="3" t="str">
        <f t="shared" si="0"/>
        <v>CUST</v>
      </c>
      <c r="E64" s="3" t="str">
        <f t="shared" si="1"/>
        <v>004</v>
      </c>
      <c r="F64" s="3" t="s">
        <v>9</v>
      </c>
      <c r="G64" s="3">
        <v>8878</v>
      </c>
      <c r="H64" s="3" t="s">
        <v>18</v>
      </c>
      <c r="I64" s="3" t="s">
        <v>103</v>
      </c>
      <c r="J64" s="3" t="str">
        <f>VLOOKUP(B64,BranchMapping!A:B,2,0)</f>
        <v>Model Town Branch</v>
      </c>
    </row>
    <row r="65" spans="1:10" x14ac:dyDescent="0.25">
      <c r="A65" s="2">
        <v>45845</v>
      </c>
      <c r="B65" s="3" t="s">
        <v>24</v>
      </c>
      <c r="C65" s="3" t="s">
        <v>40</v>
      </c>
      <c r="D65" s="3" t="str">
        <f t="shared" si="0"/>
        <v>CUST</v>
      </c>
      <c r="E65" s="3" t="str">
        <f t="shared" si="1"/>
        <v>025</v>
      </c>
      <c r="F65" s="3" t="s">
        <v>17</v>
      </c>
      <c r="G65" s="3">
        <v>29744</v>
      </c>
      <c r="H65" s="3" t="s">
        <v>18</v>
      </c>
      <c r="I65" s="3" t="s">
        <v>104</v>
      </c>
      <c r="J65" s="3" t="str">
        <f>VLOOKUP(B65,BranchMapping!A:B,2,0)</f>
        <v>Model Town Branch</v>
      </c>
    </row>
    <row r="66" spans="1:10" x14ac:dyDescent="0.25">
      <c r="A66" s="2">
        <v>45861</v>
      </c>
      <c r="B66" s="3" t="s">
        <v>12</v>
      </c>
      <c r="C66" s="3" t="s">
        <v>40</v>
      </c>
      <c r="D66" s="3" t="str">
        <f t="shared" si="0"/>
        <v>CUST</v>
      </c>
      <c r="E66" s="3" t="str">
        <f t="shared" si="1"/>
        <v>025</v>
      </c>
      <c r="F66" s="3" t="s">
        <v>17</v>
      </c>
      <c r="G66" s="3">
        <v>28980</v>
      </c>
      <c r="H66" s="3" t="s">
        <v>18</v>
      </c>
      <c r="I66" s="3" t="s">
        <v>105</v>
      </c>
      <c r="J66" s="3" t="str">
        <f>VLOOKUP(B66,BranchMapping!A:B,2,0)</f>
        <v>F-10 Branch</v>
      </c>
    </row>
    <row r="67" spans="1:10" x14ac:dyDescent="0.25">
      <c r="A67" s="2">
        <v>45842</v>
      </c>
      <c r="B67" s="3" t="s">
        <v>15</v>
      </c>
      <c r="C67" s="3" t="s">
        <v>13</v>
      </c>
      <c r="D67" s="3" t="str">
        <f t="shared" si="0"/>
        <v>CUST</v>
      </c>
      <c r="E67" s="3" t="str">
        <f t="shared" si="1"/>
        <v>026</v>
      </c>
      <c r="F67" s="3" t="s">
        <v>9</v>
      </c>
      <c r="G67" s="3">
        <v>43766</v>
      </c>
      <c r="H67" s="3" t="s">
        <v>10</v>
      </c>
      <c r="I67" s="3" t="s">
        <v>106</v>
      </c>
      <c r="J67" s="3" t="str">
        <f>VLOOKUP(B67,BranchMapping!A:B,2,0)</f>
        <v>Gulberg Branch</v>
      </c>
    </row>
    <row r="68" spans="1:10" x14ac:dyDescent="0.25">
      <c r="A68" s="2">
        <v>45854</v>
      </c>
      <c r="B68" s="3" t="s">
        <v>12</v>
      </c>
      <c r="C68" s="3" t="s">
        <v>40</v>
      </c>
      <c r="D68" s="3" t="str">
        <f t="shared" ref="D68:D102" si="2">LEFT(C68,4)</f>
        <v>CUST</v>
      </c>
      <c r="E68" s="3" t="str">
        <f t="shared" ref="E68:E102" si="3">RIGHT(C68,3)</f>
        <v>025</v>
      </c>
      <c r="F68" s="3" t="s">
        <v>9</v>
      </c>
      <c r="G68" s="3">
        <v>48868</v>
      </c>
      <c r="H68" s="3" t="s">
        <v>10</v>
      </c>
      <c r="I68" s="3" t="s">
        <v>107</v>
      </c>
      <c r="J68" s="3" t="str">
        <f>VLOOKUP(B68,BranchMapping!A:B,2,0)</f>
        <v>F-10 Branch</v>
      </c>
    </row>
    <row r="69" spans="1:10" x14ac:dyDescent="0.25">
      <c r="A69" s="2">
        <v>45863</v>
      </c>
      <c r="B69" s="3" t="s">
        <v>24</v>
      </c>
      <c r="C69" s="3" t="s">
        <v>108</v>
      </c>
      <c r="D69" s="3" t="str">
        <f t="shared" si="2"/>
        <v>CUST</v>
      </c>
      <c r="E69" s="3" t="str">
        <f t="shared" si="3"/>
        <v>006</v>
      </c>
      <c r="F69" s="3" t="s">
        <v>9</v>
      </c>
      <c r="G69" s="3">
        <v>36327</v>
      </c>
      <c r="H69" s="3" t="s">
        <v>18</v>
      </c>
      <c r="I69" s="3" t="s">
        <v>109</v>
      </c>
      <c r="J69" s="3" t="str">
        <f>VLOOKUP(B69,BranchMapping!A:B,2,0)</f>
        <v>Model Town Branch</v>
      </c>
    </row>
    <row r="70" spans="1:10" x14ac:dyDescent="0.25">
      <c r="A70" s="2">
        <v>45851</v>
      </c>
      <c r="B70" s="3" t="s">
        <v>24</v>
      </c>
      <c r="C70" s="3" t="s">
        <v>73</v>
      </c>
      <c r="D70" s="3" t="str">
        <f t="shared" si="2"/>
        <v>CUST</v>
      </c>
      <c r="E70" s="3" t="str">
        <f t="shared" si="3"/>
        <v>001</v>
      </c>
      <c r="F70" s="3" t="s">
        <v>9</v>
      </c>
      <c r="G70" s="3">
        <v>49732</v>
      </c>
      <c r="H70" s="3" t="s">
        <v>18</v>
      </c>
      <c r="I70" s="3" t="s">
        <v>110</v>
      </c>
      <c r="J70" s="3" t="str">
        <f>VLOOKUP(B70,BranchMapping!A:B,2,0)</f>
        <v>Model Town Branch</v>
      </c>
    </row>
    <row r="71" spans="1:10" x14ac:dyDescent="0.25">
      <c r="A71" s="2">
        <v>45854</v>
      </c>
      <c r="B71" s="3" t="s">
        <v>31</v>
      </c>
      <c r="C71" s="3" t="s">
        <v>20</v>
      </c>
      <c r="D71" s="3" t="str">
        <f t="shared" si="2"/>
        <v>CUST</v>
      </c>
      <c r="E71" s="3" t="str">
        <f t="shared" si="3"/>
        <v>007</v>
      </c>
      <c r="F71" s="3" t="s">
        <v>9</v>
      </c>
      <c r="G71" s="3">
        <v>33993</v>
      </c>
      <c r="H71" s="3" t="s">
        <v>10</v>
      </c>
      <c r="I71" s="3" t="s">
        <v>111</v>
      </c>
      <c r="J71" s="3" t="str">
        <f>VLOOKUP(B71,BranchMapping!A:B,2,0)</f>
        <v>I-8 Branch</v>
      </c>
    </row>
    <row r="72" spans="1:10" x14ac:dyDescent="0.25">
      <c r="A72" s="2">
        <v>45845</v>
      </c>
      <c r="B72" s="3" t="s">
        <v>24</v>
      </c>
      <c r="C72" s="3" t="s">
        <v>112</v>
      </c>
      <c r="D72" s="3" t="str">
        <f t="shared" si="2"/>
        <v>CUST</v>
      </c>
      <c r="E72" s="3" t="str">
        <f t="shared" si="3"/>
        <v>008</v>
      </c>
      <c r="F72" s="3" t="s">
        <v>9</v>
      </c>
      <c r="G72" s="3">
        <v>48369</v>
      </c>
      <c r="H72" s="3" t="s">
        <v>10</v>
      </c>
      <c r="I72" s="3" t="s">
        <v>113</v>
      </c>
      <c r="J72" s="3" t="str">
        <f>VLOOKUP(B72,BranchMapping!A:B,2,0)</f>
        <v>Model Town Branch</v>
      </c>
    </row>
    <row r="73" spans="1:10" x14ac:dyDescent="0.25">
      <c r="A73" s="2">
        <v>45859</v>
      </c>
      <c r="B73" s="3" t="s">
        <v>7</v>
      </c>
      <c r="C73" s="3" t="s">
        <v>71</v>
      </c>
      <c r="D73" s="3" t="str">
        <f t="shared" si="2"/>
        <v>CUST</v>
      </c>
      <c r="E73" s="3" t="str">
        <f t="shared" si="3"/>
        <v>029</v>
      </c>
      <c r="F73" s="3" t="s">
        <v>9</v>
      </c>
      <c r="G73" s="3">
        <v>27677</v>
      </c>
      <c r="H73" s="3" t="s">
        <v>18</v>
      </c>
      <c r="I73" s="3" t="s">
        <v>114</v>
      </c>
      <c r="J73" s="3" t="str">
        <f>VLOOKUP(B73,BranchMapping!A:B,2,0)</f>
        <v>DHA Branch</v>
      </c>
    </row>
    <row r="74" spans="1:10" x14ac:dyDescent="0.25">
      <c r="A74" s="2">
        <v>45848</v>
      </c>
      <c r="B74" s="3" t="s">
        <v>12</v>
      </c>
      <c r="C74" s="3" t="s">
        <v>115</v>
      </c>
      <c r="D74" s="3" t="str">
        <f t="shared" si="2"/>
        <v>CUST</v>
      </c>
      <c r="E74" s="3" t="str">
        <f t="shared" si="3"/>
        <v>022</v>
      </c>
      <c r="F74" s="3" t="s">
        <v>9</v>
      </c>
      <c r="G74" s="3">
        <v>26023</v>
      </c>
      <c r="H74" s="3" t="s">
        <v>10</v>
      </c>
      <c r="I74" s="3" t="s">
        <v>116</v>
      </c>
      <c r="J74" s="3" t="str">
        <f>VLOOKUP(B74,BranchMapping!A:B,2,0)</f>
        <v>F-10 Branch</v>
      </c>
    </row>
    <row r="75" spans="1:10" x14ac:dyDescent="0.25">
      <c r="A75" s="2">
        <v>45858</v>
      </c>
      <c r="B75" s="3" t="s">
        <v>7</v>
      </c>
      <c r="C75" s="3" t="s">
        <v>8</v>
      </c>
      <c r="D75" s="3" t="str">
        <f t="shared" si="2"/>
        <v>CUST</v>
      </c>
      <c r="E75" s="3" t="str">
        <f t="shared" si="3"/>
        <v>011</v>
      </c>
      <c r="F75" s="3" t="s">
        <v>17</v>
      </c>
      <c r="G75" s="3">
        <v>13415</v>
      </c>
      <c r="H75" s="3" t="s">
        <v>10</v>
      </c>
      <c r="I75" s="3" t="s">
        <v>117</v>
      </c>
      <c r="J75" s="3" t="str">
        <f>VLOOKUP(B75,BranchMapping!A:B,2,0)</f>
        <v>DHA Branch</v>
      </c>
    </row>
    <row r="76" spans="1:10" x14ac:dyDescent="0.25">
      <c r="A76" s="2">
        <v>45850</v>
      </c>
      <c r="B76" s="3" t="s">
        <v>12</v>
      </c>
      <c r="C76" s="3" t="s">
        <v>20</v>
      </c>
      <c r="D76" s="3" t="str">
        <f t="shared" si="2"/>
        <v>CUST</v>
      </c>
      <c r="E76" s="3" t="str">
        <f t="shared" si="3"/>
        <v>007</v>
      </c>
      <c r="F76" s="3" t="s">
        <v>17</v>
      </c>
      <c r="G76" s="3">
        <v>31941</v>
      </c>
      <c r="H76" s="3" t="s">
        <v>10</v>
      </c>
      <c r="I76" s="3" t="s">
        <v>118</v>
      </c>
      <c r="J76" s="3" t="str">
        <f>VLOOKUP(B76,BranchMapping!A:B,2,0)</f>
        <v>F-10 Branch</v>
      </c>
    </row>
    <row r="77" spans="1:10" x14ac:dyDescent="0.25">
      <c r="A77" s="2">
        <v>45842</v>
      </c>
      <c r="B77" s="3" t="s">
        <v>31</v>
      </c>
      <c r="C77" s="3" t="s">
        <v>22</v>
      </c>
      <c r="D77" s="3" t="str">
        <f t="shared" si="2"/>
        <v>CUST</v>
      </c>
      <c r="E77" s="3" t="str">
        <f t="shared" si="3"/>
        <v>013</v>
      </c>
      <c r="F77" s="3" t="s">
        <v>9</v>
      </c>
      <c r="G77" s="3">
        <v>48776</v>
      </c>
      <c r="H77" s="3" t="s">
        <v>10</v>
      </c>
      <c r="I77" s="3" t="s">
        <v>119</v>
      </c>
      <c r="J77" s="3" t="str">
        <f>VLOOKUP(B77,BranchMapping!A:B,2,0)</f>
        <v>I-8 Branch</v>
      </c>
    </row>
    <row r="78" spans="1:10" x14ac:dyDescent="0.25">
      <c r="A78" s="2">
        <v>45849</v>
      </c>
      <c r="B78" s="3" t="s">
        <v>24</v>
      </c>
      <c r="C78" s="3" t="s">
        <v>120</v>
      </c>
      <c r="D78" s="3" t="str">
        <f t="shared" si="2"/>
        <v>CUST</v>
      </c>
      <c r="E78" s="3" t="str">
        <f t="shared" si="3"/>
        <v>014</v>
      </c>
      <c r="F78" s="3" t="s">
        <v>9</v>
      </c>
      <c r="G78" s="3">
        <v>8053</v>
      </c>
      <c r="H78" s="3" t="s">
        <v>10</v>
      </c>
      <c r="I78" s="3" t="s">
        <v>121</v>
      </c>
      <c r="J78" s="3" t="str">
        <f>VLOOKUP(B78,BranchMapping!A:B,2,0)</f>
        <v>Model Town Branch</v>
      </c>
    </row>
    <row r="79" spans="1:10" x14ac:dyDescent="0.25">
      <c r="A79" s="2">
        <v>45869</v>
      </c>
      <c r="B79" s="3" t="s">
        <v>12</v>
      </c>
      <c r="C79" s="3" t="s">
        <v>48</v>
      </c>
      <c r="D79" s="3" t="str">
        <f t="shared" si="2"/>
        <v>CUST</v>
      </c>
      <c r="E79" s="3" t="str">
        <f t="shared" si="3"/>
        <v>016</v>
      </c>
      <c r="F79" s="3" t="s">
        <v>9</v>
      </c>
      <c r="G79" s="3">
        <v>33456</v>
      </c>
      <c r="H79" s="3" t="s">
        <v>18</v>
      </c>
      <c r="I79" s="3" t="s">
        <v>122</v>
      </c>
      <c r="J79" s="3" t="str">
        <f>VLOOKUP(B79,BranchMapping!A:B,2,0)</f>
        <v>F-10 Branch</v>
      </c>
    </row>
    <row r="80" spans="1:10" x14ac:dyDescent="0.25">
      <c r="A80" s="2">
        <v>45869</v>
      </c>
      <c r="B80" s="3" t="s">
        <v>31</v>
      </c>
      <c r="C80" s="3" t="s">
        <v>20</v>
      </c>
      <c r="D80" s="3" t="str">
        <f t="shared" si="2"/>
        <v>CUST</v>
      </c>
      <c r="E80" s="3" t="str">
        <f t="shared" si="3"/>
        <v>007</v>
      </c>
      <c r="F80" s="3" t="s">
        <v>9</v>
      </c>
      <c r="G80" s="3">
        <v>28811</v>
      </c>
      <c r="H80" s="3" t="s">
        <v>18</v>
      </c>
      <c r="I80" s="3" t="s">
        <v>123</v>
      </c>
      <c r="J80" s="3" t="str">
        <f>VLOOKUP(B80,BranchMapping!A:B,2,0)</f>
        <v>I-8 Branch</v>
      </c>
    </row>
    <row r="81" spans="1:10" x14ac:dyDescent="0.25">
      <c r="A81" s="2">
        <v>45867</v>
      </c>
      <c r="B81" s="3" t="s">
        <v>31</v>
      </c>
      <c r="C81" s="3" t="s">
        <v>81</v>
      </c>
      <c r="D81" s="3" t="str">
        <f t="shared" si="2"/>
        <v>CUST</v>
      </c>
      <c r="E81" s="3" t="str">
        <f t="shared" si="3"/>
        <v>018</v>
      </c>
      <c r="F81" s="3" t="s">
        <v>17</v>
      </c>
      <c r="G81" s="3">
        <v>16544</v>
      </c>
      <c r="H81" s="3" t="s">
        <v>18</v>
      </c>
      <c r="I81" s="3" t="s">
        <v>124</v>
      </c>
      <c r="J81" s="3" t="str">
        <f>VLOOKUP(B81,BranchMapping!A:B,2,0)</f>
        <v>I-8 Branch</v>
      </c>
    </row>
    <row r="82" spans="1:10" x14ac:dyDescent="0.25">
      <c r="A82" s="2">
        <v>45843</v>
      </c>
      <c r="B82" s="3" t="s">
        <v>7</v>
      </c>
      <c r="C82" s="3" t="s">
        <v>20</v>
      </c>
      <c r="D82" s="3" t="str">
        <f t="shared" si="2"/>
        <v>CUST</v>
      </c>
      <c r="E82" s="3" t="str">
        <f t="shared" si="3"/>
        <v>007</v>
      </c>
      <c r="F82" s="3" t="s">
        <v>17</v>
      </c>
      <c r="G82" s="3">
        <v>19908</v>
      </c>
      <c r="H82" s="3" t="s">
        <v>18</v>
      </c>
      <c r="I82" s="3" t="s">
        <v>125</v>
      </c>
      <c r="J82" s="3" t="str">
        <f>VLOOKUP(B82,BranchMapping!A:B,2,0)</f>
        <v>DHA Branch</v>
      </c>
    </row>
    <row r="83" spans="1:10" x14ac:dyDescent="0.25">
      <c r="A83" s="2">
        <v>45839</v>
      </c>
      <c r="B83" s="3" t="s">
        <v>24</v>
      </c>
      <c r="C83" s="3" t="s">
        <v>83</v>
      </c>
      <c r="D83" s="3" t="str">
        <f t="shared" si="2"/>
        <v>CUST</v>
      </c>
      <c r="E83" s="3" t="str">
        <f t="shared" si="3"/>
        <v>027</v>
      </c>
      <c r="F83" s="3" t="s">
        <v>9</v>
      </c>
      <c r="G83" s="3">
        <v>29797</v>
      </c>
      <c r="H83" s="3" t="s">
        <v>10</v>
      </c>
      <c r="I83" s="3" t="s">
        <v>126</v>
      </c>
      <c r="J83" s="3" t="str">
        <f>VLOOKUP(B83,BranchMapping!A:B,2,0)</f>
        <v>Model Town Branch</v>
      </c>
    </row>
    <row r="84" spans="1:10" x14ac:dyDescent="0.25">
      <c r="A84" s="2">
        <v>45839</v>
      </c>
      <c r="B84" s="3" t="s">
        <v>15</v>
      </c>
      <c r="C84" s="3" t="s">
        <v>59</v>
      </c>
      <c r="D84" s="3" t="str">
        <f t="shared" si="2"/>
        <v>CUST</v>
      </c>
      <c r="E84" s="3" t="str">
        <f t="shared" si="3"/>
        <v>020</v>
      </c>
      <c r="F84" s="3" t="s">
        <v>9</v>
      </c>
      <c r="G84" s="3">
        <v>24918</v>
      </c>
      <c r="H84" s="3" t="s">
        <v>10</v>
      </c>
      <c r="I84" s="3" t="s">
        <v>127</v>
      </c>
      <c r="J84" s="3" t="str">
        <f>VLOOKUP(B84,BranchMapping!A:B,2,0)</f>
        <v>Gulberg Branch</v>
      </c>
    </row>
    <row r="85" spans="1:10" x14ac:dyDescent="0.25">
      <c r="A85" s="2">
        <v>45840</v>
      </c>
      <c r="B85" s="3" t="s">
        <v>15</v>
      </c>
      <c r="C85" s="3" t="s">
        <v>22</v>
      </c>
      <c r="D85" s="3" t="str">
        <f t="shared" si="2"/>
        <v>CUST</v>
      </c>
      <c r="E85" s="3" t="str">
        <f t="shared" si="3"/>
        <v>013</v>
      </c>
      <c r="F85" s="3" t="s">
        <v>9</v>
      </c>
      <c r="G85" s="3">
        <v>2909</v>
      </c>
      <c r="H85" s="3" t="s">
        <v>10</v>
      </c>
      <c r="I85" s="3" t="s">
        <v>128</v>
      </c>
      <c r="J85" s="3" t="str">
        <f>VLOOKUP(B85,BranchMapping!A:B,2,0)</f>
        <v>Gulberg Branch</v>
      </c>
    </row>
    <row r="86" spans="1:10" x14ac:dyDescent="0.25">
      <c r="A86" s="2">
        <v>45852</v>
      </c>
      <c r="B86" s="3" t="s">
        <v>31</v>
      </c>
      <c r="C86" s="3" t="s">
        <v>88</v>
      </c>
      <c r="D86" s="3" t="str">
        <f t="shared" si="2"/>
        <v>CUST</v>
      </c>
      <c r="E86" s="3" t="str">
        <f t="shared" si="3"/>
        <v>021</v>
      </c>
      <c r="F86" s="3" t="s">
        <v>17</v>
      </c>
      <c r="G86" s="3">
        <v>38984</v>
      </c>
      <c r="H86" s="3" t="s">
        <v>18</v>
      </c>
      <c r="I86" s="3" t="s">
        <v>129</v>
      </c>
      <c r="J86" s="3" t="str">
        <f>VLOOKUP(B86,BranchMapping!A:B,2,0)</f>
        <v>I-8 Branch</v>
      </c>
    </row>
    <row r="87" spans="1:10" x14ac:dyDescent="0.25">
      <c r="A87" s="2">
        <v>45853</v>
      </c>
      <c r="B87" s="3" t="s">
        <v>24</v>
      </c>
      <c r="C87" s="3" t="s">
        <v>88</v>
      </c>
      <c r="D87" s="3" t="str">
        <f t="shared" si="2"/>
        <v>CUST</v>
      </c>
      <c r="E87" s="3" t="str">
        <f t="shared" si="3"/>
        <v>021</v>
      </c>
      <c r="F87" s="3" t="s">
        <v>17</v>
      </c>
      <c r="G87" s="3">
        <v>15516</v>
      </c>
      <c r="H87" s="3" t="s">
        <v>10</v>
      </c>
      <c r="I87" s="3" t="s">
        <v>130</v>
      </c>
      <c r="J87" s="3" t="str">
        <f>VLOOKUP(B87,BranchMapping!A:B,2,0)</f>
        <v>Model Town Branch</v>
      </c>
    </row>
    <row r="88" spans="1:10" x14ac:dyDescent="0.25">
      <c r="A88" s="2">
        <v>45844</v>
      </c>
      <c r="B88" s="3" t="s">
        <v>12</v>
      </c>
      <c r="C88" s="3" t="s">
        <v>108</v>
      </c>
      <c r="D88" s="3" t="str">
        <f t="shared" si="2"/>
        <v>CUST</v>
      </c>
      <c r="E88" s="3" t="str">
        <f t="shared" si="3"/>
        <v>006</v>
      </c>
      <c r="F88" s="3" t="s">
        <v>9</v>
      </c>
      <c r="G88" s="3">
        <v>2742</v>
      </c>
      <c r="H88" s="3" t="s">
        <v>10</v>
      </c>
      <c r="I88" s="3" t="s">
        <v>131</v>
      </c>
      <c r="J88" s="3" t="str">
        <f>VLOOKUP(B88,BranchMapping!A:B,2,0)</f>
        <v>F-10 Branch</v>
      </c>
    </row>
    <row r="89" spans="1:10" x14ac:dyDescent="0.25">
      <c r="A89" s="2">
        <v>45850</v>
      </c>
      <c r="B89" s="3" t="s">
        <v>7</v>
      </c>
      <c r="C89" s="3" t="s">
        <v>108</v>
      </c>
      <c r="D89" s="3" t="str">
        <f t="shared" si="2"/>
        <v>CUST</v>
      </c>
      <c r="E89" s="3" t="str">
        <f t="shared" si="3"/>
        <v>006</v>
      </c>
      <c r="F89" s="3" t="s">
        <v>9</v>
      </c>
      <c r="G89" s="3">
        <v>45329</v>
      </c>
      <c r="H89" s="3" t="s">
        <v>18</v>
      </c>
      <c r="I89" s="3" t="s">
        <v>132</v>
      </c>
      <c r="J89" s="3" t="str">
        <f>VLOOKUP(B89,BranchMapping!A:B,2,0)</f>
        <v>DHA Branch</v>
      </c>
    </row>
    <row r="90" spans="1:10" x14ac:dyDescent="0.25">
      <c r="A90" s="2">
        <v>45848</v>
      </c>
      <c r="B90" s="3" t="s">
        <v>7</v>
      </c>
      <c r="C90" s="3" t="s">
        <v>78</v>
      </c>
      <c r="D90" s="3" t="str">
        <f t="shared" si="2"/>
        <v>CUST</v>
      </c>
      <c r="E90" s="3" t="str">
        <f t="shared" si="3"/>
        <v>024</v>
      </c>
      <c r="F90" s="3" t="s">
        <v>9</v>
      </c>
      <c r="G90" s="3">
        <v>14892</v>
      </c>
      <c r="H90" s="3" t="s">
        <v>10</v>
      </c>
      <c r="I90" s="3" t="s">
        <v>133</v>
      </c>
      <c r="J90" s="3" t="str">
        <f>VLOOKUP(B90,BranchMapping!A:B,2,0)</f>
        <v>DHA Branch</v>
      </c>
    </row>
    <row r="91" spans="1:10" x14ac:dyDescent="0.25">
      <c r="A91" s="2">
        <v>45864</v>
      </c>
      <c r="B91" s="3" t="s">
        <v>7</v>
      </c>
      <c r="C91" s="3" t="s">
        <v>27</v>
      </c>
      <c r="D91" s="3" t="str">
        <f t="shared" si="2"/>
        <v>CUST</v>
      </c>
      <c r="E91" s="3" t="str">
        <f t="shared" si="3"/>
        <v>009</v>
      </c>
      <c r="F91" s="3" t="s">
        <v>9</v>
      </c>
      <c r="G91" s="3">
        <v>30239</v>
      </c>
      <c r="H91" s="3" t="s">
        <v>10</v>
      </c>
      <c r="I91" s="3" t="s">
        <v>134</v>
      </c>
      <c r="J91" s="3" t="str">
        <f>VLOOKUP(B91,BranchMapping!A:B,2,0)</f>
        <v>DHA Branch</v>
      </c>
    </row>
    <row r="92" spans="1:10" x14ac:dyDescent="0.25">
      <c r="A92" s="2">
        <v>45863</v>
      </c>
      <c r="B92" s="3" t="s">
        <v>31</v>
      </c>
      <c r="C92" s="3" t="s">
        <v>25</v>
      </c>
      <c r="D92" s="3" t="str">
        <f t="shared" si="2"/>
        <v>CUST</v>
      </c>
      <c r="E92" s="3" t="str">
        <f t="shared" si="3"/>
        <v>015</v>
      </c>
      <c r="F92" s="3" t="s">
        <v>17</v>
      </c>
      <c r="G92" s="3">
        <v>29223</v>
      </c>
      <c r="H92" s="3" t="s">
        <v>10</v>
      </c>
      <c r="I92" s="3" t="s">
        <v>135</v>
      </c>
      <c r="J92" s="3" t="str">
        <f>VLOOKUP(B92,BranchMapping!A:B,2,0)</f>
        <v>I-8 Branch</v>
      </c>
    </row>
    <row r="93" spans="1:10" x14ac:dyDescent="0.25">
      <c r="A93" s="2">
        <v>45865</v>
      </c>
      <c r="B93" s="3" t="s">
        <v>31</v>
      </c>
      <c r="C93" s="3" t="s">
        <v>108</v>
      </c>
      <c r="D93" s="3" t="str">
        <f t="shared" si="2"/>
        <v>CUST</v>
      </c>
      <c r="E93" s="3" t="str">
        <f t="shared" si="3"/>
        <v>006</v>
      </c>
      <c r="F93" s="3" t="s">
        <v>9</v>
      </c>
      <c r="G93" s="3">
        <v>23556</v>
      </c>
      <c r="H93" s="3" t="s">
        <v>10</v>
      </c>
      <c r="I93" s="3" t="s">
        <v>136</v>
      </c>
      <c r="J93" s="3" t="str">
        <f>VLOOKUP(B93,BranchMapping!A:B,2,0)</f>
        <v>I-8 Branch</v>
      </c>
    </row>
    <row r="94" spans="1:10" x14ac:dyDescent="0.25">
      <c r="A94" s="2">
        <v>45842</v>
      </c>
      <c r="B94" s="3" t="s">
        <v>12</v>
      </c>
      <c r="C94" s="3" t="s">
        <v>32</v>
      </c>
      <c r="D94" s="3" t="str">
        <f t="shared" si="2"/>
        <v>CUST</v>
      </c>
      <c r="E94" s="3" t="str">
        <f t="shared" si="3"/>
        <v>023</v>
      </c>
      <c r="F94" s="3" t="s">
        <v>17</v>
      </c>
      <c r="G94" s="3">
        <v>21785</v>
      </c>
      <c r="H94" s="3" t="s">
        <v>18</v>
      </c>
      <c r="I94" s="3" t="s">
        <v>137</v>
      </c>
      <c r="J94" s="3" t="str">
        <f>VLOOKUP(B94,BranchMapping!A:B,2,0)</f>
        <v>F-10 Branch</v>
      </c>
    </row>
    <row r="95" spans="1:10" x14ac:dyDescent="0.25">
      <c r="A95" s="2">
        <v>45866</v>
      </c>
      <c r="B95" s="3" t="s">
        <v>31</v>
      </c>
      <c r="C95" s="3" t="s">
        <v>81</v>
      </c>
      <c r="D95" s="3" t="str">
        <f t="shared" si="2"/>
        <v>CUST</v>
      </c>
      <c r="E95" s="3" t="str">
        <f t="shared" si="3"/>
        <v>018</v>
      </c>
      <c r="F95" s="3" t="s">
        <v>17</v>
      </c>
      <c r="G95" s="3">
        <v>2632</v>
      </c>
      <c r="H95" s="3" t="s">
        <v>10</v>
      </c>
      <c r="I95" s="3" t="s">
        <v>138</v>
      </c>
      <c r="J95" s="3" t="str">
        <f>VLOOKUP(B95,BranchMapping!A:B,2,0)</f>
        <v>I-8 Branch</v>
      </c>
    </row>
    <row r="96" spans="1:10" x14ac:dyDescent="0.25">
      <c r="A96" s="2">
        <v>45842</v>
      </c>
      <c r="B96" s="3" t="s">
        <v>24</v>
      </c>
      <c r="C96" s="3" t="s">
        <v>32</v>
      </c>
      <c r="D96" s="3" t="str">
        <f t="shared" si="2"/>
        <v>CUST</v>
      </c>
      <c r="E96" s="3" t="str">
        <f t="shared" si="3"/>
        <v>023</v>
      </c>
      <c r="F96" s="3" t="s">
        <v>9</v>
      </c>
      <c r="G96" s="3">
        <v>20150</v>
      </c>
      <c r="H96" s="3" t="s">
        <v>10</v>
      </c>
      <c r="I96" s="3" t="s">
        <v>139</v>
      </c>
      <c r="J96" s="3" t="str">
        <f>VLOOKUP(B96,BranchMapping!A:B,2,0)</f>
        <v>Model Town Branch</v>
      </c>
    </row>
    <row r="97" spans="1:10" x14ac:dyDescent="0.25">
      <c r="A97" s="2">
        <v>45867</v>
      </c>
      <c r="B97" s="3" t="s">
        <v>24</v>
      </c>
      <c r="C97" s="3" t="s">
        <v>13</v>
      </c>
      <c r="D97" s="3" t="str">
        <f t="shared" si="2"/>
        <v>CUST</v>
      </c>
      <c r="E97" s="3" t="str">
        <f t="shared" si="3"/>
        <v>026</v>
      </c>
      <c r="F97" s="3" t="s">
        <v>9</v>
      </c>
      <c r="G97" s="3">
        <v>35912</v>
      </c>
      <c r="H97" s="3" t="s">
        <v>18</v>
      </c>
      <c r="I97" s="3" t="s">
        <v>140</v>
      </c>
      <c r="J97" s="3" t="str">
        <f>VLOOKUP(B97,BranchMapping!A:B,2,0)</f>
        <v>Model Town Branch</v>
      </c>
    </row>
    <row r="98" spans="1:10" x14ac:dyDescent="0.25">
      <c r="A98" s="2">
        <v>45853</v>
      </c>
      <c r="B98" s="3" t="s">
        <v>7</v>
      </c>
      <c r="C98" s="3" t="s">
        <v>59</v>
      </c>
      <c r="D98" s="3" t="str">
        <f t="shared" si="2"/>
        <v>CUST</v>
      </c>
      <c r="E98" s="3" t="str">
        <f t="shared" si="3"/>
        <v>020</v>
      </c>
      <c r="F98" s="3" t="s">
        <v>17</v>
      </c>
      <c r="G98" s="3">
        <v>43252</v>
      </c>
      <c r="H98" s="3" t="s">
        <v>18</v>
      </c>
      <c r="I98" s="3" t="s">
        <v>141</v>
      </c>
      <c r="J98" s="3" t="str">
        <f>VLOOKUP(B98,BranchMapping!A:B,2,0)</f>
        <v>DHA Branch</v>
      </c>
    </row>
    <row r="99" spans="1:10" x14ac:dyDescent="0.25">
      <c r="A99" s="2">
        <v>45854</v>
      </c>
      <c r="B99" s="3" t="s">
        <v>24</v>
      </c>
      <c r="C99" s="3" t="s">
        <v>13</v>
      </c>
      <c r="D99" s="3" t="str">
        <f t="shared" si="2"/>
        <v>CUST</v>
      </c>
      <c r="E99" s="3" t="str">
        <f t="shared" si="3"/>
        <v>026</v>
      </c>
      <c r="F99" s="3" t="s">
        <v>9</v>
      </c>
      <c r="G99" s="3">
        <v>5664</v>
      </c>
      <c r="H99" s="3" t="s">
        <v>10</v>
      </c>
      <c r="I99" s="3" t="s">
        <v>142</v>
      </c>
      <c r="J99" s="3" t="str">
        <f>VLOOKUP(B99,BranchMapping!A:B,2,0)</f>
        <v>Model Town Branch</v>
      </c>
    </row>
    <row r="100" spans="1:10" x14ac:dyDescent="0.25">
      <c r="A100" s="2">
        <v>45867</v>
      </c>
      <c r="B100" s="3" t="s">
        <v>31</v>
      </c>
      <c r="C100" s="3" t="s">
        <v>16</v>
      </c>
      <c r="D100" s="3" t="str">
        <f t="shared" si="2"/>
        <v>CUST</v>
      </c>
      <c r="E100" s="3" t="str">
        <f t="shared" si="3"/>
        <v>010</v>
      </c>
      <c r="F100" s="3" t="s">
        <v>9</v>
      </c>
      <c r="G100" s="3">
        <v>44125</v>
      </c>
      <c r="H100" s="3" t="s">
        <v>18</v>
      </c>
      <c r="I100" s="3" t="s">
        <v>143</v>
      </c>
      <c r="J100" s="3" t="str">
        <f>VLOOKUP(B100,BranchMapping!A:B,2,0)</f>
        <v>I-8 Branch</v>
      </c>
    </row>
    <row r="101" spans="1:10" x14ac:dyDescent="0.25">
      <c r="A101" s="2">
        <v>45849</v>
      </c>
      <c r="B101" s="3" t="s">
        <v>31</v>
      </c>
      <c r="C101" s="3" t="s">
        <v>83</v>
      </c>
      <c r="D101" s="3" t="str">
        <f t="shared" si="2"/>
        <v>CUST</v>
      </c>
      <c r="E101" s="3" t="str">
        <f t="shared" si="3"/>
        <v>027</v>
      </c>
      <c r="F101" s="3" t="s">
        <v>17</v>
      </c>
      <c r="G101" s="3">
        <v>29047</v>
      </c>
      <c r="H101" s="3" t="s">
        <v>10</v>
      </c>
      <c r="I101" s="3" t="s">
        <v>144</v>
      </c>
      <c r="J101" s="3" t="str">
        <f>VLOOKUP(B101,BranchMapping!A:B,2,0)</f>
        <v>I-8 Branch</v>
      </c>
    </row>
    <row r="102" spans="1:10" x14ac:dyDescent="0.25">
      <c r="A102" s="2">
        <v>45854</v>
      </c>
      <c r="B102" s="3" t="s">
        <v>31</v>
      </c>
      <c r="C102" s="3" t="s">
        <v>97</v>
      </c>
      <c r="D102" s="3" t="str">
        <f t="shared" si="2"/>
        <v>CUST</v>
      </c>
      <c r="E102" s="3" t="str">
        <f t="shared" si="3"/>
        <v>017</v>
      </c>
      <c r="F102" s="3" t="s">
        <v>17</v>
      </c>
      <c r="G102" s="3">
        <v>20678</v>
      </c>
      <c r="H102" s="3" t="s">
        <v>10</v>
      </c>
      <c r="I102" s="3" t="s">
        <v>145</v>
      </c>
      <c r="J102" s="3" t="str">
        <f>VLOOKUP(B102,BranchMapping!A:B,2,0)</f>
        <v>I-8 Branch</v>
      </c>
    </row>
  </sheetData>
  <autoFilter ref="A2:J102"/>
  <pageMargins left="0.75" right="0.75" top="1" bottom="1" header="0.5" footer="0.5"/>
  <ignoredErrors>
    <ignoredError sqref="B4:B15 B16:B24 B25:B42 B44:B66 B76 B67:B75 B77:B8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7" sqref="C7"/>
    </sheetView>
  </sheetViews>
  <sheetFormatPr defaultRowHeight="15" x14ac:dyDescent="0.25"/>
  <cols>
    <col min="1" max="1" width="24.28515625" bestFit="1" customWidth="1"/>
    <col min="2" max="2" width="21.140625" customWidth="1"/>
    <col min="4" max="4" width="11.28515625" bestFit="1" customWidth="1"/>
    <col min="5" max="5" width="18.7109375" bestFit="1" customWidth="1"/>
    <col min="6" max="6" width="9.85546875" bestFit="1" customWidth="1"/>
  </cols>
  <sheetData>
    <row r="1" spans="1:6" ht="15.75" thickTop="1" x14ac:dyDescent="0.25">
      <c r="A1" s="6" t="s">
        <v>1</v>
      </c>
      <c r="B1" s="6" t="s">
        <v>146</v>
      </c>
    </row>
    <row r="2" spans="1:6" x14ac:dyDescent="0.25">
      <c r="A2" s="16" t="s">
        <v>15</v>
      </c>
      <c r="B2" s="7" t="s">
        <v>147</v>
      </c>
    </row>
    <row r="3" spans="1:6" x14ac:dyDescent="0.25">
      <c r="A3" s="16" t="s">
        <v>7</v>
      </c>
      <c r="B3" s="7" t="s">
        <v>148</v>
      </c>
    </row>
    <row r="4" spans="1:6" x14ac:dyDescent="0.25">
      <c r="A4" s="16" t="s">
        <v>31</v>
      </c>
      <c r="B4" s="7" t="s">
        <v>149</v>
      </c>
    </row>
    <row r="5" spans="1:6" x14ac:dyDescent="0.25">
      <c r="A5" s="16" t="s">
        <v>24</v>
      </c>
      <c r="B5" s="7" t="s">
        <v>150</v>
      </c>
    </row>
    <row r="6" spans="1:6" ht="15.75" thickBot="1" x14ac:dyDescent="0.3">
      <c r="A6" s="16" t="s">
        <v>12</v>
      </c>
      <c r="B6" s="7" t="s">
        <v>151</v>
      </c>
    </row>
    <row r="7" spans="1:6" ht="15.75" thickTop="1" x14ac:dyDescent="0.25">
      <c r="E7" s="10" t="s">
        <v>10</v>
      </c>
      <c r="F7" s="10" t="s">
        <v>18</v>
      </c>
    </row>
    <row r="8" spans="1:6" x14ac:dyDescent="0.25">
      <c r="D8" s="5" t="s">
        <v>9</v>
      </c>
      <c r="E8" s="11">
        <f>SUMIFS(MainData!G:G,MainData!H:H,BranchMapping!E7,MainData!F:F,BranchMapping!D8)</f>
        <v>933801</v>
      </c>
      <c r="F8" s="11">
        <f>SUMIFS(MainData!G:G,MainData!H:H,BranchMapping!F7,MainData!F:F,BranchMapping!D8)</f>
        <v>781331</v>
      </c>
    </row>
    <row r="9" spans="1:6" x14ac:dyDescent="0.25">
      <c r="D9" s="5" t="s">
        <v>17</v>
      </c>
      <c r="E9" s="11">
        <f>SUMIFS(MainData!G:G,MainData!H:H,BranchMapping!E7,MainData!F:F,BranchMapping!D9)</f>
        <v>383354</v>
      </c>
      <c r="F9" s="11">
        <f>SUMIFS(MainData!$G:$G,MainData!$H:$H,BranchMapping!F7,MainData!$F:$F,BranchMapping!$D$9)</f>
        <v>461692</v>
      </c>
    </row>
    <row r="11" spans="1:6" x14ac:dyDescent="0.25">
      <c r="E11" s="12" t="s">
        <v>154</v>
      </c>
      <c r="F11" s="13">
        <f>SUM(E8:F9)</f>
        <v>2560178</v>
      </c>
    </row>
    <row r="16" spans="1:6" ht="18.75" x14ac:dyDescent="0.3">
      <c r="A16" s="14" t="s">
        <v>146</v>
      </c>
      <c r="B16" s="15"/>
    </row>
    <row r="17" spans="1:2" ht="18.75" x14ac:dyDescent="0.3">
      <c r="A17" s="15" t="s">
        <v>147</v>
      </c>
      <c r="B17" s="15">
        <f>SUMIF(MainData!J:J,BranchMapping!A17,MainData!G:G)</f>
        <v>474807</v>
      </c>
    </row>
    <row r="18" spans="1:2" ht="18.75" x14ac:dyDescent="0.3">
      <c r="A18" s="15" t="s">
        <v>148</v>
      </c>
      <c r="B18" s="15">
        <f>SUMIF(MainData!J:J,BranchMapping!A18,MainData!G:G)</f>
        <v>481443</v>
      </c>
    </row>
    <row r="19" spans="1:2" ht="18.75" x14ac:dyDescent="0.3">
      <c r="A19" s="15" t="s">
        <v>149</v>
      </c>
      <c r="B19" s="15">
        <f>SUMIF(MainData!J:J,BranchMapping!A19,MainData!G:G)</f>
        <v>537651</v>
      </c>
    </row>
    <row r="20" spans="1:2" ht="18.75" x14ac:dyDescent="0.3">
      <c r="A20" s="15" t="s">
        <v>150</v>
      </c>
      <c r="B20" s="15">
        <f>SUMIF(MainData!J:J,BranchMapping!A20,MainData!G:G)</f>
        <v>479141</v>
      </c>
    </row>
    <row r="21" spans="1:2" ht="18.75" x14ac:dyDescent="0.3">
      <c r="A21" s="15" t="s">
        <v>151</v>
      </c>
      <c r="B21" s="15">
        <f>SUMIF(MainData!J:J,BranchMapping!A21,MainData!G:G)</f>
        <v>587136</v>
      </c>
    </row>
  </sheetData>
  <pageMargins left="0.75" right="0.75" top="1" bottom="1" header="0.5" footer="0.5"/>
  <pageSetup orientation="portrait" r:id="rId1"/>
  <ignoredErrors>
    <ignoredError sqref="A2: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MainData</vt:lpstr>
      <vt:lpstr>BranchMapping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smc</cp:lastModifiedBy>
  <dcterms:created xsi:type="dcterms:W3CDTF">2025-07-27T06:09:32Z</dcterms:created>
  <dcterms:modified xsi:type="dcterms:W3CDTF">2025-07-27T20:29:23Z</dcterms:modified>
</cp:coreProperties>
</file>