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nali Kulkarni\OneDrive\Documents\excel\"/>
    </mc:Choice>
  </mc:AlternateContent>
  <xr:revisionPtr revIDLastSave="0" documentId="13_ncr:1_{02580679-D8EA-423A-9F2D-E361BBC538F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tore Sales" sheetId="4" r:id="rId1"/>
    <sheet name="Phone Call" sheetId="5" r:id="rId2"/>
    <sheet name="Employee" sheetId="6" r:id="rId3"/>
    <sheet name="Employee Data Entry" sheetId="7" r:id="rId4"/>
  </sheets>
  <definedNames>
    <definedName name="East">'Employee Data Entry'!$I$6:$I$10</definedName>
    <definedName name="North">'Employee Data Entry'!$K$6:$K$11</definedName>
    <definedName name="Region">'Employee Data Entry'!$I$5:$L$5</definedName>
    <definedName name="South">'Employee Data Entry'!$L$6:$L$11</definedName>
    <definedName name="West">'Employee Data Entry'!$J$6:$J$11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6" l="1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2" i="6"/>
  <c r="G9" i="4"/>
  <c r="G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6" i="4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2" i="6"/>
  <c r="N3" i="6" a="1"/>
  <c r="N3" i="6" s="1"/>
  <c r="N4" i="6" a="1"/>
  <c r="N4" i="6" s="1"/>
  <c r="N5" i="6" a="1"/>
  <c r="N5" i="6" s="1"/>
  <c r="N6" i="6" a="1"/>
  <c r="N6" i="6" s="1"/>
  <c r="N7" i="6" a="1"/>
  <c r="N7" i="6" s="1"/>
  <c r="N8" i="6" a="1"/>
  <c r="N8" i="6" s="1"/>
  <c r="N9" i="6" a="1"/>
  <c r="N9" i="6" s="1"/>
  <c r="N10" i="6" a="1"/>
  <c r="N10" i="6" s="1"/>
  <c r="N11" i="6" a="1"/>
  <c r="N11" i="6" s="1"/>
  <c r="N12" i="6" a="1"/>
  <c r="N12" i="6" s="1"/>
  <c r="N13" i="6" a="1"/>
  <c r="N13" i="6" s="1"/>
  <c r="N14" i="6" a="1"/>
  <c r="N14" i="6" s="1"/>
  <c r="N15" i="6" a="1"/>
  <c r="N15" i="6" s="1"/>
  <c r="N16" i="6" a="1"/>
  <c r="N16" i="6" s="1"/>
  <c r="N17" i="6" a="1"/>
  <c r="N17" i="6" s="1"/>
  <c r="N18" i="6" a="1"/>
  <c r="N18" i="6" s="1"/>
  <c r="N19" i="6" a="1"/>
  <c r="N19" i="6" s="1"/>
  <c r="N20" i="6" a="1"/>
  <c r="N20" i="6" s="1"/>
  <c r="N21" i="6" a="1"/>
  <c r="N21" i="6" s="1"/>
  <c r="N22" i="6" a="1"/>
  <c r="N22" i="6" s="1"/>
  <c r="N23" i="6" a="1"/>
  <c r="N23" i="6" s="1"/>
  <c r="N24" i="6" a="1"/>
  <c r="N24" i="6" s="1"/>
  <c r="N25" i="6" a="1"/>
  <c r="N25" i="6" s="1"/>
  <c r="N26" i="6" a="1"/>
  <c r="N26" i="6" s="1"/>
  <c r="N27" i="6" a="1"/>
  <c r="N27" i="6" s="1"/>
  <c r="N28" i="6" a="1"/>
  <c r="N28" i="6" s="1"/>
  <c r="N29" i="6" a="1"/>
  <c r="N29" i="6" s="1"/>
  <c r="N30" i="6" a="1"/>
  <c r="N30" i="6" s="1"/>
  <c r="N31" i="6" a="1"/>
  <c r="N31" i="6" s="1"/>
  <c r="N32" i="6" a="1"/>
  <c r="N32" i="6" s="1"/>
  <c r="N33" i="6" a="1"/>
  <c r="N33" i="6" s="1"/>
  <c r="N34" i="6" a="1"/>
  <c r="N34" i="6" s="1"/>
  <c r="N35" i="6" a="1"/>
  <c r="N35" i="6" s="1"/>
  <c r="N36" i="6" a="1"/>
  <c r="N36" i="6" s="1"/>
  <c r="N37" i="6" a="1"/>
  <c r="N37" i="6" s="1"/>
  <c r="N38" i="6" a="1"/>
  <c r="N38" i="6" s="1"/>
  <c r="N39" i="6" a="1"/>
  <c r="N39" i="6" s="1"/>
  <c r="N2" i="6" a="1"/>
  <c r="N2" i="6"/>
  <c r="K3" i="6" l="1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<sst xmlns="http://schemas.openxmlformats.org/spreadsheetml/2006/main" count="331" uniqueCount="158">
  <si>
    <t>Region</t>
  </si>
  <si>
    <t>East</t>
  </si>
  <si>
    <t>West</t>
  </si>
  <si>
    <t>North</t>
  </si>
  <si>
    <t>South</t>
  </si>
  <si>
    <t>Sales analysis</t>
  </si>
  <si>
    <t>Store code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</si>
  <si>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</si>
  <si>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</si>
  <si>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</si>
  <si>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</si>
  <si>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</si>
  <si>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</si>
  <si>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</si>
  <si>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</si>
  <si>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</si>
  <si>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</si>
  <si>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</si>
  <si>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</si>
  <si>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</si>
  <si>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</si>
  <si>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</si>
  <si>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Prior year</t>
  </si>
  <si>
    <t>Current year</t>
  </si>
  <si>
    <t>% Increase/ decrease in sales</t>
  </si>
  <si>
    <t>No of Stores Reaching Target</t>
  </si>
  <si>
    <t>No of Stores that Increased Sales</t>
  </si>
  <si>
    <t>Date</t>
  </si>
  <si>
    <t>Phone Calls</t>
  </si>
  <si>
    <t>Leads</t>
  </si>
  <si>
    <t>Sales</t>
  </si>
  <si>
    <t>Leads per Call</t>
  </si>
  <si>
    <t>Sales per Call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</si>
  <si>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</si>
  <si>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</si>
  <si>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</si>
  <si>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</si>
  <si>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</si>
  <si>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</si>
  <si>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</si>
  <si>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</si>
  <si>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</si>
  <si>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</si>
  <si>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</si>
  <si>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</si>
  <si>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</si>
  <si>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</si>
  <si>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</si>
  <si>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</si>
  <si>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</si>
  <si>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</si>
  <si>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</si>
  <si>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</si>
  <si>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</si>
  <si>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</si>
  <si>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</si>
  <si>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</si>
  <si>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</si>
  <si>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</si>
  <si>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</si>
  <si>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</si>
  <si>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</si>
  <si>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</si>
  <si>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</si>
  <si>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</si>
  <si>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</si>
  <si>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</si>
  <si>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</si>
  <si>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</si>
  <si>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</si>
  <si>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</si>
  <si>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</si>
  <si>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</si>
  <si>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</si>
  <si>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</si>
  <si>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</si>
  <si>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</si>
  <si>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</si>
  <si>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</si>
  <si>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</si>
  <si>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</si>
  <si>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</si>
  <si>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</si>
  <si>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</si>
  <si>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</si>
  <si>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</si>
  <si>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</si>
  <si>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</si>
  <si>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</si>
  <si>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</si>
  <si>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</si>
  <si>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</si>
  <si>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</si>
  <si>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</si>
  <si>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</si>
  <si>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</si>
  <si>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</si>
  <si>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</si>
  <si>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</si>
  <si>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</si>
  <si>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</si>
  <si>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</si>
  <si>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</si>
  <si>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</si>
  <si>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</si>
  <si>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</si>
  <si>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</si>
  <si>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</si>
  <si>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</si>
  <si>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</si>
  <si>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</si>
  <si>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</si>
  <si>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</si>
  <si>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</si>
  <si>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</si>
  <si>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</si>
  <si>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</si>
  <si>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</si>
  <si>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</si>
  <si>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</si>
  <si>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</si>
  <si>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</si>
  <si>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</si>
  <si>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</si>
  <si>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VALIDATION SHEET</t>
  </si>
  <si>
    <t>Emp_Code</t>
  </si>
  <si>
    <t>Salary</t>
  </si>
  <si>
    <t>UserID</t>
  </si>
  <si>
    <t>Area</t>
  </si>
  <si>
    <t>Consider yourself as a manager you need to send this sheet to employees 
to gather data.For proper data collection validate the columns</t>
  </si>
  <si>
    <t>Region Details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</si>
  <si>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</si>
  <si>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</si>
  <si>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</si>
  <si>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</si>
  <si>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</si>
  <si>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</si>
  <si>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</si>
  <si>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</si>
  <si>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</si>
  <si>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</si>
  <si>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</si>
  <si>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</si>
  <si>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</si>
  <si>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</si>
  <si>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</si>
  <si>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</si>
  <si>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</si>
  <si>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</si>
  <si>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</si>
  <si>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</si>
  <si>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</si>
  <si>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</si>
  <si>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</si>
  <si>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</si>
  <si>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</si>
  <si>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 xml:space="preserve">Current year sales target per store: </t>
  </si>
  <si>
    <t>£15,000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</si>
</sst>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&quot;$&quot;* #,##0.00_);_(&quot;$&quot;* \(#,##0.00\);_(&quot;$&quot;* &quot;-&quot;??_);_(@_)"/>
    <numFmt numFmtId="165" formatCode="&quot;£&quot;#,##0"/>
    <numFmt numFmtId="166" formatCode="0.0%"/>
    <numFmt numFmtId="167" formatCode="[$-409]dd\-mmm\-yy;@"/>
  </numFmts>
  <fonts count="15" x14ac:knownFonts="1"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</font>
    <font>
      <sz val="14"/>
      <color theme="9" tint="-0.249977111117893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3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165" fontId="3" fillId="0" borderId="1" xfId="1" applyNumberFormat="1" applyFont="1" applyBorder="1"/>
    <xf numFmtId="9" fontId="3" fillId="0" borderId="1" xfId="3" applyFont="1" applyBorder="1"/>
    <xf numFmtId="0" fontId="2" fillId="4" borderId="1" xfId="0" applyFont="1" applyFill="1" applyBorder="1"/>
    <xf numFmtId="0" fontId="9" fillId="5" borderId="1" xfId="0" applyFont="1" applyFill="1" applyBorder="1" applyAlignment="1">
      <alignment horizontal="center"/>
    </xf>
    <xf numFmtId="166" fontId="9" fillId="5" borderId="1" xfId="3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6" borderId="1" xfId="3" applyNumberFormat="1" applyFont="1" applyFill="1" applyBorder="1" applyAlignment="1">
      <alignment horizontal="center"/>
    </xf>
    <xf numFmtId="0" fontId="9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0" fillId="7" borderId="1" xfId="0" applyFill="1" applyBorder="1"/>
    <xf numFmtId="0" fontId="0" fillId="0" borderId="0" xfId="0" quotePrefix="1"/>
    <xf numFmtId="0" fontId="9" fillId="8" borderId="1" xfId="0" applyFont="1" applyFill="1" applyBorder="1"/>
    <xf numFmtId="0" fontId="4" fillId="0" borderId="0" xfId="2"/>
    <xf numFmtId="14" fontId="0" fillId="0" borderId="1" xfId="0" applyNumberFormat="1" applyBorder="1"/>
    <xf numFmtId="167" fontId="4" fillId="0" borderId="0" xfId="2" applyNumberFormat="1"/>
    <xf numFmtId="0" fontId="11" fillId="8" borderId="1" xfId="0" applyFont="1" applyFill="1" applyBorder="1" applyAlignment="1">
      <alignment horizontal="center"/>
    </xf>
    <xf numFmtId="0" fontId="14" fillId="0" borderId="0" xfId="2" applyFont="1" applyAlignment="1">
      <alignment wrapText="1"/>
    </xf>
    <xf numFmtId="0" fontId="13" fillId="9" borderId="5" xfId="2" applyFont="1" applyFill="1" applyBorder="1"/>
    <xf numFmtId="0" fontId="13" fillId="9" borderId="2" xfId="2" applyFont="1" applyFill="1" applyBorder="1"/>
    <xf numFmtId="0" fontId="13" fillId="0" borderId="7" xfId="2" applyFont="1" applyBorder="1"/>
    <xf numFmtId="0" fontId="13" fillId="0" borderId="8" xfId="2" applyFont="1" applyBorder="1"/>
    <xf numFmtId="0" fontId="13" fillId="9" borderId="7" xfId="2" applyFont="1" applyFill="1" applyBorder="1"/>
    <xf numFmtId="0" fontId="13" fillId="9" borderId="8" xfId="2" applyFont="1" applyFill="1" applyBorder="1"/>
    <xf numFmtId="0" fontId="13" fillId="0" borderId="9" xfId="2" applyFont="1" applyBorder="1"/>
    <xf numFmtId="0" fontId="13" fillId="0" borderId="6" xfId="2" applyFont="1" applyBorder="1"/>
    <xf numFmtId="0" fontId="12" fillId="8" borderId="5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8" borderId="1" xfId="2" applyFont="1" applyFill="1" applyBorder="1" applyAlignment="1">
      <alignment horizontal="center"/>
    </xf>
  </cellXfs>
  <cellStyles count="4">
    <cellStyle name="Currency" xfId="1" builtinId="4"/>
    <cellStyle name="Normal" xfId="0" builtinId="0"/>
    <cellStyle name="Normal 2" xfId="2" xr:uid="{00000000-0005-0000-0000-000002000000}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4D46DB97-C004-4D82-B757-B5EF7146DA8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21</xdr:col>
      <xdr:colOff>563880</xdr:colOff>
      <xdr:row>8</xdr:row>
      <xdr:rowOff>129540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2A1147C-AA5A-49C7-864E-0B3FA37C8978}"/>
            </a:ext>
          </a:extLst>
        </xdr:cNvPr>
        <xdr:cNvSpPr/>
      </xdr:nvSpPr>
      <xdr:spPr>
        <a:xfrm>
          <a:off x="6911340" y="365760"/>
          <a:ext cx="6659880" cy="122682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populate column F to calculate Sales per Call (column D divided by column B)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Update formulas in columns E and F to replace the #DIV/0 with "-", using the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u="none" baseline="0">
              <a:solidFill>
                <a:sysClr val="windowText" lastClr="000000"/>
              </a:solidFill>
            </a:rPr>
            <a:t>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26</xdr:col>
      <xdr:colOff>563880</xdr:colOff>
      <xdr:row>16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9D633AB-F6C5-4476-A3C5-9EFD9AF590F7}"/>
            </a:ext>
          </a:extLst>
        </xdr:cNvPr>
        <xdr:cNvSpPr/>
      </xdr:nvSpPr>
      <xdr:spPr>
        <a:xfrm>
          <a:off x="11224260" y="1661160"/>
          <a:ext cx="6659880" cy="2933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Write 'Eligible for Gift', in front of Females having Salary less than 50000, if not write 'Not Eligible for Gift'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>
              <a:solidFill>
                <a:sysClr val="windowText" lastClr="000000"/>
              </a:solidFill>
            </a:rPr>
            <a:t>2) </a:t>
          </a: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Employees having Salary less than 30000 and belong to CCD department, Get 9000 as Bonus otherwise 0 as Bonus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>
              <a:solidFill>
                <a:sysClr val="windowText" lastClr="000000"/>
              </a:solidFill>
            </a:rPr>
            <a:t>3) </a:t>
          </a: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Employees belonging to the Sales and Marketing Department with a Basic Salary &lt; 45000 get a Bonus of 25000, Otherwise Bonus as 10000  and for the remaining departments keep it blank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>
              <a:solidFill>
                <a:sysClr val="windowText" lastClr="000000"/>
              </a:solidFill>
            </a:rPr>
            <a:t>4) </a:t>
          </a: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Gift everyone 1500 rs. Amazon Voucher, except Director and CEO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>
              <a:solidFill>
                <a:sysClr val="windowText" lastClr="000000"/>
              </a:solidFill>
            </a:rPr>
            <a:t>5) </a:t>
          </a: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Employees will receive TA-DA as per the Region they are posted in. North=5000, South=4000, East=4200, Midwest=3800</a:t>
          </a:r>
          <a:r>
            <a:rPr lang="en-IN">
              <a:solidFill>
                <a:sysClr val="windowText" lastClr="000000"/>
              </a:solidFill>
            </a:rPr>
            <a:t> </a:t>
          </a:r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14</xdr:row>
      <xdr:rowOff>83820</xdr:rowOff>
    </xdr:from>
    <xdr:to>
      <xdr:col>11</xdr:col>
      <xdr:colOff>137160</xdr:colOff>
      <xdr:row>30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6A01BF4-E64E-41C5-8B8F-6A08749D2E92}"/>
            </a:ext>
          </a:extLst>
        </xdr:cNvPr>
        <xdr:cNvSpPr/>
      </xdr:nvSpPr>
      <xdr:spPr>
        <a:xfrm>
          <a:off x="3589020" y="3192780"/>
          <a:ext cx="6659880" cy="2933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l"/>
          <a:b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1.Give validation to Emp_code so that the user can enter only between 1 to 1000 without decimal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2.Give validation to Birthdate so that the date after 2002 should not be accepted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3.Give validation to Salary so that the salary is between 25000-85000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4.Give validation to User_Id so that the userid is minimum 5 character long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5.Give validation to Region so that the user will select the region from list</a:t>
          </a:r>
          <a:r>
            <a:rPr lang="en-IN">
              <a:solidFill>
                <a:sysClr val="windowText" lastClr="000000"/>
              </a:solidFill>
            </a:rPr>
            <a:t> </a:t>
          </a:r>
          <a:br>
            <a:rPr lang="en-IN">
              <a:solidFill>
                <a:sysClr val="windowText" lastClr="000000"/>
              </a:solidFill>
            </a:rPr>
          </a:br>
          <a:br>
            <a:rPr lang="en-IN">
              <a:solidFill>
                <a:sysClr val="windowText" lastClr="000000"/>
              </a:solidFill>
            </a:rPr>
          </a:br>
          <a:r>
            <a:rPr lang="en-I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6.Depending upon the region selected the user will get the respective Area</a:t>
          </a:r>
          <a:r>
            <a:rPr lang="en-IN">
              <a:solidFill>
                <a:sysClr val="windowText" lastClr="000000"/>
              </a:solidFill>
            </a:rPr>
            <a:t> </a:t>
          </a:r>
          <a:endParaRPr lang="en-US" sz="1100" u="sng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41"/>
  <sheetViews>
    <sheetView topLeftCell="D1" workbookViewId="0">
      <selection activeCell="G10" sqref="G10"/>
    </sheetView>
  </sheetViews>
  <sheetFormatPr defaultColWidth="9" defaultRowHeight="13.2" x14ac:dyDescent="0.25"/>
  <cols>
    <col min="1" max="1" width="26.6640625" style="1" bestFit="1" customWidth="1"/>
    <col min="2" max="2" width="11.88671875" style="1" customWidth="1"/>
    <col min="3" max="3" width="20.5546875" style="1" customWidth="1"/>
    <col min="4" max="4" width="28.33203125" style="1" customWidth="1"/>
    <col min="5" max="5" width="20.5546875" style="1" customWidth="1"/>
    <col min="6" max="6" width="7" style="1" bestFit="1" customWidth="1"/>
    <col min="7" max="7" width="38" style="1" bestFit="1" customWidth="1"/>
    <col min="8" max="8" width="25.88671875" style="1" customWidth="1"/>
    <col min="9" max="9" width="9.33203125" style="1" customWidth="1"/>
    <col min="10" max="10" width="14.33203125" style="1" customWidth="1"/>
    <col min="11" max="16384" width="9" style="1"/>
  </cols>
  <sheetData>
    <row r="1" spans="1:8" s="7" customFormat="1" ht="18.600000000000001" thickBot="1" x14ac:dyDescent="0.4">
      <c r="A1" s="40" t="s">
        <v>5</v>
      </c>
      <c r="B1" s="40"/>
      <c r="C1" s="40"/>
      <c r="D1" s="40"/>
      <c r="E1" s="40"/>
      <c r="F1" s="6"/>
    </row>
    <row r="2" spans="1:8" s="2" customFormat="1" ht="13.8" x14ac:dyDescent="0.25">
      <c r="A2" s="1"/>
      <c r="B2" s="1"/>
      <c r="C2" s="1"/>
      <c r="D2" s="1"/>
      <c r="E2" s="1"/>
      <c r="F2" s="1"/>
    </row>
    <row r="3" spans="1:8" s="2" customFormat="1" ht="14.4" x14ac:dyDescent="0.3">
      <c r="A3" s="1"/>
      <c r="B3" s="1"/>
      <c r="C3" s="39"/>
      <c r="D3" s="39"/>
      <c r="E3" s="39"/>
      <c r="F3" s="1"/>
      <c r="G3" s="5" t="s">
        <v>156</v>
      </c>
      <c r="H3" s="2" t="s">
        <v>157</v>
      </c>
    </row>
    <row r="4" spans="1:8" s="2" customFormat="1" ht="17.25" customHeight="1" x14ac:dyDescent="0.3">
      <c r="A4" s="41" t="s">
        <v>6</v>
      </c>
      <c r="B4" s="41" t="s">
        <v>0</v>
      </c>
      <c r="C4" s="41" t="s">
        <v>22</v>
      </c>
      <c r="D4" s="41" t="s">
        <v>23</v>
      </c>
      <c r="E4" s="41" t="s">
        <v>24</v>
      </c>
      <c r="F4" s="4"/>
      <c r="G4"/>
    </row>
    <row r="5" spans="1:8" s="2" customFormat="1" ht="19.5" customHeight="1" x14ac:dyDescent="0.3">
      <c r="A5" s="42"/>
      <c r="B5" s="42"/>
      <c r="C5" s="42"/>
      <c r="D5" s="42"/>
      <c r="E5" s="42"/>
      <c r="F5" s="4"/>
      <c r="G5" s="10" t="s">
        <v>25</v>
      </c>
    </row>
    <row r="6" spans="1:8" s="2" customFormat="1" ht="13.8" x14ac:dyDescent="0.25">
      <c r="A6" s="3" t="s">
        <v>7</v>
      </c>
      <c r="B6" s="3" t="s">
        <v>1</v>
      </c>
      <c r="C6" s="8">
        <v>12450</v>
      </c>
      <c r="D6" s="8">
        <v>15000</v>
      </c>
      <c r="E6" s="9">
        <f>(D6-C6)/C6</f>
        <v>0.20481927710843373</v>
      </c>
      <c r="G6" s="3">
        <f>COUNTIF(D6:D20,"&gt;=15000")</f>
        <v>8</v>
      </c>
    </row>
    <row r="7" spans="1:8" s="2" customFormat="1" ht="13.8" x14ac:dyDescent="0.25">
      <c r="A7" s="3" t="s">
        <v>8</v>
      </c>
      <c r="B7" s="3" t="s">
        <v>2</v>
      </c>
      <c r="C7" s="8">
        <v>10260</v>
      </c>
      <c r="D7" s="8">
        <v>15890</v>
      </c>
      <c r="E7" s="9">
        <f t="shared" ref="E7:E20" si="0">(D7-C7)/C7</f>
        <v>0.54873294346978563</v>
      </c>
    </row>
    <row r="8" spans="1:8" s="2" customFormat="1" ht="14.4" x14ac:dyDescent="0.3">
      <c r="A8" s="3" t="s">
        <v>9</v>
      </c>
      <c r="B8" s="3" t="s">
        <v>3</v>
      </c>
      <c r="C8" s="8">
        <v>15700</v>
      </c>
      <c r="D8" s="8">
        <v>17800</v>
      </c>
      <c r="E8" s="9">
        <f t="shared" si="0"/>
        <v>0.13375796178343949</v>
      </c>
      <c r="G8" s="10" t="s">
        <v>26</v>
      </c>
      <c r="H8"/>
    </row>
    <row r="9" spans="1:8" s="2" customFormat="1" ht="14.4" x14ac:dyDescent="0.3">
      <c r="A9" s="3" t="s">
        <v>10</v>
      </c>
      <c r="B9" s="3" t="s">
        <v>1</v>
      </c>
      <c r="C9" s="8">
        <v>12225</v>
      </c>
      <c r="D9" s="8">
        <v>15890</v>
      </c>
      <c r="E9" s="9">
        <f t="shared" si="0"/>
        <v>0.29979550102249491</v>
      </c>
      <c r="G9" s="3">
        <f>COUNTIF(E6:E20,"&gt;0")</f>
        <v>12</v>
      </c>
      <c r="H9"/>
    </row>
    <row r="10" spans="1:8" s="2" customFormat="1" ht="14.4" x14ac:dyDescent="0.3">
      <c r="A10" s="3" t="s">
        <v>11</v>
      </c>
      <c r="B10" s="3" t="s">
        <v>4</v>
      </c>
      <c r="C10" s="8">
        <v>9720</v>
      </c>
      <c r="D10" s="8">
        <v>8500</v>
      </c>
      <c r="E10" s="9">
        <f t="shared" si="0"/>
        <v>-0.12551440329218108</v>
      </c>
      <c r="G10"/>
      <c r="H10"/>
    </row>
    <row r="11" spans="1:8" s="2" customFormat="1" ht="14.4" x14ac:dyDescent="0.3">
      <c r="A11" s="3" t="s">
        <v>12</v>
      </c>
      <c r="B11" s="3" t="s">
        <v>4</v>
      </c>
      <c r="C11" s="8">
        <v>4750</v>
      </c>
      <c r="D11" s="8">
        <v>7560</v>
      </c>
      <c r="E11" s="9">
        <f t="shared" si="0"/>
        <v>0.59157894736842109</v>
      </c>
      <c r="G11"/>
      <c r="H11"/>
    </row>
    <row r="12" spans="1:8" s="2" customFormat="1" ht="14.4" x14ac:dyDescent="0.3">
      <c r="A12" s="3" t="s">
        <v>13</v>
      </c>
      <c r="B12" s="3" t="s">
        <v>3</v>
      </c>
      <c r="C12" s="8">
        <v>16840</v>
      </c>
      <c r="D12" s="8">
        <v>18900</v>
      </c>
      <c r="E12" s="9">
        <f t="shared" si="0"/>
        <v>0.12232779097387174</v>
      </c>
      <c r="G12"/>
      <c r="H12"/>
    </row>
    <row r="13" spans="1:8" s="2" customFormat="1" ht="14.4" x14ac:dyDescent="0.3">
      <c r="A13" s="3" t="s">
        <v>14</v>
      </c>
      <c r="B13" s="3" t="s">
        <v>1</v>
      </c>
      <c r="C13" s="8">
        <v>12110</v>
      </c>
      <c r="D13" s="8">
        <v>15430</v>
      </c>
      <c r="E13" s="9">
        <f t="shared" si="0"/>
        <v>0.27415359207266721</v>
      </c>
      <c r="G13"/>
      <c r="H13"/>
    </row>
    <row r="14" spans="1:8" s="2" customFormat="1" ht="14.4" x14ac:dyDescent="0.3">
      <c r="A14" s="3" t="s">
        <v>15</v>
      </c>
      <c r="B14" s="3" t="s">
        <v>2</v>
      </c>
      <c r="C14" s="8">
        <v>7790</v>
      </c>
      <c r="D14" s="8">
        <v>10500</v>
      </c>
      <c r="E14" s="9">
        <f t="shared" si="0"/>
        <v>0.34788189987163032</v>
      </c>
      <c r="G14"/>
      <c r="H14"/>
    </row>
    <row r="15" spans="1:8" s="2" customFormat="1" ht="14.4" x14ac:dyDescent="0.3">
      <c r="A15" s="3" t="s">
        <v>16</v>
      </c>
      <c r="B15" s="3" t="s">
        <v>3</v>
      </c>
      <c r="C15" s="8">
        <v>4500</v>
      </c>
      <c r="D15" s="8">
        <v>6750</v>
      </c>
      <c r="E15" s="9">
        <f t="shared" si="0"/>
        <v>0.5</v>
      </c>
      <c r="G15"/>
      <c r="H15"/>
    </row>
    <row r="16" spans="1:8" s="2" customFormat="1" ht="13.8" x14ac:dyDescent="0.25">
      <c r="A16" s="3" t="s">
        <v>17</v>
      </c>
      <c r="B16" s="3" t="s">
        <v>1</v>
      </c>
      <c r="C16" s="8">
        <v>6900</v>
      </c>
      <c r="D16" s="8">
        <v>10000</v>
      </c>
      <c r="E16" s="9">
        <f t="shared" si="0"/>
        <v>0.44927536231884058</v>
      </c>
      <c r="G16" s="1"/>
    </row>
    <row r="17" spans="1:7" s="2" customFormat="1" ht="13.8" x14ac:dyDescent="0.25">
      <c r="A17" s="3" t="s">
        <v>18</v>
      </c>
      <c r="B17" s="3" t="s">
        <v>2</v>
      </c>
      <c r="C17" s="8">
        <v>10550</v>
      </c>
      <c r="D17" s="8">
        <v>13590</v>
      </c>
      <c r="E17" s="9">
        <f t="shared" si="0"/>
        <v>0.28815165876777249</v>
      </c>
      <c r="G17" s="1"/>
    </row>
    <row r="18" spans="1:7" s="2" customFormat="1" ht="13.8" x14ac:dyDescent="0.25">
      <c r="A18" s="3" t="s">
        <v>19</v>
      </c>
      <c r="B18" s="3" t="s">
        <v>4</v>
      </c>
      <c r="C18" s="8">
        <v>14295</v>
      </c>
      <c r="D18" s="8">
        <v>15800</v>
      </c>
      <c r="E18" s="9">
        <f t="shared" si="0"/>
        <v>0.10528156698146204</v>
      </c>
      <c r="G18" s="1"/>
    </row>
    <row r="19" spans="1:7" s="2" customFormat="1" ht="13.8" x14ac:dyDescent="0.25">
      <c r="A19" s="3" t="s">
        <v>20</v>
      </c>
      <c r="B19" s="3" t="s">
        <v>3</v>
      </c>
      <c r="C19" s="8">
        <v>28000</v>
      </c>
      <c r="D19" s="8">
        <v>27500</v>
      </c>
      <c r="E19" s="9">
        <f t="shared" si="0"/>
        <v>-1.7857142857142856E-2</v>
      </c>
      <c r="G19" s="1"/>
    </row>
    <row r="20" spans="1:7" s="2" customFormat="1" ht="13.8" x14ac:dyDescent="0.25">
      <c r="A20" s="3" t="s">
        <v>21</v>
      </c>
      <c r="B20" s="3" t="s">
        <v>4</v>
      </c>
      <c r="C20" s="8">
        <v>6700</v>
      </c>
      <c r="D20" s="8">
        <v>6000</v>
      </c>
      <c r="E20" s="9">
        <f t="shared" si="0"/>
        <v>-0.1044776119402985</v>
      </c>
      <c r="G20" s="1"/>
    </row>
    <row r="23" spans="1:7" ht="14.4" x14ac:dyDescent="0.3">
      <c r="A23"/>
      <c r="B23"/>
      <c r="C23"/>
      <c r="D23"/>
      <c r="E23"/>
      <c r="F23"/>
      <c r="G23" s="5"/>
    </row>
    <row r="24" spans="1:7" ht="14.4" x14ac:dyDescent="0.3">
      <c r="A24"/>
      <c r="B24"/>
      <c r="C24"/>
      <c r="D24"/>
      <c r="E24"/>
      <c r="F24"/>
      <c r="G24" s="5"/>
    </row>
    <row r="25" spans="1:7" ht="14.4" x14ac:dyDescent="0.3">
      <c r="A25"/>
      <c r="B25"/>
      <c r="C25"/>
      <c r="D25"/>
      <c r="E25"/>
      <c r="F25"/>
      <c r="G25" s="5"/>
    </row>
    <row r="26" spans="1:7" ht="14.4" x14ac:dyDescent="0.3">
      <c r="A26"/>
      <c r="B26"/>
      <c r="C26"/>
      <c r="D26"/>
      <c r="E26"/>
      <c r="F26"/>
    </row>
    <row r="27" spans="1:7" ht="14.4" x14ac:dyDescent="0.3">
      <c r="A27"/>
      <c r="B27"/>
      <c r="C27"/>
      <c r="D27"/>
      <c r="E27"/>
      <c r="F27"/>
    </row>
    <row r="28" spans="1:7" ht="14.4" x14ac:dyDescent="0.3">
      <c r="A28"/>
      <c r="B28"/>
      <c r="C28"/>
      <c r="D28"/>
      <c r="E28"/>
      <c r="F28"/>
    </row>
    <row r="29" spans="1:7" ht="14.4" x14ac:dyDescent="0.3">
      <c r="A29"/>
      <c r="B29"/>
      <c r="C29"/>
      <c r="D29"/>
      <c r="E29"/>
      <c r="F29"/>
    </row>
    <row r="30" spans="1:7" ht="14.4" x14ac:dyDescent="0.3">
      <c r="A30"/>
      <c r="B30"/>
      <c r="C30"/>
      <c r="D30"/>
      <c r="E30"/>
      <c r="F30"/>
    </row>
    <row r="31" spans="1:7" ht="14.4" x14ac:dyDescent="0.3">
      <c r="A31"/>
      <c r="B31"/>
      <c r="C31"/>
      <c r="D31"/>
      <c r="E31"/>
      <c r="F31"/>
    </row>
    <row r="32" spans="1:7" ht="14.4" x14ac:dyDescent="0.3">
      <c r="A32"/>
      <c r="B32"/>
      <c r="C32"/>
      <c r="D32"/>
      <c r="E32"/>
      <c r="F32"/>
    </row>
    <row r="33" spans="1:6" ht="14.4" x14ac:dyDescent="0.3">
      <c r="A33"/>
      <c r="B33"/>
      <c r="C33"/>
      <c r="D33"/>
      <c r="E33"/>
      <c r="F33"/>
    </row>
    <row r="34" spans="1:6" ht="14.4" x14ac:dyDescent="0.3">
      <c r="A34"/>
      <c r="B34"/>
      <c r="C34"/>
      <c r="D34"/>
      <c r="E34"/>
      <c r="F34"/>
    </row>
    <row r="35" spans="1:6" ht="14.4" x14ac:dyDescent="0.3">
      <c r="A35"/>
      <c r="B35"/>
      <c r="C35"/>
      <c r="D35"/>
      <c r="E35"/>
      <c r="F35"/>
    </row>
    <row r="36" spans="1:6" ht="14.4" x14ac:dyDescent="0.3">
      <c r="A36"/>
      <c r="B36"/>
      <c r="C36"/>
      <c r="D36"/>
      <c r="E36"/>
      <c r="F36"/>
    </row>
    <row r="37" spans="1:6" ht="14.4" x14ac:dyDescent="0.3">
      <c r="A37"/>
      <c r="B37"/>
      <c r="C37"/>
      <c r="D37"/>
      <c r="E37"/>
      <c r="F37"/>
    </row>
    <row r="38" spans="1:6" ht="14.4" x14ac:dyDescent="0.3">
      <c r="A38"/>
      <c r="B38"/>
      <c r="C38"/>
      <c r="D38"/>
      <c r="E38"/>
      <c r="F38"/>
    </row>
    <row r="39" spans="1:6" ht="14.4" x14ac:dyDescent="0.3">
      <c r="A39"/>
      <c r="B39"/>
      <c r="C39"/>
      <c r="D39"/>
      <c r="E39"/>
      <c r="F39"/>
    </row>
    <row r="40" spans="1:6" ht="14.4" x14ac:dyDescent="0.3">
      <c r="A40"/>
      <c r="B40"/>
      <c r="C40"/>
      <c r="D40"/>
      <c r="E40"/>
      <c r="F40"/>
    </row>
    <row r="41" spans="1:6" ht="14.4" x14ac:dyDescent="0.3">
      <c r="A41"/>
      <c r="B41"/>
      <c r="C41"/>
      <c r="D41"/>
      <c r="E41"/>
      <c r="F41"/>
    </row>
  </sheetData>
  <mergeCells count="7">
    <mergeCell ref="C3:E3"/>
    <mergeCell ref="A1:E1"/>
    <mergeCell ref="E4:E5"/>
    <mergeCell ref="A4:A5"/>
    <mergeCell ref="C4:C5"/>
    <mergeCell ref="D4:D5"/>
    <mergeCell ref="B4:B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642F-4369-4BF0-AC53-DA320D0FC2D0}">
  <dimension ref="A1:F26"/>
  <sheetViews>
    <sheetView zoomScale="65" workbookViewId="0">
      <selection activeCell="E2" sqref="E2"/>
    </sheetView>
  </sheetViews>
  <sheetFormatPr defaultRowHeight="14.4" x14ac:dyDescent="0.3"/>
  <cols>
    <col min="1" max="1" width="10.33203125" bestFit="1" customWidth="1"/>
    <col min="2" max="2" width="10.6640625" bestFit="1" customWidth="1"/>
    <col min="3" max="3" width="5.77734375" bestFit="1" customWidth="1"/>
    <col min="4" max="4" width="5.21875" bestFit="1" customWidth="1"/>
    <col min="5" max="5" width="12.44140625" bestFit="1" customWidth="1"/>
    <col min="6" max="6" width="11.88671875" bestFit="1" customWidth="1"/>
  </cols>
  <sheetData>
    <row r="1" spans="1:6" x14ac:dyDescent="0.3">
      <c r="A1" s="11" t="s">
        <v>27</v>
      </c>
      <c r="B1" s="11" t="s">
        <v>28</v>
      </c>
      <c r="C1" s="11" t="s">
        <v>29</v>
      </c>
      <c r="D1" s="11" t="s">
        <v>30</v>
      </c>
      <c r="E1" s="12" t="s">
        <v>31</v>
      </c>
      <c r="F1" s="12" t="s">
        <v>32</v>
      </c>
    </row>
    <row r="2" spans="1:6" x14ac:dyDescent="0.3">
      <c r="A2" s="13">
        <v>42370</v>
      </c>
      <c r="B2" s="14">
        <v>146</v>
      </c>
      <c r="C2" s="14">
        <v>77</v>
      </c>
      <c r="D2" s="14">
        <v>18</v>
      </c>
      <c r="E2" s="15">
        <f>IFERROR(C2/B2,"-")</f>
        <v>0.5273972602739726</v>
      </c>
      <c r="F2" s="15">
        <f>IFERROR(D2/B2,"-")</f>
        <v>0.12328767123287671</v>
      </c>
    </row>
    <row r="3" spans="1:6" x14ac:dyDescent="0.3">
      <c r="A3" s="13">
        <v>42370</v>
      </c>
      <c r="B3" s="14">
        <v>169</v>
      </c>
      <c r="C3" s="14">
        <v>72</v>
      </c>
      <c r="D3" s="14">
        <v>15</v>
      </c>
      <c r="E3" s="15">
        <f t="shared" ref="E3:E26" si="0">IFERROR(C3/B3,"-")</f>
        <v>0.42603550295857989</v>
      </c>
      <c r="F3" s="15">
        <f t="shared" ref="F3:F26" si="1">IFERROR(D3/B3,"-")</f>
        <v>8.8757396449704137E-2</v>
      </c>
    </row>
    <row r="4" spans="1:6" x14ac:dyDescent="0.3">
      <c r="A4" s="13">
        <v>42370</v>
      </c>
      <c r="B4" s="14">
        <v>199</v>
      </c>
      <c r="C4" s="14">
        <v>71</v>
      </c>
      <c r="D4" s="14">
        <v>19</v>
      </c>
      <c r="E4" s="15">
        <f t="shared" si="0"/>
        <v>0.35678391959798994</v>
      </c>
      <c r="F4" s="15">
        <f t="shared" si="1"/>
        <v>9.5477386934673364E-2</v>
      </c>
    </row>
    <row r="5" spans="1:6" x14ac:dyDescent="0.3">
      <c r="A5" s="13">
        <v>42371</v>
      </c>
      <c r="B5" s="14">
        <v>281</v>
      </c>
      <c r="C5" s="14">
        <v>66</v>
      </c>
      <c r="D5" s="14">
        <v>10</v>
      </c>
      <c r="E5" s="15">
        <f t="shared" si="0"/>
        <v>0.23487544483985764</v>
      </c>
      <c r="F5" s="15">
        <f t="shared" si="1"/>
        <v>3.5587188612099648E-2</v>
      </c>
    </row>
    <row r="6" spans="1:6" x14ac:dyDescent="0.3">
      <c r="A6" s="13">
        <v>42371</v>
      </c>
      <c r="B6" s="14">
        <v>266</v>
      </c>
      <c r="C6" s="14">
        <v>53</v>
      </c>
      <c r="D6" s="14">
        <v>19</v>
      </c>
      <c r="E6" s="15">
        <f t="shared" si="0"/>
        <v>0.19924812030075187</v>
      </c>
      <c r="F6" s="15">
        <f t="shared" si="1"/>
        <v>7.1428571428571425E-2</v>
      </c>
    </row>
    <row r="7" spans="1:6" x14ac:dyDescent="0.3">
      <c r="A7" s="13">
        <v>42371</v>
      </c>
      <c r="B7" s="14">
        <v>277</v>
      </c>
      <c r="C7" s="14">
        <v>84</v>
      </c>
      <c r="D7" s="14">
        <v>15</v>
      </c>
      <c r="E7" s="15">
        <f t="shared" si="0"/>
        <v>0.30324909747292417</v>
      </c>
      <c r="F7" s="15">
        <f t="shared" si="1"/>
        <v>5.4151624548736461E-2</v>
      </c>
    </row>
    <row r="8" spans="1:6" x14ac:dyDescent="0.3">
      <c r="A8" s="13">
        <v>42372</v>
      </c>
      <c r="B8" s="14">
        <v>145</v>
      </c>
      <c r="C8" s="14">
        <v>73</v>
      </c>
      <c r="D8" s="14">
        <v>15</v>
      </c>
      <c r="E8" s="15">
        <f t="shared" si="0"/>
        <v>0.50344827586206897</v>
      </c>
      <c r="F8" s="15">
        <f t="shared" si="1"/>
        <v>0.10344827586206896</v>
      </c>
    </row>
    <row r="9" spans="1:6" x14ac:dyDescent="0.3">
      <c r="A9" s="13">
        <v>42372</v>
      </c>
      <c r="B9" s="14">
        <v>227</v>
      </c>
      <c r="C9" s="14">
        <v>69</v>
      </c>
      <c r="D9" s="14">
        <v>12</v>
      </c>
      <c r="E9" s="15">
        <f t="shared" si="0"/>
        <v>0.30396475770925108</v>
      </c>
      <c r="F9" s="15">
        <f t="shared" si="1"/>
        <v>5.2863436123348019E-2</v>
      </c>
    </row>
    <row r="10" spans="1:6" x14ac:dyDescent="0.3">
      <c r="A10" s="13">
        <v>42372</v>
      </c>
      <c r="B10" s="14">
        <v>180</v>
      </c>
      <c r="C10" s="14">
        <v>79</v>
      </c>
      <c r="D10" s="14">
        <v>16</v>
      </c>
      <c r="E10" s="15">
        <f t="shared" si="0"/>
        <v>0.43888888888888888</v>
      </c>
      <c r="F10" s="15">
        <f t="shared" si="1"/>
        <v>8.8888888888888892E-2</v>
      </c>
    </row>
    <row r="11" spans="1:6" x14ac:dyDescent="0.3">
      <c r="A11" s="13">
        <v>42373</v>
      </c>
      <c r="B11" s="14">
        <v>0</v>
      </c>
      <c r="C11" s="14">
        <v>0</v>
      </c>
      <c r="D11" s="14">
        <v>0</v>
      </c>
      <c r="E11" s="15" t="str">
        <f t="shared" si="0"/>
        <v>-</v>
      </c>
      <c r="F11" s="15" t="str">
        <f t="shared" si="1"/>
        <v>-</v>
      </c>
    </row>
    <row r="12" spans="1:6" x14ac:dyDescent="0.3">
      <c r="A12" s="13">
        <v>42374</v>
      </c>
      <c r="B12" s="14">
        <v>242</v>
      </c>
      <c r="C12" s="14">
        <v>75</v>
      </c>
      <c r="D12" s="14">
        <v>10</v>
      </c>
      <c r="E12" s="15">
        <f t="shared" si="0"/>
        <v>0.30991735537190085</v>
      </c>
      <c r="F12" s="15">
        <f t="shared" si="1"/>
        <v>4.1322314049586778E-2</v>
      </c>
    </row>
    <row r="13" spans="1:6" x14ac:dyDescent="0.3">
      <c r="A13" s="13">
        <v>42374</v>
      </c>
      <c r="B13" s="14">
        <v>215</v>
      </c>
      <c r="C13" s="14">
        <v>75</v>
      </c>
      <c r="D13" s="14">
        <v>16</v>
      </c>
      <c r="E13" s="15">
        <f t="shared" si="0"/>
        <v>0.34883720930232559</v>
      </c>
      <c r="F13" s="15">
        <f t="shared" si="1"/>
        <v>7.441860465116279E-2</v>
      </c>
    </row>
    <row r="14" spans="1:6" x14ac:dyDescent="0.3">
      <c r="A14" s="13">
        <v>42374</v>
      </c>
      <c r="B14" s="14">
        <v>244</v>
      </c>
      <c r="C14" s="14">
        <v>82</v>
      </c>
      <c r="D14" s="14">
        <v>16</v>
      </c>
      <c r="E14" s="15">
        <f t="shared" si="0"/>
        <v>0.33606557377049179</v>
      </c>
      <c r="F14" s="15">
        <f t="shared" si="1"/>
        <v>6.5573770491803282E-2</v>
      </c>
    </row>
    <row r="15" spans="1:6" x14ac:dyDescent="0.3">
      <c r="A15" s="13">
        <v>42374</v>
      </c>
      <c r="B15" s="14">
        <v>179</v>
      </c>
      <c r="C15" s="14">
        <v>71</v>
      </c>
      <c r="D15" s="14">
        <v>13</v>
      </c>
      <c r="E15" s="15">
        <f t="shared" si="0"/>
        <v>0.39664804469273746</v>
      </c>
      <c r="F15" s="15">
        <f t="shared" si="1"/>
        <v>7.2625698324022353E-2</v>
      </c>
    </row>
    <row r="16" spans="1:6" x14ac:dyDescent="0.3">
      <c r="A16" s="13">
        <v>42374</v>
      </c>
      <c r="B16" s="14">
        <v>276</v>
      </c>
      <c r="C16" s="14">
        <v>72</v>
      </c>
      <c r="D16" s="14">
        <v>14</v>
      </c>
      <c r="E16" s="15">
        <f t="shared" si="0"/>
        <v>0.2608695652173913</v>
      </c>
      <c r="F16" s="15">
        <f t="shared" si="1"/>
        <v>5.0724637681159424E-2</v>
      </c>
    </row>
    <row r="17" spans="1:6" x14ac:dyDescent="0.3">
      <c r="A17" s="13">
        <v>42375</v>
      </c>
      <c r="B17" s="14">
        <v>127</v>
      </c>
      <c r="C17" s="14">
        <v>78</v>
      </c>
      <c r="D17" s="14">
        <v>20</v>
      </c>
      <c r="E17" s="15">
        <f t="shared" si="0"/>
        <v>0.61417322834645671</v>
      </c>
      <c r="F17" s="15">
        <f t="shared" si="1"/>
        <v>0.15748031496062992</v>
      </c>
    </row>
    <row r="18" spans="1:6" x14ac:dyDescent="0.3">
      <c r="A18" s="13">
        <v>42375</v>
      </c>
      <c r="B18" s="14">
        <v>283</v>
      </c>
      <c r="C18" s="14">
        <v>78</v>
      </c>
      <c r="D18" s="14">
        <v>18</v>
      </c>
      <c r="E18" s="15">
        <f t="shared" si="0"/>
        <v>0.2756183745583039</v>
      </c>
      <c r="F18" s="15">
        <f t="shared" si="1"/>
        <v>6.3604240282685506E-2</v>
      </c>
    </row>
    <row r="19" spans="1:6" x14ac:dyDescent="0.3">
      <c r="A19" s="13">
        <v>42375</v>
      </c>
      <c r="B19" s="14">
        <v>126</v>
      </c>
      <c r="C19" s="14">
        <v>76</v>
      </c>
      <c r="D19" s="14">
        <v>20</v>
      </c>
      <c r="E19" s="15">
        <f t="shared" si="0"/>
        <v>0.60317460317460314</v>
      </c>
      <c r="F19" s="15">
        <f t="shared" si="1"/>
        <v>0.15873015873015872</v>
      </c>
    </row>
    <row r="20" spans="1:6" x14ac:dyDescent="0.3">
      <c r="A20" s="13">
        <v>42376</v>
      </c>
      <c r="B20" s="14">
        <v>262</v>
      </c>
      <c r="C20" s="14">
        <v>81</v>
      </c>
      <c r="D20" s="14">
        <v>19</v>
      </c>
      <c r="E20" s="15">
        <f t="shared" si="0"/>
        <v>0.30916030534351147</v>
      </c>
      <c r="F20" s="15">
        <f t="shared" si="1"/>
        <v>7.2519083969465645E-2</v>
      </c>
    </row>
    <row r="21" spans="1:6" x14ac:dyDescent="0.3">
      <c r="A21" s="13">
        <v>42376</v>
      </c>
      <c r="B21" s="14">
        <v>287</v>
      </c>
      <c r="C21" s="14">
        <v>81</v>
      </c>
      <c r="D21" s="14">
        <v>14</v>
      </c>
      <c r="E21" s="15">
        <f t="shared" si="0"/>
        <v>0.28222996515679444</v>
      </c>
      <c r="F21" s="15">
        <f t="shared" si="1"/>
        <v>4.878048780487805E-2</v>
      </c>
    </row>
    <row r="22" spans="1:6" x14ac:dyDescent="0.3">
      <c r="A22" s="13">
        <v>42376</v>
      </c>
      <c r="B22" s="14">
        <v>269</v>
      </c>
      <c r="C22" s="14">
        <v>82</v>
      </c>
      <c r="D22" s="14">
        <v>14</v>
      </c>
      <c r="E22" s="15">
        <f t="shared" si="0"/>
        <v>0.30483271375464682</v>
      </c>
      <c r="F22" s="15">
        <f t="shared" si="1"/>
        <v>5.204460966542751E-2</v>
      </c>
    </row>
    <row r="23" spans="1:6" x14ac:dyDescent="0.3">
      <c r="A23" s="13">
        <v>42377</v>
      </c>
      <c r="B23" s="14">
        <v>272</v>
      </c>
      <c r="C23" s="14">
        <v>54</v>
      </c>
      <c r="D23" s="14">
        <v>10</v>
      </c>
      <c r="E23" s="15">
        <f t="shared" si="0"/>
        <v>0.19852941176470587</v>
      </c>
      <c r="F23" s="15">
        <f t="shared" si="1"/>
        <v>3.6764705882352942E-2</v>
      </c>
    </row>
    <row r="24" spans="1:6" x14ac:dyDescent="0.3">
      <c r="A24" s="13">
        <v>42377</v>
      </c>
      <c r="B24" s="14">
        <v>204</v>
      </c>
      <c r="C24" s="14">
        <v>69</v>
      </c>
      <c r="D24" s="14">
        <v>11</v>
      </c>
      <c r="E24" s="15">
        <f t="shared" si="0"/>
        <v>0.33823529411764708</v>
      </c>
      <c r="F24" s="15">
        <f t="shared" si="1"/>
        <v>5.3921568627450983E-2</v>
      </c>
    </row>
    <row r="25" spans="1:6" x14ac:dyDescent="0.3">
      <c r="A25" s="13">
        <v>42377</v>
      </c>
      <c r="B25" s="14">
        <v>150</v>
      </c>
      <c r="C25" s="14">
        <v>72</v>
      </c>
      <c r="D25" s="14">
        <v>20</v>
      </c>
      <c r="E25" s="15">
        <f t="shared" si="0"/>
        <v>0.48</v>
      </c>
      <c r="F25" s="15">
        <f t="shared" si="1"/>
        <v>0.13333333333333333</v>
      </c>
    </row>
    <row r="26" spans="1:6" x14ac:dyDescent="0.3">
      <c r="A26" s="13">
        <v>42377</v>
      </c>
      <c r="B26" s="14">
        <v>261</v>
      </c>
      <c r="C26" s="14">
        <v>90</v>
      </c>
      <c r="D26" s="14">
        <v>19</v>
      </c>
      <c r="E26" s="15">
        <f t="shared" si="0"/>
        <v>0.34482758620689657</v>
      </c>
      <c r="F26" s="15">
        <f t="shared" si="1"/>
        <v>7.2796934865900387E-2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F7A1-7DBB-4D31-A405-0DC77455AB87}">
  <dimension ref="A1:N40"/>
  <sheetViews>
    <sheetView topLeftCell="E1" zoomScale="85" workbookViewId="0">
      <selection activeCell="M2" sqref="M2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21.33203125" bestFit="1" customWidth="1"/>
    <col min="8" max="8" width="14.109375" bestFit="1" customWidth="1"/>
    <col min="10" max="10" width="18.33203125" customWidth="1"/>
  </cols>
  <sheetData>
    <row r="1" spans="1:14" s="16" customFormat="1" x14ac:dyDescent="0.3">
      <c r="A1" s="23" t="s">
        <v>33</v>
      </c>
      <c r="B1" s="23" t="s">
        <v>34</v>
      </c>
      <c r="C1" s="23" t="s">
        <v>35</v>
      </c>
      <c r="D1" s="23" t="s">
        <v>36</v>
      </c>
      <c r="E1" s="23" t="s">
        <v>37</v>
      </c>
      <c r="F1" s="23" t="s">
        <v>38</v>
      </c>
      <c r="G1" s="23" t="s">
        <v>39</v>
      </c>
      <c r="H1" s="23" t="s">
        <v>40</v>
      </c>
      <c r="I1" s="23" t="s">
        <v>0</v>
      </c>
      <c r="J1" s="23">
        <v>1</v>
      </c>
      <c r="K1" s="23">
        <v>2</v>
      </c>
      <c r="L1" s="23">
        <v>3</v>
      </c>
      <c r="M1" s="23">
        <v>4</v>
      </c>
      <c r="N1" s="23">
        <v>5</v>
      </c>
    </row>
    <row r="2" spans="1:14" x14ac:dyDescent="0.3">
      <c r="A2" s="17">
        <v>150773</v>
      </c>
      <c r="B2" s="18" t="s">
        <v>41</v>
      </c>
      <c r="C2" s="18" t="s">
        <v>42</v>
      </c>
      <c r="D2" s="19">
        <v>26860</v>
      </c>
      <c r="E2" s="17" t="s">
        <v>43</v>
      </c>
      <c r="F2" s="18" t="s">
        <v>44</v>
      </c>
      <c r="G2" s="18" t="s">
        <v>45</v>
      </c>
      <c r="H2" s="20">
        <v>85000</v>
      </c>
      <c r="I2" s="18" t="s">
        <v>3</v>
      </c>
      <c r="J2" s="21" t="str">
        <f>IF(AND(E2="Female",H2&lt;50000),"Eligible for gift","Not Eligible for gift")</f>
        <v>Not Eligible for gift</v>
      </c>
      <c r="K2" s="21" t="str">
        <f>IF(AND(H2&lt;=30000,G2="CCD"),"9000","0")</f>
        <v>0</v>
      </c>
      <c r="L2" s="21" t="str">
        <f>IF(AND(OR(G2="Sales",G2="Marketing"),H2&lt;45000),"25000",IF(OR(G2="Sales",G2="Marketing"),"10000"," "))</f>
        <v xml:space="preserve"> </v>
      </c>
      <c r="M2" s="21" t="str">
        <f>IF(OR(G2="Director",G2="CEO"),"-","1500")</f>
        <v>1500</v>
      </c>
      <c r="N2" s="21" t="str" cm="1">
        <f t="array" ref="N2">_xlfn.IFS(I2="North","5000",I2="South","4000",I2="East","4200",I2="Mid West","3800")</f>
        <v>5000</v>
      </c>
    </row>
    <row r="3" spans="1:14" x14ac:dyDescent="0.3">
      <c r="A3" s="17">
        <v>150777</v>
      </c>
      <c r="B3" s="18" t="s">
        <v>46</v>
      </c>
      <c r="C3" s="18" t="s">
        <v>47</v>
      </c>
      <c r="D3" s="19">
        <v>21123</v>
      </c>
      <c r="E3" s="17" t="s">
        <v>43</v>
      </c>
      <c r="F3" s="18" t="s">
        <v>44</v>
      </c>
      <c r="G3" s="18" t="s">
        <v>48</v>
      </c>
      <c r="H3" s="20">
        <v>22000</v>
      </c>
      <c r="I3" s="18" t="s">
        <v>3</v>
      </c>
      <c r="J3" s="21" t="str">
        <f t="shared" ref="J3:J39" si="0">IF(AND(E3="Female",H3&lt;50000),"Eligible for gift","Not Eligible for gift")</f>
        <v>Not Eligible for gift</v>
      </c>
      <c r="K3" s="21" t="str">
        <f t="shared" ref="K3:K39" si="1">IF(AND(H3&lt;=30000,G3="CCD"),"9000","0")</f>
        <v>0</v>
      </c>
      <c r="L3" s="21" t="str">
        <f t="shared" ref="L3:L39" si="2">IF(AND(OR(G3="Sales",G3="Marketing"),H3&lt;45000),"25000",IF(OR(G3="Sales",G3="Marketing"),"10000"," "))</f>
        <v>25000</v>
      </c>
      <c r="M3" s="21" t="str">
        <f t="shared" ref="M3:M39" si="3">IF(OR(G3="Director",G3="CEO"),"-","1500")</f>
        <v>1500</v>
      </c>
      <c r="N3" s="21" t="str" cm="1">
        <f t="array" ref="N3">_xlfn.IFS(I3="North","5000",I3="South","4000",I3="East","4200",I3="Mid West","3800")</f>
        <v>5000</v>
      </c>
    </row>
    <row r="4" spans="1:14" x14ac:dyDescent="0.3">
      <c r="A4" s="17">
        <v>150784</v>
      </c>
      <c r="B4" s="18" t="s">
        <v>49</v>
      </c>
      <c r="C4" s="18" t="s">
        <v>50</v>
      </c>
      <c r="D4" s="19">
        <v>28365</v>
      </c>
      <c r="E4" s="17" t="s">
        <v>51</v>
      </c>
      <c r="F4" s="18" t="s">
        <v>52</v>
      </c>
      <c r="G4" s="18" t="s">
        <v>53</v>
      </c>
      <c r="H4" s="20">
        <v>35000</v>
      </c>
      <c r="I4" s="18" t="s">
        <v>3</v>
      </c>
      <c r="J4" s="21" t="str">
        <f t="shared" si="0"/>
        <v>Eligible for gift</v>
      </c>
      <c r="K4" s="21" t="str">
        <f t="shared" si="1"/>
        <v>0</v>
      </c>
      <c r="L4" s="21" t="str">
        <f t="shared" si="2"/>
        <v xml:space="preserve"> </v>
      </c>
      <c r="M4" s="21" t="str">
        <f t="shared" si="3"/>
        <v>1500</v>
      </c>
      <c r="N4" s="21" t="str" cm="1">
        <f t="array" ref="N4">_xlfn.IFS(I4="North","5000",I4="South","4000",I4="East","4200",I4="Mid West","3800")</f>
        <v>5000</v>
      </c>
    </row>
    <row r="5" spans="1:14" x14ac:dyDescent="0.3">
      <c r="A5" s="17">
        <v>150791</v>
      </c>
      <c r="B5" s="18" t="s">
        <v>54</v>
      </c>
      <c r="C5" s="18" t="s">
        <v>55</v>
      </c>
      <c r="D5" s="19">
        <v>23346</v>
      </c>
      <c r="E5" s="17" t="s">
        <v>51</v>
      </c>
      <c r="F5" s="18" t="s">
        <v>44</v>
      </c>
      <c r="G5" s="18" t="s">
        <v>53</v>
      </c>
      <c r="H5" s="20">
        <v>67000</v>
      </c>
      <c r="I5" s="18" t="s">
        <v>4</v>
      </c>
      <c r="J5" s="21" t="str">
        <f t="shared" si="0"/>
        <v>Not Eligible for gift</v>
      </c>
      <c r="K5" s="21" t="str">
        <f t="shared" si="1"/>
        <v>0</v>
      </c>
      <c r="L5" s="21" t="str">
        <f t="shared" si="2"/>
        <v xml:space="preserve"> </v>
      </c>
      <c r="M5" s="21" t="str">
        <f t="shared" si="3"/>
        <v>1500</v>
      </c>
      <c r="N5" s="21" t="str" cm="1">
        <f t="array" ref="N5">_xlfn.IFS(I5="North","5000",I5="South","4000",I5="East","4200",I5="Mid West","3800")</f>
        <v>4000</v>
      </c>
    </row>
    <row r="6" spans="1:14" x14ac:dyDescent="0.3">
      <c r="A6" s="17">
        <v>150798</v>
      </c>
      <c r="B6" s="18" t="s">
        <v>56</v>
      </c>
      <c r="C6" s="18" t="s">
        <v>57</v>
      </c>
      <c r="D6" s="19">
        <v>28276</v>
      </c>
      <c r="E6" s="17" t="s">
        <v>51</v>
      </c>
      <c r="F6" s="18" t="s">
        <v>44</v>
      </c>
      <c r="G6" s="18" t="s">
        <v>53</v>
      </c>
      <c r="H6" s="20">
        <v>81000</v>
      </c>
      <c r="I6" s="18" t="s">
        <v>3</v>
      </c>
      <c r="J6" s="21" t="str">
        <f t="shared" si="0"/>
        <v>Not Eligible for gift</v>
      </c>
      <c r="K6" s="21" t="str">
        <f t="shared" si="1"/>
        <v>0</v>
      </c>
      <c r="L6" s="21" t="str">
        <f t="shared" si="2"/>
        <v xml:space="preserve"> </v>
      </c>
      <c r="M6" s="21" t="str">
        <f t="shared" si="3"/>
        <v>1500</v>
      </c>
      <c r="N6" s="21" t="str" cm="1">
        <f t="array" ref="N6">_xlfn.IFS(I6="North","5000",I6="South","4000",I6="East","4200",I6="Mid West","3800")</f>
        <v>5000</v>
      </c>
    </row>
    <row r="7" spans="1:14" x14ac:dyDescent="0.3">
      <c r="A7" s="17">
        <v>150805</v>
      </c>
      <c r="B7" s="18" t="s">
        <v>54</v>
      </c>
      <c r="C7" s="18" t="s">
        <v>58</v>
      </c>
      <c r="D7" s="19">
        <v>26172</v>
      </c>
      <c r="E7" s="17" t="s">
        <v>43</v>
      </c>
      <c r="F7" s="18" t="s">
        <v>44</v>
      </c>
      <c r="G7" s="18" t="s">
        <v>59</v>
      </c>
      <c r="H7" s="20">
        <v>91000</v>
      </c>
      <c r="I7" s="18" t="s">
        <v>3</v>
      </c>
      <c r="J7" s="21" t="str">
        <f t="shared" si="0"/>
        <v>Not Eligible for gift</v>
      </c>
      <c r="K7" s="21" t="str">
        <f t="shared" si="1"/>
        <v>0</v>
      </c>
      <c r="L7" s="21" t="str">
        <f t="shared" si="2"/>
        <v xml:space="preserve"> </v>
      </c>
      <c r="M7" s="21" t="str">
        <f t="shared" si="3"/>
        <v>-</v>
      </c>
      <c r="N7" s="21" t="str" cm="1">
        <f t="array" ref="N7">_xlfn.IFS(I7="North","5000",I7="South","4000",I7="East","4200",I7="Mid West","3800")</f>
        <v>5000</v>
      </c>
    </row>
    <row r="8" spans="1:14" x14ac:dyDescent="0.3">
      <c r="A8" s="17">
        <v>150814</v>
      </c>
      <c r="B8" s="18" t="s">
        <v>60</v>
      </c>
      <c r="C8" s="18" t="s">
        <v>61</v>
      </c>
      <c r="D8" s="19">
        <v>26246</v>
      </c>
      <c r="E8" s="17" t="s">
        <v>43</v>
      </c>
      <c r="F8" s="18" t="s">
        <v>44</v>
      </c>
      <c r="G8" s="18" t="s">
        <v>62</v>
      </c>
      <c r="H8" s="20">
        <v>50000</v>
      </c>
      <c r="I8" s="18" t="s">
        <v>63</v>
      </c>
      <c r="J8" s="21" t="str">
        <f t="shared" si="0"/>
        <v>Not Eligible for gift</v>
      </c>
      <c r="K8" s="21" t="str">
        <f t="shared" si="1"/>
        <v>0</v>
      </c>
      <c r="L8" s="21" t="str">
        <f t="shared" si="2"/>
        <v xml:space="preserve"> </v>
      </c>
      <c r="M8" s="21" t="str">
        <f t="shared" si="3"/>
        <v>1500</v>
      </c>
      <c r="N8" s="21" t="str" cm="1">
        <f t="array" ref="N8">_xlfn.IFS(I8="North","5000",I8="South","4000",I8="East","4200",I8="Mid West","3800")</f>
        <v>3800</v>
      </c>
    </row>
    <row r="9" spans="1:14" x14ac:dyDescent="0.3">
      <c r="A9" s="17">
        <v>150821</v>
      </c>
      <c r="B9" s="18" t="s">
        <v>64</v>
      </c>
      <c r="C9" s="18" t="s">
        <v>65</v>
      </c>
      <c r="D9" s="19">
        <v>29966</v>
      </c>
      <c r="E9" s="17" t="s">
        <v>43</v>
      </c>
      <c r="F9" s="18" t="s">
        <v>52</v>
      </c>
      <c r="G9" s="18" t="s">
        <v>66</v>
      </c>
      <c r="H9" s="20">
        <v>26000</v>
      </c>
      <c r="I9" s="18" t="s">
        <v>63</v>
      </c>
      <c r="J9" s="21" t="str">
        <f t="shared" si="0"/>
        <v>Not Eligible for gift</v>
      </c>
      <c r="K9" s="21" t="str">
        <f t="shared" si="1"/>
        <v>9000</v>
      </c>
      <c r="L9" s="21" t="str">
        <f t="shared" si="2"/>
        <v xml:space="preserve"> </v>
      </c>
      <c r="M9" s="21" t="str">
        <f t="shared" si="3"/>
        <v>1500</v>
      </c>
      <c r="N9" s="21" t="str" cm="1">
        <f t="array" ref="N9">_xlfn.IFS(I9="North","5000",I9="South","4000",I9="East","4200",I9="Mid West","3800")</f>
        <v>3800</v>
      </c>
    </row>
    <row r="10" spans="1:14" x14ac:dyDescent="0.3">
      <c r="A10" s="17">
        <v>150830</v>
      </c>
      <c r="B10" s="18" t="s">
        <v>67</v>
      </c>
      <c r="C10" s="18" t="s">
        <v>68</v>
      </c>
      <c r="D10" s="19">
        <v>29037</v>
      </c>
      <c r="E10" s="17" t="s">
        <v>51</v>
      </c>
      <c r="F10" s="18" t="s">
        <v>44</v>
      </c>
      <c r="G10" s="18" t="s">
        <v>30</v>
      </c>
      <c r="H10" s="20">
        <v>52000</v>
      </c>
      <c r="I10" s="18" t="s">
        <v>1</v>
      </c>
      <c r="J10" s="21" t="str">
        <f t="shared" si="0"/>
        <v>Not Eligible for gift</v>
      </c>
      <c r="K10" s="21" t="str">
        <f t="shared" si="1"/>
        <v>0</v>
      </c>
      <c r="L10" s="21" t="str">
        <f t="shared" si="2"/>
        <v>10000</v>
      </c>
      <c r="M10" s="21" t="str">
        <f t="shared" si="3"/>
        <v>1500</v>
      </c>
      <c r="N10" s="21" t="str" cm="1">
        <f t="array" ref="N10">_xlfn.IFS(I10="North","5000",I10="South","4000",I10="East","4200",I10="Mid West","3800")</f>
        <v>4200</v>
      </c>
    </row>
    <row r="11" spans="1:14" x14ac:dyDescent="0.3">
      <c r="A11" s="17">
        <v>150834</v>
      </c>
      <c r="B11" s="18" t="s">
        <v>69</v>
      </c>
      <c r="C11" s="18" t="s">
        <v>70</v>
      </c>
      <c r="D11" s="19">
        <v>31199</v>
      </c>
      <c r="E11" s="17" t="s">
        <v>51</v>
      </c>
      <c r="F11" s="18" t="s">
        <v>44</v>
      </c>
      <c r="G11" s="18" t="s">
        <v>71</v>
      </c>
      <c r="H11" s="20">
        <v>48000</v>
      </c>
      <c r="I11" s="18" t="s">
        <v>3</v>
      </c>
      <c r="J11" s="21" t="str">
        <f t="shared" si="0"/>
        <v>Eligible for gift</v>
      </c>
      <c r="K11" s="21" t="str">
        <f t="shared" si="1"/>
        <v>0</v>
      </c>
      <c r="L11" s="21" t="str">
        <f t="shared" si="2"/>
        <v xml:space="preserve"> </v>
      </c>
      <c r="M11" s="21" t="str">
        <f t="shared" si="3"/>
        <v>1500</v>
      </c>
      <c r="N11" s="21" t="str" cm="1">
        <f t="array" ref="N11">_xlfn.IFS(I11="North","5000",I11="South","4000",I11="East","4200",I11="Mid West","3800")</f>
        <v>5000</v>
      </c>
    </row>
    <row r="12" spans="1:14" x14ac:dyDescent="0.3">
      <c r="A12" s="17">
        <v>150840</v>
      </c>
      <c r="B12" s="18" t="s">
        <v>72</v>
      </c>
      <c r="C12" s="18" t="s">
        <v>73</v>
      </c>
      <c r="D12" s="19">
        <v>23136</v>
      </c>
      <c r="E12" s="17" t="s">
        <v>51</v>
      </c>
      <c r="F12" s="18" t="s">
        <v>44</v>
      </c>
      <c r="G12" s="18" t="s">
        <v>62</v>
      </c>
      <c r="H12" s="20">
        <v>20000</v>
      </c>
      <c r="I12" s="18" t="s">
        <v>4</v>
      </c>
      <c r="J12" s="21" t="str">
        <f t="shared" si="0"/>
        <v>Eligible for gift</v>
      </c>
      <c r="K12" s="21" t="str">
        <f t="shared" si="1"/>
        <v>0</v>
      </c>
      <c r="L12" s="21" t="str">
        <f t="shared" si="2"/>
        <v xml:space="preserve"> </v>
      </c>
      <c r="M12" s="21" t="str">
        <f t="shared" si="3"/>
        <v>1500</v>
      </c>
      <c r="N12" s="21" t="str" cm="1">
        <f t="array" ref="N12">_xlfn.IFS(I12="North","5000",I12="South","4000",I12="East","4200",I12="Mid West","3800")</f>
        <v>4000</v>
      </c>
    </row>
    <row r="13" spans="1:14" x14ac:dyDescent="0.3">
      <c r="A13" s="17">
        <v>150850</v>
      </c>
      <c r="B13" s="18" t="s">
        <v>74</v>
      </c>
      <c r="C13" s="18" t="s">
        <v>75</v>
      </c>
      <c r="D13" s="19">
        <v>32027</v>
      </c>
      <c r="E13" s="17" t="s">
        <v>43</v>
      </c>
      <c r="F13" s="18" t="s">
        <v>44</v>
      </c>
      <c r="G13" s="18" t="s">
        <v>66</v>
      </c>
      <c r="H13" s="20">
        <v>47000</v>
      </c>
      <c r="I13" s="18" t="s">
        <v>1</v>
      </c>
      <c r="J13" s="21" t="str">
        <f t="shared" si="0"/>
        <v>Not Eligible for gift</v>
      </c>
      <c r="K13" s="21" t="str">
        <f t="shared" si="1"/>
        <v>0</v>
      </c>
      <c r="L13" s="21" t="str">
        <f t="shared" si="2"/>
        <v xml:space="preserve"> </v>
      </c>
      <c r="M13" s="21" t="str">
        <f t="shared" si="3"/>
        <v>1500</v>
      </c>
      <c r="N13" s="21" t="str" cm="1">
        <f t="array" ref="N13">_xlfn.IFS(I13="North","5000",I13="South","4000",I13="East","4200",I13="Mid West","3800")</f>
        <v>4200</v>
      </c>
    </row>
    <row r="14" spans="1:14" x14ac:dyDescent="0.3">
      <c r="A14" s="17">
        <v>150851</v>
      </c>
      <c r="B14" s="18" t="s">
        <v>76</v>
      </c>
      <c r="C14" s="18" t="s">
        <v>77</v>
      </c>
      <c r="D14" s="19">
        <v>29368</v>
      </c>
      <c r="E14" s="17" t="s">
        <v>43</v>
      </c>
      <c r="F14" s="18" t="s">
        <v>52</v>
      </c>
      <c r="G14" s="18" t="s">
        <v>62</v>
      </c>
      <c r="H14" s="20">
        <v>75000</v>
      </c>
      <c r="I14" s="18" t="s">
        <v>1</v>
      </c>
      <c r="J14" s="21" t="str">
        <f t="shared" si="0"/>
        <v>Not Eligible for gift</v>
      </c>
      <c r="K14" s="21" t="str">
        <f t="shared" si="1"/>
        <v>0</v>
      </c>
      <c r="L14" s="21" t="str">
        <f t="shared" si="2"/>
        <v xml:space="preserve"> </v>
      </c>
      <c r="M14" s="21" t="str">
        <f t="shared" si="3"/>
        <v>1500</v>
      </c>
      <c r="N14" s="21" t="str" cm="1">
        <f t="array" ref="N14">_xlfn.IFS(I14="North","5000",I14="South","4000",I14="East","4200",I14="Mid West","3800")</f>
        <v>4200</v>
      </c>
    </row>
    <row r="15" spans="1:14" x14ac:dyDescent="0.3">
      <c r="A15" s="17">
        <v>150858</v>
      </c>
      <c r="B15" s="18" t="s">
        <v>78</v>
      </c>
      <c r="C15" s="18" t="s">
        <v>79</v>
      </c>
      <c r="D15" s="19">
        <v>34846</v>
      </c>
      <c r="E15" s="17" t="s">
        <v>43</v>
      </c>
      <c r="F15" s="18" t="s">
        <v>44</v>
      </c>
      <c r="G15" s="18" t="s">
        <v>66</v>
      </c>
      <c r="H15" s="20">
        <v>34000</v>
      </c>
      <c r="I15" s="18" t="s">
        <v>1</v>
      </c>
      <c r="J15" s="21" t="str">
        <f t="shared" si="0"/>
        <v>Not Eligible for gift</v>
      </c>
      <c r="K15" s="21" t="str">
        <f t="shared" si="1"/>
        <v>0</v>
      </c>
      <c r="L15" s="21" t="str">
        <f t="shared" si="2"/>
        <v xml:space="preserve"> </v>
      </c>
      <c r="M15" s="21" t="str">
        <f t="shared" si="3"/>
        <v>1500</v>
      </c>
      <c r="N15" s="21" t="str" cm="1">
        <f t="array" ref="N15">_xlfn.IFS(I15="North","5000",I15="South","4000",I15="East","4200",I15="Mid West","3800")</f>
        <v>4200</v>
      </c>
    </row>
    <row r="16" spans="1:14" x14ac:dyDescent="0.3">
      <c r="A16" s="17">
        <v>150865</v>
      </c>
      <c r="B16" s="18" t="s">
        <v>80</v>
      </c>
      <c r="C16" s="18" t="s">
        <v>81</v>
      </c>
      <c r="D16" s="19">
        <v>31279</v>
      </c>
      <c r="E16" s="17" t="s">
        <v>51</v>
      </c>
      <c r="F16" s="18" t="s">
        <v>44</v>
      </c>
      <c r="G16" s="18" t="s">
        <v>82</v>
      </c>
      <c r="H16" s="20">
        <v>90000</v>
      </c>
      <c r="I16" s="18" t="s">
        <v>4</v>
      </c>
      <c r="J16" s="21" t="str">
        <f t="shared" si="0"/>
        <v>Not Eligible for gift</v>
      </c>
      <c r="K16" s="21" t="str">
        <f t="shared" si="1"/>
        <v>0</v>
      </c>
      <c r="L16" s="21" t="str">
        <f t="shared" si="2"/>
        <v xml:space="preserve"> </v>
      </c>
      <c r="M16" s="21" t="str">
        <f t="shared" si="3"/>
        <v>-</v>
      </c>
      <c r="N16" s="21" t="str" cm="1">
        <f t="array" ref="N16">_xlfn.IFS(I16="North","5000",I16="South","4000",I16="East","4200",I16="Mid West","3800")</f>
        <v>4000</v>
      </c>
    </row>
    <row r="17" spans="1:14" x14ac:dyDescent="0.3">
      <c r="A17" s="17">
        <v>150867</v>
      </c>
      <c r="B17" s="18" t="s">
        <v>83</v>
      </c>
      <c r="C17" s="18" t="s">
        <v>84</v>
      </c>
      <c r="D17" s="19">
        <v>29028</v>
      </c>
      <c r="E17" s="17" t="s">
        <v>51</v>
      </c>
      <c r="F17" s="18" t="s">
        <v>52</v>
      </c>
      <c r="G17" s="18" t="s">
        <v>45</v>
      </c>
      <c r="H17" s="20">
        <v>49000</v>
      </c>
      <c r="I17" s="18" t="s">
        <v>4</v>
      </c>
      <c r="J17" s="21" t="str">
        <f t="shared" si="0"/>
        <v>Eligible for gift</v>
      </c>
      <c r="K17" s="21" t="str">
        <f t="shared" si="1"/>
        <v>0</v>
      </c>
      <c r="L17" s="21" t="str">
        <f t="shared" si="2"/>
        <v xml:space="preserve"> </v>
      </c>
      <c r="M17" s="21" t="str">
        <f t="shared" si="3"/>
        <v>1500</v>
      </c>
      <c r="N17" s="21" t="str" cm="1">
        <f t="array" ref="N17">_xlfn.IFS(I17="North","5000",I17="South","4000",I17="East","4200",I17="Mid West","3800")</f>
        <v>4000</v>
      </c>
    </row>
    <row r="18" spans="1:14" x14ac:dyDescent="0.3">
      <c r="A18" s="17">
        <v>150874</v>
      </c>
      <c r="B18" s="18" t="s">
        <v>85</v>
      </c>
      <c r="C18" s="18" t="s">
        <v>57</v>
      </c>
      <c r="D18" s="19">
        <v>37890</v>
      </c>
      <c r="E18" s="17" t="s">
        <v>51</v>
      </c>
      <c r="F18" s="18" t="s">
        <v>44</v>
      </c>
      <c r="G18" s="18" t="s">
        <v>48</v>
      </c>
      <c r="H18" s="20">
        <v>27000</v>
      </c>
      <c r="I18" s="18" t="s">
        <v>4</v>
      </c>
      <c r="J18" s="21" t="str">
        <f t="shared" si="0"/>
        <v>Eligible for gift</v>
      </c>
      <c r="K18" s="21" t="str">
        <f t="shared" si="1"/>
        <v>0</v>
      </c>
      <c r="L18" s="21" t="str">
        <f t="shared" si="2"/>
        <v>25000</v>
      </c>
      <c r="M18" s="21" t="str">
        <f t="shared" si="3"/>
        <v>1500</v>
      </c>
      <c r="N18" s="21" t="str" cm="1">
        <f t="array" ref="N18">_xlfn.IFS(I18="North","5000",I18="South","4000",I18="East","4200",I18="Mid West","3800")</f>
        <v>4000</v>
      </c>
    </row>
    <row r="19" spans="1:14" x14ac:dyDescent="0.3">
      <c r="A19" s="17">
        <v>150881</v>
      </c>
      <c r="B19" s="18" t="s">
        <v>86</v>
      </c>
      <c r="C19" s="18" t="s">
        <v>87</v>
      </c>
      <c r="D19" s="19">
        <v>30337</v>
      </c>
      <c r="E19" s="17" t="s">
        <v>43</v>
      </c>
      <c r="F19" s="18" t="s">
        <v>52</v>
      </c>
      <c r="G19" s="18" t="s">
        <v>53</v>
      </c>
      <c r="H19" s="20">
        <v>92000</v>
      </c>
      <c r="I19" s="18" t="s">
        <v>4</v>
      </c>
      <c r="J19" s="21" t="str">
        <f t="shared" si="0"/>
        <v>Not Eligible for gift</v>
      </c>
      <c r="K19" s="21" t="str">
        <f t="shared" si="1"/>
        <v>0</v>
      </c>
      <c r="L19" s="21" t="str">
        <f t="shared" si="2"/>
        <v xml:space="preserve"> </v>
      </c>
      <c r="M19" s="21" t="str">
        <f t="shared" si="3"/>
        <v>1500</v>
      </c>
      <c r="N19" s="21" t="str" cm="1">
        <f t="array" ref="N19">_xlfn.IFS(I19="North","5000",I19="South","4000",I19="East","4200",I19="Mid West","3800")</f>
        <v>4000</v>
      </c>
    </row>
    <row r="20" spans="1:14" x14ac:dyDescent="0.3">
      <c r="A20" s="17">
        <v>150888</v>
      </c>
      <c r="B20" s="18" t="s">
        <v>88</v>
      </c>
      <c r="C20" s="18" t="s">
        <v>81</v>
      </c>
      <c r="D20" s="19">
        <v>29221</v>
      </c>
      <c r="E20" s="17" t="s">
        <v>43</v>
      </c>
      <c r="F20" s="18" t="s">
        <v>44</v>
      </c>
      <c r="G20" s="18" t="s">
        <v>89</v>
      </c>
      <c r="H20" s="20">
        <v>43000</v>
      </c>
      <c r="I20" s="18" t="s">
        <v>63</v>
      </c>
      <c r="J20" s="21" t="str">
        <f t="shared" si="0"/>
        <v>Not Eligible for gift</v>
      </c>
      <c r="K20" s="21" t="str">
        <f t="shared" si="1"/>
        <v>0</v>
      </c>
      <c r="L20" s="21" t="str">
        <f t="shared" si="2"/>
        <v xml:space="preserve"> </v>
      </c>
      <c r="M20" s="21" t="str">
        <f t="shared" si="3"/>
        <v>1500</v>
      </c>
      <c r="N20" s="21" t="str" cm="1">
        <f t="array" ref="N20">_xlfn.IFS(I20="North","5000",I20="South","4000",I20="East","4200",I20="Mid West","3800")</f>
        <v>3800</v>
      </c>
    </row>
    <row r="21" spans="1:14" x14ac:dyDescent="0.3">
      <c r="A21" s="17">
        <v>150894</v>
      </c>
      <c r="B21" s="18" t="s">
        <v>90</v>
      </c>
      <c r="C21" s="18" t="s">
        <v>91</v>
      </c>
      <c r="D21" s="19">
        <v>37124</v>
      </c>
      <c r="E21" s="17" t="s">
        <v>43</v>
      </c>
      <c r="F21" s="18" t="s">
        <v>44</v>
      </c>
      <c r="G21" s="18" t="s">
        <v>62</v>
      </c>
      <c r="H21" s="20">
        <v>67000</v>
      </c>
      <c r="I21" s="18" t="s">
        <v>4</v>
      </c>
      <c r="J21" s="21" t="str">
        <f t="shared" si="0"/>
        <v>Not Eligible for gift</v>
      </c>
      <c r="K21" s="21" t="str">
        <f t="shared" si="1"/>
        <v>0</v>
      </c>
      <c r="L21" s="21" t="str">
        <f t="shared" si="2"/>
        <v xml:space="preserve"> </v>
      </c>
      <c r="M21" s="21" t="str">
        <f t="shared" si="3"/>
        <v>1500</v>
      </c>
      <c r="N21" s="21" t="str" cm="1">
        <f t="array" ref="N21">_xlfn.IFS(I21="North","5000",I21="South","4000",I21="East","4200",I21="Mid West","3800")</f>
        <v>4000</v>
      </c>
    </row>
    <row r="22" spans="1:14" x14ac:dyDescent="0.3">
      <c r="A22" s="17">
        <v>150899</v>
      </c>
      <c r="B22" s="18" t="s">
        <v>92</v>
      </c>
      <c r="C22" s="18" t="s">
        <v>93</v>
      </c>
      <c r="D22" s="19">
        <v>37400</v>
      </c>
      <c r="E22" s="17" t="s">
        <v>43</v>
      </c>
      <c r="F22" s="18" t="s">
        <v>44</v>
      </c>
      <c r="G22" s="18" t="s">
        <v>66</v>
      </c>
      <c r="H22" s="20">
        <v>50000</v>
      </c>
      <c r="I22" s="18" t="s">
        <v>4</v>
      </c>
      <c r="J22" s="21" t="str">
        <f t="shared" si="0"/>
        <v>Not Eligible for gift</v>
      </c>
      <c r="K22" s="21" t="str">
        <f t="shared" si="1"/>
        <v>0</v>
      </c>
      <c r="L22" s="21" t="str">
        <f t="shared" si="2"/>
        <v xml:space="preserve"> </v>
      </c>
      <c r="M22" s="21" t="str">
        <f t="shared" si="3"/>
        <v>1500</v>
      </c>
      <c r="N22" s="21" t="str" cm="1">
        <f t="array" ref="N22">_xlfn.IFS(I22="North","5000",I22="South","4000",I22="East","4200",I22="Mid West","3800")</f>
        <v>4000</v>
      </c>
    </row>
    <row r="23" spans="1:14" x14ac:dyDescent="0.3">
      <c r="A23" s="17">
        <v>150901</v>
      </c>
      <c r="B23" s="18" t="s">
        <v>94</v>
      </c>
      <c r="C23" s="18" t="s">
        <v>95</v>
      </c>
      <c r="D23" s="19">
        <v>32946</v>
      </c>
      <c r="E23" s="17" t="s">
        <v>51</v>
      </c>
      <c r="F23" s="18" t="s">
        <v>44</v>
      </c>
      <c r="G23" s="18" t="s">
        <v>30</v>
      </c>
      <c r="H23" s="20">
        <v>53000</v>
      </c>
      <c r="I23" s="18" t="s">
        <v>1</v>
      </c>
      <c r="J23" s="21" t="str">
        <f t="shared" si="0"/>
        <v>Not Eligible for gift</v>
      </c>
      <c r="K23" s="21" t="str">
        <f t="shared" si="1"/>
        <v>0</v>
      </c>
      <c r="L23" s="21" t="str">
        <f t="shared" si="2"/>
        <v>10000</v>
      </c>
      <c r="M23" s="21" t="str">
        <f t="shared" si="3"/>
        <v>1500</v>
      </c>
      <c r="N23" s="21" t="str" cm="1">
        <f t="array" ref="N23">_xlfn.IFS(I23="North","5000",I23="South","4000",I23="East","4200",I23="Mid West","3800")</f>
        <v>4200</v>
      </c>
    </row>
    <row r="24" spans="1:14" x14ac:dyDescent="0.3">
      <c r="A24" s="17">
        <v>150905</v>
      </c>
      <c r="B24" s="18" t="s">
        <v>96</v>
      </c>
      <c r="C24" s="18" t="s">
        <v>97</v>
      </c>
      <c r="D24" s="19">
        <v>30819</v>
      </c>
      <c r="E24" s="17" t="s">
        <v>51</v>
      </c>
      <c r="F24" s="18" t="s">
        <v>52</v>
      </c>
      <c r="G24" s="18" t="s">
        <v>71</v>
      </c>
      <c r="H24" s="20">
        <v>62000</v>
      </c>
      <c r="I24" s="18" t="s">
        <v>1</v>
      </c>
      <c r="J24" s="21" t="str">
        <f t="shared" si="0"/>
        <v>Not Eligible for gift</v>
      </c>
      <c r="K24" s="21" t="str">
        <f t="shared" si="1"/>
        <v>0</v>
      </c>
      <c r="L24" s="21" t="str">
        <f t="shared" si="2"/>
        <v xml:space="preserve"> </v>
      </c>
      <c r="M24" s="21" t="str">
        <f t="shared" si="3"/>
        <v>1500</v>
      </c>
      <c r="N24" s="21" t="str" cm="1">
        <f t="array" ref="N24">_xlfn.IFS(I24="North","5000",I24="South","4000",I24="East","4200",I24="Mid West","3800")</f>
        <v>4200</v>
      </c>
    </row>
    <row r="25" spans="1:14" x14ac:dyDescent="0.3">
      <c r="A25" s="17">
        <v>150912</v>
      </c>
      <c r="B25" s="18" t="s">
        <v>98</v>
      </c>
      <c r="C25" s="18" t="s">
        <v>99</v>
      </c>
      <c r="D25" s="19">
        <v>37629</v>
      </c>
      <c r="E25" s="17" t="s">
        <v>51</v>
      </c>
      <c r="F25" s="18" t="s">
        <v>44</v>
      </c>
      <c r="G25" s="18" t="s">
        <v>100</v>
      </c>
      <c r="H25" s="20">
        <v>81000</v>
      </c>
      <c r="I25" s="18" t="s">
        <v>4</v>
      </c>
      <c r="J25" s="21" t="str">
        <f t="shared" si="0"/>
        <v>Not Eligible for gift</v>
      </c>
      <c r="K25" s="21" t="str">
        <f t="shared" si="1"/>
        <v>0</v>
      </c>
      <c r="L25" s="21" t="str">
        <f t="shared" si="2"/>
        <v xml:space="preserve"> </v>
      </c>
      <c r="M25" s="21" t="str">
        <f t="shared" si="3"/>
        <v>1500</v>
      </c>
      <c r="N25" s="21" t="str" cm="1">
        <f t="array" ref="N25">_xlfn.IFS(I25="North","5000",I25="South","4000",I25="East","4200",I25="Mid West","3800")</f>
        <v>4000</v>
      </c>
    </row>
    <row r="26" spans="1:14" x14ac:dyDescent="0.3">
      <c r="A26" s="17">
        <v>150921</v>
      </c>
      <c r="B26" s="18" t="s">
        <v>101</v>
      </c>
      <c r="C26" s="18" t="s">
        <v>102</v>
      </c>
      <c r="D26" s="19">
        <v>38092</v>
      </c>
      <c r="E26" s="17" t="s">
        <v>43</v>
      </c>
      <c r="F26" s="18" t="s">
        <v>44</v>
      </c>
      <c r="G26" s="18" t="s">
        <v>45</v>
      </c>
      <c r="H26" s="20">
        <v>19000</v>
      </c>
      <c r="I26" s="18" t="s">
        <v>63</v>
      </c>
      <c r="J26" s="21" t="str">
        <f t="shared" si="0"/>
        <v>Not Eligible for gift</v>
      </c>
      <c r="K26" s="21" t="str">
        <f t="shared" si="1"/>
        <v>0</v>
      </c>
      <c r="L26" s="21" t="str">
        <f t="shared" si="2"/>
        <v xml:space="preserve"> </v>
      </c>
      <c r="M26" s="21" t="str">
        <f t="shared" si="3"/>
        <v>1500</v>
      </c>
      <c r="N26" s="21" t="str" cm="1">
        <f t="array" ref="N26">_xlfn.IFS(I26="North","5000",I26="South","4000",I26="East","4200",I26="Mid West","3800")</f>
        <v>3800</v>
      </c>
    </row>
    <row r="27" spans="1:14" x14ac:dyDescent="0.3">
      <c r="A27" s="17">
        <v>150929</v>
      </c>
      <c r="B27" s="18" t="s">
        <v>103</v>
      </c>
      <c r="C27" s="18" t="s">
        <v>104</v>
      </c>
      <c r="D27" s="19">
        <v>26739</v>
      </c>
      <c r="E27" s="17" t="s">
        <v>43</v>
      </c>
      <c r="F27" s="18" t="s">
        <v>44</v>
      </c>
      <c r="G27" s="18" t="s">
        <v>48</v>
      </c>
      <c r="H27" s="20">
        <v>58000</v>
      </c>
      <c r="I27" s="18" t="s">
        <v>4</v>
      </c>
      <c r="J27" s="21" t="str">
        <f t="shared" si="0"/>
        <v>Not Eligible for gift</v>
      </c>
      <c r="K27" s="21" t="str">
        <f t="shared" si="1"/>
        <v>0</v>
      </c>
      <c r="L27" s="21" t="str">
        <f t="shared" si="2"/>
        <v>10000</v>
      </c>
      <c r="M27" s="21" t="str">
        <f t="shared" si="3"/>
        <v>1500</v>
      </c>
      <c r="N27" s="21" t="str" cm="1">
        <f t="array" ref="N27">_xlfn.IFS(I27="North","5000",I27="South","4000",I27="East","4200",I27="Mid West","3800")</f>
        <v>4000</v>
      </c>
    </row>
    <row r="28" spans="1:14" x14ac:dyDescent="0.3">
      <c r="A28" s="17">
        <v>150930</v>
      </c>
      <c r="B28" s="18" t="s">
        <v>72</v>
      </c>
      <c r="C28" s="18" t="s">
        <v>105</v>
      </c>
      <c r="D28" s="19">
        <v>37027</v>
      </c>
      <c r="E28" s="17" t="s">
        <v>43</v>
      </c>
      <c r="F28" s="18" t="s">
        <v>44</v>
      </c>
      <c r="G28" s="18" t="s">
        <v>53</v>
      </c>
      <c r="H28" s="20">
        <v>82000</v>
      </c>
      <c r="I28" s="18" t="s">
        <v>4</v>
      </c>
      <c r="J28" s="21" t="str">
        <f t="shared" si="0"/>
        <v>Not Eligible for gift</v>
      </c>
      <c r="K28" s="21" t="str">
        <f t="shared" si="1"/>
        <v>0</v>
      </c>
      <c r="L28" s="21" t="str">
        <f t="shared" si="2"/>
        <v xml:space="preserve"> </v>
      </c>
      <c r="M28" s="21" t="str">
        <f t="shared" si="3"/>
        <v>1500</v>
      </c>
      <c r="N28" s="21" t="str" cm="1">
        <f t="array" ref="N28">_xlfn.IFS(I28="North","5000",I28="South","4000",I28="East","4200",I28="Mid West","3800")</f>
        <v>4000</v>
      </c>
    </row>
    <row r="29" spans="1:14" x14ac:dyDescent="0.3">
      <c r="A29" s="17">
        <v>150937</v>
      </c>
      <c r="B29" s="18" t="s">
        <v>74</v>
      </c>
      <c r="C29" s="18" t="s">
        <v>106</v>
      </c>
      <c r="D29" s="19">
        <v>24700</v>
      </c>
      <c r="E29" s="17" t="s">
        <v>43</v>
      </c>
      <c r="F29" s="18" t="s">
        <v>44</v>
      </c>
      <c r="G29" s="18" t="s">
        <v>89</v>
      </c>
      <c r="H29" s="20">
        <v>37000</v>
      </c>
      <c r="I29" s="18" t="s">
        <v>3</v>
      </c>
      <c r="J29" s="21" t="str">
        <f t="shared" si="0"/>
        <v>Not Eligible for gift</v>
      </c>
      <c r="K29" s="21" t="str">
        <f t="shared" si="1"/>
        <v>0</v>
      </c>
      <c r="L29" s="21" t="str">
        <f t="shared" si="2"/>
        <v xml:space="preserve"> </v>
      </c>
      <c r="M29" s="21" t="str">
        <f t="shared" si="3"/>
        <v>1500</v>
      </c>
      <c r="N29" s="21" t="str" cm="1">
        <f t="array" ref="N29">_xlfn.IFS(I29="North","5000",I29="South","4000",I29="East","4200",I29="Mid West","3800")</f>
        <v>5000</v>
      </c>
    </row>
    <row r="30" spans="1:14" x14ac:dyDescent="0.3">
      <c r="A30" s="17">
        <v>150940</v>
      </c>
      <c r="B30" s="18" t="s">
        <v>107</v>
      </c>
      <c r="C30" s="18" t="s">
        <v>108</v>
      </c>
      <c r="D30" s="19">
        <v>26906</v>
      </c>
      <c r="E30" s="17" t="s">
        <v>43</v>
      </c>
      <c r="F30" s="18" t="s">
        <v>52</v>
      </c>
      <c r="G30" s="18" t="s">
        <v>62</v>
      </c>
      <c r="H30" s="20">
        <v>87000</v>
      </c>
      <c r="I30" s="18" t="s">
        <v>1</v>
      </c>
      <c r="J30" s="21" t="str">
        <f t="shared" si="0"/>
        <v>Not Eligible for gift</v>
      </c>
      <c r="K30" s="21" t="str">
        <f t="shared" si="1"/>
        <v>0</v>
      </c>
      <c r="L30" s="21" t="str">
        <f t="shared" si="2"/>
        <v xml:space="preserve"> </v>
      </c>
      <c r="M30" s="21" t="str">
        <f t="shared" si="3"/>
        <v>1500</v>
      </c>
      <c r="N30" s="21" t="str" cm="1">
        <f t="array" ref="N30">_xlfn.IFS(I30="North","5000",I30="South","4000",I30="East","4200",I30="Mid West","3800")</f>
        <v>4200</v>
      </c>
    </row>
    <row r="31" spans="1:14" x14ac:dyDescent="0.3">
      <c r="A31" s="17">
        <v>150947</v>
      </c>
      <c r="B31" s="18" t="s">
        <v>109</v>
      </c>
      <c r="C31" s="18" t="s">
        <v>110</v>
      </c>
      <c r="D31" s="19">
        <v>33449</v>
      </c>
      <c r="E31" s="17" t="s">
        <v>51</v>
      </c>
      <c r="F31" s="18" t="s">
        <v>44</v>
      </c>
      <c r="G31" s="18" t="s">
        <v>66</v>
      </c>
      <c r="H31" s="20">
        <v>85000</v>
      </c>
      <c r="I31" s="18" t="s">
        <v>1</v>
      </c>
      <c r="J31" s="21" t="str">
        <f t="shared" si="0"/>
        <v>Not Eligible for gift</v>
      </c>
      <c r="K31" s="21" t="str">
        <f t="shared" si="1"/>
        <v>0</v>
      </c>
      <c r="L31" s="21" t="str">
        <f t="shared" si="2"/>
        <v xml:space="preserve"> </v>
      </c>
      <c r="M31" s="21" t="str">
        <f t="shared" si="3"/>
        <v>1500</v>
      </c>
      <c r="N31" s="21" t="str" cm="1">
        <f t="array" ref="N31">_xlfn.IFS(I31="North","5000",I31="South","4000",I31="East","4200",I31="Mid West","3800")</f>
        <v>4200</v>
      </c>
    </row>
    <row r="32" spans="1:14" x14ac:dyDescent="0.3">
      <c r="A32" s="17">
        <v>150954</v>
      </c>
      <c r="B32" s="18" t="s">
        <v>111</v>
      </c>
      <c r="C32" s="18" t="s">
        <v>57</v>
      </c>
      <c r="D32" s="19">
        <v>35495</v>
      </c>
      <c r="E32" s="17" t="s">
        <v>51</v>
      </c>
      <c r="F32" s="18" t="s">
        <v>44</v>
      </c>
      <c r="G32" s="18" t="s">
        <v>30</v>
      </c>
      <c r="H32" s="20">
        <v>57000</v>
      </c>
      <c r="I32" s="18" t="s">
        <v>4</v>
      </c>
      <c r="J32" s="21" t="str">
        <f t="shared" si="0"/>
        <v>Not Eligible for gift</v>
      </c>
      <c r="K32" s="21" t="str">
        <f t="shared" si="1"/>
        <v>0</v>
      </c>
      <c r="L32" s="21" t="str">
        <f t="shared" si="2"/>
        <v>10000</v>
      </c>
      <c r="M32" s="21" t="str">
        <f t="shared" si="3"/>
        <v>1500</v>
      </c>
      <c r="N32" s="21" t="str" cm="1">
        <f t="array" ref="N32">_xlfn.IFS(I32="North","5000",I32="South","4000",I32="East","4200",I32="Mid West","3800")</f>
        <v>4000</v>
      </c>
    </row>
    <row r="33" spans="1:14" x14ac:dyDescent="0.3">
      <c r="A33" s="17">
        <v>150962</v>
      </c>
      <c r="B33" s="18" t="s">
        <v>112</v>
      </c>
      <c r="C33" s="18" t="s">
        <v>57</v>
      </c>
      <c r="D33" s="19">
        <v>37773</v>
      </c>
      <c r="E33" s="17" t="s">
        <v>51</v>
      </c>
      <c r="F33" s="18" t="s">
        <v>44</v>
      </c>
      <c r="G33" s="18" t="s">
        <v>59</v>
      </c>
      <c r="H33" s="20">
        <v>87000</v>
      </c>
      <c r="I33" s="18" t="s">
        <v>4</v>
      </c>
      <c r="J33" s="21" t="str">
        <f t="shared" si="0"/>
        <v>Not Eligible for gift</v>
      </c>
      <c r="K33" s="21" t="str">
        <f t="shared" si="1"/>
        <v>0</v>
      </c>
      <c r="L33" s="21" t="str">
        <f t="shared" si="2"/>
        <v xml:space="preserve"> </v>
      </c>
      <c r="M33" s="21" t="str">
        <f t="shared" si="3"/>
        <v>-</v>
      </c>
      <c r="N33" s="21" t="str" cm="1">
        <f t="array" ref="N33">_xlfn.IFS(I33="North","5000",I33="South","4000",I33="East","4200",I33="Mid West","3800")</f>
        <v>4000</v>
      </c>
    </row>
    <row r="34" spans="1:14" x14ac:dyDescent="0.3">
      <c r="A34" s="17">
        <v>150968</v>
      </c>
      <c r="B34" s="18" t="s">
        <v>113</v>
      </c>
      <c r="C34" s="18" t="s">
        <v>114</v>
      </c>
      <c r="D34" s="19">
        <v>37208</v>
      </c>
      <c r="E34" s="17" t="s">
        <v>43</v>
      </c>
      <c r="F34" s="18" t="s">
        <v>44</v>
      </c>
      <c r="G34" s="18" t="s">
        <v>100</v>
      </c>
      <c r="H34" s="20">
        <v>65000</v>
      </c>
      <c r="I34" s="18" t="s">
        <v>1</v>
      </c>
      <c r="J34" s="21" t="str">
        <f t="shared" si="0"/>
        <v>Not Eligible for gift</v>
      </c>
      <c r="K34" s="21" t="str">
        <f t="shared" si="1"/>
        <v>0</v>
      </c>
      <c r="L34" s="21" t="str">
        <f t="shared" si="2"/>
        <v xml:space="preserve"> </v>
      </c>
      <c r="M34" s="21" t="str">
        <f t="shared" si="3"/>
        <v>1500</v>
      </c>
      <c r="N34" s="21" t="str" cm="1">
        <f t="array" ref="N34">_xlfn.IFS(I34="North","5000",I34="South","4000",I34="East","4200",I34="Mid West","3800")</f>
        <v>4200</v>
      </c>
    </row>
    <row r="35" spans="1:14" x14ac:dyDescent="0.3">
      <c r="A35" s="17">
        <v>150975</v>
      </c>
      <c r="B35" s="18" t="s">
        <v>115</v>
      </c>
      <c r="C35" s="18" t="s">
        <v>116</v>
      </c>
      <c r="D35" s="19">
        <v>31478</v>
      </c>
      <c r="E35" s="17" t="s">
        <v>43</v>
      </c>
      <c r="F35" s="18" t="s">
        <v>44</v>
      </c>
      <c r="G35" s="18" t="s">
        <v>45</v>
      </c>
      <c r="H35" s="20">
        <v>83000</v>
      </c>
      <c r="I35" s="18" t="s">
        <v>3</v>
      </c>
      <c r="J35" s="21" t="str">
        <f t="shared" si="0"/>
        <v>Not Eligible for gift</v>
      </c>
      <c r="K35" s="21" t="str">
        <f t="shared" si="1"/>
        <v>0</v>
      </c>
      <c r="L35" s="21" t="str">
        <f t="shared" si="2"/>
        <v xml:space="preserve"> </v>
      </c>
      <c r="M35" s="21" t="str">
        <f t="shared" si="3"/>
        <v>1500</v>
      </c>
      <c r="N35" s="21" t="str" cm="1">
        <f t="array" ref="N35">_xlfn.IFS(I35="North","5000",I35="South","4000",I35="East","4200",I35="Mid West","3800")</f>
        <v>5000</v>
      </c>
    </row>
    <row r="36" spans="1:14" x14ac:dyDescent="0.3">
      <c r="A36" s="17">
        <v>150982</v>
      </c>
      <c r="B36" s="18" t="s">
        <v>117</v>
      </c>
      <c r="C36" s="18" t="s">
        <v>118</v>
      </c>
      <c r="D36" s="19">
        <v>35574</v>
      </c>
      <c r="E36" s="17" t="s">
        <v>43</v>
      </c>
      <c r="F36" s="18" t="s">
        <v>44</v>
      </c>
      <c r="G36" s="18" t="s">
        <v>48</v>
      </c>
      <c r="H36" s="20">
        <v>47000</v>
      </c>
      <c r="I36" s="18" t="s">
        <v>3</v>
      </c>
      <c r="J36" s="21" t="str">
        <f t="shared" si="0"/>
        <v>Not Eligible for gift</v>
      </c>
      <c r="K36" s="21" t="str">
        <f t="shared" si="1"/>
        <v>0</v>
      </c>
      <c r="L36" s="21" t="str">
        <f t="shared" si="2"/>
        <v>10000</v>
      </c>
      <c r="M36" s="21" t="str">
        <f t="shared" si="3"/>
        <v>1500</v>
      </c>
      <c r="N36" s="21" t="str" cm="1">
        <f t="array" ref="N36">_xlfn.IFS(I36="North","5000",I36="South","4000",I36="East","4200",I36="Mid West","3800")</f>
        <v>5000</v>
      </c>
    </row>
    <row r="37" spans="1:14" x14ac:dyDescent="0.3">
      <c r="A37" s="17">
        <v>150989</v>
      </c>
      <c r="B37" s="18" t="s">
        <v>119</v>
      </c>
      <c r="C37" s="18" t="s">
        <v>120</v>
      </c>
      <c r="D37" s="19">
        <v>33113</v>
      </c>
      <c r="E37" s="17" t="s">
        <v>43</v>
      </c>
      <c r="F37" s="18" t="s">
        <v>44</v>
      </c>
      <c r="G37" s="18" t="s">
        <v>53</v>
      </c>
      <c r="H37" s="20">
        <v>45000</v>
      </c>
      <c r="I37" s="18" t="s">
        <v>4</v>
      </c>
      <c r="J37" s="21" t="str">
        <f t="shared" si="0"/>
        <v>Not Eligible for gift</v>
      </c>
      <c r="K37" s="21" t="str">
        <f t="shared" si="1"/>
        <v>0</v>
      </c>
      <c r="L37" s="21" t="str">
        <f t="shared" si="2"/>
        <v xml:space="preserve"> </v>
      </c>
      <c r="M37" s="21" t="str">
        <f t="shared" si="3"/>
        <v>1500</v>
      </c>
      <c r="N37" s="21" t="str" cm="1">
        <f t="array" ref="N37">_xlfn.IFS(I37="North","5000",I37="South","4000",I37="East","4200",I37="Mid West","3800")</f>
        <v>4000</v>
      </c>
    </row>
    <row r="38" spans="1:14" x14ac:dyDescent="0.3">
      <c r="A38" s="17">
        <v>150990</v>
      </c>
      <c r="B38" s="18" t="s">
        <v>121</v>
      </c>
      <c r="C38" s="18" t="s">
        <v>120</v>
      </c>
      <c r="D38" s="19">
        <v>36400</v>
      </c>
      <c r="E38" s="17" t="s">
        <v>43</v>
      </c>
      <c r="F38" s="18" t="s">
        <v>44</v>
      </c>
      <c r="G38" s="18" t="s">
        <v>89</v>
      </c>
      <c r="H38" s="20">
        <v>77000</v>
      </c>
      <c r="I38" s="18" t="s">
        <v>63</v>
      </c>
      <c r="J38" s="21" t="str">
        <f t="shared" si="0"/>
        <v>Not Eligible for gift</v>
      </c>
      <c r="K38" s="21" t="str">
        <f t="shared" si="1"/>
        <v>0</v>
      </c>
      <c r="L38" s="21" t="str">
        <f t="shared" si="2"/>
        <v xml:space="preserve"> </v>
      </c>
      <c r="M38" s="21" t="str">
        <f t="shared" si="3"/>
        <v>1500</v>
      </c>
      <c r="N38" s="21" t="str" cm="1">
        <f t="array" ref="N38">_xlfn.IFS(I38="North","5000",I38="South","4000",I38="East","4200",I38="Mid West","3800")</f>
        <v>3800</v>
      </c>
    </row>
    <row r="39" spans="1:14" x14ac:dyDescent="0.3">
      <c r="A39" s="17">
        <v>150995</v>
      </c>
      <c r="B39" s="18" t="s">
        <v>122</v>
      </c>
      <c r="C39" s="18" t="s">
        <v>123</v>
      </c>
      <c r="D39" s="19">
        <v>35330</v>
      </c>
      <c r="E39" s="17" t="s">
        <v>43</v>
      </c>
      <c r="F39" s="18" t="s">
        <v>44</v>
      </c>
      <c r="G39" s="18" t="s">
        <v>62</v>
      </c>
      <c r="H39" s="20">
        <v>15000</v>
      </c>
      <c r="I39" s="18" t="s">
        <v>3</v>
      </c>
      <c r="J39" s="21" t="str">
        <f t="shared" si="0"/>
        <v>Not Eligible for gift</v>
      </c>
      <c r="K39" s="21" t="str">
        <f t="shared" si="1"/>
        <v>0</v>
      </c>
      <c r="L39" s="21" t="str">
        <f t="shared" si="2"/>
        <v xml:space="preserve"> </v>
      </c>
      <c r="M39" s="21" t="str">
        <f t="shared" si="3"/>
        <v>1500</v>
      </c>
      <c r="N39" s="21" t="str" cm="1">
        <f t="array" ref="N39">_xlfn.IFS(I39="North","5000",I39="South","4000",I39="East","4200",I39="Mid West","3800")</f>
        <v>5000</v>
      </c>
    </row>
    <row r="40" spans="1:14" x14ac:dyDescent="0.3">
      <c r="G40" s="2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DC61-2C2E-47AB-8684-FB10E42F6E27}">
  <dimension ref="A1:L27"/>
  <sheetViews>
    <sheetView tabSelected="1" topLeftCell="E1" workbookViewId="0">
      <selection activeCell="D4" sqref="D4"/>
    </sheetView>
  </sheetViews>
  <sheetFormatPr defaultRowHeight="14.4" x14ac:dyDescent="0.3"/>
  <cols>
    <col min="1" max="1" width="12.88671875" style="24" bestFit="1" customWidth="1"/>
    <col min="2" max="2" width="11.6640625" style="24" customWidth="1"/>
    <col min="3" max="3" width="10.44140625" style="24" customWidth="1"/>
    <col min="4" max="4" width="12.44140625" style="24" customWidth="1"/>
    <col min="5" max="5" width="8.88671875" style="24"/>
    <col min="6" max="6" width="12.5546875" style="24" bestFit="1" customWidth="1"/>
    <col min="7" max="7" width="8.88671875" style="24"/>
    <col min="8" max="8" width="43" style="24" customWidth="1"/>
    <col min="9" max="11" width="8.88671875" style="24"/>
    <col min="12" max="12" width="12.5546875" style="24" bestFit="1" customWidth="1"/>
    <col min="13" max="14" width="8.88671875" style="24"/>
    <col min="15" max="15" width="43.33203125" style="24" customWidth="1"/>
    <col min="16" max="18" width="8.88671875" style="24"/>
    <col min="19" max="19" width="12.33203125" style="24" bestFit="1" customWidth="1"/>
    <col min="20" max="256" width="8.88671875" style="24"/>
    <col min="257" max="257" width="12.88671875" style="24" bestFit="1" customWidth="1"/>
    <col min="258" max="258" width="11.6640625" style="24" customWidth="1"/>
    <col min="259" max="259" width="10.44140625" style="24" customWidth="1"/>
    <col min="260" max="260" width="12.44140625" style="24" customWidth="1"/>
    <col min="261" max="261" width="8.88671875" style="24"/>
    <col min="262" max="262" width="10.109375" style="24" customWidth="1"/>
    <col min="263" max="263" width="8.88671875" style="24"/>
    <col min="264" max="264" width="9.6640625" style="24" bestFit="1" customWidth="1"/>
    <col min="265" max="512" width="8.88671875" style="24"/>
    <col min="513" max="513" width="12.88671875" style="24" bestFit="1" customWidth="1"/>
    <col min="514" max="514" width="11.6640625" style="24" customWidth="1"/>
    <col min="515" max="515" width="10.44140625" style="24" customWidth="1"/>
    <col min="516" max="516" width="12.44140625" style="24" customWidth="1"/>
    <col min="517" max="517" width="8.88671875" style="24"/>
    <col min="518" max="518" width="10.109375" style="24" customWidth="1"/>
    <col min="519" max="519" width="8.88671875" style="24"/>
    <col min="520" max="520" width="9.6640625" style="24" bestFit="1" customWidth="1"/>
    <col min="521" max="768" width="8.88671875" style="24"/>
    <col min="769" max="769" width="12.88671875" style="24" bestFit="1" customWidth="1"/>
    <col min="770" max="770" width="11.6640625" style="24" customWidth="1"/>
    <col min="771" max="771" width="10.44140625" style="24" customWidth="1"/>
    <col min="772" max="772" width="12.44140625" style="24" customWidth="1"/>
    <col min="773" max="773" width="8.88671875" style="24"/>
    <col min="774" max="774" width="10.109375" style="24" customWidth="1"/>
    <col min="775" max="775" width="8.88671875" style="24"/>
    <col min="776" max="776" width="9.6640625" style="24" bestFit="1" customWidth="1"/>
    <col min="777" max="1024" width="8.88671875" style="24"/>
    <col min="1025" max="1025" width="12.88671875" style="24" bestFit="1" customWidth="1"/>
    <col min="1026" max="1026" width="11.6640625" style="24" customWidth="1"/>
    <col min="1027" max="1027" width="10.44140625" style="24" customWidth="1"/>
    <col min="1028" max="1028" width="12.44140625" style="24" customWidth="1"/>
    <col min="1029" max="1029" width="8.88671875" style="24"/>
    <col min="1030" max="1030" width="10.109375" style="24" customWidth="1"/>
    <col min="1031" max="1031" width="8.88671875" style="24"/>
    <col min="1032" max="1032" width="9.6640625" style="24" bestFit="1" customWidth="1"/>
    <col min="1033" max="1280" width="8.88671875" style="24"/>
    <col min="1281" max="1281" width="12.88671875" style="24" bestFit="1" customWidth="1"/>
    <col min="1282" max="1282" width="11.6640625" style="24" customWidth="1"/>
    <col min="1283" max="1283" width="10.44140625" style="24" customWidth="1"/>
    <col min="1284" max="1284" width="12.44140625" style="24" customWidth="1"/>
    <col min="1285" max="1285" width="8.88671875" style="24"/>
    <col min="1286" max="1286" width="10.109375" style="24" customWidth="1"/>
    <col min="1287" max="1287" width="8.88671875" style="24"/>
    <col min="1288" max="1288" width="9.6640625" style="24" bestFit="1" customWidth="1"/>
    <col min="1289" max="1536" width="8.88671875" style="24"/>
    <col min="1537" max="1537" width="12.88671875" style="24" bestFit="1" customWidth="1"/>
    <col min="1538" max="1538" width="11.6640625" style="24" customWidth="1"/>
    <col min="1539" max="1539" width="10.44140625" style="24" customWidth="1"/>
    <col min="1540" max="1540" width="12.44140625" style="24" customWidth="1"/>
    <col min="1541" max="1541" width="8.88671875" style="24"/>
    <col min="1542" max="1542" width="10.109375" style="24" customWidth="1"/>
    <col min="1543" max="1543" width="8.88671875" style="24"/>
    <col min="1544" max="1544" width="9.6640625" style="24" bestFit="1" customWidth="1"/>
    <col min="1545" max="1792" width="8.88671875" style="24"/>
    <col min="1793" max="1793" width="12.88671875" style="24" bestFit="1" customWidth="1"/>
    <col min="1794" max="1794" width="11.6640625" style="24" customWidth="1"/>
    <col min="1795" max="1795" width="10.44140625" style="24" customWidth="1"/>
    <col min="1796" max="1796" width="12.44140625" style="24" customWidth="1"/>
    <col min="1797" max="1797" width="8.88671875" style="24"/>
    <col min="1798" max="1798" width="10.109375" style="24" customWidth="1"/>
    <col min="1799" max="1799" width="8.88671875" style="24"/>
    <col min="1800" max="1800" width="9.6640625" style="24" bestFit="1" customWidth="1"/>
    <col min="1801" max="2048" width="8.88671875" style="24"/>
    <col min="2049" max="2049" width="12.88671875" style="24" bestFit="1" customWidth="1"/>
    <col min="2050" max="2050" width="11.6640625" style="24" customWidth="1"/>
    <col min="2051" max="2051" width="10.44140625" style="24" customWidth="1"/>
    <col min="2052" max="2052" width="12.44140625" style="24" customWidth="1"/>
    <col min="2053" max="2053" width="8.88671875" style="24"/>
    <col min="2054" max="2054" width="10.109375" style="24" customWidth="1"/>
    <col min="2055" max="2055" width="8.88671875" style="24"/>
    <col min="2056" max="2056" width="9.6640625" style="24" bestFit="1" customWidth="1"/>
    <col min="2057" max="2304" width="8.88671875" style="24"/>
    <col min="2305" max="2305" width="12.88671875" style="24" bestFit="1" customWidth="1"/>
    <col min="2306" max="2306" width="11.6640625" style="24" customWidth="1"/>
    <col min="2307" max="2307" width="10.44140625" style="24" customWidth="1"/>
    <col min="2308" max="2308" width="12.44140625" style="24" customWidth="1"/>
    <col min="2309" max="2309" width="8.88671875" style="24"/>
    <col min="2310" max="2310" width="10.109375" style="24" customWidth="1"/>
    <col min="2311" max="2311" width="8.88671875" style="24"/>
    <col min="2312" max="2312" width="9.6640625" style="24" bestFit="1" customWidth="1"/>
    <col min="2313" max="2560" width="8.88671875" style="24"/>
    <col min="2561" max="2561" width="12.88671875" style="24" bestFit="1" customWidth="1"/>
    <col min="2562" max="2562" width="11.6640625" style="24" customWidth="1"/>
    <col min="2563" max="2563" width="10.44140625" style="24" customWidth="1"/>
    <col min="2564" max="2564" width="12.44140625" style="24" customWidth="1"/>
    <col min="2565" max="2565" width="8.88671875" style="24"/>
    <col min="2566" max="2566" width="10.109375" style="24" customWidth="1"/>
    <col min="2567" max="2567" width="8.88671875" style="24"/>
    <col min="2568" max="2568" width="9.6640625" style="24" bestFit="1" customWidth="1"/>
    <col min="2569" max="2816" width="8.88671875" style="24"/>
    <col min="2817" max="2817" width="12.88671875" style="24" bestFit="1" customWidth="1"/>
    <col min="2818" max="2818" width="11.6640625" style="24" customWidth="1"/>
    <col min="2819" max="2819" width="10.44140625" style="24" customWidth="1"/>
    <col min="2820" max="2820" width="12.44140625" style="24" customWidth="1"/>
    <col min="2821" max="2821" width="8.88671875" style="24"/>
    <col min="2822" max="2822" width="10.109375" style="24" customWidth="1"/>
    <col min="2823" max="2823" width="8.88671875" style="24"/>
    <col min="2824" max="2824" width="9.6640625" style="24" bestFit="1" customWidth="1"/>
    <col min="2825" max="3072" width="8.88671875" style="24"/>
    <col min="3073" max="3073" width="12.88671875" style="24" bestFit="1" customWidth="1"/>
    <col min="3074" max="3074" width="11.6640625" style="24" customWidth="1"/>
    <col min="3075" max="3075" width="10.44140625" style="24" customWidth="1"/>
    <col min="3076" max="3076" width="12.44140625" style="24" customWidth="1"/>
    <col min="3077" max="3077" width="8.88671875" style="24"/>
    <col min="3078" max="3078" width="10.109375" style="24" customWidth="1"/>
    <col min="3079" max="3079" width="8.88671875" style="24"/>
    <col min="3080" max="3080" width="9.6640625" style="24" bestFit="1" customWidth="1"/>
    <col min="3081" max="3328" width="8.88671875" style="24"/>
    <col min="3329" max="3329" width="12.88671875" style="24" bestFit="1" customWidth="1"/>
    <col min="3330" max="3330" width="11.6640625" style="24" customWidth="1"/>
    <col min="3331" max="3331" width="10.44140625" style="24" customWidth="1"/>
    <col min="3332" max="3332" width="12.44140625" style="24" customWidth="1"/>
    <col min="3333" max="3333" width="8.88671875" style="24"/>
    <col min="3334" max="3334" width="10.109375" style="24" customWidth="1"/>
    <col min="3335" max="3335" width="8.88671875" style="24"/>
    <col min="3336" max="3336" width="9.6640625" style="24" bestFit="1" customWidth="1"/>
    <col min="3337" max="3584" width="8.88671875" style="24"/>
    <col min="3585" max="3585" width="12.88671875" style="24" bestFit="1" customWidth="1"/>
    <col min="3586" max="3586" width="11.6640625" style="24" customWidth="1"/>
    <col min="3587" max="3587" width="10.44140625" style="24" customWidth="1"/>
    <col min="3588" max="3588" width="12.44140625" style="24" customWidth="1"/>
    <col min="3589" max="3589" width="8.88671875" style="24"/>
    <col min="3590" max="3590" width="10.109375" style="24" customWidth="1"/>
    <col min="3591" max="3591" width="8.88671875" style="24"/>
    <col min="3592" max="3592" width="9.6640625" style="24" bestFit="1" customWidth="1"/>
    <col min="3593" max="3840" width="8.88671875" style="24"/>
    <col min="3841" max="3841" width="12.88671875" style="24" bestFit="1" customWidth="1"/>
    <col min="3842" max="3842" width="11.6640625" style="24" customWidth="1"/>
    <col min="3843" max="3843" width="10.44140625" style="24" customWidth="1"/>
    <col min="3844" max="3844" width="12.44140625" style="24" customWidth="1"/>
    <col min="3845" max="3845" width="8.88671875" style="24"/>
    <col min="3846" max="3846" width="10.109375" style="24" customWidth="1"/>
    <col min="3847" max="3847" width="8.88671875" style="24"/>
    <col min="3848" max="3848" width="9.6640625" style="24" bestFit="1" customWidth="1"/>
    <col min="3849" max="4096" width="8.88671875" style="24"/>
    <col min="4097" max="4097" width="12.88671875" style="24" bestFit="1" customWidth="1"/>
    <col min="4098" max="4098" width="11.6640625" style="24" customWidth="1"/>
    <col min="4099" max="4099" width="10.44140625" style="24" customWidth="1"/>
    <col min="4100" max="4100" width="12.44140625" style="24" customWidth="1"/>
    <col min="4101" max="4101" width="8.88671875" style="24"/>
    <col min="4102" max="4102" width="10.109375" style="24" customWidth="1"/>
    <col min="4103" max="4103" width="8.88671875" style="24"/>
    <col min="4104" max="4104" width="9.6640625" style="24" bestFit="1" customWidth="1"/>
    <col min="4105" max="4352" width="8.88671875" style="24"/>
    <col min="4353" max="4353" width="12.88671875" style="24" bestFit="1" customWidth="1"/>
    <col min="4354" max="4354" width="11.6640625" style="24" customWidth="1"/>
    <col min="4355" max="4355" width="10.44140625" style="24" customWidth="1"/>
    <col min="4356" max="4356" width="12.44140625" style="24" customWidth="1"/>
    <col min="4357" max="4357" width="8.88671875" style="24"/>
    <col min="4358" max="4358" width="10.109375" style="24" customWidth="1"/>
    <col min="4359" max="4359" width="8.88671875" style="24"/>
    <col min="4360" max="4360" width="9.6640625" style="24" bestFit="1" customWidth="1"/>
    <col min="4361" max="4608" width="8.88671875" style="24"/>
    <col min="4609" max="4609" width="12.88671875" style="24" bestFit="1" customWidth="1"/>
    <col min="4610" max="4610" width="11.6640625" style="24" customWidth="1"/>
    <col min="4611" max="4611" width="10.44140625" style="24" customWidth="1"/>
    <col min="4612" max="4612" width="12.44140625" style="24" customWidth="1"/>
    <col min="4613" max="4613" width="8.88671875" style="24"/>
    <col min="4614" max="4614" width="10.109375" style="24" customWidth="1"/>
    <col min="4615" max="4615" width="8.88671875" style="24"/>
    <col min="4616" max="4616" width="9.6640625" style="24" bestFit="1" customWidth="1"/>
    <col min="4617" max="4864" width="8.88671875" style="24"/>
    <col min="4865" max="4865" width="12.88671875" style="24" bestFit="1" customWidth="1"/>
    <col min="4866" max="4866" width="11.6640625" style="24" customWidth="1"/>
    <col min="4867" max="4867" width="10.44140625" style="24" customWidth="1"/>
    <col min="4868" max="4868" width="12.44140625" style="24" customWidth="1"/>
    <col min="4869" max="4869" width="8.88671875" style="24"/>
    <col min="4870" max="4870" width="10.109375" style="24" customWidth="1"/>
    <col min="4871" max="4871" width="8.88671875" style="24"/>
    <col min="4872" max="4872" width="9.6640625" style="24" bestFit="1" customWidth="1"/>
    <col min="4873" max="5120" width="8.88671875" style="24"/>
    <col min="5121" max="5121" width="12.88671875" style="24" bestFit="1" customWidth="1"/>
    <col min="5122" max="5122" width="11.6640625" style="24" customWidth="1"/>
    <col min="5123" max="5123" width="10.44140625" style="24" customWidth="1"/>
    <col min="5124" max="5124" width="12.44140625" style="24" customWidth="1"/>
    <col min="5125" max="5125" width="8.88671875" style="24"/>
    <col min="5126" max="5126" width="10.109375" style="24" customWidth="1"/>
    <col min="5127" max="5127" width="8.88671875" style="24"/>
    <col min="5128" max="5128" width="9.6640625" style="24" bestFit="1" customWidth="1"/>
    <col min="5129" max="5376" width="8.88671875" style="24"/>
    <col min="5377" max="5377" width="12.88671875" style="24" bestFit="1" customWidth="1"/>
    <col min="5378" max="5378" width="11.6640625" style="24" customWidth="1"/>
    <col min="5379" max="5379" width="10.44140625" style="24" customWidth="1"/>
    <col min="5380" max="5380" width="12.44140625" style="24" customWidth="1"/>
    <col min="5381" max="5381" width="8.88671875" style="24"/>
    <col min="5382" max="5382" width="10.109375" style="24" customWidth="1"/>
    <col min="5383" max="5383" width="8.88671875" style="24"/>
    <col min="5384" max="5384" width="9.6640625" style="24" bestFit="1" customWidth="1"/>
    <col min="5385" max="5632" width="8.88671875" style="24"/>
    <col min="5633" max="5633" width="12.88671875" style="24" bestFit="1" customWidth="1"/>
    <col min="5634" max="5634" width="11.6640625" style="24" customWidth="1"/>
    <col min="5635" max="5635" width="10.44140625" style="24" customWidth="1"/>
    <col min="5636" max="5636" width="12.44140625" style="24" customWidth="1"/>
    <col min="5637" max="5637" width="8.88671875" style="24"/>
    <col min="5638" max="5638" width="10.109375" style="24" customWidth="1"/>
    <col min="5639" max="5639" width="8.88671875" style="24"/>
    <col min="5640" max="5640" width="9.6640625" style="24" bestFit="1" customWidth="1"/>
    <col min="5641" max="5888" width="8.88671875" style="24"/>
    <col min="5889" max="5889" width="12.88671875" style="24" bestFit="1" customWidth="1"/>
    <col min="5890" max="5890" width="11.6640625" style="24" customWidth="1"/>
    <col min="5891" max="5891" width="10.44140625" style="24" customWidth="1"/>
    <col min="5892" max="5892" width="12.44140625" style="24" customWidth="1"/>
    <col min="5893" max="5893" width="8.88671875" style="24"/>
    <col min="5894" max="5894" width="10.109375" style="24" customWidth="1"/>
    <col min="5895" max="5895" width="8.88671875" style="24"/>
    <col min="5896" max="5896" width="9.6640625" style="24" bestFit="1" customWidth="1"/>
    <col min="5897" max="6144" width="8.88671875" style="24"/>
    <col min="6145" max="6145" width="12.88671875" style="24" bestFit="1" customWidth="1"/>
    <col min="6146" max="6146" width="11.6640625" style="24" customWidth="1"/>
    <col min="6147" max="6147" width="10.44140625" style="24" customWidth="1"/>
    <col min="6148" max="6148" width="12.44140625" style="24" customWidth="1"/>
    <col min="6149" max="6149" width="8.88671875" style="24"/>
    <col min="6150" max="6150" width="10.109375" style="24" customWidth="1"/>
    <col min="6151" max="6151" width="8.88671875" style="24"/>
    <col min="6152" max="6152" width="9.6640625" style="24" bestFit="1" customWidth="1"/>
    <col min="6153" max="6400" width="8.88671875" style="24"/>
    <col min="6401" max="6401" width="12.88671875" style="24" bestFit="1" customWidth="1"/>
    <col min="6402" max="6402" width="11.6640625" style="24" customWidth="1"/>
    <col min="6403" max="6403" width="10.44140625" style="24" customWidth="1"/>
    <col min="6404" max="6404" width="12.44140625" style="24" customWidth="1"/>
    <col min="6405" max="6405" width="8.88671875" style="24"/>
    <col min="6406" max="6406" width="10.109375" style="24" customWidth="1"/>
    <col min="6407" max="6407" width="8.88671875" style="24"/>
    <col min="6408" max="6408" width="9.6640625" style="24" bestFit="1" customWidth="1"/>
    <col min="6409" max="6656" width="8.88671875" style="24"/>
    <col min="6657" max="6657" width="12.88671875" style="24" bestFit="1" customWidth="1"/>
    <col min="6658" max="6658" width="11.6640625" style="24" customWidth="1"/>
    <col min="6659" max="6659" width="10.44140625" style="24" customWidth="1"/>
    <col min="6660" max="6660" width="12.44140625" style="24" customWidth="1"/>
    <col min="6661" max="6661" width="8.88671875" style="24"/>
    <col min="6662" max="6662" width="10.109375" style="24" customWidth="1"/>
    <col min="6663" max="6663" width="8.88671875" style="24"/>
    <col min="6664" max="6664" width="9.6640625" style="24" bestFit="1" customWidth="1"/>
    <col min="6665" max="6912" width="8.88671875" style="24"/>
    <col min="6913" max="6913" width="12.88671875" style="24" bestFit="1" customWidth="1"/>
    <col min="6914" max="6914" width="11.6640625" style="24" customWidth="1"/>
    <col min="6915" max="6915" width="10.44140625" style="24" customWidth="1"/>
    <col min="6916" max="6916" width="12.44140625" style="24" customWidth="1"/>
    <col min="6917" max="6917" width="8.88671875" style="24"/>
    <col min="6918" max="6918" width="10.109375" style="24" customWidth="1"/>
    <col min="6919" max="6919" width="8.88671875" style="24"/>
    <col min="6920" max="6920" width="9.6640625" style="24" bestFit="1" customWidth="1"/>
    <col min="6921" max="7168" width="8.88671875" style="24"/>
    <col min="7169" max="7169" width="12.88671875" style="24" bestFit="1" customWidth="1"/>
    <col min="7170" max="7170" width="11.6640625" style="24" customWidth="1"/>
    <col min="7171" max="7171" width="10.44140625" style="24" customWidth="1"/>
    <col min="7172" max="7172" width="12.44140625" style="24" customWidth="1"/>
    <col min="7173" max="7173" width="8.88671875" style="24"/>
    <col min="7174" max="7174" width="10.109375" style="24" customWidth="1"/>
    <col min="7175" max="7175" width="8.88671875" style="24"/>
    <col min="7176" max="7176" width="9.6640625" style="24" bestFit="1" customWidth="1"/>
    <col min="7177" max="7424" width="8.88671875" style="24"/>
    <col min="7425" max="7425" width="12.88671875" style="24" bestFit="1" customWidth="1"/>
    <col min="7426" max="7426" width="11.6640625" style="24" customWidth="1"/>
    <col min="7427" max="7427" width="10.44140625" style="24" customWidth="1"/>
    <col min="7428" max="7428" width="12.44140625" style="24" customWidth="1"/>
    <col min="7429" max="7429" width="8.88671875" style="24"/>
    <col min="7430" max="7430" width="10.109375" style="24" customWidth="1"/>
    <col min="7431" max="7431" width="8.88671875" style="24"/>
    <col min="7432" max="7432" width="9.6640625" style="24" bestFit="1" customWidth="1"/>
    <col min="7433" max="7680" width="8.88671875" style="24"/>
    <col min="7681" max="7681" width="12.88671875" style="24" bestFit="1" customWidth="1"/>
    <col min="7682" max="7682" width="11.6640625" style="24" customWidth="1"/>
    <col min="7683" max="7683" width="10.44140625" style="24" customWidth="1"/>
    <col min="7684" max="7684" width="12.44140625" style="24" customWidth="1"/>
    <col min="7685" max="7685" width="8.88671875" style="24"/>
    <col min="7686" max="7686" width="10.109375" style="24" customWidth="1"/>
    <col min="7687" max="7687" width="8.88671875" style="24"/>
    <col min="7688" max="7688" width="9.6640625" style="24" bestFit="1" customWidth="1"/>
    <col min="7689" max="7936" width="8.88671875" style="24"/>
    <col min="7937" max="7937" width="12.88671875" style="24" bestFit="1" customWidth="1"/>
    <col min="7938" max="7938" width="11.6640625" style="24" customWidth="1"/>
    <col min="7939" max="7939" width="10.44140625" style="24" customWidth="1"/>
    <col min="7940" max="7940" width="12.44140625" style="24" customWidth="1"/>
    <col min="7941" max="7941" width="8.88671875" style="24"/>
    <col min="7942" max="7942" width="10.109375" style="24" customWidth="1"/>
    <col min="7943" max="7943" width="8.88671875" style="24"/>
    <col min="7944" max="7944" width="9.6640625" style="24" bestFit="1" customWidth="1"/>
    <col min="7945" max="8192" width="8.88671875" style="24"/>
    <col min="8193" max="8193" width="12.88671875" style="24" bestFit="1" customWidth="1"/>
    <col min="8194" max="8194" width="11.6640625" style="24" customWidth="1"/>
    <col min="8195" max="8195" width="10.44140625" style="24" customWidth="1"/>
    <col min="8196" max="8196" width="12.44140625" style="24" customWidth="1"/>
    <col min="8197" max="8197" width="8.88671875" style="24"/>
    <col min="8198" max="8198" width="10.109375" style="24" customWidth="1"/>
    <col min="8199" max="8199" width="8.88671875" style="24"/>
    <col min="8200" max="8200" width="9.6640625" style="24" bestFit="1" customWidth="1"/>
    <col min="8201" max="8448" width="8.88671875" style="24"/>
    <col min="8449" max="8449" width="12.88671875" style="24" bestFit="1" customWidth="1"/>
    <col min="8450" max="8450" width="11.6640625" style="24" customWidth="1"/>
    <col min="8451" max="8451" width="10.44140625" style="24" customWidth="1"/>
    <col min="8452" max="8452" width="12.44140625" style="24" customWidth="1"/>
    <col min="8453" max="8453" width="8.88671875" style="24"/>
    <col min="8454" max="8454" width="10.109375" style="24" customWidth="1"/>
    <col min="8455" max="8455" width="8.88671875" style="24"/>
    <col min="8456" max="8456" width="9.6640625" style="24" bestFit="1" customWidth="1"/>
    <col min="8457" max="8704" width="8.88671875" style="24"/>
    <col min="8705" max="8705" width="12.88671875" style="24" bestFit="1" customWidth="1"/>
    <col min="8706" max="8706" width="11.6640625" style="24" customWidth="1"/>
    <col min="8707" max="8707" width="10.44140625" style="24" customWidth="1"/>
    <col min="8708" max="8708" width="12.44140625" style="24" customWidth="1"/>
    <col min="8709" max="8709" width="8.88671875" style="24"/>
    <col min="8710" max="8710" width="10.109375" style="24" customWidth="1"/>
    <col min="8711" max="8711" width="8.88671875" style="24"/>
    <col min="8712" max="8712" width="9.6640625" style="24" bestFit="1" customWidth="1"/>
    <col min="8713" max="8960" width="8.88671875" style="24"/>
    <col min="8961" max="8961" width="12.88671875" style="24" bestFit="1" customWidth="1"/>
    <col min="8962" max="8962" width="11.6640625" style="24" customWidth="1"/>
    <col min="8963" max="8963" width="10.44140625" style="24" customWidth="1"/>
    <col min="8964" max="8964" width="12.44140625" style="24" customWidth="1"/>
    <col min="8965" max="8965" width="8.88671875" style="24"/>
    <col min="8966" max="8966" width="10.109375" style="24" customWidth="1"/>
    <col min="8967" max="8967" width="8.88671875" style="24"/>
    <col min="8968" max="8968" width="9.6640625" style="24" bestFit="1" customWidth="1"/>
    <col min="8969" max="9216" width="8.88671875" style="24"/>
    <col min="9217" max="9217" width="12.88671875" style="24" bestFit="1" customWidth="1"/>
    <col min="9218" max="9218" width="11.6640625" style="24" customWidth="1"/>
    <col min="9219" max="9219" width="10.44140625" style="24" customWidth="1"/>
    <col min="9220" max="9220" width="12.44140625" style="24" customWidth="1"/>
    <col min="9221" max="9221" width="8.88671875" style="24"/>
    <col min="9222" max="9222" width="10.109375" style="24" customWidth="1"/>
    <col min="9223" max="9223" width="8.88671875" style="24"/>
    <col min="9224" max="9224" width="9.6640625" style="24" bestFit="1" customWidth="1"/>
    <col min="9225" max="9472" width="8.88671875" style="24"/>
    <col min="9473" max="9473" width="12.88671875" style="24" bestFit="1" customWidth="1"/>
    <col min="9474" max="9474" width="11.6640625" style="24" customWidth="1"/>
    <col min="9475" max="9475" width="10.44140625" style="24" customWidth="1"/>
    <col min="9476" max="9476" width="12.44140625" style="24" customWidth="1"/>
    <col min="9477" max="9477" width="8.88671875" style="24"/>
    <col min="9478" max="9478" width="10.109375" style="24" customWidth="1"/>
    <col min="9479" max="9479" width="8.88671875" style="24"/>
    <col min="9480" max="9480" width="9.6640625" style="24" bestFit="1" customWidth="1"/>
    <col min="9481" max="9728" width="8.88671875" style="24"/>
    <col min="9729" max="9729" width="12.88671875" style="24" bestFit="1" customWidth="1"/>
    <col min="9730" max="9730" width="11.6640625" style="24" customWidth="1"/>
    <col min="9731" max="9731" width="10.44140625" style="24" customWidth="1"/>
    <col min="9732" max="9732" width="12.44140625" style="24" customWidth="1"/>
    <col min="9733" max="9733" width="8.88671875" style="24"/>
    <col min="9734" max="9734" width="10.109375" style="24" customWidth="1"/>
    <col min="9735" max="9735" width="8.88671875" style="24"/>
    <col min="9736" max="9736" width="9.6640625" style="24" bestFit="1" customWidth="1"/>
    <col min="9737" max="9984" width="8.88671875" style="24"/>
    <col min="9985" max="9985" width="12.88671875" style="24" bestFit="1" customWidth="1"/>
    <col min="9986" max="9986" width="11.6640625" style="24" customWidth="1"/>
    <col min="9987" max="9987" width="10.44140625" style="24" customWidth="1"/>
    <col min="9988" max="9988" width="12.44140625" style="24" customWidth="1"/>
    <col min="9989" max="9989" width="8.88671875" style="24"/>
    <col min="9990" max="9990" width="10.109375" style="24" customWidth="1"/>
    <col min="9991" max="9991" width="8.88671875" style="24"/>
    <col min="9992" max="9992" width="9.6640625" style="24" bestFit="1" customWidth="1"/>
    <col min="9993" max="10240" width="8.88671875" style="24"/>
    <col min="10241" max="10241" width="12.88671875" style="24" bestFit="1" customWidth="1"/>
    <col min="10242" max="10242" width="11.6640625" style="24" customWidth="1"/>
    <col min="10243" max="10243" width="10.44140625" style="24" customWidth="1"/>
    <col min="10244" max="10244" width="12.44140625" style="24" customWidth="1"/>
    <col min="10245" max="10245" width="8.88671875" style="24"/>
    <col min="10246" max="10246" width="10.109375" style="24" customWidth="1"/>
    <col min="10247" max="10247" width="8.88671875" style="24"/>
    <col min="10248" max="10248" width="9.6640625" style="24" bestFit="1" customWidth="1"/>
    <col min="10249" max="10496" width="8.88671875" style="24"/>
    <col min="10497" max="10497" width="12.88671875" style="24" bestFit="1" customWidth="1"/>
    <col min="10498" max="10498" width="11.6640625" style="24" customWidth="1"/>
    <col min="10499" max="10499" width="10.44140625" style="24" customWidth="1"/>
    <col min="10500" max="10500" width="12.44140625" style="24" customWidth="1"/>
    <col min="10501" max="10501" width="8.88671875" style="24"/>
    <col min="10502" max="10502" width="10.109375" style="24" customWidth="1"/>
    <col min="10503" max="10503" width="8.88671875" style="24"/>
    <col min="10504" max="10504" width="9.6640625" style="24" bestFit="1" customWidth="1"/>
    <col min="10505" max="10752" width="8.88671875" style="24"/>
    <col min="10753" max="10753" width="12.88671875" style="24" bestFit="1" customWidth="1"/>
    <col min="10754" max="10754" width="11.6640625" style="24" customWidth="1"/>
    <col min="10755" max="10755" width="10.44140625" style="24" customWidth="1"/>
    <col min="10756" max="10756" width="12.44140625" style="24" customWidth="1"/>
    <col min="10757" max="10757" width="8.88671875" style="24"/>
    <col min="10758" max="10758" width="10.109375" style="24" customWidth="1"/>
    <col min="10759" max="10759" width="8.88671875" style="24"/>
    <col min="10760" max="10760" width="9.6640625" style="24" bestFit="1" customWidth="1"/>
    <col min="10761" max="11008" width="8.88671875" style="24"/>
    <col min="11009" max="11009" width="12.88671875" style="24" bestFit="1" customWidth="1"/>
    <col min="11010" max="11010" width="11.6640625" style="24" customWidth="1"/>
    <col min="11011" max="11011" width="10.44140625" style="24" customWidth="1"/>
    <col min="11012" max="11012" width="12.44140625" style="24" customWidth="1"/>
    <col min="11013" max="11013" width="8.88671875" style="24"/>
    <col min="11014" max="11014" width="10.109375" style="24" customWidth="1"/>
    <col min="11015" max="11015" width="8.88671875" style="24"/>
    <col min="11016" max="11016" width="9.6640625" style="24" bestFit="1" customWidth="1"/>
    <col min="11017" max="11264" width="8.88671875" style="24"/>
    <col min="11265" max="11265" width="12.88671875" style="24" bestFit="1" customWidth="1"/>
    <col min="11266" max="11266" width="11.6640625" style="24" customWidth="1"/>
    <col min="11267" max="11267" width="10.44140625" style="24" customWidth="1"/>
    <col min="11268" max="11268" width="12.44140625" style="24" customWidth="1"/>
    <col min="11269" max="11269" width="8.88671875" style="24"/>
    <col min="11270" max="11270" width="10.109375" style="24" customWidth="1"/>
    <col min="11271" max="11271" width="8.88671875" style="24"/>
    <col min="11272" max="11272" width="9.6640625" style="24" bestFit="1" customWidth="1"/>
    <col min="11273" max="11520" width="8.88671875" style="24"/>
    <col min="11521" max="11521" width="12.88671875" style="24" bestFit="1" customWidth="1"/>
    <col min="11522" max="11522" width="11.6640625" style="24" customWidth="1"/>
    <col min="11523" max="11523" width="10.44140625" style="24" customWidth="1"/>
    <col min="11524" max="11524" width="12.44140625" style="24" customWidth="1"/>
    <col min="11525" max="11525" width="8.88671875" style="24"/>
    <col min="11526" max="11526" width="10.109375" style="24" customWidth="1"/>
    <col min="11527" max="11527" width="8.88671875" style="24"/>
    <col min="11528" max="11528" width="9.6640625" style="24" bestFit="1" customWidth="1"/>
    <col min="11529" max="11776" width="8.88671875" style="24"/>
    <col min="11777" max="11777" width="12.88671875" style="24" bestFit="1" customWidth="1"/>
    <col min="11778" max="11778" width="11.6640625" style="24" customWidth="1"/>
    <col min="11779" max="11779" width="10.44140625" style="24" customWidth="1"/>
    <col min="11780" max="11780" width="12.44140625" style="24" customWidth="1"/>
    <col min="11781" max="11781" width="8.88671875" style="24"/>
    <col min="11782" max="11782" width="10.109375" style="24" customWidth="1"/>
    <col min="11783" max="11783" width="8.88671875" style="24"/>
    <col min="11784" max="11784" width="9.6640625" style="24" bestFit="1" customWidth="1"/>
    <col min="11785" max="12032" width="8.88671875" style="24"/>
    <col min="12033" max="12033" width="12.88671875" style="24" bestFit="1" customWidth="1"/>
    <col min="12034" max="12034" width="11.6640625" style="24" customWidth="1"/>
    <col min="12035" max="12035" width="10.44140625" style="24" customWidth="1"/>
    <col min="12036" max="12036" width="12.44140625" style="24" customWidth="1"/>
    <col min="12037" max="12037" width="8.88671875" style="24"/>
    <col min="12038" max="12038" width="10.109375" style="24" customWidth="1"/>
    <col min="12039" max="12039" width="8.88671875" style="24"/>
    <col min="12040" max="12040" width="9.6640625" style="24" bestFit="1" customWidth="1"/>
    <col min="12041" max="12288" width="8.88671875" style="24"/>
    <col min="12289" max="12289" width="12.88671875" style="24" bestFit="1" customWidth="1"/>
    <col min="12290" max="12290" width="11.6640625" style="24" customWidth="1"/>
    <col min="12291" max="12291" width="10.44140625" style="24" customWidth="1"/>
    <col min="12292" max="12292" width="12.44140625" style="24" customWidth="1"/>
    <col min="12293" max="12293" width="8.88671875" style="24"/>
    <col min="12294" max="12294" width="10.109375" style="24" customWidth="1"/>
    <col min="12295" max="12295" width="8.88671875" style="24"/>
    <col min="12296" max="12296" width="9.6640625" style="24" bestFit="1" customWidth="1"/>
    <col min="12297" max="12544" width="8.88671875" style="24"/>
    <col min="12545" max="12545" width="12.88671875" style="24" bestFit="1" customWidth="1"/>
    <col min="12546" max="12546" width="11.6640625" style="24" customWidth="1"/>
    <col min="12547" max="12547" width="10.44140625" style="24" customWidth="1"/>
    <col min="12548" max="12548" width="12.44140625" style="24" customWidth="1"/>
    <col min="12549" max="12549" width="8.88671875" style="24"/>
    <col min="12550" max="12550" width="10.109375" style="24" customWidth="1"/>
    <col min="12551" max="12551" width="8.88671875" style="24"/>
    <col min="12552" max="12552" width="9.6640625" style="24" bestFit="1" customWidth="1"/>
    <col min="12553" max="12800" width="8.88671875" style="24"/>
    <col min="12801" max="12801" width="12.88671875" style="24" bestFit="1" customWidth="1"/>
    <col min="12802" max="12802" width="11.6640625" style="24" customWidth="1"/>
    <col min="12803" max="12803" width="10.44140625" style="24" customWidth="1"/>
    <col min="12804" max="12804" width="12.44140625" style="24" customWidth="1"/>
    <col min="12805" max="12805" width="8.88671875" style="24"/>
    <col min="12806" max="12806" width="10.109375" style="24" customWidth="1"/>
    <col min="12807" max="12807" width="8.88671875" style="24"/>
    <col min="12808" max="12808" width="9.6640625" style="24" bestFit="1" customWidth="1"/>
    <col min="12809" max="13056" width="8.88671875" style="24"/>
    <col min="13057" max="13057" width="12.88671875" style="24" bestFit="1" customWidth="1"/>
    <col min="13058" max="13058" width="11.6640625" style="24" customWidth="1"/>
    <col min="13059" max="13059" width="10.44140625" style="24" customWidth="1"/>
    <col min="13060" max="13060" width="12.44140625" style="24" customWidth="1"/>
    <col min="13061" max="13061" width="8.88671875" style="24"/>
    <col min="13062" max="13062" width="10.109375" style="24" customWidth="1"/>
    <col min="13063" max="13063" width="8.88671875" style="24"/>
    <col min="13064" max="13064" width="9.6640625" style="24" bestFit="1" customWidth="1"/>
    <col min="13065" max="13312" width="8.88671875" style="24"/>
    <col min="13313" max="13313" width="12.88671875" style="24" bestFit="1" customWidth="1"/>
    <col min="13314" max="13314" width="11.6640625" style="24" customWidth="1"/>
    <col min="13315" max="13315" width="10.44140625" style="24" customWidth="1"/>
    <col min="13316" max="13316" width="12.44140625" style="24" customWidth="1"/>
    <col min="13317" max="13317" width="8.88671875" style="24"/>
    <col min="13318" max="13318" width="10.109375" style="24" customWidth="1"/>
    <col min="13319" max="13319" width="8.88671875" style="24"/>
    <col min="13320" max="13320" width="9.6640625" style="24" bestFit="1" customWidth="1"/>
    <col min="13321" max="13568" width="8.88671875" style="24"/>
    <col min="13569" max="13569" width="12.88671875" style="24" bestFit="1" customWidth="1"/>
    <col min="13570" max="13570" width="11.6640625" style="24" customWidth="1"/>
    <col min="13571" max="13571" width="10.44140625" style="24" customWidth="1"/>
    <col min="13572" max="13572" width="12.44140625" style="24" customWidth="1"/>
    <col min="13573" max="13573" width="8.88671875" style="24"/>
    <col min="13574" max="13574" width="10.109375" style="24" customWidth="1"/>
    <col min="13575" max="13575" width="8.88671875" style="24"/>
    <col min="13576" max="13576" width="9.6640625" style="24" bestFit="1" customWidth="1"/>
    <col min="13577" max="13824" width="8.88671875" style="24"/>
    <col min="13825" max="13825" width="12.88671875" style="24" bestFit="1" customWidth="1"/>
    <col min="13826" max="13826" width="11.6640625" style="24" customWidth="1"/>
    <col min="13827" max="13827" width="10.44140625" style="24" customWidth="1"/>
    <col min="13828" max="13828" width="12.44140625" style="24" customWidth="1"/>
    <col min="13829" max="13829" width="8.88671875" style="24"/>
    <col min="13830" max="13830" width="10.109375" style="24" customWidth="1"/>
    <col min="13831" max="13831" width="8.88671875" style="24"/>
    <col min="13832" max="13832" width="9.6640625" style="24" bestFit="1" customWidth="1"/>
    <col min="13833" max="14080" width="8.88671875" style="24"/>
    <col min="14081" max="14081" width="12.88671875" style="24" bestFit="1" customWidth="1"/>
    <col min="14082" max="14082" width="11.6640625" style="24" customWidth="1"/>
    <col min="14083" max="14083" width="10.44140625" style="24" customWidth="1"/>
    <col min="14084" max="14084" width="12.44140625" style="24" customWidth="1"/>
    <col min="14085" max="14085" width="8.88671875" style="24"/>
    <col min="14086" max="14086" width="10.109375" style="24" customWidth="1"/>
    <col min="14087" max="14087" width="8.88671875" style="24"/>
    <col min="14088" max="14088" width="9.6640625" style="24" bestFit="1" customWidth="1"/>
    <col min="14089" max="14336" width="8.88671875" style="24"/>
    <col min="14337" max="14337" width="12.88671875" style="24" bestFit="1" customWidth="1"/>
    <col min="14338" max="14338" width="11.6640625" style="24" customWidth="1"/>
    <col min="14339" max="14339" width="10.44140625" style="24" customWidth="1"/>
    <col min="14340" max="14340" width="12.44140625" style="24" customWidth="1"/>
    <col min="14341" max="14341" width="8.88671875" style="24"/>
    <col min="14342" max="14342" width="10.109375" style="24" customWidth="1"/>
    <col min="14343" max="14343" width="8.88671875" style="24"/>
    <col min="14344" max="14344" width="9.6640625" style="24" bestFit="1" customWidth="1"/>
    <col min="14345" max="14592" width="8.88671875" style="24"/>
    <col min="14593" max="14593" width="12.88671875" style="24" bestFit="1" customWidth="1"/>
    <col min="14594" max="14594" width="11.6640625" style="24" customWidth="1"/>
    <col min="14595" max="14595" width="10.44140625" style="24" customWidth="1"/>
    <col min="14596" max="14596" width="12.44140625" style="24" customWidth="1"/>
    <col min="14597" max="14597" width="8.88671875" style="24"/>
    <col min="14598" max="14598" width="10.109375" style="24" customWidth="1"/>
    <col min="14599" max="14599" width="8.88671875" style="24"/>
    <col min="14600" max="14600" width="9.6640625" style="24" bestFit="1" customWidth="1"/>
    <col min="14601" max="14848" width="8.88671875" style="24"/>
    <col min="14849" max="14849" width="12.88671875" style="24" bestFit="1" customWidth="1"/>
    <col min="14850" max="14850" width="11.6640625" style="24" customWidth="1"/>
    <col min="14851" max="14851" width="10.44140625" style="24" customWidth="1"/>
    <col min="14852" max="14852" width="12.44140625" style="24" customWidth="1"/>
    <col min="14853" max="14853" width="8.88671875" style="24"/>
    <col min="14854" max="14854" width="10.109375" style="24" customWidth="1"/>
    <col min="14855" max="14855" width="8.88671875" style="24"/>
    <col min="14856" max="14856" width="9.6640625" style="24" bestFit="1" customWidth="1"/>
    <col min="14857" max="15104" width="8.88671875" style="24"/>
    <col min="15105" max="15105" width="12.88671875" style="24" bestFit="1" customWidth="1"/>
    <col min="15106" max="15106" width="11.6640625" style="24" customWidth="1"/>
    <col min="15107" max="15107" width="10.44140625" style="24" customWidth="1"/>
    <col min="15108" max="15108" width="12.44140625" style="24" customWidth="1"/>
    <col min="15109" max="15109" width="8.88671875" style="24"/>
    <col min="15110" max="15110" width="10.109375" style="24" customWidth="1"/>
    <col min="15111" max="15111" width="8.88671875" style="24"/>
    <col min="15112" max="15112" width="9.6640625" style="24" bestFit="1" customWidth="1"/>
    <col min="15113" max="15360" width="8.88671875" style="24"/>
    <col min="15361" max="15361" width="12.88671875" style="24" bestFit="1" customWidth="1"/>
    <col min="15362" max="15362" width="11.6640625" style="24" customWidth="1"/>
    <col min="15363" max="15363" width="10.44140625" style="24" customWidth="1"/>
    <col min="15364" max="15364" width="12.44140625" style="24" customWidth="1"/>
    <col min="15365" max="15365" width="8.88671875" style="24"/>
    <col min="15366" max="15366" width="10.109375" style="24" customWidth="1"/>
    <col min="15367" max="15367" width="8.88671875" style="24"/>
    <col min="15368" max="15368" width="9.6640625" style="24" bestFit="1" customWidth="1"/>
    <col min="15369" max="15616" width="8.88671875" style="24"/>
    <col min="15617" max="15617" width="12.88671875" style="24" bestFit="1" customWidth="1"/>
    <col min="15618" max="15618" width="11.6640625" style="24" customWidth="1"/>
    <col min="15619" max="15619" width="10.44140625" style="24" customWidth="1"/>
    <col min="15620" max="15620" width="12.44140625" style="24" customWidth="1"/>
    <col min="15621" max="15621" width="8.88671875" style="24"/>
    <col min="15622" max="15622" width="10.109375" style="24" customWidth="1"/>
    <col min="15623" max="15623" width="8.88671875" style="24"/>
    <col min="15624" max="15624" width="9.6640625" style="24" bestFit="1" customWidth="1"/>
    <col min="15625" max="15872" width="8.88671875" style="24"/>
    <col min="15873" max="15873" width="12.88671875" style="24" bestFit="1" customWidth="1"/>
    <col min="15874" max="15874" width="11.6640625" style="24" customWidth="1"/>
    <col min="15875" max="15875" width="10.44140625" style="24" customWidth="1"/>
    <col min="15876" max="15876" width="12.44140625" style="24" customWidth="1"/>
    <col min="15877" max="15877" width="8.88671875" style="24"/>
    <col min="15878" max="15878" width="10.109375" style="24" customWidth="1"/>
    <col min="15879" max="15879" width="8.88671875" style="24"/>
    <col min="15880" max="15880" width="9.6640625" style="24" bestFit="1" customWidth="1"/>
    <col min="15881" max="16128" width="8.88671875" style="24"/>
    <col min="16129" max="16129" width="12.88671875" style="24" bestFit="1" customWidth="1"/>
    <col min="16130" max="16130" width="11.6640625" style="24" customWidth="1"/>
    <col min="16131" max="16131" width="10.44140625" style="24" customWidth="1"/>
    <col min="16132" max="16132" width="12.44140625" style="24" customWidth="1"/>
    <col min="16133" max="16133" width="8.88671875" style="24"/>
    <col min="16134" max="16134" width="10.109375" style="24" customWidth="1"/>
    <col min="16135" max="16135" width="8.88671875" style="24"/>
    <col min="16136" max="16136" width="9.6640625" style="24" bestFit="1" customWidth="1"/>
    <col min="16137" max="16384" width="8.88671875" style="24"/>
  </cols>
  <sheetData>
    <row r="1" spans="1:12" ht="18" x14ac:dyDescent="0.35">
      <c r="A1" s="43" t="s">
        <v>124</v>
      </c>
      <c r="B1" s="43"/>
      <c r="C1" s="43"/>
      <c r="D1" s="43"/>
      <c r="E1" s="43"/>
      <c r="F1" s="43"/>
    </row>
    <row r="3" spans="1:12" ht="54" x14ac:dyDescent="0.35">
      <c r="A3" s="27" t="s">
        <v>125</v>
      </c>
      <c r="B3" s="27" t="s">
        <v>36</v>
      </c>
      <c r="C3" s="27" t="s">
        <v>126</v>
      </c>
      <c r="D3" s="27" t="s">
        <v>127</v>
      </c>
      <c r="E3" s="27" t="s">
        <v>0</v>
      </c>
      <c r="F3" s="27" t="s">
        <v>128</v>
      </c>
      <c r="H3" s="28" t="s">
        <v>129</v>
      </c>
      <c r="I3" s="43" t="s">
        <v>130</v>
      </c>
      <c r="J3" s="43"/>
      <c r="K3" s="43"/>
      <c r="L3" s="43"/>
    </row>
    <row r="4" spans="1:12" x14ac:dyDescent="0.3">
      <c r="A4" s="20">
        <v>1000</v>
      </c>
      <c r="B4" s="25">
        <v>36566</v>
      </c>
      <c r="C4" s="20">
        <v>25000</v>
      </c>
      <c r="D4" s="20"/>
      <c r="E4" s="20" t="s">
        <v>1</v>
      </c>
      <c r="F4" s="20" t="s">
        <v>132</v>
      </c>
    </row>
    <row r="5" spans="1:12" x14ac:dyDescent="0.3">
      <c r="A5" s="20"/>
      <c r="B5" s="25"/>
      <c r="C5" s="20">
        <v>85000</v>
      </c>
      <c r="D5" s="20"/>
      <c r="E5" s="20" t="s">
        <v>3</v>
      </c>
      <c r="F5" s="20" t="s">
        <v>139</v>
      </c>
      <c r="I5" s="37" t="s">
        <v>1</v>
      </c>
      <c r="J5" s="37" t="s">
        <v>2</v>
      </c>
      <c r="K5" s="37" t="s">
        <v>3</v>
      </c>
      <c r="L5" s="38" t="s">
        <v>4</v>
      </c>
    </row>
    <row r="6" spans="1:12" x14ac:dyDescent="0.3">
      <c r="A6" s="20"/>
      <c r="B6" s="25"/>
      <c r="C6" s="20"/>
      <c r="D6" s="20"/>
      <c r="E6" s="20" t="s">
        <v>3</v>
      </c>
      <c r="F6" s="20" t="s">
        <v>137</v>
      </c>
      <c r="I6" s="29" t="s">
        <v>131</v>
      </c>
      <c r="J6" s="29" t="s">
        <v>132</v>
      </c>
      <c r="K6" s="29" t="s">
        <v>133</v>
      </c>
      <c r="L6" s="30" t="s">
        <v>134</v>
      </c>
    </row>
    <row r="7" spans="1:12" x14ac:dyDescent="0.3">
      <c r="A7" s="20"/>
      <c r="B7" s="25"/>
      <c r="C7" s="20"/>
      <c r="D7" s="20"/>
      <c r="E7" s="20" t="s">
        <v>4</v>
      </c>
      <c r="F7" s="20" t="s">
        <v>154</v>
      </c>
      <c r="I7" s="31" t="s">
        <v>135</v>
      </c>
      <c r="J7" s="31" t="s">
        <v>136</v>
      </c>
      <c r="K7" s="31" t="s">
        <v>137</v>
      </c>
      <c r="L7" s="32" t="s">
        <v>138</v>
      </c>
    </row>
    <row r="8" spans="1:12" x14ac:dyDescent="0.3">
      <c r="A8" s="20"/>
      <c r="B8" s="25"/>
      <c r="C8" s="20"/>
      <c r="D8" s="20"/>
      <c r="E8" s="20" t="s">
        <v>1</v>
      </c>
      <c r="F8" s="20" t="s">
        <v>135</v>
      </c>
      <c r="I8" s="33" t="s">
        <v>139</v>
      </c>
      <c r="J8" s="33" t="s">
        <v>140</v>
      </c>
      <c r="K8" s="33" t="s">
        <v>141</v>
      </c>
      <c r="L8" s="34" t="s">
        <v>142</v>
      </c>
    </row>
    <row r="9" spans="1:12" x14ac:dyDescent="0.3">
      <c r="A9" s="20"/>
      <c r="B9" s="25"/>
      <c r="C9" s="20"/>
      <c r="D9" s="20"/>
      <c r="E9" s="20"/>
      <c r="F9" s="20"/>
      <c r="I9" s="31" t="s">
        <v>143</v>
      </c>
      <c r="J9" s="31" t="s">
        <v>144</v>
      </c>
      <c r="K9" s="31" t="s">
        <v>145</v>
      </c>
      <c r="L9" s="32" t="s">
        <v>146</v>
      </c>
    </row>
    <row r="10" spans="1:12" x14ac:dyDescent="0.3">
      <c r="A10" s="20"/>
      <c r="B10" s="25"/>
      <c r="C10" s="20"/>
      <c r="D10" s="20"/>
      <c r="E10" s="20"/>
      <c r="F10" s="20"/>
      <c r="I10" s="33" t="s">
        <v>147</v>
      </c>
      <c r="J10" s="33" t="s">
        <v>148</v>
      </c>
      <c r="K10" s="33" t="s">
        <v>149</v>
      </c>
      <c r="L10" s="34" t="s">
        <v>150</v>
      </c>
    </row>
    <row r="11" spans="1:12" x14ac:dyDescent="0.3">
      <c r="A11" s="20"/>
      <c r="B11" s="25"/>
      <c r="C11" s="20"/>
      <c r="D11" s="20"/>
      <c r="E11" s="20"/>
      <c r="F11" s="20"/>
      <c r="I11" s="35" t="s">
        <v>151</v>
      </c>
      <c r="J11" s="35" t="s">
        <v>152</v>
      </c>
      <c r="K11" s="35" t="s">
        <v>153</v>
      </c>
      <c r="L11" s="36" t="s">
        <v>154</v>
      </c>
    </row>
    <row r="12" spans="1:12" x14ac:dyDescent="0.3">
      <c r="A12" s="20"/>
      <c r="B12" s="25"/>
      <c r="C12" s="20"/>
      <c r="D12" s="20"/>
      <c r="E12" s="20"/>
      <c r="F12" s="20"/>
    </row>
    <row r="13" spans="1:12" x14ac:dyDescent="0.3">
      <c r="A13" s="20"/>
      <c r="B13" s="25"/>
      <c r="C13" s="20"/>
      <c r="D13" s="20"/>
      <c r="E13" s="20"/>
      <c r="F13" s="20"/>
      <c r="J13" s="24" t="s">
        <v>155</v>
      </c>
    </row>
    <row r="15" spans="1:12" x14ac:dyDescent="0.3">
      <c r="H15" s="26"/>
    </row>
    <row r="16" spans="1:12" x14ac:dyDescent="0.3">
      <c r="H16" s="26"/>
    </row>
    <row r="17" spans="8:8" x14ac:dyDescent="0.3">
      <c r="H17" s="26"/>
    </row>
    <row r="18" spans="8:8" x14ac:dyDescent="0.3">
      <c r="H18" s="26"/>
    </row>
    <row r="19" spans="8:8" x14ac:dyDescent="0.3">
      <c r="H19" s="26"/>
    </row>
    <row r="20" spans="8:8" x14ac:dyDescent="0.3">
      <c r="H20" s="26"/>
    </row>
    <row r="21" spans="8:8" x14ac:dyDescent="0.3">
      <c r="H21" s="26"/>
    </row>
    <row r="22" spans="8:8" x14ac:dyDescent="0.3">
      <c r="H22" s="26"/>
    </row>
    <row r="23" spans="8:8" x14ac:dyDescent="0.3">
      <c r="H23" s="26"/>
    </row>
    <row r="24" spans="8:8" x14ac:dyDescent="0.3">
      <c r="H24" s="26"/>
    </row>
    <row r="25" spans="8:8" x14ac:dyDescent="0.3">
      <c r="H25" s="26"/>
    </row>
    <row r="26" spans="8:8" x14ac:dyDescent="0.3">
      <c r="H26" s="26"/>
    </row>
    <row r="27" spans="8:8" x14ac:dyDescent="0.3">
      <c r="H27" s="26"/>
    </row>
  </sheetData>
  <mergeCells count="2">
    <mergeCell ref="A1:F1"/>
    <mergeCell ref="I3:L3"/>
  </mergeCells>
  <dataValidations count="8">
    <dataValidation type="list" allowBlank="1" showInputMessage="1" showErrorMessage="1" sqref="F5:F13" xr:uid="{1A4038F6-550F-4DCA-9496-F9E862F43348}">
      <formula1>INDIRECT(E5)</formula1>
    </dataValidation>
    <dataValidation type="list" allowBlank="1" showInputMessage="1" showErrorMessage="1" sqref="E5:E13" xr:uid="{0500D959-C68A-4183-A13D-F99688F2E36B}">
      <formula1>$I$5:$L$5</formula1>
    </dataValidation>
    <dataValidation type="whole" allowBlank="1" showInputMessage="1" showErrorMessage="1" sqref="C5:C13 C4" xr:uid="{78D0892D-2D08-4AF7-AAF7-9F88569CE924}">
      <formula1>25000</formula1>
      <formula2>85000</formula2>
    </dataValidation>
    <dataValidation type="date" operator="lessThanOrEqual" allowBlank="1" showInputMessage="1" showErrorMessage="1" sqref="B5:B13 B4" xr:uid="{FC1FC23F-CF76-4318-B35D-08864330C2A1}">
      <formula1>37621</formula1>
    </dataValidation>
    <dataValidation type="whole" allowBlank="1" showInputMessage="1" showErrorMessage="1" sqref="A3 A5:A13 A4" xr:uid="{F56AFF60-13F1-4BF1-91F6-692797029D21}">
      <formula1>1</formula1>
      <formula2>1000</formula2>
    </dataValidation>
    <dataValidation type="list" allowBlank="1" showInputMessage="1" showErrorMessage="1" sqref="E4" xr:uid="{640E2C45-3A24-4DE8-B797-B7F7F75FFD27}">
      <formula1>Region</formula1>
    </dataValidation>
    <dataValidation type="list" allowBlank="1" showInputMessage="1" showErrorMessage="1" sqref="F4" xr:uid="{B6D130F9-0142-4F2D-A845-B4C872B623E5}">
      <formula1>INDIRECT($E$4)</formula1>
    </dataValidation>
    <dataValidation type="whole" operator="lessThanOrEqual" allowBlank="1" showInputMessage="1" showErrorMessage="1" sqref="D4:D13" xr:uid="{5BA34AAE-C0E4-4688-AFDF-62D0CEAA6071}">
      <formula1>5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Store Sales</vt:lpstr>
      <vt:lpstr>Phone Call</vt:lpstr>
      <vt:lpstr>Employee</vt:lpstr>
      <vt:lpstr>Employee Data Entry</vt:lpstr>
      <vt:lpstr>East</vt:lpstr>
      <vt:lpstr>North</vt:lpstr>
      <vt:lpstr>Region</vt:lpstr>
      <vt:lpstr>South</vt:lpstr>
      <vt:lpstr>West</vt:lpstr>
    </vt:vector>
  </TitlesOfParts>
  <Company>NIIT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 Shah</dc:creator>
  <cp:lastModifiedBy>Manali Kulkarni</cp:lastModifiedBy>
  <cp:lastPrinted>2007-01-04T19:12:19Z</cp:lastPrinted>
  <dcterms:created xsi:type="dcterms:W3CDTF">2000-01-19T09:09:54Z</dcterms:created>
  <dcterms:modified xsi:type="dcterms:W3CDTF">2024-06-24T11:23:16Z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270eb805-8d35-46fe-a479-5a310838b898</vt:lpwstr>
  </property>
</Properties>
</file>