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F:\Stevens\SEM 2\KDD\Mid Term - Manan Bhatt\"/>
    </mc:Choice>
  </mc:AlternateContent>
  <xr:revisionPtr revIDLastSave="0" documentId="13_ncr:1_{6C8B7E81-58B2-4CC9-88C9-44C80FC564EC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Data" sheetId="2" r:id="rId1"/>
  </sheets>
  <definedNames>
    <definedName name="_xlnm._FilterDatabase" localSheetId="0" hidden="1">Data!$A$1:$D$52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0" i="2" l="1"/>
  <c r="I62" i="2"/>
  <c r="I64" i="2"/>
  <c r="I66" i="2"/>
  <c r="I68" i="2"/>
  <c r="I70" i="2"/>
  <c r="I72" i="2"/>
  <c r="I58" i="2"/>
  <c r="H60" i="2"/>
  <c r="H62" i="2"/>
  <c r="H64" i="2"/>
  <c r="H66" i="2"/>
  <c r="H68" i="2"/>
  <c r="H70" i="2"/>
  <c r="H72" i="2"/>
  <c r="H58" i="2"/>
  <c r="G73" i="2"/>
  <c r="G72" i="2"/>
  <c r="F73" i="2"/>
  <c r="F72" i="2"/>
  <c r="G71" i="2"/>
  <c r="G70" i="2"/>
  <c r="F71" i="2"/>
  <c r="F70" i="2"/>
  <c r="G69" i="2"/>
  <c r="G68" i="2"/>
  <c r="F69" i="2"/>
  <c r="F68" i="2"/>
  <c r="G67" i="2"/>
  <c r="G66" i="2"/>
  <c r="F66" i="2"/>
  <c r="F67" i="2"/>
  <c r="F64" i="2"/>
  <c r="G64" i="2"/>
  <c r="G65" i="2"/>
  <c r="F65" i="2"/>
  <c r="F63" i="2"/>
  <c r="G63" i="2"/>
  <c r="G62" i="2"/>
  <c r="F62" i="2"/>
  <c r="G61" i="2"/>
  <c r="F61" i="2"/>
  <c r="G60" i="2"/>
  <c r="F60" i="2"/>
  <c r="G59" i="2"/>
  <c r="F59" i="2"/>
  <c r="G58" i="2"/>
  <c r="F58" i="2"/>
  <c r="C58" i="2"/>
  <c r="D72" i="2"/>
  <c r="D70" i="2"/>
  <c r="D68" i="2"/>
  <c r="D66" i="2"/>
  <c r="D64" i="2"/>
  <c r="D62" i="2"/>
  <c r="D60" i="2"/>
  <c r="D58" i="2"/>
  <c r="C72" i="2"/>
  <c r="C70" i="2"/>
  <c r="C68" i="2"/>
  <c r="C66" i="2"/>
  <c r="C64" i="2"/>
  <c r="C62" i="2"/>
  <c r="C60" i="2"/>
  <c r="J58" i="2" l="1"/>
  <c r="J70" i="2"/>
  <c r="J64" i="2"/>
  <c r="J68" i="2"/>
  <c r="J72" i="2"/>
  <c r="J66" i="2"/>
  <c r="J62" i="2"/>
  <c r="J60" i="2"/>
</calcChain>
</file>

<file path=xl/sharedStrings.xml><?xml version="1.0" encoding="utf-8"?>
<sst xmlns="http://schemas.openxmlformats.org/spreadsheetml/2006/main" count="142" uniqueCount="30">
  <si>
    <t>MaritalStatus</t>
  </si>
  <si>
    <t>Married</t>
  </si>
  <si>
    <t>No</t>
  </si>
  <si>
    <t>Yes</t>
  </si>
  <si>
    <t>Single</t>
  </si>
  <si>
    <t>Exposure</t>
  </si>
  <si>
    <t>MonthAtHospital</t>
  </si>
  <si>
    <t>Infected</t>
  </si>
  <si>
    <t xml:space="preserve"> </t>
  </si>
  <si>
    <t>Discretization MonthAtHospital</t>
  </si>
  <si>
    <t xml:space="preserve">Less than 6 Months </t>
  </si>
  <si>
    <t>6 or More Months</t>
  </si>
  <si>
    <t>Split</t>
  </si>
  <si>
    <t>Feature</t>
  </si>
  <si>
    <t>PL</t>
  </si>
  <si>
    <t>PR</t>
  </si>
  <si>
    <t>Level</t>
  </si>
  <si>
    <t>P( j / tL )</t>
  </si>
  <si>
    <t>P( j / tR )</t>
  </si>
  <si>
    <t>2PL PR</t>
  </si>
  <si>
    <t>Q( s| t )</t>
  </si>
  <si>
    <t>Ø( s | t )</t>
  </si>
  <si>
    <t>Exposure = 1</t>
  </si>
  <si>
    <t>Exposure = 2</t>
  </si>
  <si>
    <t>Exposure = 3</t>
  </si>
  <si>
    <t>Exposure = 4</t>
  </si>
  <si>
    <t>MaritalStatus = Married</t>
  </si>
  <si>
    <t>MaritalStatus = Single</t>
  </si>
  <si>
    <t>MonthAtHospital = 0</t>
  </si>
  <si>
    <t>MonthAtHospital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</si>
</sst>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0" fillId="0" borderId="2" xfId="0" applyBorder="1"/>
    <xf numFmtId="0" fontId="0" fillId="0" borderId="3" xfId="0" applyBorder="1"/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2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</cellXfs>
  <cellStyles count="1">
    <cellStyle name="Normal" xfId="0" builtinId="0"/>
  </cellStyles>
  <dxfs count="22">
    <dxf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76</xdr:row>
      <xdr:rowOff>38100</xdr:rowOff>
    </xdr:from>
    <xdr:to>
      <xdr:col>6</xdr:col>
      <xdr:colOff>1517650</xdr:colOff>
      <xdr:row>82</xdr:row>
      <xdr:rowOff>25400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7AF99571-C0E4-4FF6-B813-2FAD5B74B9CE}"/>
            </a:ext>
          </a:extLst>
        </xdr:cNvPr>
        <xdr:cNvSpPr/>
      </xdr:nvSpPr>
      <xdr:spPr>
        <a:xfrm>
          <a:off x="4457700" y="14052550"/>
          <a:ext cx="2876550" cy="1092200"/>
        </a:xfrm>
        <a:prstGeom prst="ellipse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ysClr val="windowText" lastClr="000000"/>
              </a:solidFill>
            </a:rPr>
            <a:t>             Root Node(AllRecords)</a:t>
          </a:r>
        </a:p>
        <a:p>
          <a:pPr algn="l"/>
          <a:r>
            <a:rPr lang="en-IN" sz="1100">
              <a:solidFill>
                <a:sysClr val="windowText" lastClr="000000"/>
              </a:solidFill>
            </a:rPr>
            <a:t>Exposure =4 vs Exposure = {1,2,3} </a:t>
          </a:r>
        </a:p>
      </xdr:txBody>
    </xdr:sp>
    <xdr:clientData/>
  </xdr:twoCellAnchor>
  <xdr:twoCellAnchor>
    <xdr:from>
      <xdr:col>3</xdr:col>
      <xdr:colOff>12701</xdr:colOff>
      <xdr:row>82</xdr:row>
      <xdr:rowOff>25400</xdr:rowOff>
    </xdr:from>
    <xdr:to>
      <xdr:col>6</xdr:col>
      <xdr:colOff>79375</xdr:colOff>
      <xdr:row>87</xdr:row>
      <xdr:rowOff>139700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10774EBF-BABD-46E5-A004-5E257E9A126D}"/>
            </a:ext>
          </a:extLst>
        </xdr:cNvPr>
        <xdr:cNvCxnSpPr>
          <a:stCxn id="2" idx="4"/>
        </xdr:cNvCxnSpPr>
      </xdr:nvCxnSpPr>
      <xdr:spPr>
        <a:xfrm flipH="1">
          <a:off x="3975101" y="15144750"/>
          <a:ext cx="1920874" cy="1035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79375</xdr:colOff>
      <xdr:row>82</xdr:row>
      <xdr:rowOff>25400</xdr:rowOff>
    </xdr:from>
    <xdr:to>
      <xdr:col>6</xdr:col>
      <xdr:colOff>1854200</xdr:colOff>
      <xdr:row>88</xdr:row>
      <xdr:rowOff>171450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A6BCD704-D3DB-4732-8306-97D5D8EBF741}"/>
            </a:ext>
          </a:extLst>
        </xdr:cNvPr>
        <xdr:cNvCxnSpPr>
          <a:stCxn id="2" idx="4"/>
        </xdr:cNvCxnSpPr>
      </xdr:nvCxnSpPr>
      <xdr:spPr>
        <a:xfrm>
          <a:off x="5895975" y="15144750"/>
          <a:ext cx="1774825" cy="1250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87</xdr:row>
      <xdr:rowOff>171450</xdr:rowOff>
    </xdr:from>
    <xdr:to>
      <xdr:col>4</xdr:col>
      <xdr:colOff>330200</xdr:colOff>
      <xdr:row>91</xdr:row>
      <xdr:rowOff>44450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C28BDA2A-D609-4124-A7B5-5B92F4ED587B}"/>
            </a:ext>
          </a:extLst>
        </xdr:cNvPr>
        <xdr:cNvSpPr/>
      </xdr:nvSpPr>
      <xdr:spPr>
        <a:xfrm>
          <a:off x="3219450" y="16211550"/>
          <a:ext cx="1695450" cy="60960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Infected = No</a:t>
          </a:r>
        </a:p>
      </xdr:txBody>
    </xdr:sp>
    <xdr:clientData/>
  </xdr:twoCellAnchor>
  <xdr:twoCellAnchor>
    <xdr:from>
      <xdr:col>6</xdr:col>
      <xdr:colOff>1435100</xdr:colOff>
      <xdr:row>88</xdr:row>
      <xdr:rowOff>177800</xdr:rowOff>
    </xdr:from>
    <xdr:to>
      <xdr:col>9</xdr:col>
      <xdr:colOff>158750</xdr:colOff>
      <xdr:row>92</xdr:row>
      <xdr:rowOff>6350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37A88C89-7CDE-4000-8878-41F4F189F129}"/>
            </a:ext>
          </a:extLst>
        </xdr:cNvPr>
        <xdr:cNvSpPr/>
      </xdr:nvSpPr>
      <xdr:spPr>
        <a:xfrm>
          <a:off x="7251700" y="16402050"/>
          <a:ext cx="1841500" cy="56515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Records</a:t>
          </a:r>
          <a:r>
            <a:rPr lang="en-IN" sz="1100" baseline="0"/>
            <a:t> with exposure 1,2,3</a:t>
          </a:r>
          <a:endParaRPr lang="en-IN" sz="1100"/>
        </a:p>
      </xdr:txBody>
    </xdr:sp>
    <xdr:clientData/>
  </xdr:twoCellAnchor>
  <xdr:twoCellAnchor>
    <xdr:from>
      <xdr:col>3</xdr:col>
      <xdr:colOff>387350</xdr:colOff>
      <xdr:row>84</xdr:row>
      <xdr:rowOff>6350</xdr:rowOff>
    </xdr:from>
    <xdr:to>
      <xdr:col>5</xdr:col>
      <xdr:colOff>177800</xdr:colOff>
      <xdr:row>85</xdr:row>
      <xdr:rowOff>146050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206F638E-A451-4F25-B92C-4A4A141593CB}"/>
            </a:ext>
          </a:extLst>
        </xdr:cNvPr>
        <xdr:cNvSpPr/>
      </xdr:nvSpPr>
      <xdr:spPr>
        <a:xfrm>
          <a:off x="4349750" y="15494000"/>
          <a:ext cx="1035050" cy="32385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Exposure = 4</a:t>
          </a:r>
        </a:p>
      </xdr:txBody>
    </xdr:sp>
    <xdr:clientData/>
  </xdr:twoCellAnchor>
  <xdr:twoCellAnchor>
    <xdr:from>
      <xdr:col>6</xdr:col>
      <xdr:colOff>355600</xdr:colOff>
      <xdr:row>84</xdr:row>
      <xdr:rowOff>69850</xdr:rowOff>
    </xdr:from>
    <xdr:to>
      <xdr:col>6</xdr:col>
      <xdr:colOff>1727200</xdr:colOff>
      <xdr:row>86</xdr:row>
      <xdr:rowOff>50800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432B0959-12BD-43CF-ADFE-C7DA532D940C}"/>
            </a:ext>
          </a:extLst>
        </xdr:cNvPr>
        <xdr:cNvSpPr/>
      </xdr:nvSpPr>
      <xdr:spPr>
        <a:xfrm>
          <a:off x="6172200" y="15557500"/>
          <a:ext cx="1371600" cy="34925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Exposure = {1,2,3}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9A412A-1C46-4538-BC51-DEAB4A2350C9}" name="Table1" displayName="Table1" ref="A57:J73" totalsRowShown="0" headerRowDxfId="8" headerRowBorderDxfId="20" tableBorderDxfId="21" totalsRowBorderDxfId="19">
  <autoFilter ref="A57:J73" xr:uid="{53FB9AFA-D05F-4FB2-907D-C4A9ECC6C000}"/>
  <tableColumns count="10">
    <tableColumn id="1" xr3:uid="{89EEC306-02A4-4C27-9DF0-8FB81F212ACF}" name="Split" dataDxfId="18"/>
    <tableColumn id="2" xr3:uid="{CC62C6F1-1B4F-4D4C-A5D6-DD1FB5C4B6CD}" name="Feature" dataDxfId="17"/>
    <tableColumn id="3" xr3:uid="{BB3E07CB-44F5-4659-BA5D-103DD8D31B35}" name="PL" dataDxfId="16"/>
    <tableColumn id="4" xr3:uid="{BEBB86DD-6B2C-40CA-9CED-E86D415FD7EF}" name="PR" dataDxfId="15"/>
    <tableColumn id="5" xr3:uid="{3DB6DD66-84C8-4BE5-A5FC-7B61D567DF29}" name="Level" dataDxfId="14"/>
    <tableColumn id="6" xr3:uid="{3E4CFC25-AFFB-4A92-9C39-521516FCD808}" name="P( j / tL )" dataDxfId="13"/>
    <tableColumn id="7" xr3:uid="{9F077A1F-E24C-4D9A-8112-40787C7355D4}" name="P( j / tR )" dataDxfId="12"/>
    <tableColumn id="8" xr3:uid="{66E05E56-A74C-4667-94EA-E396FFD96596}" name="2PL PR" dataDxfId="11"/>
    <tableColumn id="9" xr3:uid="{3C1894B5-68D8-40DD-A280-553F1F5523CA}" name="Q( s| t )" dataDxfId="10"/>
    <tableColumn id="10" xr3:uid="{77BE2674-64BF-42FE-9F4A-C0EEE3AB6E6E}" name="Ø( s | t )" dataDxfId="9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B29FA5-9E08-46AD-BA29-9E18930A0F12}" name="Table2" displayName="Table2" ref="A1:D51" totalsRowShown="0" headerRowDxfId="0" headerRowBorderDxfId="6" tableBorderDxfId="7" totalsRowBorderDxfId="5">
  <autoFilter ref="A1:D51" xr:uid="{4A10364F-8D39-49B1-A2DB-26DB2C83F31B}"/>
  <tableColumns count="4">
    <tableColumn id="1" xr3:uid="{F9052017-05E9-4843-A9D8-D4916BA637CB}" name="Exposure" dataDxfId="4"/>
    <tableColumn id="2" xr3:uid="{291EF0B5-94A1-4DE4-81AB-69325C4387C8}" name="MaritalStatus" dataDxfId="3"/>
    <tableColumn id="3" xr3:uid="{BFC051A8-2645-4E9E-8BEC-942016DC7518}" name="MonthAtHospital" dataDxfId="2"/>
    <tableColumn id="4" xr3:uid="{6BBA1685-B857-4C02-8FE5-52227666689A}" name="Infected" dataDxfId="1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3"/>
  <sheetViews>
    <sheetView tabSelected="1" topLeftCell="A55" workbookViewId="0">
      <selection activeCell="E10" sqref="E10"/>
    </sheetView>
  </sheetViews>
  <sheetFormatPr defaultRowHeight="14.5" x14ac:dyDescent="0.35"/>
  <cols>
    <col min="1" max="1" width="13.08984375" style="1" bestFit="1" customWidth="1"/>
    <col min="2" max="2" width="20.7265625" style="1" bestFit="1" customWidth="1"/>
    <col min="3" max="3" width="20" style="1" bestFit="1" customWidth="1"/>
    <col min="4" max="4" width="12.26953125" style="1" bestFit="1" customWidth="1"/>
    <col min="5" max="5" width="10" style="1" bestFit="1" customWidth="1"/>
    <col min="6" max="6" width="12.7265625" bestFit="1" customWidth="1"/>
    <col min="7" max="7" width="27.1796875" bestFit="1" customWidth="1"/>
    <col min="8" max="8" width="11.453125" bestFit="1" customWidth="1"/>
    <col min="9" max="9" width="12.08984375" bestFit="1" customWidth="1"/>
    <col min="10" max="10" width="12.54296875" bestFit="1" customWidth="1"/>
  </cols>
  <sheetData>
    <row r="1" spans="1:8" x14ac:dyDescent="0.35">
      <c r="A1" s="21" t="s">
        <v>5</v>
      </c>
      <c r="B1" s="22" t="s">
        <v>0</v>
      </c>
      <c r="C1" s="22" t="s">
        <v>6</v>
      </c>
      <c r="D1" s="23" t="s">
        <v>7</v>
      </c>
    </row>
    <row r="2" spans="1:8" x14ac:dyDescent="0.35">
      <c r="A2" s="19">
        <v>3</v>
      </c>
      <c r="B2" s="7" t="s">
        <v>1</v>
      </c>
      <c r="C2" s="7">
        <v>1</v>
      </c>
      <c r="D2" s="20" t="s">
        <v>2</v>
      </c>
    </row>
    <row r="3" spans="1:8" x14ac:dyDescent="0.35">
      <c r="A3" s="19">
        <v>3</v>
      </c>
      <c r="B3" s="7" t="s">
        <v>1</v>
      </c>
      <c r="C3" s="7">
        <v>0</v>
      </c>
      <c r="D3" s="20" t="s">
        <v>3</v>
      </c>
    </row>
    <row r="4" spans="1:8" x14ac:dyDescent="0.35">
      <c r="A4" s="19">
        <v>3</v>
      </c>
      <c r="B4" s="7" t="s">
        <v>1</v>
      </c>
      <c r="C4" s="7">
        <v>1</v>
      </c>
      <c r="D4" s="20" t="s">
        <v>2</v>
      </c>
    </row>
    <row r="5" spans="1:8" x14ac:dyDescent="0.35">
      <c r="A5" s="19">
        <v>1</v>
      </c>
      <c r="B5" s="7" t="s">
        <v>1</v>
      </c>
      <c r="C5" s="7">
        <v>1</v>
      </c>
      <c r="D5" s="20" t="s">
        <v>2</v>
      </c>
      <c r="G5" s="8" t="s">
        <v>9</v>
      </c>
      <c r="H5" s="3"/>
    </row>
    <row r="6" spans="1:8" x14ac:dyDescent="0.35">
      <c r="A6" s="19">
        <v>4</v>
      </c>
      <c r="B6" s="7" t="s">
        <v>4</v>
      </c>
      <c r="C6" s="7">
        <v>0</v>
      </c>
      <c r="D6" s="20" t="s">
        <v>2</v>
      </c>
      <c r="G6" s="3" t="s">
        <v>10</v>
      </c>
      <c r="H6" s="3">
        <v>0</v>
      </c>
    </row>
    <row r="7" spans="1:8" x14ac:dyDescent="0.35">
      <c r="A7" s="19">
        <v>3</v>
      </c>
      <c r="B7" s="7" t="s">
        <v>1</v>
      </c>
      <c r="C7" s="7">
        <v>0</v>
      </c>
      <c r="D7" s="20" t="s">
        <v>2</v>
      </c>
      <c r="G7" s="3" t="s">
        <v>11</v>
      </c>
      <c r="H7" s="3">
        <v>1</v>
      </c>
    </row>
    <row r="8" spans="1:8" x14ac:dyDescent="0.35">
      <c r="A8" s="19">
        <v>2</v>
      </c>
      <c r="B8" s="7" t="s">
        <v>1</v>
      </c>
      <c r="C8" s="7">
        <v>0</v>
      </c>
      <c r="D8" s="20" t="s">
        <v>3</v>
      </c>
    </row>
    <row r="9" spans="1:8" x14ac:dyDescent="0.35">
      <c r="A9" s="19">
        <v>1</v>
      </c>
      <c r="B9" s="7" t="s">
        <v>1</v>
      </c>
      <c r="C9" s="7">
        <v>1</v>
      </c>
      <c r="D9" s="20" t="s">
        <v>2</v>
      </c>
    </row>
    <row r="10" spans="1:8" x14ac:dyDescent="0.35">
      <c r="A10" s="19">
        <v>4</v>
      </c>
      <c r="B10" s="7" t="s">
        <v>4</v>
      </c>
      <c r="C10" s="7">
        <v>1</v>
      </c>
      <c r="D10" s="20" t="s">
        <v>2</v>
      </c>
    </row>
    <row r="11" spans="1:8" x14ac:dyDescent="0.35">
      <c r="A11" s="19">
        <v>4</v>
      </c>
      <c r="B11" s="7" t="s">
        <v>4</v>
      </c>
      <c r="C11" s="7">
        <v>1</v>
      </c>
      <c r="D11" s="20" t="s">
        <v>2</v>
      </c>
    </row>
    <row r="12" spans="1:8" x14ac:dyDescent="0.35">
      <c r="A12" s="19">
        <v>4</v>
      </c>
      <c r="B12" s="7" t="s">
        <v>4</v>
      </c>
      <c r="C12" s="7">
        <v>0</v>
      </c>
      <c r="D12" s="20" t="s">
        <v>2</v>
      </c>
    </row>
    <row r="13" spans="1:8" x14ac:dyDescent="0.35">
      <c r="A13" s="19">
        <v>2</v>
      </c>
      <c r="B13" s="7" t="s">
        <v>1</v>
      </c>
      <c r="C13" s="7">
        <v>1</v>
      </c>
      <c r="D13" s="20" t="s">
        <v>2</v>
      </c>
    </row>
    <row r="14" spans="1:8" x14ac:dyDescent="0.35">
      <c r="A14" s="19">
        <v>1</v>
      </c>
      <c r="B14" s="7" t="s">
        <v>4</v>
      </c>
      <c r="C14" s="7">
        <v>0</v>
      </c>
      <c r="D14" s="20" t="s">
        <v>3</v>
      </c>
    </row>
    <row r="15" spans="1:8" x14ac:dyDescent="0.35">
      <c r="A15" s="19">
        <v>3</v>
      </c>
      <c r="B15" s="7" t="s">
        <v>1</v>
      </c>
      <c r="C15" s="7">
        <v>1</v>
      </c>
      <c r="D15" s="20" t="s">
        <v>2</v>
      </c>
    </row>
    <row r="16" spans="1:8" x14ac:dyDescent="0.35">
      <c r="A16" s="19">
        <v>1</v>
      </c>
      <c r="B16" s="7" t="s">
        <v>1</v>
      </c>
      <c r="C16" s="7">
        <v>1</v>
      </c>
      <c r="D16" s="20" t="s">
        <v>3</v>
      </c>
    </row>
    <row r="17" spans="1:4" x14ac:dyDescent="0.35">
      <c r="A17" s="19">
        <v>1</v>
      </c>
      <c r="B17" s="7" t="s">
        <v>1</v>
      </c>
      <c r="C17" s="7">
        <v>1</v>
      </c>
      <c r="D17" s="20" t="s">
        <v>2</v>
      </c>
    </row>
    <row r="18" spans="1:4" x14ac:dyDescent="0.35">
      <c r="A18" s="19">
        <v>4</v>
      </c>
      <c r="B18" s="7" t="s">
        <v>1</v>
      </c>
      <c r="C18" s="7">
        <v>1</v>
      </c>
      <c r="D18" s="20" t="s">
        <v>2</v>
      </c>
    </row>
    <row r="19" spans="1:4" x14ac:dyDescent="0.35">
      <c r="A19" s="19">
        <v>2</v>
      </c>
      <c r="B19" s="7" t="s">
        <v>1</v>
      </c>
      <c r="C19" s="7">
        <v>0</v>
      </c>
      <c r="D19" s="20" t="s">
        <v>3</v>
      </c>
    </row>
    <row r="20" spans="1:4" x14ac:dyDescent="0.35">
      <c r="A20" s="19">
        <v>3</v>
      </c>
      <c r="B20" s="7" t="s">
        <v>1</v>
      </c>
      <c r="C20" s="7">
        <v>0</v>
      </c>
      <c r="D20" s="20" t="s">
        <v>2</v>
      </c>
    </row>
    <row r="21" spans="1:4" x14ac:dyDescent="0.35">
      <c r="A21" s="19">
        <v>3</v>
      </c>
      <c r="B21" s="7" t="s">
        <v>4</v>
      </c>
      <c r="C21" s="7">
        <v>1</v>
      </c>
      <c r="D21" s="20" t="s">
        <v>2</v>
      </c>
    </row>
    <row r="22" spans="1:4" x14ac:dyDescent="0.35">
      <c r="A22" s="19">
        <v>2</v>
      </c>
      <c r="B22" s="7" t="s">
        <v>4</v>
      </c>
      <c r="C22" s="7">
        <v>0</v>
      </c>
      <c r="D22" s="20" t="s">
        <v>3</v>
      </c>
    </row>
    <row r="23" spans="1:4" x14ac:dyDescent="0.35">
      <c r="A23" s="19">
        <v>3</v>
      </c>
      <c r="B23" s="7" t="s">
        <v>1</v>
      </c>
      <c r="C23" s="7">
        <v>0</v>
      </c>
      <c r="D23" s="20" t="s">
        <v>3</v>
      </c>
    </row>
    <row r="24" spans="1:4" x14ac:dyDescent="0.35">
      <c r="A24" s="19">
        <v>3</v>
      </c>
      <c r="B24" s="7" t="s">
        <v>4</v>
      </c>
      <c r="C24" s="7">
        <v>0</v>
      </c>
      <c r="D24" s="20" t="s">
        <v>2</v>
      </c>
    </row>
    <row r="25" spans="1:4" x14ac:dyDescent="0.35">
      <c r="A25" s="19">
        <v>4</v>
      </c>
      <c r="B25" s="7" t="s">
        <v>1</v>
      </c>
      <c r="C25" s="7">
        <v>0</v>
      </c>
      <c r="D25" s="20" t="s">
        <v>2</v>
      </c>
    </row>
    <row r="26" spans="1:4" x14ac:dyDescent="0.35">
      <c r="A26" s="19">
        <v>1</v>
      </c>
      <c r="B26" s="7" t="s">
        <v>4</v>
      </c>
      <c r="C26" s="7">
        <v>1</v>
      </c>
      <c r="D26" s="20" t="s">
        <v>3</v>
      </c>
    </row>
    <row r="27" spans="1:4" x14ac:dyDescent="0.35">
      <c r="A27" s="19">
        <v>3</v>
      </c>
      <c r="B27" s="7" t="s">
        <v>4</v>
      </c>
      <c r="C27" s="7">
        <v>1</v>
      </c>
      <c r="D27" s="20" t="s">
        <v>2</v>
      </c>
    </row>
    <row r="28" spans="1:4" x14ac:dyDescent="0.35">
      <c r="A28" s="19">
        <v>3</v>
      </c>
      <c r="B28" s="7" t="s">
        <v>1</v>
      </c>
      <c r="C28" s="7">
        <v>0</v>
      </c>
      <c r="D28" s="20" t="s">
        <v>2</v>
      </c>
    </row>
    <row r="29" spans="1:4" x14ac:dyDescent="0.35">
      <c r="A29" s="19">
        <v>3</v>
      </c>
      <c r="B29" s="7" t="s">
        <v>4</v>
      </c>
      <c r="C29" s="7">
        <v>0</v>
      </c>
      <c r="D29" s="20" t="s">
        <v>2</v>
      </c>
    </row>
    <row r="30" spans="1:4" x14ac:dyDescent="0.35">
      <c r="A30" s="19">
        <v>2</v>
      </c>
      <c r="B30" s="7" t="s">
        <v>1</v>
      </c>
      <c r="C30" s="7">
        <v>0</v>
      </c>
      <c r="D30" s="20" t="s">
        <v>3</v>
      </c>
    </row>
    <row r="31" spans="1:4" x14ac:dyDescent="0.35">
      <c r="A31" s="19">
        <v>4</v>
      </c>
      <c r="B31" s="7" t="s">
        <v>1</v>
      </c>
      <c r="C31" s="7">
        <v>1</v>
      </c>
      <c r="D31" s="20" t="s">
        <v>2</v>
      </c>
    </row>
    <row r="32" spans="1:4" x14ac:dyDescent="0.35">
      <c r="A32" s="19">
        <v>4</v>
      </c>
      <c r="B32" s="7" t="s">
        <v>1</v>
      </c>
      <c r="C32" s="7">
        <v>0</v>
      </c>
      <c r="D32" s="20" t="s">
        <v>2</v>
      </c>
    </row>
    <row r="33" spans="1:4" x14ac:dyDescent="0.35">
      <c r="A33" s="19">
        <v>3</v>
      </c>
      <c r="B33" s="7" t="s">
        <v>4</v>
      </c>
      <c r="C33" s="7">
        <v>1</v>
      </c>
      <c r="D33" s="20" t="s">
        <v>2</v>
      </c>
    </row>
    <row r="34" spans="1:4" x14ac:dyDescent="0.35">
      <c r="A34" s="19">
        <v>1</v>
      </c>
      <c r="B34" s="7" t="s">
        <v>1</v>
      </c>
      <c r="C34" s="7">
        <v>1</v>
      </c>
      <c r="D34" s="20" t="s">
        <v>2</v>
      </c>
    </row>
    <row r="35" spans="1:4" x14ac:dyDescent="0.35">
      <c r="A35" s="19">
        <v>4</v>
      </c>
      <c r="B35" s="7" t="s">
        <v>1</v>
      </c>
      <c r="C35" s="7">
        <v>1</v>
      </c>
      <c r="D35" s="20" t="s">
        <v>2</v>
      </c>
    </row>
    <row r="36" spans="1:4" x14ac:dyDescent="0.35">
      <c r="A36" s="19">
        <v>2</v>
      </c>
      <c r="B36" s="7" t="s">
        <v>4</v>
      </c>
      <c r="C36" s="7">
        <v>0</v>
      </c>
      <c r="D36" s="20" t="s">
        <v>2</v>
      </c>
    </row>
    <row r="37" spans="1:4" x14ac:dyDescent="0.35">
      <c r="A37" s="19">
        <v>1</v>
      </c>
      <c r="B37" s="7" t="s">
        <v>4</v>
      </c>
      <c r="C37" s="7">
        <v>0</v>
      </c>
      <c r="D37" s="20" t="s">
        <v>2</v>
      </c>
    </row>
    <row r="38" spans="1:4" x14ac:dyDescent="0.35">
      <c r="A38" s="19">
        <v>3</v>
      </c>
      <c r="B38" s="7" t="s">
        <v>1</v>
      </c>
      <c r="C38" s="7">
        <v>0</v>
      </c>
      <c r="D38" s="20" t="s">
        <v>2</v>
      </c>
    </row>
    <row r="39" spans="1:4" x14ac:dyDescent="0.35">
      <c r="A39" s="19">
        <v>4</v>
      </c>
      <c r="B39" s="7" t="s">
        <v>4</v>
      </c>
      <c r="C39" s="7">
        <v>0</v>
      </c>
      <c r="D39" s="20" t="s">
        <v>2</v>
      </c>
    </row>
    <row r="40" spans="1:4" x14ac:dyDescent="0.35">
      <c r="A40" s="19">
        <v>1</v>
      </c>
      <c r="B40" s="7" t="s">
        <v>1</v>
      </c>
      <c r="C40" s="7">
        <v>1</v>
      </c>
      <c r="D40" s="20" t="s">
        <v>2</v>
      </c>
    </row>
    <row r="41" spans="1:4" x14ac:dyDescent="0.35">
      <c r="A41" s="19">
        <v>3</v>
      </c>
      <c r="B41" s="7" t="s">
        <v>1</v>
      </c>
      <c r="C41" s="7">
        <v>0</v>
      </c>
      <c r="D41" s="20" t="s">
        <v>3</v>
      </c>
    </row>
    <row r="42" spans="1:4" x14ac:dyDescent="0.35">
      <c r="A42" s="19">
        <v>4</v>
      </c>
      <c r="B42" s="7" t="s">
        <v>1</v>
      </c>
      <c r="C42" s="7">
        <v>0</v>
      </c>
      <c r="D42" s="20" t="s">
        <v>2</v>
      </c>
    </row>
    <row r="43" spans="1:4" x14ac:dyDescent="0.35">
      <c r="A43" s="19">
        <v>4</v>
      </c>
      <c r="B43" s="7" t="s">
        <v>4</v>
      </c>
      <c r="C43" s="7">
        <v>0</v>
      </c>
      <c r="D43" s="20" t="s">
        <v>2</v>
      </c>
    </row>
    <row r="44" spans="1:4" x14ac:dyDescent="0.35">
      <c r="A44" s="19">
        <v>1</v>
      </c>
      <c r="B44" s="7" t="s">
        <v>1</v>
      </c>
      <c r="C44" s="7">
        <v>1</v>
      </c>
      <c r="D44" s="20" t="s">
        <v>2</v>
      </c>
    </row>
    <row r="45" spans="1:4" x14ac:dyDescent="0.35">
      <c r="A45" s="19">
        <v>4</v>
      </c>
      <c r="B45" s="7" t="s">
        <v>4</v>
      </c>
      <c r="C45" s="7">
        <v>0</v>
      </c>
      <c r="D45" s="20" t="s">
        <v>2</v>
      </c>
    </row>
    <row r="46" spans="1:4" x14ac:dyDescent="0.35">
      <c r="A46" s="19">
        <v>3</v>
      </c>
      <c r="B46" s="7" t="s">
        <v>1</v>
      </c>
      <c r="C46" s="7">
        <v>1</v>
      </c>
      <c r="D46" s="20" t="s">
        <v>2</v>
      </c>
    </row>
    <row r="47" spans="1:4" x14ac:dyDescent="0.35">
      <c r="A47" s="19">
        <v>4</v>
      </c>
      <c r="B47" s="7" t="s">
        <v>4</v>
      </c>
      <c r="C47" s="7">
        <v>0</v>
      </c>
      <c r="D47" s="20" t="s">
        <v>2</v>
      </c>
    </row>
    <row r="48" spans="1:4" x14ac:dyDescent="0.35">
      <c r="A48" s="19">
        <v>1</v>
      </c>
      <c r="B48" s="7" t="s">
        <v>4</v>
      </c>
      <c r="C48" s="7">
        <v>1</v>
      </c>
      <c r="D48" s="20" t="s">
        <v>3</v>
      </c>
    </row>
    <row r="49" spans="1:10" x14ac:dyDescent="0.35">
      <c r="A49" s="19">
        <v>2</v>
      </c>
      <c r="B49" s="7" t="s">
        <v>4</v>
      </c>
      <c r="C49" s="7">
        <v>1</v>
      </c>
      <c r="D49" s="20" t="s">
        <v>2</v>
      </c>
    </row>
    <row r="50" spans="1:10" x14ac:dyDescent="0.35">
      <c r="A50" s="19">
        <v>3</v>
      </c>
      <c r="B50" s="7" t="s">
        <v>1</v>
      </c>
      <c r="C50" s="7">
        <v>1</v>
      </c>
      <c r="D50" s="20" t="s">
        <v>2</v>
      </c>
    </row>
    <row r="51" spans="1:10" x14ac:dyDescent="0.35">
      <c r="A51" s="24">
        <v>4</v>
      </c>
      <c r="B51" s="25" t="s">
        <v>4</v>
      </c>
      <c r="C51" s="25">
        <v>1</v>
      </c>
      <c r="D51" s="26" t="s">
        <v>2</v>
      </c>
    </row>
    <row r="52" spans="1:10" x14ac:dyDescent="0.35">
      <c r="C52" s="1" t="s">
        <v>8</v>
      </c>
    </row>
    <row r="57" spans="1:10" ht="15.5" x14ac:dyDescent="0.35">
      <c r="A57" s="11" t="s">
        <v>12</v>
      </c>
      <c r="B57" s="12" t="s">
        <v>13</v>
      </c>
      <c r="C57" s="12" t="s">
        <v>14</v>
      </c>
      <c r="D57" s="12" t="s">
        <v>15</v>
      </c>
      <c r="E57" s="12" t="s">
        <v>16</v>
      </c>
      <c r="F57" s="12" t="s">
        <v>17</v>
      </c>
      <c r="G57" s="12" t="s">
        <v>18</v>
      </c>
      <c r="H57" s="12" t="s">
        <v>19</v>
      </c>
      <c r="I57" s="12" t="s">
        <v>20</v>
      </c>
      <c r="J57" s="13" t="s">
        <v>21</v>
      </c>
    </row>
    <row r="58" spans="1:10" x14ac:dyDescent="0.35">
      <c r="A58" s="9">
        <v>1</v>
      </c>
      <c r="B58" s="2" t="s">
        <v>22</v>
      </c>
      <c r="C58" s="3">
        <f>11/50</f>
        <v>0.22</v>
      </c>
      <c r="D58" s="3">
        <f>39/50</f>
        <v>0.78</v>
      </c>
      <c r="E58" s="4" t="s">
        <v>3</v>
      </c>
      <c r="F58" s="3">
        <f>4/11</f>
        <v>0.36363636363636365</v>
      </c>
      <c r="G58" s="5">
        <f>7/39</f>
        <v>0.17948717948717949</v>
      </c>
      <c r="H58" s="3">
        <f>2*C58*D58</f>
        <v>0.34320000000000001</v>
      </c>
      <c r="I58" s="3">
        <f>SUM(ABS(F58-G58),ABS(F59-G59))</f>
        <v>0.36829836829836826</v>
      </c>
      <c r="J58" s="10">
        <f>H58*I58</f>
        <v>0.12639999999999998</v>
      </c>
    </row>
    <row r="59" spans="1:10" x14ac:dyDescent="0.35">
      <c r="A59" s="9"/>
      <c r="B59" s="2"/>
      <c r="C59" s="3"/>
      <c r="D59" s="3"/>
      <c r="E59" s="4" t="s">
        <v>2</v>
      </c>
      <c r="F59" s="6">
        <f>7/11</f>
        <v>0.63636363636363635</v>
      </c>
      <c r="G59" s="4">
        <f>32/39</f>
        <v>0.82051282051282048</v>
      </c>
      <c r="H59" s="3"/>
      <c r="I59" s="3"/>
      <c r="J59" s="10"/>
    </row>
    <row r="60" spans="1:10" x14ac:dyDescent="0.35">
      <c r="A60" s="9"/>
      <c r="B60" s="2" t="s">
        <v>23</v>
      </c>
      <c r="C60" s="3">
        <f>7/50</f>
        <v>0.14000000000000001</v>
      </c>
      <c r="D60" s="3">
        <f>43/50</f>
        <v>0.86</v>
      </c>
      <c r="E60" s="4" t="s">
        <v>3</v>
      </c>
      <c r="F60" s="3">
        <f>4/7</f>
        <v>0.5714285714285714</v>
      </c>
      <c r="G60" s="4">
        <f>7/43</f>
        <v>0.16279069767441862</v>
      </c>
      <c r="H60" s="3">
        <f t="shared" ref="H60:H72" si="0">2*C60*D60</f>
        <v>0.24080000000000001</v>
      </c>
      <c r="I60" s="3">
        <f t="shared" ref="I60:I72" si="1">SUM(ABS(F60-G60),ABS(F61-G61))</f>
        <v>0.81727574750830567</v>
      </c>
      <c r="J60" s="10">
        <f t="shared" ref="J60:J72" si="2">H60*I60</f>
        <v>0.19680000000000003</v>
      </c>
    </row>
    <row r="61" spans="1:10" x14ac:dyDescent="0.35">
      <c r="A61" s="9"/>
      <c r="B61" s="2"/>
      <c r="C61" s="3"/>
      <c r="D61" s="3"/>
      <c r="E61" s="4" t="s">
        <v>2</v>
      </c>
      <c r="F61" s="3">
        <f>3/7</f>
        <v>0.42857142857142855</v>
      </c>
      <c r="G61" s="4">
        <f>36/43</f>
        <v>0.83720930232558144</v>
      </c>
      <c r="H61" s="3"/>
      <c r="I61" s="3"/>
      <c r="J61" s="10"/>
    </row>
    <row r="62" spans="1:10" x14ac:dyDescent="0.35">
      <c r="A62" s="9"/>
      <c r="B62" s="2" t="s">
        <v>24</v>
      </c>
      <c r="C62" s="3">
        <f>17/50</f>
        <v>0.34</v>
      </c>
      <c r="D62" s="3">
        <f>33/50</f>
        <v>0.66</v>
      </c>
      <c r="E62" s="4" t="s">
        <v>3</v>
      </c>
      <c r="F62" s="3">
        <f>3/17</f>
        <v>0.17647058823529413</v>
      </c>
      <c r="G62" s="4">
        <f>8/33</f>
        <v>0.24242424242424243</v>
      </c>
      <c r="H62" s="3">
        <f t="shared" si="0"/>
        <v>0.44880000000000003</v>
      </c>
      <c r="I62" s="3">
        <f t="shared" si="1"/>
        <v>0.13190730837789658</v>
      </c>
      <c r="J62" s="10">
        <f t="shared" si="2"/>
        <v>5.9199999999999989E-2</v>
      </c>
    </row>
    <row r="63" spans="1:10" x14ac:dyDescent="0.35">
      <c r="A63" s="9"/>
      <c r="B63" s="2"/>
      <c r="C63" s="3"/>
      <c r="D63" s="3"/>
      <c r="E63" s="4" t="s">
        <v>2</v>
      </c>
      <c r="F63" s="3">
        <f>14/17</f>
        <v>0.82352941176470584</v>
      </c>
      <c r="G63" s="4">
        <f>25/33</f>
        <v>0.75757575757575757</v>
      </c>
      <c r="H63" s="3"/>
      <c r="I63" s="3"/>
      <c r="J63" s="10"/>
    </row>
    <row r="64" spans="1:10" x14ac:dyDescent="0.35">
      <c r="A64" s="9"/>
      <c r="B64" s="2" t="s">
        <v>25</v>
      </c>
      <c r="C64" s="3">
        <f>15/50</f>
        <v>0.3</v>
      </c>
      <c r="D64" s="3">
        <f>35/50</f>
        <v>0.7</v>
      </c>
      <c r="E64" s="4" t="s">
        <v>3</v>
      </c>
      <c r="F64" s="3">
        <f>0/15</f>
        <v>0</v>
      </c>
      <c r="G64" s="4">
        <f>11/35</f>
        <v>0.31428571428571428</v>
      </c>
      <c r="H64" s="3">
        <f t="shared" si="0"/>
        <v>0.42</v>
      </c>
      <c r="I64" s="3">
        <f t="shared" si="1"/>
        <v>0.62857142857142856</v>
      </c>
      <c r="J64" s="10">
        <f t="shared" si="2"/>
        <v>0.26400000000000001</v>
      </c>
    </row>
    <row r="65" spans="1:10" x14ac:dyDescent="0.35">
      <c r="A65" s="9"/>
      <c r="B65" s="2"/>
      <c r="C65" s="3"/>
      <c r="D65" s="3"/>
      <c r="E65" s="4" t="s">
        <v>2</v>
      </c>
      <c r="F65" s="3">
        <f>15/15</f>
        <v>1</v>
      </c>
      <c r="G65" s="4">
        <f>24/35</f>
        <v>0.68571428571428572</v>
      </c>
      <c r="H65" s="3"/>
      <c r="I65" s="3"/>
      <c r="J65" s="10"/>
    </row>
    <row r="66" spans="1:10" x14ac:dyDescent="0.35">
      <c r="A66" s="9"/>
      <c r="B66" s="2" t="s">
        <v>26</v>
      </c>
      <c r="C66" s="3">
        <f>29/50</f>
        <v>0.57999999999999996</v>
      </c>
      <c r="D66" s="3">
        <f>21/50</f>
        <v>0.42</v>
      </c>
      <c r="E66" s="4" t="s">
        <v>3</v>
      </c>
      <c r="F66" s="3">
        <f>7/29</f>
        <v>0.2413793103448276</v>
      </c>
      <c r="G66" s="4">
        <f>4/21</f>
        <v>0.19047619047619047</v>
      </c>
      <c r="H66" s="3">
        <f t="shared" si="0"/>
        <v>0.48719999999999997</v>
      </c>
      <c r="I66" s="3">
        <f t="shared" si="1"/>
        <v>0.10180623973727429</v>
      </c>
      <c r="J66" s="10">
        <f t="shared" si="2"/>
        <v>4.9600000000000033E-2</v>
      </c>
    </row>
    <row r="67" spans="1:10" x14ac:dyDescent="0.35">
      <c r="A67" s="9"/>
      <c r="B67" s="2"/>
      <c r="C67" s="3"/>
      <c r="D67" s="3"/>
      <c r="E67" s="4" t="s">
        <v>2</v>
      </c>
      <c r="F67" s="3">
        <f>22/29</f>
        <v>0.75862068965517238</v>
      </c>
      <c r="G67" s="4">
        <f>17/21</f>
        <v>0.80952380952380953</v>
      </c>
      <c r="H67" s="3"/>
      <c r="I67" s="3"/>
      <c r="J67" s="10"/>
    </row>
    <row r="68" spans="1:10" x14ac:dyDescent="0.35">
      <c r="A68" s="9"/>
      <c r="B68" s="2" t="s">
        <v>27</v>
      </c>
      <c r="C68" s="3">
        <f>21/50</f>
        <v>0.42</v>
      </c>
      <c r="D68" s="3">
        <f>29/50</f>
        <v>0.57999999999999996</v>
      </c>
      <c r="E68" s="4" t="s">
        <v>3</v>
      </c>
      <c r="F68" s="3">
        <f>4/21</f>
        <v>0.19047619047619047</v>
      </c>
      <c r="G68" s="4">
        <f>7/29</f>
        <v>0.2413793103448276</v>
      </c>
      <c r="H68" s="3">
        <f t="shared" si="0"/>
        <v>0.48719999999999997</v>
      </c>
      <c r="I68" s="3">
        <f t="shared" si="1"/>
        <v>0.10180623973727429</v>
      </c>
      <c r="J68" s="10">
        <f t="shared" si="2"/>
        <v>4.9600000000000033E-2</v>
      </c>
    </row>
    <row r="69" spans="1:10" x14ac:dyDescent="0.35">
      <c r="A69" s="9"/>
      <c r="B69" s="2"/>
      <c r="C69" s="3"/>
      <c r="D69" s="3"/>
      <c r="E69" s="4" t="s">
        <v>2</v>
      </c>
      <c r="F69" s="3">
        <f>17/21</f>
        <v>0.80952380952380953</v>
      </c>
      <c r="G69" s="4">
        <f>22/29</f>
        <v>0.75862068965517238</v>
      </c>
      <c r="H69" s="3"/>
      <c r="I69" s="3"/>
      <c r="J69" s="10"/>
    </row>
    <row r="70" spans="1:10" x14ac:dyDescent="0.35">
      <c r="A70" s="9"/>
      <c r="B70" s="2" t="s">
        <v>28</v>
      </c>
      <c r="C70" s="3">
        <f>25/50</f>
        <v>0.5</v>
      </c>
      <c r="D70" s="3">
        <f>25/50</f>
        <v>0.5</v>
      </c>
      <c r="E70" s="4" t="s">
        <v>3</v>
      </c>
      <c r="F70" s="3">
        <f>8/25</f>
        <v>0.32</v>
      </c>
      <c r="G70" s="4">
        <f>3/25</f>
        <v>0.12</v>
      </c>
      <c r="H70" s="3">
        <f t="shared" si="0"/>
        <v>0.5</v>
      </c>
      <c r="I70" s="3">
        <f t="shared" si="1"/>
        <v>0.39999999999999997</v>
      </c>
      <c r="J70" s="10">
        <f t="shared" si="2"/>
        <v>0.19999999999999998</v>
      </c>
    </row>
    <row r="71" spans="1:10" x14ac:dyDescent="0.35">
      <c r="A71" s="9"/>
      <c r="B71" s="2"/>
      <c r="C71" s="3"/>
      <c r="D71" s="3"/>
      <c r="E71" s="4" t="s">
        <v>2</v>
      </c>
      <c r="F71" s="3">
        <f>17/25</f>
        <v>0.68</v>
      </c>
      <c r="G71" s="4">
        <f>22/25</f>
        <v>0.88</v>
      </c>
      <c r="H71" s="3"/>
      <c r="I71" s="3"/>
      <c r="J71" s="10"/>
    </row>
    <row r="72" spans="1:10" x14ac:dyDescent="0.35">
      <c r="A72" s="9"/>
      <c r="B72" s="2" t="s">
        <v>29</v>
      </c>
      <c r="C72" s="3">
        <f>25/50</f>
        <v>0.5</v>
      </c>
      <c r="D72" s="3">
        <f>25/50</f>
        <v>0.5</v>
      </c>
      <c r="E72" s="4" t="s">
        <v>3</v>
      </c>
      <c r="F72" s="3">
        <f>3/25</f>
        <v>0.12</v>
      </c>
      <c r="G72" s="4">
        <f>8/25</f>
        <v>0.32</v>
      </c>
      <c r="H72" s="3">
        <f t="shared" si="0"/>
        <v>0.5</v>
      </c>
      <c r="I72" s="3">
        <f t="shared" si="1"/>
        <v>0.39999999999999997</v>
      </c>
      <c r="J72" s="10">
        <f t="shared" si="2"/>
        <v>0.19999999999999998</v>
      </c>
    </row>
    <row r="73" spans="1:10" x14ac:dyDescent="0.35">
      <c r="A73" s="14"/>
      <c r="B73" s="15"/>
      <c r="C73" s="16"/>
      <c r="D73" s="16"/>
      <c r="E73" s="17" t="s">
        <v>2</v>
      </c>
      <c r="F73" s="16">
        <f>22/25</f>
        <v>0.88</v>
      </c>
      <c r="G73" s="17">
        <f>17/25</f>
        <v>0.68</v>
      </c>
      <c r="H73" s="16"/>
      <c r="I73" s="16"/>
      <c r="J73" s="18"/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Khasha</dc:creator>
  <cp:lastModifiedBy>Manan Bhatt</cp:lastModifiedBy>
  <dcterms:created xsi:type="dcterms:W3CDTF">2018-10-21T13:18:13Z</dcterms:created>
  <dcterms:modified xsi:type="dcterms:W3CDTF">2020-03-31T23:29:38Z</dcterms:modified>
</cp:coreProperties>
</file>