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91898\Desktop\7AM_Task\"/>
    </mc:Choice>
  </mc:AlternateContent>
  <xr:revisionPtr revIDLastSave="0" documentId="13_ncr:1_{495A88E1-88A8-4026-BB35-10C547A905A4}" xr6:coauthVersionLast="47" xr6:coauthVersionMax="47" xr10:uidLastSave="{00000000-0000-0000-0000-000000000000}"/>
  <bookViews>
    <workbookView xWindow="-110" yWindow="-110" windowWidth="19420" windowHeight="11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89" i="1" l="1"/>
  <c r="K89" i="1"/>
  <c r="H89" i="1"/>
  <c r="F89" i="1"/>
  <c r="L88" i="1"/>
  <c r="K88" i="1"/>
  <c r="H88" i="1"/>
  <c r="F88" i="1"/>
  <c r="L87" i="1"/>
  <c r="K87" i="1"/>
  <c r="H87" i="1"/>
  <c r="F87" i="1"/>
  <c r="L86" i="1"/>
  <c r="L90" i="1" s="1"/>
  <c r="K86" i="1"/>
  <c r="H86" i="1"/>
  <c r="F86" i="1"/>
  <c r="L83" i="1"/>
  <c r="K83" i="1"/>
  <c r="H83" i="1"/>
  <c r="F83" i="1"/>
  <c r="L82" i="1"/>
  <c r="K82" i="1"/>
  <c r="H82" i="1"/>
  <c r="F82" i="1"/>
  <c r="L81" i="1"/>
  <c r="K81" i="1"/>
  <c r="H81" i="1"/>
  <c r="F81" i="1"/>
  <c r="L80" i="1"/>
  <c r="K80" i="1"/>
  <c r="H80" i="1"/>
  <c r="F80" i="1"/>
  <c r="L76" i="1"/>
  <c r="K76" i="1"/>
  <c r="H76" i="1"/>
  <c r="F76" i="1"/>
  <c r="L75" i="1"/>
  <c r="K75" i="1"/>
  <c r="H75" i="1"/>
  <c r="F75" i="1"/>
  <c r="L74" i="1"/>
  <c r="K74" i="1"/>
  <c r="H74" i="1"/>
  <c r="F74" i="1"/>
  <c r="L73" i="1"/>
  <c r="K73" i="1"/>
  <c r="H73" i="1"/>
  <c r="F73" i="1"/>
  <c r="L72" i="1"/>
  <c r="K72" i="1"/>
  <c r="H72" i="1"/>
  <c r="F72" i="1"/>
  <c r="L71" i="1"/>
  <c r="K71" i="1"/>
  <c r="H71" i="1"/>
  <c r="F71" i="1"/>
  <c r="L70" i="1"/>
  <c r="K70" i="1"/>
  <c r="H70" i="1"/>
  <c r="F70" i="1"/>
  <c r="L67" i="1"/>
  <c r="K67" i="1"/>
  <c r="H67" i="1"/>
  <c r="F67" i="1"/>
  <c r="L66" i="1"/>
  <c r="K66" i="1"/>
  <c r="H66" i="1"/>
  <c r="F66" i="1"/>
  <c r="L64" i="1"/>
  <c r="K64" i="1"/>
  <c r="H64" i="1"/>
  <c r="F64" i="1"/>
  <c r="L63" i="1"/>
  <c r="K63" i="1"/>
  <c r="H63" i="1"/>
  <c r="F63" i="1"/>
  <c r="L58" i="1"/>
  <c r="K58" i="1"/>
  <c r="H58" i="1"/>
  <c r="F58" i="1"/>
  <c r="L57" i="1"/>
  <c r="K57" i="1"/>
  <c r="H57" i="1"/>
  <c r="F57" i="1"/>
  <c r="L55" i="1"/>
  <c r="K55" i="1"/>
  <c r="H55" i="1"/>
  <c r="F55" i="1"/>
  <c r="L54" i="1"/>
  <c r="K54" i="1"/>
  <c r="H54" i="1"/>
  <c r="F54" i="1"/>
  <c r="L48" i="1"/>
  <c r="K48" i="1"/>
  <c r="H48" i="1"/>
  <c r="F48" i="1"/>
  <c r="L47" i="1"/>
  <c r="K47" i="1"/>
  <c r="H47" i="1"/>
  <c r="F47" i="1"/>
  <c r="L41" i="1"/>
  <c r="K41" i="1"/>
  <c r="H41" i="1"/>
  <c r="F41" i="1"/>
  <c r="L40" i="1"/>
  <c r="K40" i="1"/>
  <c r="H40" i="1"/>
  <c r="F40" i="1"/>
  <c r="L39" i="1"/>
  <c r="K39" i="1"/>
  <c r="H39" i="1"/>
  <c r="F39" i="1"/>
  <c r="F42" i="1" s="1"/>
  <c r="L38" i="1"/>
  <c r="K38" i="1"/>
  <c r="H38" i="1"/>
  <c r="F38" i="1"/>
  <c r="L35" i="1"/>
  <c r="K35" i="1"/>
  <c r="H35" i="1"/>
  <c r="F35" i="1"/>
  <c r="L34" i="1"/>
  <c r="K34" i="1"/>
  <c r="H34" i="1"/>
  <c r="F34" i="1"/>
  <c r="L33" i="1"/>
  <c r="K33" i="1"/>
  <c r="H33" i="1"/>
  <c r="F33" i="1"/>
  <c r="L32" i="1"/>
  <c r="K32" i="1"/>
  <c r="H32" i="1"/>
  <c r="F32" i="1"/>
  <c r="L31" i="1"/>
  <c r="K31" i="1"/>
  <c r="H31" i="1"/>
  <c r="F31" i="1"/>
  <c r="L29" i="1"/>
  <c r="K29" i="1"/>
  <c r="H29" i="1"/>
  <c r="F29" i="1"/>
  <c r="L28" i="1"/>
  <c r="K28" i="1"/>
  <c r="H28" i="1"/>
  <c r="F28" i="1"/>
  <c r="L27" i="1"/>
  <c r="K27" i="1"/>
  <c r="H27" i="1"/>
  <c r="F27" i="1"/>
  <c r="L26" i="1"/>
  <c r="K26" i="1"/>
  <c r="H26" i="1"/>
  <c r="F26" i="1"/>
  <c r="L25" i="1"/>
  <c r="K25" i="1"/>
  <c r="H25" i="1"/>
  <c r="F25" i="1"/>
  <c r="L24" i="1"/>
  <c r="K24" i="1"/>
  <c r="H24" i="1"/>
  <c r="F24" i="1"/>
  <c r="L23" i="1"/>
  <c r="K23" i="1"/>
  <c r="H23" i="1"/>
  <c r="F23" i="1"/>
  <c r="L22" i="1"/>
  <c r="K22" i="1"/>
  <c r="H22" i="1"/>
  <c r="F22" i="1"/>
  <c r="L21" i="1"/>
  <c r="K21" i="1"/>
  <c r="H21" i="1"/>
  <c r="F21" i="1"/>
  <c r="L20" i="1"/>
  <c r="K20" i="1"/>
  <c r="H20" i="1"/>
  <c r="F20" i="1"/>
  <c r="L18" i="1"/>
  <c r="K18" i="1"/>
  <c r="H18" i="1"/>
  <c r="F18" i="1"/>
  <c r="L16" i="1"/>
  <c r="K16" i="1"/>
  <c r="H16" i="1"/>
  <c r="F16" i="1"/>
  <c r="L14" i="1"/>
  <c r="K14" i="1"/>
  <c r="H14" i="1"/>
  <c r="F14" i="1"/>
  <c r="L13" i="1"/>
  <c r="K13" i="1"/>
  <c r="H13" i="1"/>
  <c r="F13" i="1"/>
  <c r="L12" i="1"/>
  <c r="K12" i="1"/>
  <c r="H12" i="1"/>
  <c r="F12" i="1"/>
  <c r="L11" i="1"/>
  <c r="K11" i="1"/>
  <c r="H11" i="1"/>
  <c r="F11" i="1"/>
  <c r="L10" i="1"/>
  <c r="K10" i="1"/>
  <c r="H10" i="1"/>
  <c r="F10" i="1"/>
  <c r="L8" i="1"/>
  <c r="K8" i="1"/>
  <c r="H8" i="1"/>
  <c r="F8" i="1"/>
  <c r="L7" i="1"/>
  <c r="K7" i="1"/>
  <c r="H7" i="1"/>
  <c r="F7" i="1"/>
  <c r="L6" i="1"/>
  <c r="K6" i="1"/>
  <c r="H6" i="1"/>
  <c r="F6" i="1"/>
  <c r="L5" i="1"/>
  <c r="K5" i="1"/>
  <c r="H5" i="1"/>
  <c r="F5" i="1"/>
  <c r="H90" i="1" l="1"/>
  <c r="M55" i="1"/>
  <c r="M8" i="1"/>
  <c r="M24" i="1"/>
  <c r="M26" i="1"/>
  <c r="M31" i="1"/>
  <c r="M33" i="1"/>
  <c r="M35" i="1"/>
  <c r="M39" i="1"/>
  <c r="M75" i="1"/>
  <c r="M80" i="1"/>
  <c r="M88" i="1"/>
  <c r="M23" i="1"/>
  <c r="M32" i="1"/>
  <c r="M47" i="1"/>
  <c r="M54" i="1"/>
  <c r="M57" i="1"/>
  <c r="M63" i="1"/>
  <c r="M66" i="1"/>
  <c r="M70" i="1"/>
  <c r="M72" i="1"/>
  <c r="M74" i="1"/>
  <c r="M76" i="1"/>
  <c r="M41" i="1"/>
  <c r="M5" i="1"/>
  <c r="M7" i="1"/>
  <c r="M12" i="1"/>
  <c r="M71" i="1"/>
  <c r="F84" i="1"/>
  <c r="M21" i="1"/>
  <c r="M25" i="1"/>
  <c r="M29" i="1"/>
  <c r="M13" i="1"/>
  <c r="M16" i="1"/>
  <c r="M22" i="1"/>
  <c r="L42" i="1"/>
  <c r="M20" i="1"/>
  <c r="M28" i="1"/>
  <c r="L36" i="1"/>
  <c r="M10" i="1"/>
  <c r="M14" i="1"/>
  <c r="M18" i="1"/>
  <c r="M81" i="1"/>
  <c r="M83" i="1"/>
  <c r="K84" i="1"/>
  <c r="K36" i="1"/>
  <c r="M27" i="1"/>
  <c r="M48" i="1"/>
  <c r="M87" i="1"/>
  <c r="M89" i="1"/>
  <c r="F36" i="1"/>
  <c r="M82" i="1"/>
  <c r="L84" i="1"/>
  <c r="M86" i="1"/>
  <c r="M6" i="1"/>
  <c r="M11" i="1"/>
  <c r="M34" i="1"/>
  <c r="H42" i="1"/>
  <c r="H84" i="1"/>
  <c r="K90" i="1"/>
  <c r="K42" i="1"/>
  <c r="M40" i="1"/>
  <c r="M64" i="1"/>
  <c r="M67" i="1"/>
  <c r="M73" i="1"/>
  <c r="F90" i="1"/>
  <c r="M38" i="1"/>
  <c r="H36" i="1"/>
  <c r="M58" i="1"/>
  <c r="M42" i="1" l="1"/>
  <c r="M36" i="1"/>
  <c r="M90" i="1"/>
  <c r="M84" i="1"/>
</calcChain>
</file>

<file path=xl/sharedStrings.xml><?xml version="1.0" encoding="utf-8"?>
<sst xmlns="http://schemas.openxmlformats.org/spreadsheetml/2006/main" count="204" uniqueCount="138">
  <si>
    <t>TOTAL</t>
  </si>
  <si>
    <t>M</t>
  </si>
  <si>
    <t>NO</t>
  </si>
  <si>
    <t>Pressure Gauge, Bourdon Type, 100 mm Dial and ½" NPT Bottom Connection</t>
  </si>
  <si>
    <t>TON</t>
  </si>
  <si>
    <t>v</t>
  </si>
  <si>
    <t>Fire Alarm Panel</t>
  </si>
  <si>
    <t>1A</t>
  </si>
  <si>
    <r>
      <t xml:space="preserve">Main Fire Alarm Panel (4 LOOP)
</t>
    </r>
    <r>
      <rPr>
        <sz val="11"/>
        <rFont val="Arial"/>
        <family val="2"/>
      </rPr>
      <t>Supply, Installation, Testing &amp; Commissioning of Addressable Fire Alarm Control Panel having min 250 devices Loop capacity.Minimum 600 character blue LCD with backlight illumination display and TCP/IP communication. Panel Shall integrate with Control, Monitor, Relay modules, Duct Detectors, Beam Detectors. Panel should have 30Min battery backup in Alarm condition &amp; 24hrs in normal condition.</t>
    </r>
  </si>
  <si>
    <t>Nos.</t>
  </si>
  <si>
    <t>1B</t>
  </si>
  <si>
    <r>
      <t xml:space="preserve">Main Fire Alarm Panel (2 LOOP)
</t>
    </r>
    <r>
      <rPr>
        <sz val="11"/>
        <rFont val="Arial"/>
        <family val="2"/>
      </rPr>
      <t>Supply, Installation, Testing &amp; Commissioning of Addressable Fire Alarm Control Panel having min 250 devices Loop capacity.Minimum 600 character blue LCD with backlight illumination display and TCP/IP communication. Panel Shall integrate with Control, Monitor, Relay modules, Duct Detectors, Beam Detectors. Panel should have 30Min battery backup in Alarm condition &amp; 24hrs in normal condition.</t>
    </r>
  </si>
  <si>
    <t>1C</t>
  </si>
  <si>
    <r>
      <t xml:space="preserve">Main Fire Alarm Panel (1 LOOP)
</t>
    </r>
    <r>
      <rPr>
        <sz val="11"/>
        <rFont val="Arial"/>
        <family val="2"/>
      </rPr>
      <t>Supply, Installation, Testing &amp; Commissioning of Addressable Fire Alarm Control Panel having min 250 devices Loop capacity.Minimum 600 character blue LCD with backlight illumination display and TCP/IP communication. Panel Shall integrate with Control, Monitor, Relay modules, Duct Detectors, Beam Detectors. Panel should have 30Min battery backup in Alarm condition &amp; 24hrs in normal condition.</t>
    </r>
  </si>
  <si>
    <t>1D</t>
  </si>
  <si>
    <r>
      <t xml:space="preserve">LCD Repeater Panel 
</t>
    </r>
    <r>
      <rPr>
        <sz val="11"/>
        <rFont val="Arial"/>
        <family val="2"/>
      </rPr>
      <t>Supply, Installation, Testing &amp; Commissioning of repeater panel, 640 characters; The LCD shall display all events/detectors, device status of complete systems in the network.</t>
    </r>
  </si>
  <si>
    <t>Detectors</t>
  </si>
  <si>
    <t>2A</t>
  </si>
  <si>
    <r>
      <t xml:space="preserve">Addressable Multi Sensor Detector
</t>
    </r>
    <r>
      <rPr>
        <sz val="11"/>
        <rFont val="Arial"/>
        <family val="2"/>
      </rPr>
      <t>Supply, Installation, Testing &amp; Commissioning of Addressable Multisensor detector with LED, Detector base &amp; necessary accessories to mount the detector like JB,cable glands etc.</t>
    </r>
  </si>
  <si>
    <t>Nos</t>
  </si>
  <si>
    <t>2B</t>
  </si>
  <si>
    <r>
      <t xml:space="preserve">Beam Detector with reflector
</t>
    </r>
    <r>
      <rPr>
        <sz val="11"/>
        <rFont val="Arial"/>
        <family val="2"/>
      </rPr>
      <t>Supply, Installation, Testing &amp; commissioning of Beam detector with all required mounting accessories. Having the coverage distance ranging from 5m to 100m.  The transmitter and receiver shall be combined in a single housing. 10 to 32VDC power source.  Detector shall communicate 3 danger levels for differentiated alarm activation on the controller as well individual relay output to interface with FAS Panel. Detector should quote along with necessary mounting accessories like JB, Cable Glands.</t>
    </r>
  </si>
  <si>
    <t>2C</t>
  </si>
  <si>
    <t>Beam Detector Controller</t>
  </si>
  <si>
    <t>2D</t>
  </si>
  <si>
    <r>
      <t xml:space="preserve">Optical Smoke Imaging Detector (OSID)
</t>
    </r>
    <r>
      <rPr>
        <sz val="11"/>
        <rFont val="Arial"/>
        <family val="2"/>
      </rPr>
      <t>Supply, Installation, Testing &amp; commissioning of OSID detector worked on UV &amp; IR rays with all required mounting accessories. Having the coverage distance ranging from 5m to 100m.  The transmitter and receiver shall be combined in a single housing. 10 to 32VDC power source.  Detector shall communicate 3 danger levels for differentiated alarm activation on the controller as well individual relay output to interface with FAS Panel. Detector should quote along with necessary mounting accessories like JB, Cable Glands.</t>
    </r>
  </si>
  <si>
    <t>QRO</t>
  </si>
  <si>
    <t>2E</t>
  </si>
  <si>
    <r>
      <t xml:space="preserve">Heat Detector (Rate of Rise)
</t>
    </r>
    <r>
      <rPr>
        <sz val="11"/>
        <rFont val="Arial"/>
        <family val="2"/>
      </rPr>
      <t xml:space="preserve">Supply, Installation, Testing &amp; Commissioning of Addressable Heat detector with LED, Detector base &amp; necessary accessories to mount the detector like JB,cable glands etc. </t>
    </r>
  </si>
  <si>
    <t>Alarm Initiating  Devices</t>
  </si>
  <si>
    <t>3A</t>
  </si>
  <si>
    <r>
      <t xml:space="preserve">Indoor Manual Call Point
</t>
    </r>
    <r>
      <rPr>
        <sz val="11"/>
        <rFont val="Arial"/>
        <family val="2"/>
      </rPr>
      <t>Supply, Installation,Testing &amp; Commissioning of  Addressable Manual call point (MCP Dual Action type). Semi-Flush or Surface mounting with necessary accessories and Cable Glands.</t>
    </r>
  </si>
  <si>
    <t xml:space="preserve">Audio &amp; Visual Notification Device </t>
  </si>
  <si>
    <t>4A</t>
  </si>
  <si>
    <t>Indoor Hooter cum Strobe
Supply, Installation, Testing &amp; Commissioning of  of FM Approved Strobe cum Sounder. Sounder output up to 98DB and Lights with 110 cd. Unit should quote along with Power Supply &amp;  necessary mounting accessories like JB, Cable Glands.</t>
  </si>
  <si>
    <t>Modules</t>
  </si>
  <si>
    <t>5A</t>
  </si>
  <si>
    <t xml:space="preserve">Control Module (For Hooters)
Supply,Installation,Testing &amp; Commissioning of  Listed Addressable  Control Module  with necessary accessories. </t>
  </si>
  <si>
    <t>5B</t>
  </si>
  <si>
    <t>Control Relay Module for 3rd Party Integration
Supply,Installation,Testing &amp; Commissioning of  Listed Addressable  Control Module  with necessary accessories.</t>
  </si>
  <si>
    <t>5C</t>
  </si>
  <si>
    <t>Monitor Module (For Conventional Detectors)
Supply,Installation,Testing &amp; Commissioning of Addressable  Monitor Module with necessary accessories.</t>
  </si>
  <si>
    <t>5D</t>
  </si>
  <si>
    <t>Monitor Module (For Fire doors feedback signal)
Supply,Installation,Testing &amp; Commissioning of Addressable  Monitor Module with necessary accessories.</t>
  </si>
  <si>
    <t>5E</t>
  </si>
  <si>
    <t>Relay Module for Future interface with any AHU, Damper if any</t>
  </si>
  <si>
    <t>5F</t>
  </si>
  <si>
    <t>Input Module for pumproom feedback signal</t>
  </si>
  <si>
    <t>5G</t>
  </si>
  <si>
    <t>Limit switch for fire doors</t>
  </si>
  <si>
    <t>5H</t>
  </si>
  <si>
    <t>Fault Isolator Module
Supply,Installation,Testing &amp; Commissioning of Addressable Fault Isolator Module with necessary accessories.</t>
  </si>
  <si>
    <t>5I</t>
  </si>
  <si>
    <t xml:space="preserve">Response Indicator
Supply,Installation,Testing &amp; Commissioning of Response Indicators </t>
  </si>
  <si>
    <t>5J</t>
  </si>
  <si>
    <t>Power Supply Unit 
Supply &amp; Installation, Testing &amp; Commissioning of 24 Vdc Power supply for the Beam Detector with suitable enclosure &amp; required accessories for mounting.</t>
  </si>
  <si>
    <t>Cables and accessories</t>
  </si>
  <si>
    <t>6A</t>
  </si>
  <si>
    <t>2Cx1.5 mm2, Armoured Cable
Supply &amp; laying  of  2C x 1.5 mm2, Stranded Copper conductor, PVC screened FRLS insulated, Shielded, Armoured Cable, GI saddle spacers every 0.3 mtr , complete termination &amp;  Ferruling (Color should be RED)</t>
  </si>
  <si>
    <t>Mtr</t>
  </si>
  <si>
    <t>6B</t>
  </si>
  <si>
    <t>Fiber optic convertor</t>
  </si>
  <si>
    <t>6C</t>
  </si>
  <si>
    <t>Fiber optics Cable with accessories</t>
  </si>
  <si>
    <t>6D</t>
  </si>
  <si>
    <t>25 MM METAL CONDUIT
Supply &amp; laying  of  25mm metal conduit with all required mounting accessories.</t>
  </si>
  <si>
    <t>6E</t>
  </si>
  <si>
    <t>50MM x 40MM Perforated Cable Tray:
Supply &amp; laying  of  2mm thick perforated cable tray with cover and with all required mounting accessories</t>
  </si>
  <si>
    <t>Total Amount</t>
  </si>
  <si>
    <t>vi</t>
  </si>
  <si>
    <t>PORTABLE FIRE EXTINGUISHERS</t>
  </si>
  <si>
    <r>
      <t>CO</t>
    </r>
    <r>
      <rPr>
        <vertAlign val="subscript"/>
        <sz val="10"/>
        <rFont val="Arial"/>
        <family val="2"/>
      </rPr>
      <t>2</t>
    </r>
    <r>
      <rPr>
        <sz val="10"/>
        <rFont val="Arial"/>
        <family val="2"/>
      </rPr>
      <t xml:space="preserve"> type Fire Extinguisher 4.5 Kg Capacity made from brand new PESO/CCOE approved seamless steel cylinder as per IS:7285 fitted with discharge hose and horn with wheel type valve and initial charge as per 15683:2018 bearing ISI Mark.</t>
    </r>
  </si>
  <si>
    <t>ABC Dry Powder (MAP 50%) Stored Pressure type Fire Extinguisher    4 Kg Capacity with Hose &amp; Nozzle, BIS Approved for fighting ABC Class of Fire. The Extinguisher will be manufactured strictly as per IS:15683:2018 bearing ISI Mark.</t>
  </si>
  <si>
    <t>Mechanical Foam Stored Pressure, Portable Type Fire Extinguisher 9 Litres Capacity fitted with controllable discharge mechanism with EPDM hose &amp; air aspirated nozzle, CE marked valve with in-built NRV &amp; safety release provision and AFFF (3%) Agent. External pure polyester powder coated (UV resistant) and internal plastic lining. The extinguisher is manufactured as per IS:15683:2018 bearing ISI &amp; CE Mark.</t>
  </si>
  <si>
    <r>
      <t>Mechanical Foam type Fire Extinguisher 45 Litres Capacity fitted with brass forged cap, MS neck ring, syphon tube, CO</t>
    </r>
    <r>
      <rPr>
        <vertAlign val="subscript"/>
        <sz val="10"/>
        <rFont val="Arial"/>
        <family val="2"/>
      </rPr>
      <t>2</t>
    </r>
    <r>
      <rPr>
        <sz val="10"/>
        <rFont val="Arial"/>
        <family val="2"/>
      </rPr>
      <t xml:space="preserve"> Gas Cartridge 300 gms as per IS:4947 and AFFF (6%) Agent. Extinguisher is phosphated and epoxy powder coated internally and externally and externally epoxy powder coated as per IS:5 Shade No. 538. The Extinguisher is manufactured as per IS:16018:2012 bearing ISI Mark.</t>
    </r>
  </si>
  <si>
    <t>vii</t>
  </si>
  <si>
    <t xml:space="preserve">ELECTRICAL </t>
  </si>
  <si>
    <t xml:space="preserve">DESIGN, MANUFACTURE, PACKING, FORWARDING, TRANSPORTATION AND DELIVERY AT SITE, UNLOADING, STORAGE AT SITE, SHIFTING FROM THE PLACE OF STORAGE TO INSTALLATION PLACE, UNPACKING, INSTALLATION WITH ALL FITTINGS AND ACCESSORIES, TESTING &amp; COMMISSIONING, GETTING APPROVALS FROM ALL STATUTORY AUTHORITIES TO CARRY OUT ELECTRICAL WORK OF FIRE FIGHTING SYSTEM. BREAK UP GIVEN BELOW IS FOR REFERENCE/BILLING PURPOSE ONLY. </t>
  </si>
  <si>
    <t>BREAK UP OF 'A' ABOVE</t>
  </si>
  <si>
    <t>LT SWITCHGEAR PANELS</t>
  </si>
  <si>
    <t xml:space="preserve">FIRE PANEL (MCC PANEL): 415V, 50Hz, short circuit rating 16kA/1Sec, indoor type, floor mounted, single front type, metal enclosed design, compartmentalised construction with copper busbars, form - 4A, IP-52, top cable entry with fixed type, TPN MCCB as incomer and TP/TPN MCCB/MPCB outgoing modules with DOL &amp; Star Delta Starters, associated annunciations/indications/push buttons &amp; other components/accessories. TYPE-2 coordination shall be ensured for all motor feeders.   </t>
  </si>
  <si>
    <t>Automatic Diesel Engine Control Panel for Standby Pump with built-in Battery Charger</t>
  </si>
  <si>
    <t>LT POWER / CONTROL CABLES</t>
  </si>
  <si>
    <t>1100 Voltage grade, Multistranded Aluminium/Copper Conductor, XLPE insulated, inner &amp; outer extruded, inner and outer PVC sheathed, galvanised steel flat strip/round wire armoured power/control cables of following sizes to be laid overhead inside cable trays from Fire Hydrant Panel to equipments. Miscellaneous items such as clamp, cleat cable tags etc. as well as cable trays with necessary supports are included in the scope. Removal of empty drums as instructed by client is included in the scope.</t>
  </si>
  <si>
    <t>Power Cables from Fire Panel to Main Fire Water Pump 
(With Star Delta Starters)</t>
  </si>
  <si>
    <t>Power Cables from Fire Panel to Jockey Pump 
(With DOL Starters)</t>
  </si>
  <si>
    <t>Cable Sizes</t>
  </si>
  <si>
    <t>a)</t>
  </si>
  <si>
    <t xml:space="preserve">3.5 C X 240 sq. mm A2XFY </t>
  </si>
  <si>
    <t>b)</t>
  </si>
  <si>
    <t xml:space="preserve">3 C X 16 sq. mm A2XFY  </t>
  </si>
  <si>
    <t>1100 Voltage grade, Multistranded Copper Conductor, XLPE insulated, inner &amp; outer extruded, inner PVC sheathed &amp; outer FRLS PVC sheathed, galvanised steel round wire armoured control cables of following sizes:</t>
  </si>
  <si>
    <t xml:space="preserve">14 C X 1.5 sq. mm 2XWY  </t>
  </si>
  <si>
    <t xml:space="preserve">2 C X 1.5 sq. mm 2XWY  </t>
  </si>
  <si>
    <t>LT CABLE TERMINATION</t>
  </si>
  <si>
    <r>
      <t>Cable terminations for XLPE insulated, PVC sheathed, 1.1 kV, Armoured Aluminium/Copper Conductor, power/control cables including stripping of cable insulation, supply and fixing of aluminium lugs for aluminium cables and tinned plated copper lugs for copper cables and crimping the same to the conductor, supply and fixing of d</t>
    </r>
    <r>
      <rPr>
        <sz val="10"/>
        <rFont val="Arial"/>
        <family val="2"/>
      </rPr>
      <t xml:space="preserve">ouble compression cable glands for below cable sizes as required. </t>
    </r>
  </si>
  <si>
    <t>1100 Voltage grade, Multistranded Aluminium/Copper Conductor, XLPE insulated, inner and outer PVC sheathed, galvanised steel flat strip/round wire armoured power cables.</t>
  </si>
  <si>
    <t>Cable Terminations</t>
  </si>
  <si>
    <t>CABLE TRAYS</t>
  </si>
  <si>
    <t>Readymade 2500 mm standard length, prefabricated, ladder/perforated  cable tray pregalvanised of following sizes and associated accessories such as coupler plates, tees, elbows etc. 50 mm side flanges for perforated trays &amp; 75 mm side flanges for ladder type cable trays shall be provided on both sides of the tray.</t>
  </si>
  <si>
    <t>300 mm width (Vertical ladder type cable tray with cover)</t>
  </si>
  <si>
    <t>300 mm width (Horizontal ladder type cable tray)</t>
  </si>
  <si>
    <t>c)</t>
  </si>
  <si>
    <t>150 mm width (Vertical perforated type cable tray with cover)</t>
  </si>
  <si>
    <t>d)</t>
  </si>
  <si>
    <t>75 mm width (Vertical perforated type cable tray with cover)</t>
  </si>
  <si>
    <t>e)</t>
  </si>
  <si>
    <t>150 mm width (Horizontal perforated type cable tray)</t>
  </si>
  <si>
    <t>f)</t>
  </si>
  <si>
    <t>75 mm width (Horizontal perforated type cable tray)</t>
  </si>
  <si>
    <t>Cable tray supports, supporting frame for mounting of Swgr. Pnl./Control Panels etc. The supports shall be painted with 2 coats of red oxide primer and 2 coats of aluminium paint. Type of structural items required shall be ISMC 100, ISMC 75, ISA 50x50x6mm, ISA 65x65x6, ISA 40x40x3, MS plate 6mm, MS plate 10 mm or any other size as per requirement.</t>
  </si>
  <si>
    <t>NOTE: The rates shall be inclusive of bends/tees/cable markers etc.</t>
  </si>
  <si>
    <t>EARTHING SYSTEM</t>
  </si>
  <si>
    <t xml:space="preserve">Earthing system including supply, installation, testing and commissioning of G.I earthing strips/wires of following sizes to be laid in cable trays/on wall including jointing by welding, connecting to equipment, painting to welded portions by black bitumen paint. Necessary hardware is included in the scope. This includes earthing for fire hydrant system equipments as per latest version of IS:3043. For outdoor areas excavation, backfilling and removal of excess soil etc. is included in scope. </t>
  </si>
  <si>
    <t xml:space="preserve">50 X 6 mm G.I. STRIP </t>
  </si>
  <si>
    <t xml:space="preserve">25 X 6 mm G.I. STRIP </t>
  </si>
  <si>
    <t xml:space="preserve">8 SWG GI WIRE </t>
  </si>
  <si>
    <t xml:space="preserve">Treated earth pits as per CEIG specific requirements. 40 mm Internal Diameter, Heavy Duty 3000 mm long GI pipe (Class B or better). Earth pit as per latest version of IS:3043. The earth pit shall be provided with 50 x 6 mm GI Strip up to chamber, disconnecting links with 600 x 600 mm (clear) brick chamber &amp; 3mm thick CI chequered plate cover with hinge. Bentonite shall be provided for earth pits. Excavation, backfilling, removal of excess soil is included in the scope. </t>
  </si>
  <si>
    <t>viii</t>
  </si>
  <si>
    <t>INSTRUMENTATION</t>
  </si>
  <si>
    <t>Level Switch for Fire Water Storage Tank</t>
  </si>
  <si>
    <t>Pressure Switch, SPDT, Measuring Element - Bellows</t>
  </si>
  <si>
    <t>200 NB Flow Meter</t>
  </si>
  <si>
    <t>SL.NO.</t>
  </si>
  <si>
    <t>PARTICULARS</t>
  </si>
  <si>
    <t>UNITS</t>
  </si>
  <si>
    <t>QUANTITY</t>
  </si>
  <si>
    <t>UNIT RATE SUPPLY (Rs.)</t>
  </si>
  <si>
    <t>Total Supply Amount
(Including Taxes)</t>
  </si>
  <si>
    <t>UNIT RATE E &amp; C (Rs.)</t>
  </si>
  <si>
    <t>Total E&amp;C Amount 
(Including Taxes)</t>
  </si>
  <si>
    <t>Total</t>
  </si>
  <si>
    <t xml:space="preserve">Supply Rate
</t>
  </si>
  <si>
    <t>supply amount</t>
  </si>
  <si>
    <r>
      <t xml:space="preserve">Taxes
(GST Etc.)
</t>
    </r>
    <r>
      <rPr>
        <sz val="11"/>
        <rFont val="Arial"/>
        <family val="2"/>
      </rPr>
      <t>(Indicate % here)</t>
    </r>
  </si>
  <si>
    <r>
      <t xml:space="preserve">E &amp; C Rate
</t>
    </r>
    <r>
      <rPr>
        <sz val="11"/>
        <rFont val="Arial"/>
        <family val="2"/>
      </rPr>
      <t>(Basic)</t>
    </r>
    <r>
      <rPr>
        <b/>
        <sz val="11"/>
        <rFont val="Arial"/>
        <family val="2"/>
      </rPr>
      <t xml:space="preserve">
</t>
    </r>
  </si>
  <si>
    <r>
      <t xml:space="preserve">GST Tax
</t>
    </r>
    <r>
      <rPr>
        <sz val="11"/>
        <rFont val="Arial"/>
        <family val="2"/>
      </rPr>
      <t>(Indicate % here)</t>
    </r>
  </si>
  <si>
    <t>Errection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</si>
</sst>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
    <numFmt numFmtId="165" formatCode="&quot;Rs.&quot;00"/>
    <numFmt numFmtId="166" formatCode="##\ ##\ ##\ ###"/>
    <numFmt numFmtId="167" formatCode="0&quot; NB&quot;"/>
    <numFmt numFmtId="168" formatCode="#\ ##\ ##\ ##\ ##0"/>
  </numFmts>
  <fonts count="11">
    <font>
      <sz val="11"/>
      <color theme="1"/>
      <name val="Calibri"/>
      <family val="2"/>
      <scheme val="minor"/>
    </font>
    <font>
      <sz val="10"/>
      <color rgb="FF000000"/>
      <name val="Arial"/>
      <family val="2"/>
    </font>
    <font>
      <sz val="10"/>
      <color theme="1"/>
      <name val="Arial"/>
      <family val="2"/>
    </font>
    <font>
      <b/>
      <sz val="10"/>
      <color theme="1"/>
      <name val="Arial"/>
      <family val="2"/>
    </font>
    <font>
      <b/>
      <sz val="11"/>
      <color theme="1"/>
      <name val="Arial"/>
      <family val="2"/>
    </font>
    <font>
      <sz val="10"/>
      <name val="Helv"/>
      <charset val="204"/>
    </font>
    <font>
      <sz val="10"/>
      <name val="Arial"/>
      <family val="2"/>
    </font>
    <font>
      <b/>
      <sz val="11"/>
      <name val="Arial"/>
      <family val="2"/>
    </font>
    <font>
      <sz val="11"/>
      <name val="Arial"/>
      <family val="2"/>
    </font>
    <font>
      <sz val="11"/>
      <color theme="1"/>
      <name val="Arial"/>
      <family val="2"/>
    </font>
    <font>
      <vertAlign val="subscript"/>
      <sz val="10"/>
      <name val="Arial"/>
      <family val="2"/>
    </font>
  </fonts>
  <fills count="12">
    <fill>
      <patternFill patternType="none"/>
    </fill>
    <fill>
      <patternFill patternType="gray125"/>
    </fill>
    <fill>
      <patternFill patternType="solid">
        <fgColor rgb="FFFFFF00"/>
        <bgColor indexed="64"/>
      </patternFill>
    </fill>
    <fill>
      <patternFill patternType="solid">
        <fgColor rgb="FFF2DBDB"/>
        <bgColor rgb="FFF2DBDB"/>
      </patternFill>
    </fill>
    <fill>
      <patternFill patternType="solid">
        <fgColor theme="0"/>
        <bgColor rgb="FFE5DFEC"/>
      </patternFill>
    </fill>
    <fill>
      <patternFill patternType="solid">
        <fgColor theme="0"/>
        <bgColor rgb="FFDAEEF3"/>
      </patternFill>
    </fill>
    <fill>
      <patternFill patternType="solid">
        <fgColor theme="0"/>
        <bgColor rgb="FFFDE9D9"/>
      </patternFill>
    </fill>
    <fill>
      <patternFill patternType="solid">
        <fgColor rgb="FFFFFF00"/>
        <bgColor rgb="FFDAEEF3"/>
      </patternFill>
    </fill>
    <fill>
      <patternFill patternType="solid">
        <fgColor theme="5" tint="0.79998168889431442"/>
        <bgColor indexed="64"/>
      </patternFill>
    </fill>
    <fill>
      <patternFill patternType="solid">
        <fgColor rgb="FFE5DFEC"/>
        <bgColor rgb="FFE5DFEC"/>
      </patternFill>
    </fill>
    <fill>
      <patternFill patternType="solid">
        <fgColor rgb="FFDAEEF3"/>
        <bgColor rgb="FFDAEEF3"/>
      </patternFill>
    </fill>
    <fill>
      <patternFill patternType="solid">
        <fgColor rgb="FFFDE9D9"/>
        <bgColor rgb="FFFDE9D9"/>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medium">
        <color indexed="64"/>
      </right>
      <top style="medium">
        <color rgb="FF000000"/>
      </top>
      <bottom/>
      <diagonal/>
    </border>
    <border>
      <left style="medium">
        <color indexed="64"/>
      </left>
      <right/>
      <top/>
      <bottom/>
      <diagonal/>
    </border>
    <border>
      <left style="medium">
        <color indexed="64"/>
      </left>
      <right style="medium">
        <color indexed="64"/>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medium">
        <color rgb="FF000000"/>
      </right>
      <top/>
      <bottom/>
      <diagonal/>
    </border>
    <border>
      <left style="thin">
        <color rgb="FF000000"/>
      </left>
      <right/>
      <top/>
      <bottom/>
      <diagonal/>
    </border>
    <border>
      <left style="thin">
        <color rgb="FF000000"/>
      </left>
      <right style="medium">
        <color rgb="FF000000"/>
      </right>
      <top/>
      <bottom/>
      <diagonal/>
    </border>
    <border>
      <left style="medium">
        <color rgb="FF000000"/>
      </left>
      <right style="medium">
        <color indexed="64"/>
      </right>
      <top/>
      <bottom/>
      <diagonal/>
    </border>
    <border>
      <left/>
      <right style="thin">
        <color rgb="FF000000"/>
      </right>
      <top/>
      <bottom/>
      <diagonal/>
    </border>
    <border>
      <left style="thin">
        <color rgb="FF000000"/>
      </left>
      <right style="thin">
        <color rgb="FF000000"/>
      </right>
      <top/>
      <bottom/>
      <diagonal/>
    </border>
  </borders>
  <cellStyleXfs count="5">
    <xf numFmtId="0" fontId="0" fillId="0" borderId="0"/>
    <xf numFmtId="0" fontId="1" fillId="0" borderId="0"/>
    <xf numFmtId="0" fontId="5" fillId="0" borderId="0"/>
    <xf numFmtId="43" fontId="1" fillId="0" borderId="0" applyFont="0" applyFill="0" applyBorder="0" applyAlignment="0" applyProtection="0"/>
    <xf numFmtId="0" fontId="6" fillId="0" borderId="0"/>
  </cellStyleXfs>
  <cellXfs count="91">
    <xf numFmtId="0" fontId="0" fillId="0" borderId="0" xfId="0"/>
    <xf numFmtId="0" fontId="2" fillId="0" borderId="0" xfId="1" applyFont="1"/>
    <xf numFmtId="0" fontId="2" fillId="2" borderId="1" xfId="1" applyFont="1" applyFill="1" applyBorder="1" applyAlignment="1">
      <alignment horizontal="left"/>
    </xf>
    <xf numFmtId="0" fontId="3" fillId="2" borderId="1" xfId="1" applyFont="1" applyFill="1" applyBorder="1" applyAlignment="1">
      <alignment horizontal="center"/>
    </xf>
    <xf numFmtId="0" fontId="3" fillId="2" borderId="1" xfId="1" applyFont="1" applyFill="1" applyBorder="1" applyAlignment="1">
      <alignment horizontal="left"/>
    </xf>
    <xf numFmtId="1" fontId="3" fillId="2" borderId="1" xfId="1" applyNumberFormat="1" applyFont="1" applyFill="1" applyBorder="1" applyAlignment="1">
      <alignment horizontal="left"/>
    </xf>
    <xf numFmtId="0" fontId="1" fillId="0" borderId="0" xfId="1"/>
    <xf numFmtId="164" fontId="3" fillId="3" borderId="1" xfId="1" applyNumberFormat="1" applyFont="1" applyFill="1" applyBorder="1" applyAlignment="1">
      <alignment horizontal="center" vertical="center"/>
    </xf>
    <xf numFmtId="0" fontId="3" fillId="3" borderId="1" xfId="1" applyFont="1" applyFill="1" applyBorder="1" applyAlignment="1">
      <alignment horizontal="left" vertical="center" wrapText="1"/>
    </xf>
    <xf numFmtId="0" fontId="2" fillId="0" borderId="1" xfId="1" applyFont="1" applyBorder="1" applyAlignment="1">
      <alignment horizontal="center" vertical="center"/>
    </xf>
    <xf numFmtId="0" fontId="3" fillId="0" borderId="1" xfId="1" applyFont="1" applyBorder="1" applyAlignment="1">
      <alignment horizontal="center" vertical="center"/>
    </xf>
    <xf numFmtId="0" fontId="2" fillId="4" borderId="1" xfId="1" applyFont="1" applyFill="1" applyBorder="1" applyAlignment="1">
      <alignment horizontal="center" vertical="center"/>
    </xf>
    <xf numFmtId="0" fontId="2" fillId="5" borderId="1" xfId="1" applyFont="1" applyFill="1" applyBorder="1" applyAlignment="1">
      <alignment horizontal="center" vertical="center"/>
    </xf>
    <xf numFmtId="0" fontId="2" fillId="6" borderId="1" xfId="1" applyFont="1" applyFill="1" applyBorder="1" applyAlignment="1">
      <alignment horizontal="center" vertical="center"/>
    </xf>
    <xf numFmtId="1" fontId="2" fillId="0" borderId="1" xfId="1" applyNumberFormat="1" applyFont="1" applyBorder="1" applyAlignment="1">
      <alignment horizontal="center" vertical="center"/>
    </xf>
    <xf numFmtId="165" fontId="4" fillId="4" borderId="1" xfId="1" applyNumberFormat="1" applyFont="1" applyFill="1" applyBorder="1" applyAlignment="1">
      <alignment horizontal="center" vertical="center" wrapText="1"/>
    </xf>
    <xf numFmtId="165" fontId="4" fillId="5" borderId="1" xfId="1" applyNumberFormat="1" applyFont="1" applyFill="1" applyBorder="1" applyAlignment="1">
      <alignment horizontal="center" vertical="center" wrapText="1"/>
    </xf>
    <xf numFmtId="165" fontId="4" fillId="6" borderId="1" xfId="1" applyNumberFormat="1" applyFont="1" applyFill="1" applyBorder="1" applyAlignment="1">
      <alignment horizontal="center" vertical="center" wrapText="1"/>
    </xf>
    <xf numFmtId="1" fontId="2" fillId="4" borderId="1" xfId="1" applyNumberFormat="1" applyFont="1" applyFill="1" applyBorder="1" applyAlignment="1">
      <alignment horizontal="center" vertical="center"/>
    </xf>
    <xf numFmtId="9" fontId="2" fillId="5" borderId="1" xfId="1" applyNumberFormat="1" applyFont="1" applyFill="1" applyBorder="1" applyAlignment="1">
      <alignment horizontal="center" vertical="center"/>
    </xf>
    <xf numFmtId="0" fontId="6" fillId="0" borderId="1" xfId="1" applyFont="1" applyBorder="1" applyAlignment="1">
      <alignment horizontal="left" vertical="center" wrapText="1"/>
    </xf>
    <xf numFmtId="0" fontId="6" fillId="0" borderId="1" xfId="1" applyFont="1" applyBorder="1" applyAlignment="1">
      <alignment horizontal="justify" vertical="center"/>
    </xf>
    <xf numFmtId="0" fontId="7" fillId="8" borderId="3" xfId="1" applyFont="1" applyFill="1" applyBorder="1" applyAlignment="1">
      <alignment horizontal="left" vertical="center"/>
    </xf>
    <xf numFmtId="0" fontId="7" fillId="0" borderId="3" xfId="1" applyFont="1" applyBorder="1" applyAlignment="1">
      <alignment horizontal="left" vertical="center"/>
    </xf>
    <xf numFmtId="166" fontId="8" fillId="0" borderId="3" xfId="3" applyNumberFormat="1" applyFont="1" applyFill="1" applyBorder="1" applyAlignment="1" applyProtection="1">
      <alignment horizontal="center" vertical="center"/>
    </xf>
    <xf numFmtId="0" fontId="2" fillId="4" borderId="3" xfId="1" applyFont="1" applyFill="1" applyBorder="1" applyAlignment="1">
      <alignment horizontal="center" vertical="center"/>
    </xf>
    <xf numFmtId="9" fontId="2" fillId="5" borderId="3" xfId="1" applyNumberFormat="1" applyFont="1" applyFill="1" applyBorder="1" applyAlignment="1">
      <alignment horizontal="center" vertical="center"/>
    </xf>
    <xf numFmtId="165" fontId="4" fillId="4" borderId="3" xfId="1" applyNumberFormat="1" applyFont="1" applyFill="1" applyBorder="1" applyAlignment="1">
      <alignment horizontal="center" vertical="center" wrapText="1"/>
    </xf>
    <xf numFmtId="0" fontId="2" fillId="5" borderId="3" xfId="1" applyFont="1" applyFill="1" applyBorder="1" applyAlignment="1">
      <alignment horizontal="center" vertical="center"/>
    </xf>
    <xf numFmtId="165" fontId="4" fillId="5" borderId="3" xfId="1" applyNumberFormat="1" applyFont="1" applyFill="1" applyBorder="1" applyAlignment="1">
      <alignment horizontal="center" vertical="center" wrapText="1"/>
    </xf>
    <xf numFmtId="165" fontId="4" fillId="6" borderId="3" xfId="1" applyNumberFormat="1" applyFont="1" applyFill="1" applyBorder="1" applyAlignment="1">
      <alignment horizontal="center" vertical="center" wrapText="1"/>
    </xf>
    <xf numFmtId="164" fontId="8" fillId="0" borderId="2" xfId="1" applyNumberFormat="1" applyFont="1" applyBorder="1" applyAlignment="1">
      <alignment horizontal="center" vertical="center"/>
    </xf>
    <xf numFmtId="167" fontId="7" fillId="0" borderId="2" xfId="4" applyNumberFormat="1" applyFont="1" applyBorder="1" applyAlignment="1">
      <alignment horizontal="justify" vertical="center" wrapText="1"/>
    </xf>
    <xf numFmtId="0" fontId="8" fillId="0" borderId="2" xfId="1" applyFont="1" applyBorder="1" applyAlignment="1">
      <alignment horizontal="center" vertical="center"/>
    </xf>
    <xf numFmtId="0" fontId="8" fillId="0" borderId="2" xfId="1" applyFont="1" applyBorder="1" applyAlignment="1">
      <alignment horizontal="center" vertical="center" wrapText="1"/>
    </xf>
    <xf numFmtId="166" fontId="8" fillId="0" borderId="2" xfId="3" applyNumberFormat="1" applyFont="1" applyFill="1" applyBorder="1" applyAlignment="1" applyProtection="1">
      <alignment horizontal="center" vertical="center"/>
      <protection locked="0"/>
    </xf>
    <xf numFmtId="0" fontId="9" fillId="4" borderId="2" xfId="1" applyFont="1" applyFill="1" applyBorder="1" applyAlignment="1">
      <alignment horizontal="center" vertical="center"/>
    </xf>
    <xf numFmtId="9" fontId="9" fillId="5" borderId="2" xfId="1" applyNumberFormat="1" applyFont="1" applyFill="1" applyBorder="1" applyAlignment="1">
      <alignment horizontal="center" vertical="center"/>
    </xf>
    <xf numFmtId="165" fontId="4" fillId="4" borderId="2" xfId="1" applyNumberFormat="1" applyFont="1" applyFill="1" applyBorder="1" applyAlignment="1">
      <alignment horizontal="center" vertical="center" wrapText="1"/>
    </xf>
    <xf numFmtId="0" fontId="9" fillId="5" borderId="2" xfId="1" applyFont="1" applyFill="1" applyBorder="1" applyAlignment="1">
      <alignment horizontal="center" vertical="center"/>
    </xf>
    <xf numFmtId="165" fontId="4" fillId="5" borderId="2" xfId="1" applyNumberFormat="1" applyFont="1" applyFill="1" applyBorder="1" applyAlignment="1">
      <alignment horizontal="center" vertical="center" wrapText="1"/>
    </xf>
    <xf numFmtId="165" fontId="4" fillId="6" borderId="2" xfId="1" applyNumberFormat="1" applyFont="1" applyFill="1" applyBorder="1" applyAlignment="1">
      <alignment horizontal="center" vertical="center" wrapText="1"/>
    </xf>
    <xf numFmtId="164" fontId="7" fillId="0" borderId="2" xfId="1" applyNumberFormat="1" applyFont="1" applyBorder="1" applyAlignment="1">
      <alignment horizontal="center" vertical="center"/>
    </xf>
    <xf numFmtId="0" fontId="7" fillId="0" borderId="2" xfId="1" applyFont="1" applyBorder="1" applyAlignment="1">
      <alignment horizontal="left" vertical="center"/>
    </xf>
    <xf numFmtId="167" fontId="8" fillId="0" borderId="2" xfId="4" applyNumberFormat="1" applyFont="1" applyBorder="1" applyAlignment="1">
      <alignment horizontal="justify" vertical="center" wrapText="1"/>
    </xf>
    <xf numFmtId="0" fontId="2" fillId="2" borderId="2" xfId="1" applyFont="1" applyFill="1" applyBorder="1" applyAlignment="1">
      <alignment horizontal="center"/>
    </xf>
    <xf numFmtId="0" fontId="4" fillId="2" borderId="2" xfId="1" applyFont="1" applyFill="1" applyBorder="1" applyAlignment="1">
      <alignment horizontal="left"/>
    </xf>
    <xf numFmtId="0" fontId="9" fillId="2" borderId="2" xfId="1" applyFont="1" applyFill="1" applyBorder="1" applyAlignment="1">
      <alignment horizontal="left"/>
    </xf>
    <xf numFmtId="0" fontId="9" fillId="2" borderId="2" xfId="1" applyFont="1" applyFill="1" applyBorder="1"/>
    <xf numFmtId="165" fontId="4" fillId="2" borderId="2" xfId="1" applyNumberFormat="1" applyFont="1" applyFill="1" applyBorder="1" applyAlignment="1">
      <alignment horizontal="center"/>
    </xf>
    <xf numFmtId="9" fontId="9" fillId="7" borderId="2" xfId="1" applyNumberFormat="1" applyFont="1" applyFill="1" applyBorder="1" applyAlignment="1">
      <alignment horizontal="center" vertical="center"/>
    </xf>
    <xf numFmtId="0" fontId="4" fillId="2" borderId="2" xfId="1" applyFont="1" applyFill="1" applyBorder="1" applyAlignment="1">
      <alignment horizontal="center"/>
    </xf>
    <xf numFmtId="0" fontId="6" fillId="0" borderId="1" xfId="2" applyFont="1" applyBorder="1" applyAlignment="1">
      <alignment horizontal="left" vertical="center" wrapText="1"/>
    </xf>
    <xf numFmtId="0" fontId="6" fillId="0" borderId="4" xfId="1" applyFont="1" applyBorder="1" applyAlignment="1">
      <alignment horizontal="left" vertical="center" wrapText="1"/>
    </xf>
    <xf numFmtId="0" fontId="2" fillId="0" borderId="1" xfId="1" applyFont="1" applyBorder="1" applyAlignment="1">
      <alignment horizontal="center" vertical="center" wrapText="1"/>
    </xf>
    <xf numFmtId="0" fontId="3" fillId="0" borderId="1" xfId="1" applyFont="1" applyBorder="1" applyAlignment="1">
      <alignment horizontal="left" vertical="center" wrapText="1"/>
    </xf>
    <xf numFmtId="0" fontId="3" fillId="0" borderId="1" xfId="1" applyFont="1" applyBorder="1" applyAlignment="1">
      <alignment horizontal="center" vertical="center" wrapText="1"/>
    </xf>
    <xf numFmtId="164" fontId="3" fillId="0" borderId="1" xfId="1" applyNumberFormat="1" applyFont="1" applyBorder="1" applyAlignment="1">
      <alignment horizontal="center" vertical="center" wrapText="1"/>
    </xf>
    <xf numFmtId="0" fontId="3" fillId="0" borderId="1" xfId="1" applyFont="1" applyBorder="1" applyAlignment="1">
      <alignment horizontal="left" vertical="center"/>
    </xf>
    <xf numFmtId="0" fontId="2" fillId="0" borderId="1" xfId="1" applyFont="1" applyBorder="1" applyAlignment="1">
      <alignment horizontal="left" vertical="center" wrapText="1"/>
    </xf>
    <xf numFmtId="1" fontId="2" fillId="0" borderId="1" xfId="1" applyNumberFormat="1" applyFont="1" applyBorder="1" applyAlignment="1">
      <alignment horizontal="center" vertical="center" wrapText="1"/>
    </xf>
    <xf numFmtId="0" fontId="3" fillId="0" borderId="1" xfId="1" applyFont="1" applyBorder="1" applyAlignment="1">
      <alignment vertical="center" wrapText="1"/>
    </xf>
    <xf numFmtId="0" fontId="6" fillId="0" borderId="1" xfId="1" applyFont="1" applyBorder="1" applyAlignment="1">
      <alignment horizontal="center" vertical="center" wrapText="1"/>
    </xf>
    <xf numFmtId="1" fontId="6" fillId="0" borderId="1" xfId="1" applyNumberFormat="1" applyFont="1" applyBorder="1" applyAlignment="1">
      <alignment horizontal="center" vertical="center" wrapText="1"/>
    </xf>
    <xf numFmtId="0" fontId="6" fillId="0" borderId="1" xfId="1" applyFont="1" applyBorder="1" applyAlignment="1">
      <alignment horizontal="center" vertical="center"/>
    </xf>
    <xf numFmtId="0" fontId="3" fillId="0" borderId="5" xfId="1" applyFont="1" applyBorder="1" applyAlignment="1">
      <alignment horizontal="center" vertical="center" wrapText="1"/>
    </xf>
    <xf numFmtId="0" fontId="3" fillId="0" borderId="6" xfId="1" applyFont="1" applyBorder="1" applyAlignment="1">
      <alignment horizontal="center" vertical="center"/>
    </xf>
    <xf numFmtId="0" fontId="3" fillId="0" borderId="6" xfId="1" applyFont="1" applyBorder="1" applyAlignment="1">
      <alignment horizontal="center" vertical="center" wrapText="1"/>
    </xf>
    <xf numFmtId="0" fontId="4" fillId="9" borderId="7" xfId="1" applyFont="1" applyFill="1" applyBorder="1" applyAlignment="1">
      <alignment horizontal="center" vertical="center"/>
    </xf>
    <xf numFmtId="0" fontId="6" fillId="0" borderId="7" xfId="1" applyFont="1" applyBorder="1"/>
    <xf numFmtId="0" fontId="6" fillId="0" borderId="8" xfId="1" applyFont="1" applyBorder="1"/>
    <xf numFmtId="168" fontId="4" fillId="9" borderId="9" xfId="1" applyNumberFormat="1" applyFont="1" applyFill="1" applyBorder="1" applyAlignment="1">
      <alignment horizontal="center" vertical="center" wrapText="1"/>
    </xf>
    <xf numFmtId="0" fontId="4" fillId="10" borderId="10" xfId="1" applyFont="1" applyFill="1" applyBorder="1" applyAlignment="1">
      <alignment horizontal="center" vertical="center"/>
    </xf>
    <xf numFmtId="0" fontId="6" fillId="0" borderId="11" xfId="1" applyFont="1" applyBorder="1"/>
    <xf numFmtId="0" fontId="6" fillId="0" borderId="7" xfId="1" applyFont="1" applyBorder="1"/>
    <xf numFmtId="168" fontId="4" fillId="10" borderId="12" xfId="1" applyNumberFormat="1" applyFont="1" applyFill="1" applyBorder="1" applyAlignment="1">
      <alignment horizontal="center" vertical="center" wrapText="1"/>
    </xf>
    <xf numFmtId="0" fontId="3" fillId="11" borderId="13" xfId="1" applyFont="1" applyFill="1" applyBorder="1" applyAlignment="1">
      <alignment horizontal="center" vertical="center" wrapText="1"/>
    </xf>
    <xf numFmtId="0" fontId="6" fillId="0" borderId="14" xfId="1" applyFont="1" applyBorder="1"/>
    <xf numFmtId="0" fontId="6" fillId="0" borderId="15" xfId="1" applyFont="1" applyBorder="1"/>
    <xf numFmtId="168" fontId="4" fillId="9" borderId="16" xfId="1" applyNumberFormat="1" applyFont="1" applyFill="1" applyBorder="1" applyAlignment="1">
      <alignment horizontal="center" vertical="top" wrapText="1"/>
    </xf>
    <xf numFmtId="168" fontId="4" fillId="9" borderId="17" xfId="1" applyNumberFormat="1" applyFont="1" applyFill="1" applyBorder="1" applyAlignment="1">
      <alignment horizontal="center" vertical="top" wrapText="1"/>
    </xf>
    <xf numFmtId="10" fontId="4" fillId="9" borderId="17" xfId="1" applyNumberFormat="1" applyFont="1" applyFill="1" applyBorder="1" applyAlignment="1">
      <alignment horizontal="center" vertical="top" wrapText="1"/>
    </xf>
    <xf numFmtId="0" fontId="6" fillId="0" borderId="18" xfId="1" applyFont="1" applyBorder="1"/>
    <xf numFmtId="168" fontId="4" fillId="10" borderId="16" xfId="1" applyNumberFormat="1" applyFont="1" applyFill="1" applyBorder="1" applyAlignment="1">
      <alignment horizontal="center" vertical="top" wrapText="1"/>
    </xf>
    <xf numFmtId="10" fontId="4" fillId="10" borderId="17" xfId="1" applyNumberFormat="1" applyFont="1" applyFill="1" applyBorder="1" applyAlignment="1">
      <alignment horizontal="center" vertical="top" wrapText="1"/>
    </xf>
    <xf numFmtId="10" fontId="4" fillId="10" borderId="19" xfId="1" applyNumberFormat="1" applyFont="1" applyFill="1" applyBorder="1" applyAlignment="1">
      <alignment horizontal="center" vertical="top" wrapText="1"/>
    </xf>
    <xf numFmtId="0" fontId="6" fillId="0" borderId="20" xfId="1" applyFont="1" applyBorder="1"/>
    <xf numFmtId="0" fontId="6" fillId="0" borderId="21" xfId="1" applyFont="1" applyBorder="1"/>
    <xf numFmtId="0" fontId="6" fillId="0" borderId="22" xfId="1" applyFont="1" applyBorder="1"/>
    <xf numFmtId="0" fontId="6" fillId="0" borderId="23" xfId="1" applyFont="1" applyBorder="1"/>
    <xf numFmtId="0" fontId="6" fillId="0" borderId="19" xfId="1" applyFont="1" applyBorder="1"/>
  </cellXfs>
  <cellStyles count="5">
    <cellStyle name="Comma 3" xfId="3" xr:uid="{769EFB04-AA5B-42DC-9634-0DDFC3DF0612}"/>
    <cellStyle name="Normal" xfId="0" builtinId="0"/>
    <cellStyle name="Normal 10 2" xfId="4" xr:uid="{06F631D6-CAFC-4FE8-9E1A-5A7ACB5FEF25}"/>
    <cellStyle name="Normal 3" xfId="1" xr:uid="{5343E7D6-2181-40FD-B2AF-A552C58221F8}"/>
    <cellStyle name="Style 1" xfId="2" xr:uid="{0A9E2870-3178-4396-8502-A58AB90AB6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123825</xdr:rowOff>
    </xdr:from>
    <xdr:ext cx="38100" cy="0"/>
    <xdr:grpSp>
      <xdr:nvGrpSpPr>
        <xdr:cNvPr id="2" name="Shape 2">
          <a:extLst>
            <a:ext uri="{FF2B5EF4-FFF2-40B4-BE49-F238E27FC236}">
              <a16:creationId xmlns:a16="http://schemas.microsoft.com/office/drawing/2014/main" id="{0D7C7C45-E10A-43D9-8E3C-3648FDE5B550}"/>
            </a:ext>
          </a:extLst>
        </xdr:cNvPr>
        <xdr:cNvGrpSpPr/>
      </xdr:nvGrpSpPr>
      <xdr:grpSpPr>
        <a:xfrm>
          <a:off x="7827347" y="123825"/>
          <a:ext cx="38100" cy="0"/>
          <a:chOff x="6678386" y="1985282"/>
          <a:chExt cx="38100" cy="0"/>
        </a:xfrm>
      </xdr:grpSpPr>
      <xdr:cxnSp macro="">
        <xdr:nvCxnSpPr>
          <xdr:cNvPr id="3" name="Shape 3">
            <a:extLst>
              <a:ext uri="{FF2B5EF4-FFF2-40B4-BE49-F238E27FC236}">
                <a16:creationId xmlns:a16="http://schemas.microsoft.com/office/drawing/2014/main" id="{36DCAE7E-E8D8-5D05-1762-46E4D300FE3A}"/>
              </a:ext>
            </a:extLst>
          </xdr:cNvPr>
          <xdr:cNvCxnSpPr/>
        </xdr:nvCxnSpPr>
        <xdr:spPr>
          <a:xfrm>
            <a:off x="5346000" y="3780000"/>
            <a:ext cx="0" cy="0"/>
          </a:xfrm>
          <a:prstGeom prst="straightConnector1">
            <a:avLst/>
          </a:prstGeom>
          <a:noFill/>
          <a:ln w="9525" cap="flat" cmpd="sng">
            <a:solidFill>
              <a:srgbClr val="000000"/>
            </a:solidFill>
            <a:prstDash val="solid"/>
            <a:miter lim="800000"/>
            <a:headEnd type="none" w="med" len="med"/>
            <a:tailEnd type="triangle" w="sm" len="sm"/>
          </a:ln>
        </xdr:spPr>
      </xdr:cxn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0"/>
  <sheetViews>
    <sheetView tabSelected="1" topLeftCell="A75" zoomScale="49" zoomScaleNormal="90" workbookViewId="0">
      <selection activeCell="C12" sqref="C12"/>
    </sheetView>
  </sheetViews>
  <sheetFormatPr defaultRowHeight="14.5"/>
  <cols>
    <col min="1" max="1" width="9.90625" customWidth="1"/>
    <col min="2" max="2" width="65.08984375" customWidth="1"/>
    <col min="3" max="14" width="18.6328125" customWidth="1"/>
  </cols>
  <sheetData>
    <row r="1" spans="1:16" s="6" customFormat="1" ht="17.25" customHeight="1">
      <c r="A1" s="65" t="s">
        <v>123</v>
      </c>
      <c r="B1" s="65" t="s">
        <v>124</v>
      </c>
      <c r="C1" s="66" t="s">
        <v>125</v>
      </c>
      <c r="D1" s="67" t="s">
        <v>126</v>
      </c>
      <c r="E1" s="68" t="s">
        <v>127</v>
      </c>
      <c r="F1" s="69"/>
      <c r="G1" s="70"/>
      <c r="H1" s="71" t="s">
        <v>128</v>
      </c>
      <c r="I1" s="72" t="s">
        <v>129</v>
      </c>
      <c r="J1" s="73"/>
      <c r="K1" s="74"/>
      <c r="L1" s="75" t="s">
        <v>130</v>
      </c>
      <c r="M1" s="76" t="s">
        <v>131</v>
      </c>
      <c r="N1" s="1"/>
      <c r="O1" s="1"/>
      <c r="P1" s="1"/>
    </row>
    <row r="2" spans="1:16" s="6" customFormat="1" ht="27" customHeight="1">
      <c r="A2" s="77"/>
      <c r="B2" s="77"/>
      <c r="C2" s="78"/>
      <c r="D2" s="78"/>
      <c r="E2" s="79" t="s">
        <v>132</v>
      </c>
      <c r="F2" s="80" t="s">
        <v>133</v>
      </c>
      <c r="G2" s="81" t="s">
        <v>134</v>
      </c>
      <c r="H2" s="82"/>
      <c r="I2" s="83" t="s">
        <v>135</v>
      </c>
      <c r="J2" s="84" t="s">
        <v>136</v>
      </c>
      <c r="K2" s="85" t="s">
        <v>137</v>
      </c>
      <c r="L2" s="86"/>
      <c r="M2" s="87"/>
      <c r="N2" s="1"/>
      <c r="O2" s="1"/>
      <c r="P2" s="1"/>
    </row>
    <row r="3" spans="1:16" s="6" customFormat="1" ht="27" customHeight="1">
      <c r="A3" s="77"/>
      <c r="B3" s="77"/>
      <c r="C3" s="78"/>
      <c r="D3" s="78"/>
      <c r="E3" s="88"/>
      <c r="F3" s="89"/>
      <c r="G3" s="89"/>
      <c r="H3" s="82"/>
      <c r="I3" s="88"/>
      <c r="J3" s="89"/>
      <c r="K3" s="90"/>
      <c r="L3" s="86"/>
      <c r="M3" s="87"/>
      <c r="N3" s="1"/>
      <c r="O3" s="1"/>
      <c r="P3" s="1"/>
    </row>
    <row r="4" spans="1:16" s="6" customFormat="1" ht="33" customHeight="1">
      <c r="A4" s="7" t="s">
        <v>5</v>
      </c>
      <c r="B4" s="22" t="s">
        <v>6</v>
      </c>
      <c r="C4" s="23"/>
      <c r="D4" s="23"/>
      <c r="E4" s="24"/>
      <c r="F4" s="25"/>
      <c r="G4" s="26"/>
      <c r="H4" s="27"/>
      <c r="I4" s="28"/>
      <c r="J4" s="26"/>
      <c r="K4" s="28"/>
      <c r="L4" s="29"/>
      <c r="M4" s="30"/>
      <c r="N4" s="1"/>
      <c r="O4" s="1"/>
      <c r="P4" s="1"/>
    </row>
    <row r="5" spans="1:16" s="6" customFormat="1" ht="33" customHeight="1">
      <c r="A5" s="31" t="s">
        <v>7</v>
      </c>
      <c r="B5" s="32" t="s">
        <v>8</v>
      </c>
      <c r="C5" s="33" t="s">
        <v>9</v>
      </c>
      <c r="D5" s="34">
        <v>0</v>
      </c>
      <c r="E5" s="35">
        <v>178200</v>
      </c>
      <c r="F5" s="36">
        <f>D5*E5</f>
        <v>0</v>
      </c>
      <c r="G5" s="37">
        <v>0.18</v>
      </c>
      <c r="H5" s="38">
        <f>IF(D5="QRO",0,((E5+G5*E5)*D5))</f>
        <v>0</v>
      </c>
      <c r="I5" s="35">
        <v>15000</v>
      </c>
      <c r="J5" s="37">
        <v>0.18</v>
      </c>
      <c r="K5" s="39">
        <f>I5*D5</f>
        <v>0</v>
      </c>
      <c r="L5" s="40">
        <f>IF(D5="QRO",0,((I5+J5*I5)*D5))</f>
        <v>0</v>
      </c>
      <c r="M5" s="41">
        <f>+H5+L5</f>
        <v>0</v>
      </c>
      <c r="N5" s="1"/>
      <c r="O5" s="1"/>
      <c r="P5" s="1"/>
    </row>
    <row r="6" spans="1:16" s="6" customFormat="1" ht="33" customHeight="1">
      <c r="A6" s="31" t="s">
        <v>10</v>
      </c>
      <c r="B6" s="32" t="s">
        <v>11</v>
      </c>
      <c r="C6" s="33" t="s">
        <v>9</v>
      </c>
      <c r="D6" s="34">
        <v>0</v>
      </c>
      <c r="E6" s="35">
        <v>157000</v>
      </c>
      <c r="F6" s="36">
        <f>D6*E6</f>
        <v>0</v>
      </c>
      <c r="G6" s="37">
        <v>0.18</v>
      </c>
      <c r="H6" s="38">
        <f>IF(D6="QRO",0,((E6+G6*E6)*D6))</f>
        <v>0</v>
      </c>
      <c r="I6" s="35">
        <v>12000</v>
      </c>
      <c r="J6" s="37">
        <v>0.18</v>
      </c>
      <c r="K6" s="39">
        <f>I6*D6</f>
        <v>0</v>
      </c>
      <c r="L6" s="40">
        <f>IF(D6="QRO",0,((I6+J6*I6)*D6))</f>
        <v>0</v>
      </c>
      <c r="M6" s="41">
        <f>+H6+L6</f>
        <v>0</v>
      </c>
      <c r="N6" s="1"/>
      <c r="O6" s="1"/>
      <c r="P6" s="1"/>
    </row>
    <row r="7" spans="1:16" s="6" customFormat="1" ht="33" customHeight="1">
      <c r="A7" s="31" t="s">
        <v>12</v>
      </c>
      <c r="B7" s="32" t="s">
        <v>13</v>
      </c>
      <c r="C7" s="33" t="s">
        <v>9</v>
      </c>
      <c r="D7" s="34">
        <v>0</v>
      </c>
      <c r="E7" s="35">
        <v>81500</v>
      </c>
      <c r="F7" s="36">
        <f>D7*E7</f>
        <v>0</v>
      </c>
      <c r="G7" s="37">
        <v>0.18</v>
      </c>
      <c r="H7" s="38">
        <f>IF(D7="QRO",0,((E7+G7*E7)*D7))</f>
        <v>0</v>
      </c>
      <c r="I7" s="35">
        <v>10000</v>
      </c>
      <c r="J7" s="37">
        <v>0.18</v>
      </c>
      <c r="K7" s="39">
        <f>I7*D7</f>
        <v>0</v>
      </c>
      <c r="L7" s="40">
        <f>IF(D7="QRO",0,((I7+J7*I7)*D7))</f>
        <v>0</v>
      </c>
      <c r="M7" s="41">
        <f>+H7+L7</f>
        <v>0</v>
      </c>
      <c r="N7" s="1"/>
      <c r="O7" s="1"/>
      <c r="P7" s="1"/>
    </row>
    <row r="8" spans="1:16" s="6" customFormat="1" ht="33" customHeight="1">
      <c r="A8" s="31" t="s">
        <v>14</v>
      </c>
      <c r="B8" s="32" t="s">
        <v>15</v>
      </c>
      <c r="C8" s="34" t="s">
        <v>9</v>
      </c>
      <c r="D8" s="34">
        <v>1</v>
      </c>
      <c r="E8" s="35">
        <v>46000</v>
      </c>
      <c r="F8" s="36">
        <f>D8*E8</f>
        <v>46000</v>
      </c>
      <c r="G8" s="37">
        <v>0.18</v>
      </c>
      <c r="H8" s="38">
        <f>IF(D8="QRO",0,((E8+G8*E8)*D8))</f>
        <v>54280</v>
      </c>
      <c r="I8" s="35">
        <v>6000</v>
      </c>
      <c r="J8" s="37">
        <v>0.18</v>
      </c>
      <c r="K8" s="39">
        <f>I8*D8</f>
        <v>6000</v>
      </c>
      <c r="L8" s="40">
        <f>IF(D8="QRO",0,((I8+J8*I8)*D8))</f>
        <v>7080</v>
      </c>
      <c r="M8" s="41">
        <f>+H8+L8</f>
        <v>61360</v>
      </c>
      <c r="N8" s="1"/>
      <c r="O8" s="1"/>
      <c r="P8" s="1"/>
    </row>
    <row r="9" spans="1:16" s="6" customFormat="1" ht="33" customHeight="1">
      <c r="A9" s="42">
        <v>2</v>
      </c>
      <c r="B9" s="43" t="s">
        <v>16</v>
      </c>
      <c r="C9" s="33"/>
      <c r="D9" s="33"/>
      <c r="E9" s="35"/>
      <c r="F9" s="36"/>
      <c r="G9" s="37"/>
      <c r="H9" s="38"/>
      <c r="I9" s="35"/>
      <c r="J9" s="37"/>
      <c r="K9" s="39"/>
      <c r="L9" s="40"/>
      <c r="M9" s="41"/>
      <c r="N9" s="1"/>
      <c r="O9" s="1"/>
      <c r="P9" s="1"/>
    </row>
    <row r="10" spans="1:16" s="6" customFormat="1" ht="33" customHeight="1">
      <c r="A10" s="33" t="s">
        <v>17</v>
      </c>
      <c r="B10" s="32" t="s">
        <v>18</v>
      </c>
      <c r="C10" s="33" t="s">
        <v>19</v>
      </c>
      <c r="D10" s="33">
        <v>21</v>
      </c>
      <c r="E10" s="35">
        <v>2700</v>
      </c>
      <c r="F10" s="36">
        <f>D10*E10</f>
        <v>56700</v>
      </c>
      <c r="G10" s="37">
        <v>0.18</v>
      </c>
      <c r="H10" s="38">
        <f>IF(D10="QRO",0,((E10+G10*E10)*D10))</f>
        <v>66906</v>
      </c>
      <c r="I10" s="35">
        <v>375</v>
      </c>
      <c r="J10" s="37">
        <v>0.18</v>
      </c>
      <c r="K10" s="39">
        <f>I10*D10</f>
        <v>7875</v>
      </c>
      <c r="L10" s="40">
        <f>IF(D10="QRO",0,((I10+J10*I10)*D10))</f>
        <v>9292.5</v>
      </c>
      <c r="M10" s="41">
        <f>+H10+L10</f>
        <v>76198.5</v>
      </c>
      <c r="N10" s="1"/>
      <c r="O10" s="1"/>
      <c r="P10" s="1"/>
    </row>
    <row r="11" spans="1:16" s="6" customFormat="1" ht="33" customHeight="1">
      <c r="A11" s="31" t="s">
        <v>20</v>
      </c>
      <c r="B11" s="32" t="s">
        <v>21</v>
      </c>
      <c r="C11" s="33" t="s">
        <v>19</v>
      </c>
      <c r="D11" s="33">
        <v>0</v>
      </c>
      <c r="E11" s="35">
        <v>35500</v>
      </c>
      <c r="F11" s="36">
        <f>D11*E11</f>
        <v>0</v>
      </c>
      <c r="G11" s="37">
        <v>0.18</v>
      </c>
      <c r="H11" s="38">
        <f>IF(D11="QRO",0,((E11+G11*E11)*D11))</f>
        <v>0</v>
      </c>
      <c r="I11" s="35">
        <v>5500</v>
      </c>
      <c r="J11" s="37">
        <v>0.18</v>
      </c>
      <c r="K11" s="39">
        <f>I11*D11</f>
        <v>0</v>
      </c>
      <c r="L11" s="40">
        <f>IF(D11="QRO",0,((I11+J11*I11)*D11))</f>
        <v>0</v>
      </c>
      <c r="M11" s="41">
        <f>+H11+L11</f>
        <v>0</v>
      </c>
      <c r="N11" s="1"/>
      <c r="O11" s="1"/>
      <c r="P11" s="1"/>
    </row>
    <row r="12" spans="1:16" s="6" customFormat="1" ht="33" customHeight="1">
      <c r="A12" s="31" t="s">
        <v>22</v>
      </c>
      <c r="B12" s="44" t="s">
        <v>23</v>
      </c>
      <c r="C12" s="33" t="s">
        <v>19</v>
      </c>
      <c r="D12" s="33">
        <v>0</v>
      </c>
      <c r="E12" s="35">
        <v>12850</v>
      </c>
      <c r="F12" s="36">
        <f>D12*E12</f>
        <v>0</v>
      </c>
      <c r="G12" s="37">
        <v>0.18</v>
      </c>
      <c r="H12" s="38">
        <f>IF(D12="QRO",0,((E12+G12*E12)*D12))</f>
        <v>0</v>
      </c>
      <c r="I12" s="35">
        <v>2500</v>
      </c>
      <c r="J12" s="37">
        <v>0.18</v>
      </c>
      <c r="K12" s="39">
        <f>I12*D12</f>
        <v>0</v>
      </c>
      <c r="L12" s="40">
        <f>IF(D12="QRO",0,((I12+J12*I12)*D12))</f>
        <v>0</v>
      </c>
      <c r="M12" s="41">
        <f>+H12+L12</f>
        <v>0</v>
      </c>
      <c r="N12" s="1"/>
      <c r="O12" s="1"/>
      <c r="P12" s="1"/>
    </row>
    <row r="13" spans="1:16" s="6" customFormat="1" ht="33" customHeight="1">
      <c r="A13" s="31" t="s">
        <v>24</v>
      </c>
      <c r="B13" s="32" t="s">
        <v>25</v>
      </c>
      <c r="C13" s="34" t="s">
        <v>26</v>
      </c>
      <c r="D13" s="33">
        <v>0</v>
      </c>
      <c r="E13" s="35">
        <v>79060</v>
      </c>
      <c r="F13" s="36">
        <f>D13*E13</f>
        <v>0</v>
      </c>
      <c r="G13" s="37">
        <v>0.18</v>
      </c>
      <c r="H13" s="38">
        <f>IF(D13="QRO",0,((E13+G13*E13)*D13))</f>
        <v>0</v>
      </c>
      <c r="I13" s="35">
        <v>12500</v>
      </c>
      <c r="J13" s="37">
        <v>0.18</v>
      </c>
      <c r="K13" s="39">
        <f>I13*D13</f>
        <v>0</v>
      </c>
      <c r="L13" s="40">
        <f>IF(D13="QRO",0,((I13+J13*I13)*D13))</f>
        <v>0</v>
      </c>
      <c r="M13" s="41">
        <f>+H13+L13</f>
        <v>0</v>
      </c>
      <c r="N13" s="1"/>
      <c r="O13" s="1"/>
      <c r="P13" s="1"/>
    </row>
    <row r="14" spans="1:16" s="6" customFormat="1" ht="33" customHeight="1">
      <c r="A14" s="31" t="s">
        <v>27</v>
      </c>
      <c r="B14" s="32" t="s">
        <v>28</v>
      </c>
      <c r="C14" s="34" t="s">
        <v>26</v>
      </c>
      <c r="D14" s="33">
        <v>0</v>
      </c>
      <c r="E14" s="35">
        <v>2700</v>
      </c>
      <c r="F14" s="36">
        <f>D14*E14</f>
        <v>0</v>
      </c>
      <c r="G14" s="37">
        <v>0.18</v>
      </c>
      <c r="H14" s="38">
        <f>IF(D14="QRO",0,((E14+G14*E14)*D14))</f>
        <v>0</v>
      </c>
      <c r="I14" s="35">
        <v>375</v>
      </c>
      <c r="J14" s="37">
        <v>0.18</v>
      </c>
      <c r="K14" s="39">
        <f>I14*D14</f>
        <v>0</v>
      </c>
      <c r="L14" s="40">
        <f>IF(D14="QRO",0,((I14+J14*I14)*D14))</f>
        <v>0</v>
      </c>
      <c r="M14" s="41">
        <f>+H14+L14</f>
        <v>0</v>
      </c>
      <c r="N14" s="1"/>
      <c r="O14" s="1"/>
      <c r="P14" s="1"/>
    </row>
    <row r="15" spans="1:16" s="6" customFormat="1" ht="33" customHeight="1">
      <c r="A15" s="42">
        <v>3</v>
      </c>
      <c r="B15" s="32" t="s">
        <v>29</v>
      </c>
      <c r="C15" s="33"/>
      <c r="D15" s="33"/>
      <c r="E15" s="35"/>
      <c r="F15" s="36"/>
      <c r="G15" s="37"/>
      <c r="H15" s="38"/>
      <c r="I15" s="35"/>
      <c r="J15" s="37"/>
      <c r="K15" s="39"/>
      <c r="L15" s="40"/>
      <c r="M15" s="41"/>
      <c r="N15" s="1"/>
      <c r="O15" s="1"/>
      <c r="P15" s="1"/>
    </row>
    <row r="16" spans="1:16" s="6" customFormat="1" ht="33" customHeight="1">
      <c r="A16" s="31" t="s">
        <v>30</v>
      </c>
      <c r="B16" s="32" t="s">
        <v>31</v>
      </c>
      <c r="C16" s="33" t="s">
        <v>19</v>
      </c>
      <c r="D16" s="33">
        <v>4</v>
      </c>
      <c r="E16" s="35">
        <v>4080</v>
      </c>
      <c r="F16" s="36">
        <f>D16*E16</f>
        <v>16320</v>
      </c>
      <c r="G16" s="37">
        <v>0.18</v>
      </c>
      <c r="H16" s="38">
        <f>IF(D16="QRO",0,((E16+G16*E16)*D16))</f>
        <v>19257.599999999999</v>
      </c>
      <c r="I16" s="35">
        <v>375</v>
      </c>
      <c r="J16" s="37">
        <v>0.18</v>
      </c>
      <c r="K16" s="39">
        <f>I16*D16</f>
        <v>1500</v>
      </c>
      <c r="L16" s="40">
        <f>IF(D16="QRO",0,((I16+J16*I16)*D16))</f>
        <v>1770</v>
      </c>
      <c r="M16" s="41">
        <f>+H16+L16</f>
        <v>21027.599999999999</v>
      </c>
      <c r="N16" s="1"/>
      <c r="O16" s="1"/>
      <c r="P16" s="1"/>
    </row>
    <row r="17" spans="1:16" s="6" customFormat="1" ht="33" customHeight="1">
      <c r="A17" s="42">
        <v>4</v>
      </c>
      <c r="B17" s="32" t="s">
        <v>32</v>
      </c>
      <c r="C17" s="33"/>
      <c r="D17" s="33"/>
      <c r="E17" s="35"/>
      <c r="F17" s="36"/>
      <c r="G17" s="37"/>
      <c r="H17" s="38"/>
      <c r="I17" s="35"/>
      <c r="J17" s="37"/>
      <c r="K17" s="39"/>
      <c r="L17" s="40"/>
      <c r="M17" s="41"/>
      <c r="N17" s="1"/>
      <c r="O17" s="1"/>
      <c r="P17" s="1"/>
    </row>
    <row r="18" spans="1:16" s="6" customFormat="1" ht="33" customHeight="1">
      <c r="A18" s="31" t="s">
        <v>33</v>
      </c>
      <c r="B18" s="44" t="s">
        <v>34</v>
      </c>
      <c r="C18" s="33" t="s">
        <v>19</v>
      </c>
      <c r="D18" s="33">
        <v>4</v>
      </c>
      <c r="E18" s="35">
        <v>4150</v>
      </c>
      <c r="F18" s="36">
        <f>D18*E18</f>
        <v>16600</v>
      </c>
      <c r="G18" s="37">
        <v>0.18</v>
      </c>
      <c r="H18" s="38">
        <f>IF(D18="QRO",0,((E18+G18*E18)*D18))</f>
        <v>19588</v>
      </c>
      <c r="I18" s="35">
        <v>375</v>
      </c>
      <c r="J18" s="37">
        <v>0.18</v>
      </c>
      <c r="K18" s="39">
        <f>I18*D18</f>
        <v>1500</v>
      </c>
      <c r="L18" s="40">
        <f>IF(D18="QRO",0,((I18+J18*I18)*D18))</f>
        <v>1770</v>
      </c>
      <c r="M18" s="41">
        <f>+H18+L18</f>
        <v>21358</v>
      </c>
      <c r="N18" s="1"/>
      <c r="O18" s="1"/>
      <c r="P18" s="1"/>
    </row>
    <row r="19" spans="1:16" s="6" customFormat="1" ht="33" customHeight="1">
      <c r="A19" s="42">
        <v>5</v>
      </c>
      <c r="B19" s="32" t="s">
        <v>35</v>
      </c>
      <c r="C19" s="33"/>
      <c r="D19" s="33"/>
      <c r="E19" s="35"/>
      <c r="F19" s="36"/>
      <c r="G19" s="37"/>
      <c r="H19" s="38"/>
      <c r="I19" s="35"/>
      <c r="J19" s="37"/>
      <c r="K19" s="39"/>
      <c r="L19" s="40"/>
      <c r="M19" s="41"/>
      <c r="N19" s="1"/>
      <c r="O19" s="1"/>
      <c r="P19" s="1"/>
    </row>
    <row r="20" spans="1:16" s="6" customFormat="1" ht="33" customHeight="1">
      <c r="A20" s="31" t="s">
        <v>36</v>
      </c>
      <c r="B20" s="44" t="s">
        <v>37</v>
      </c>
      <c r="C20" s="33" t="s">
        <v>19</v>
      </c>
      <c r="D20" s="33">
        <v>4</v>
      </c>
      <c r="E20" s="35">
        <v>3950</v>
      </c>
      <c r="F20" s="36">
        <f>D20*E20</f>
        <v>15800</v>
      </c>
      <c r="G20" s="37">
        <v>0.18</v>
      </c>
      <c r="H20" s="38">
        <f>IF(D20="QRO",0,((E20+G20*E20)*D20))</f>
        <v>18644</v>
      </c>
      <c r="I20" s="35">
        <v>375</v>
      </c>
      <c r="J20" s="37">
        <v>0.18</v>
      </c>
      <c r="K20" s="39">
        <f>I20*D20</f>
        <v>1500</v>
      </c>
      <c r="L20" s="40">
        <f>IF(D20="QRO",0,((I20+J20*I20)*D20))</f>
        <v>1770</v>
      </c>
      <c r="M20" s="41">
        <f>+H20+L20</f>
        <v>20414</v>
      </c>
      <c r="N20" s="1"/>
      <c r="O20" s="1"/>
      <c r="P20" s="1"/>
    </row>
    <row r="21" spans="1:16" s="6" customFormat="1" ht="33" customHeight="1">
      <c r="A21" s="31" t="s">
        <v>38</v>
      </c>
      <c r="B21" s="44" t="s">
        <v>39</v>
      </c>
      <c r="C21" s="34" t="s">
        <v>9</v>
      </c>
      <c r="D21" s="33">
        <v>1</v>
      </c>
      <c r="E21" s="35">
        <v>3950</v>
      </c>
      <c r="F21" s="36">
        <f>D21*E21</f>
        <v>3950</v>
      </c>
      <c r="G21" s="37">
        <v>0.18</v>
      </c>
      <c r="H21" s="38">
        <f>IF(D21="QRO",0,((E21+G21*E21)*D21))</f>
        <v>4661</v>
      </c>
      <c r="I21" s="35">
        <v>375</v>
      </c>
      <c r="J21" s="37">
        <v>0.18</v>
      </c>
      <c r="K21" s="39">
        <f>I21*D21</f>
        <v>375</v>
      </c>
      <c r="L21" s="40">
        <f>IF(D21="QRO",0,((I21+J21*I21)*D21))</f>
        <v>442.5</v>
      </c>
      <c r="M21" s="41">
        <f>+H21+L21</f>
        <v>5103.5</v>
      </c>
      <c r="N21" s="1"/>
      <c r="O21" s="1"/>
      <c r="P21" s="1"/>
    </row>
    <row r="22" spans="1:16" s="6" customFormat="1" ht="33" customHeight="1">
      <c r="A22" s="31" t="s">
        <v>40</v>
      </c>
      <c r="B22" s="44" t="s">
        <v>41</v>
      </c>
      <c r="C22" s="33" t="s">
        <v>19</v>
      </c>
      <c r="D22" s="33">
        <v>0</v>
      </c>
      <c r="E22" s="35">
        <v>3950</v>
      </c>
      <c r="F22" s="36">
        <f>D22*E22</f>
        <v>0</v>
      </c>
      <c r="G22" s="37">
        <v>0.18</v>
      </c>
      <c r="H22" s="38">
        <f>IF(D22="QRO",0,((E22+G22*E22)*D22))</f>
        <v>0</v>
      </c>
      <c r="I22" s="35">
        <v>375</v>
      </c>
      <c r="J22" s="37">
        <v>0.18</v>
      </c>
      <c r="K22" s="39">
        <f>I22*D22</f>
        <v>0</v>
      </c>
      <c r="L22" s="40">
        <f>IF(D22="QRO",0,((I22+J22*I22)*D22))</f>
        <v>0</v>
      </c>
      <c r="M22" s="41">
        <f>+H22+L22</f>
        <v>0</v>
      </c>
      <c r="N22" s="1"/>
      <c r="O22" s="1"/>
      <c r="P22" s="1"/>
    </row>
    <row r="23" spans="1:16" s="6" customFormat="1" ht="33" customHeight="1">
      <c r="A23" s="31" t="s">
        <v>42</v>
      </c>
      <c r="B23" s="44" t="s">
        <v>43</v>
      </c>
      <c r="C23" s="33" t="s">
        <v>19</v>
      </c>
      <c r="D23" s="33">
        <v>0</v>
      </c>
      <c r="E23" s="35">
        <v>3950</v>
      </c>
      <c r="F23" s="36">
        <f>D23*E23</f>
        <v>0</v>
      </c>
      <c r="G23" s="37">
        <v>0.18</v>
      </c>
      <c r="H23" s="38">
        <f>IF(D23="QRO",0,((E23+G23*E23)*D23))</f>
        <v>0</v>
      </c>
      <c r="I23" s="35">
        <v>375</v>
      </c>
      <c r="J23" s="37">
        <v>0.18</v>
      </c>
      <c r="K23" s="39">
        <f>I23*D23</f>
        <v>0</v>
      </c>
      <c r="L23" s="40">
        <f>IF(D23="QRO",0,((I23+J23*I23)*D23))</f>
        <v>0</v>
      </c>
      <c r="M23" s="41">
        <f>+H23+L23</f>
        <v>0</v>
      </c>
      <c r="N23" s="1"/>
      <c r="O23" s="1"/>
      <c r="P23" s="1"/>
    </row>
    <row r="24" spans="1:16" s="6" customFormat="1" ht="33" customHeight="1">
      <c r="A24" s="31" t="s">
        <v>44</v>
      </c>
      <c r="B24" s="44" t="s">
        <v>45</v>
      </c>
      <c r="C24" s="33" t="s">
        <v>19</v>
      </c>
      <c r="D24" s="33">
        <v>1</v>
      </c>
      <c r="E24" s="35">
        <v>6450</v>
      </c>
      <c r="F24" s="36">
        <f>D24*E24</f>
        <v>6450</v>
      </c>
      <c r="G24" s="37">
        <v>0.18</v>
      </c>
      <c r="H24" s="38">
        <f>IF(D24="QRO",0,((E24+G24*E24)*D24))</f>
        <v>7611</v>
      </c>
      <c r="I24" s="35">
        <v>375</v>
      </c>
      <c r="J24" s="37">
        <v>0.18</v>
      </c>
      <c r="K24" s="39">
        <f>I24*D24</f>
        <v>375</v>
      </c>
      <c r="L24" s="40">
        <f>IF(D24="QRO",0,((I24+J24*I24)*D24))</f>
        <v>442.5</v>
      </c>
      <c r="M24" s="41">
        <f>+H24+L24</f>
        <v>8053.5</v>
      </c>
      <c r="N24" s="1"/>
      <c r="O24" s="1"/>
      <c r="P24" s="1"/>
    </row>
    <row r="25" spans="1:16" s="6" customFormat="1" ht="33" customHeight="1">
      <c r="A25" s="31" t="s">
        <v>46</v>
      </c>
      <c r="B25" s="44" t="s">
        <v>47</v>
      </c>
      <c r="C25" s="33" t="s">
        <v>19</v>
      </c>
      <c r="D25" s="33">
        <v>8</v>
      </c>
      <c r="E25" s="35">
        <v>4850</v>
      </c>
      <c r="F25" s="36">
        <f>D25*E25</f>
        <v>38800</v>
      </c>
      <c r="G25" s="37">
        <v>0.18</v>
      </c>
      <c r="H25" s="38">
        <f>IF(D25="QRO",0,((E25+G25*E25)*D25))</f>
        <v>45784</v>
      </c>
      <c r="I25" s="35">
        <v>375</v>
      </c>
      <c r="J25" s="37">
        <v>0.18</v>
      </c>
      <c r="K25" s="39">
        <f>I25*D25</f>
        <v>3000</v>
      </c>
      <c r="L25" s="40">
        <f>IF(D25="QRO",0,((I25+J25*I25)*D25))</f>
        <v>3540</v>
      </c>
      <c r="M25" s="41">
        <f>+H25+L25</f>
        <v>49324</v>
      </c>
      <c r="N25" s="1"/>
      <c r="O25" s="1"/>
      <c r="P25" s="1"/>
    </row>
    <row r="26" spans="1:16" s="6" customFormat="1" ht="33" customHeight="1">
      <c r="A26" s="31" t="s">
        <v>48</v>
      </c>
      <c r="B26" s="44" t="s">
        <v>49</v>
      </c>
      <c r="C26" s="33" t="s">
        <v>19</v>
      </c>
      <c r="D26" s="33">
        <v>0</v>
      </c>
      <c r="E26" s="35">
        <v>1050</v>
      </c>
      <c r="F26" s="36">
        <f>D26*E26</f>
        <v>0</v>
      </c>
      <c r="G26" s="37">
        <v>0.18</v>
      </c>
      <c r="H26" s="38">
        <f>IF(D26="QRO",0,((E26+G26*E26)*D26))</f>
        <v>0</v>
      </c>
      <c r="I26" s="35">
        <v>375</v>
      </c>
      <c r="J26" s="37">
        <v>0.18</v>
      </c>
      <c r="K26" s="39">
        <f>I26*D26</f>
        <v>0</v>
      </c>
      <c r="L26" s="40">
        <f>IF(D26="QRO",0,((I26+J26*I26)*D26))</f>
        <v>0</v>
      </c>
      <c r="M26" s="41">
        <f>+H26+L26</f>
        <v>0</v>
      </c>
      <c r="N26" s="1"/>
      <c r="O26" s="1"/>
      <c r="P26" s="1"/>
    </row>
    <row r="27" spans="1:16" s="6" customFormat="1" ht="33" customHeight="1">
      <c r="A27" s="31" t="s">
        <v>50</v>
      </c>
      <c r="B27" s="44" t="s">
        <v>51</v>
      </c>
      <c r="C27" s="33" t="s">
        <v>19</v>
      </c>
      <c r="D27" s="33">
        <v>0</v>
      </c>
      <c r="E27" s="35"/>
      <c r="F27" s="36">
        <f>D27*E27</f>
        <v>0</v>
      </c>
      <c r="G27" s="37">
        <v>0.18</v>
      </c>
      <c r="H27" s="38">
        <f>IF(D27="QRO",0,((E27+G27*E27)*D27))</f>
        <v>0</v>
      </c>
      <c r="I27" s="35"/>
      <c r="J27" s="37">
        <v>0.18</v>
      </c>
      <c r="K27" s="39">
        <f>I27*D27</f>
        <v>0</v>
      </c>
      <c r="L27" s="40">
        <f>IF(D27="QRO",0,((I27+J27*I27)*D27))</f>
        <v>0</v>
      </c>
      <c r="M27" s="41">
        <f>+H27+L27</f>
        <v>0</v>
      </c>
      <c r="N27" s="1"/>
      <c r="O27" s="1"/>
      <c r="P27" s="1"/>
    </row>
    <row r="28" spans="1:16" s="6" customFormat="1" ht="33" customHeight="1">
      <c r="A28" s="31" t="s">
        <v>52</v>
      </c>
      <c r="B28" s="44" t="s">
        <v>53</v>
      </c>
      <c r="C28" s="34" t="s">
        <v>9</v>
      </c>
      <c r="D28" s="33">
        <v>0</v>
      </c>
      <c r="E28" s="35">
        <v>110</v>
      </c>
      <c r="F28" s="36">
        <f>D28*E28</f>
        <v>0</v>
      </c>
      <c r="G28" s="37">
        <v>0.18</v>
      </c>
      <c r="H28" s="38">
        <f>IF(D28="QRO",0,((E28+G28*E28)*D28))</f>
        <v>0</v>
      </c>
      <c r="I28" s="35">
        <v>100</v>
      </c>
      <c r="J28" s="37">
        <v>0.18</v>
      </c>
      <c r="K28" s="39">
        <f>I28*D28</f>
        <v>0</v>
      </c>
      <c r="L28" s="40">
        <f>IF(D28="QRO",0,((I28+J28*I28)*D28))</f>
        <v>0</v>
      </c>
      <c r="M28" s="41">
        <f>+H28+L28</f>
        <v>0</v>
      </c>
      <c r="N28" s="1"/>
      <c r="O28" s="1"/>
      <c r="P28" s="1"/>
    </row>
    <row r="29" spans="1:16" s="6" customFormat="1" ht="33" customHeight="1">
      <c r="A29" s="31" t="s">
        <v>54</v>
      </c>
      <c r="B29" s="44" t="s">
        <v>55</v>
      </c>
      <c r="C29" s="33" t="s">
        <v>19</v>
      </c>
      <c r="D29" s="33">
        <v>0</v>
      </c>
      <c r="E29" s="35">
        <v>7500</v>
      </c>
      <c r="F29" s="36">
        <f>D29*E29</f>
        <v>0</v>
      </c>
      <c r="G29" s="37">
        <v>0.18</v>
      </c>
      <c r="H29" s="38">
        <f>IF(D29="QRO",0,((E29+G29*E29)*D29))</f>
        <v>0</v>
      </c>
      <c r="I29" s="35">
        <v>1000</v>
      </c>
      <c r="J29" s="37">
        <v>0.18</v>
      </c>
      <c r="K29" s="39">
        <f>I29*D29</f>
        <v>0</v>
      </c>
      <c r="L29" s="40">
        <f>IF(D29="QRO",0,((I29+J29*I29)*D29))</f>
        <v>0</v>
      </c>
      <c r="M29" s="41">
        <f>+H29+L29</f>
        <v>0</v>
      </c>
      <c r="N29" s="1"/>
      <c r="O29" s="1"/>
      <c r="P29" s="1"/>
    </row>
    <row r="30" spans="1:16" s="6" customFormat="1" ht="33" customHeight="1">
      <c r="A30" s="42">
        <v>6</v>
      </c>
      <c r="B30" s="32" t="s">
        <v>56</v>
      </c>
      <c r="C30" s="33"/>
      <c r="D30" s="33"/>
      <c r="E30" s="35"/>
      <c r="F30" s="36"/>
      <c r="G30" s="37"/>
      <c r="H30" s="38"/>
      <c r="I30" s="35"/>
      <c r="J30" s="37"/>
      <c r="K30" s="39"/>
      <c r="L30" s="40"/>
      <c r="M30" s="41"/>
      <c r="N30" s="1"/>
      <c r="O30" s="1"/>
      <c r="P30" s="1"/>
    </row>
    <row r="31" spans="1:16" s="6" customFormat="1" ht="33" customHeight="1">
      <c r="A31" s="31" t="s">
        <v>57</v>
      </c>
      <c r="B31" s="44" t="s">
        <v>58</v>
      </c>
      <c r="C31" s="33" t="s">
        <v>59</v>
      </c>
      <c r="D31" s="33">
        <v>300</v>
      </c>
      <c r="E31" s="35">
        <v>95</v>
      </c>
      <c r="F31" s="36">
        <f>D31*E31</f>
        <v>28500</v>
      </c>
      <c r="G31" s="37">
        <v>0.18</v>
      </c>
      <c r="H31" s="38">
        <f>IF(D31="QRO",0,((E31+G31*E31)*D31))</f>
        <v>33630</v>
      </c>
      <c r="I31" s="35">
        <v>72</v>
      </c>
      <c r="J31" s="37">
        <v>0.18</v>
      </c>
      <c r="K31" s="39">
        <f>I31*D31</f>
        <v>21600</v>
      </c>
      <c r="L31" s="40">
        <f>IF(D31="QRO",0,((I31+J31*I31)*D31))</f>
        <v>25487.999999999996</v>
      </c>
      <c r="M31" s="41">
        <f>+H31+L31</f>
        <v>59118</v>
      </c>
      <c r="N31" s="1"/>
      <c r="O31" s="1"/>
      <c r="P31" s="1"/>
    </row>
    <row r="32" spans="1:16" s="6" customFormat="1" ht="33" customHeight="1">
      <c r="A32" s="31" t="s">
        <v>60</v>
      </c>
      <c r="B32" s="44" t="s">
        <v>61</v>
      </c>
      <c r="C32" s="33" t="s">
        <v>9</v>
      </c>
      <c r="D32" s="33">
        <v>0</v>
      </c>
      <c r="E32" s="35">
        <v>16500</v>
      </c>
      <c r="F32" s="36">
        <f>D32*E32</f>
        <v>0</v>
      </c>
      <c r="G32" s="37">
        <v>0.18</v>
      </c>
      <c r="H32" s="38">
        <f>IF(D32="QRO",0,((E32+G32*E32)*D32))</f>
        <v>0</v>
      </c>
      <c r="I32" s="35">
        <v>1200</v>
      </c>
      <c r="J32" s="37">
        <v>0.18</v>
      </c>
      <c r="K32" s="39">
        <f>I32*D32</f>
        <v>0</v>
      </c>
      <c r="L32" s="40">
        <f>IF(D32="QRO",0,((I32+J32*I32)*D32))</f>
        <v>0</v>
      </c>
      <c r="M32" s="41">
        <f>+H32+L32</f>
        <v>0</v>
      </c>
      <c r="N32" s="1"/>
      <c r="O32" s="1"/>
      <c r="P32" s="1"/>
    </row>
    <row r="33" spans="1:16" s="6" customFormat="1" ht="33" customHeight="1">
      <c r="A33" s="31" t="s">
        <v>62</v>
      </c>
      <c r="B33" s="44" t="s">
        <v>63</v>
      </c>
      <c r="C33" s="33" t="s">
        <v>59</v>
      </c>
      <c r="D33" s="33">
        <v>0</v>
      </c>
      <c r="E33" s="35">
        <v>65</v>
      </c>
      <c r="F33" s="36">
        <f>D33*E33</f>
        <v>0</v>
      </c>
      <c r="G33" s="37">
        <v>0.18</v>
      </c>
      <c r="H33" s="38">
        <f>IF(D33="QRO",0,((E33+G33*E33)*D33))</f>
        <v>0</v>
      </c>
      <c r="I33" s="35">
        <v>180</v>
      </c>
      <c r="J33" s="37">
        <v>0.18</v>
      </c>
      <c r="K33" s="39">
        <f>I33*D33</f>
        <v>0</v>
      </c>
      <c r="L33" s="40">
        <f>IF(D33="QRO",0,((I33+J33*I33)*D33))</f>
        <v>0</v>
      </c>
      <c r="M33" s="41">
        <f>+H33+L33</f>
        <v>0</v>
      </c>
      <c r="N33" s="1"/>
      <c r="O33" s="1"/>
      <c r="P33" s="1"/>
    </row>
    <row r="34" spans="1:16" s="6" customFormat="1" ht="33" customHeight="1">
      <c r="A34" s="31" t="s">
        <v>64</v>
      </c>
      <c r="B34" s="44" t="s">
        <v>65</v>
      </c>
      <c r="C34" s="33" t="s">
        <v>59</v>
      </c>
      <c r="D34" s="33">
        <v>50</v>
      </c>
      <c r="E34" s="35">
        <v>294</v>
      </c>
      <c r="F34" s="36">
        <f>D34*E34</f>
        <v>14700</v>
      </c>
      <c r="G34" s="37">
        <v>0.18</v>
      </c>
      <c r="H34" s="38">
        <f>IF(D34="QRO",0,((E34+G34*E34)*D34))</f>
        <v>17346</v>
      </c>
      <c r="I34" s="35">
        <v>250</v>
      </c>
      <c r="J34" s="37">
        <v>0.18</v>
      </c>
      <c r="K34" s="39">
        <f>I34*D34</f>
        <v>12500</v>
      </c>
      <c r="L34" s="40">
        <f>IF(D34="QRO",0,((I34+J34*I34)*D34))</f>
        <v>14750</v>
      </c>
      <c r="M34" s="41">
        <f>+H34+L34</f>
        <v>32096</v>
      </c>
      <c r="N34" s="1"/>
      <c r="O34" s="1"/>
      <c r="P34" s="1"/>
    </row>
    <row r="35" spans="1:16" s="6" customFormat="1" ht="33" customHeight="1">
      <c r="A35" s="31" t="s">
        <v>66</v>
      </c>
      <c r="B35" s="44" t="s">
        <v>67</v>
      </c>
      <c r="C35" s="33" t="s">
        <v>59</v>
      </c>
      <c r="D35" s="33">
        <v>0</v>
      </c>
      <c r="E35" s="35">
        <v>455</v>
      </c>
      <c r="F35" s="36">
        <f>D35*E35</f>
        <v>0</v>
      </c>
      <c r="G35" s="37">
        <v>0.18</v>
      </c>
      <c r="H35" s="38">
        <f>IF(D35="QRO",0,((E35+G35*E35)*D35))</f>
        <v>0</v>
      </c>
      <c r="I35" s="35">
        <v>120</v>
      </c>
      <c r="J35" s="37">
        <v>0.18</v>
      </c>
      <c r="K35" s="39">
        <f>I35*D35</f>
        <v>0</v>
      </c>
      <c r="L35" s="40">
        <f>IF(D35="QRO",0,((I35+J35*I35)*D35))</f>
        <v>0</v>
      </c>
      <c r="M35" s="41">
        <f>+H35+L35</f>
        <v>0</v>
      </c>
      <c r="N35" s="1"/>
      <c r="O35" s="1"/>
      <c r="P35" s="1"/>
    </row>
    <row r="36" spans="1:16" s="6" customFormat="1" ht="44.5" customHeight="1">
      <c r="A36" s="45"/>
      <c r="B36" s="46" t="s">
        <v>68</v>
      </c>
      <c r="C36" s="47"/>
      <c r="D36" s="47"/>
      <c r="E36" s="48"/>
      <c r="F36" s="49">
        <f>SUM(F5:F35)</f>
        <v>243820</v>
      </c>
      <c r="G36" s="50"/>
      <c r="H36" s="49">
        <f>SUM(H5:H35)</f>
        <v>287707.59999999998</v>
      </c>
      <c r="I36" s="51"/>
      <c r="J36" s="51"/>
      <c r="K36" s="49">
        <f>SUM(K5:K35)</f>
        <v>56225</v>
      </c>
      <c r="L36" s="49">
        <f>SUM(L5:L35)</f>
        <v>66345.5</v>
      </c>
      <c r="M36" s="49">
        <f>SUM(M5:M35)</f>
        <v>354053.1</v>
      </c>
      <c r="N36" s="1"/>
      <c r="O36" s="1"/>
      <c r="P36" s="1"/>
    </row>
    <row r="37" spans="1:16" s="6" customFormat="1" ht="41.5" customHeight="1">
      <c r="A37" s="7" t="s">
        <v>69</v>
      </c>
      <c r="B37" s="8" t="s">
        <v>70</v>
      </c>
      <c r="C37" s="9"/>
      <c r="D37" s="10"/>
      <c r="E37" s="11"/>
      <c r="F37" s="11"/>
      <c r="G37" s="11"/>
      <c r="H37" s="11"/>
      <c r="I37" s="12"/>
      <c r="J37" s="12"/>
      <c r="K37" s="12"/>
      <c r="L37" s="12"/>
      <c r="M37" s="13"/>
      <c r="N37" s="1"/>
      <c r="O37" s="1"/>
      <c r="P37" s="1"/>
    </row>
    <row r="38" spans="1:16" s="6" customFormat="1" ht="77" customHeight="1">
      <c r="A38" s="14">
        <v>1</v>
      </c>
      <c r="B38" s="52" t="s">
        <v>71</v>
      </c>
      <c r="C38" s="9" t="s">
        <v>2</v>
      </c>
      <c r="D38" s="9">
        <v>4</v>
      </c>
      <c r="E38" s="18">
        <v>7365</v>
      </c>
      <c r="F38" s="11">
        <f>D38*E38</f>
        <v>29460</v>
      </c>
      <c r="G38" s="19">
        <v>0.18</v>
      </c>
      <c r="H38" s="16">
        <f>IF(D38="QRO",0,((E38+G38*E38)*D38))</f>
        <v>34762.800000000003</v>
      </c>
      <c r="I38" s="12">
        <v>275</v>
      </c>
      <c r="J38" s="19">
        <v>0.18</v>
      </c>
      <c r="K38" s="11">
        <f>I38*D38</f>
        <v>1100</v>
      </c>
      <c r="L38" s="16">
        <f>IF(D38="QRO",0,((I38+J38*I38)*D38))</f>
        <v>1298</v>
      </c>
      <c r="M38" s="17">
        <f>+H38+L38</f>
        <v>36060.800000000003</v>
      </c>
      <c r="N38" s="1"/>
      <c r="O38" s="1"/>
      <c r="P38" s="1"/>
    </row>
    <row r="39" spans="1:16" s="6" customFormat="1" ht="77" customHeight="1">
      <c r="A39" s="14">
        <v>2</v>
      </c>
      <c r="B39" s="20" t="s">
        <v>72</v>
      </c>
      <c r="C39" s="9" t="s">
        <v>2</v>
      </c>
      <c r="D39" s="9">
        <v>8</v>
      </c>
      <c r="E39" s="18">
        <v>3319</v>
      </c>
      <c r="F39" s="18">
        <f>D39*E39</f>
        <v>26552</v>
      </c>
      <c r="G39" s="19">
        <v>0.18</v>
      </c>
      <c r="H39" s="16">
        <f>IF(D39="QRO",0,((E39+G39*E39)*D39))</f>
        <v>31331.360000000001</v>
      </c>
      <c r="I39" s="12">
        <v>275</v>
      </c>
      <c r="J39" s="19">
        <v>0.18</v>
      </c>
      <c r="K39" s="11">
        <f>I39*D39</f>
        <v>2200</v>
      </c>
      <c r="L39" s="16">
        <f>IF(D39="QRO",0,((I39+J39*I39)*D39))</f>
        <v>2596</v>
      </c>
      <c r="M39" s="17">
        <f>+H39+L39</f>
        <v>33927.360000000001</v>
      </c>
      <c r="N39" s="1"/>
      <c r="O39" s="1"/>
      <c r="P39" s="1"/>
    </row>
    <row r="40" spans="1:16" s="6" customFormat="1" ht="77" customHeight="1">
      <c r="A40" s="14">
        <v>3</v>
      </c>
      <c r="B40" s="53" t="s">
        <v>73</v>
      </c>
      <c r="C40" s="9" t="s">
        <v>2</v>
      </c>
      <c r="D40" s="9">
        <v>4</v>
      </c>
      <c r="E40" s="18">
        <v>3085</v>
      </c>
      <c r="F40" s="18">
        <f>D40*E40</f>
        <v>12340</v>
      </c>
      <c r="G40" s="19">
        <v>0.18</v>
      </c>
      <c r="H40" s="16">
        <f>IF(D40="QRO",0,((E40+G40*E40)*D40))</f>
        <v>14561.2</v>
      </c>
      <c r="I40" s="12">
        <v>275</v>
      </c>
      <c r="J40" s="19">
        <v>0.18</v>
      </c>
      <c r="K40" s="11">
        <f>I40*D40</f>
        <v>1100</v>
      </c>
      <c r="L40" s="16">
        <f>IF(D40="QRO",0,((I40+J40*I40)*D40))</f>
        <v>1298</v>
      </c>
      <c r="M40" s="17">
        <f>+H40+L40</f>
        <v>15859.2</v>
      </c>
      <c r="N40" s="1"/>
      <c r="O40" s="1"/>
      <c r="P40" s="1"/>
    </row>
    <row r="41" spans="1:16" s="6" customFormat="1" ht="77" customHeight="1">
      <c r="A41" s="14">
        <v>4</v>
      </c>
      <c r="B41" s="20" t="s">
        <v>74</v>
      </c>
      <c r="C41" s="9" t="s">
        <v>2</v>
      </c>
      <c r="D41" s="9">
        <v>1</v>
      </c>
      <c r="E41" s="18">
        <v>11520</v>
      </c>
      <c r="F41" s="18">
        <f>D41*E41</f>
        <v>11520</v>
      </c>
      <c r="G41" s="19">
        <v>0.18</v>
      </c>
      <c r="H41" s="16">
        <f>IF(D41="QRO",0,((E41+G41*E41)*D41))</f>
        <v>13593.6</v>
      </c>
      <c r="I41" s="12">
        <v>550</v>
      </c>
      <c r="J41" s="19">
        <v>0.18</v>
      </c>
      <c r="K41" s="11">
        <f>I41*D41</f>
        <v>550</v>
      </c>
      <c r="L41" s="16">
        <f>IF(D41="QRO",0,((I41+J41*I41)*D41))</f>
        <v>649</v>
      </c>
      <c r="M41" s="17">
        <f>+H41+L41</f>
        <v>14242.6</v>
      </c>
      <c r="N41" s="1"/>
      <c r="O41" s="1"/>
      <c r="P41" s="1"/>
    </row>
    <row r="42" spans="1:16" s="6" customFormat="1" ht="33" customHeight="1">
      <c r="A42" s="2"/>
      <c r="B42" s="3" t="s">
        <v>0</v>
      </c>
      <c r="C42" s="3"/>
      <c r="D42" s="3"/>
      <c r="E42" s="4"/>
      <c r="F42" s="5">
        <f>SUM(F38:F41)</f>
        <v>79872</v>
      </c>
      <c r="G42" s="5"/>
      <c r="H42" s="5">
        <f>SUM(H38:H41)</f>
        <v>94248.960000000006</v>
      </c>
      <c r="I42" s="5"/>
      <c r="J42" s="5"/>
      <c r="K42" s="5">
        <f>SUM(K38:K41)</f>
        <v>4950</v>
      </c>
      <c r="L42" s="5">
        <f>SUM(L38:L41)</f>
        <v>5841</v>
      </c>
      <c r="M42" s="5">
        <f>SUM(M38:M41)</f>
        <v>100089.96</v>
      </c>
      <c r="N42" s="1"/>
      <c r="O42" s="1"/>
      <c r="P42" s="1"/>
    </row>
    <row r="43" spans="1:16" s="6" customFormat="1" ht="33" customHeight="1">
      <c r="A43" s="7" t="s">
        <v>75</v>
      </c>
      <c r="B43" s="8" t="s">
        <v>76</v>
      </c>
      <c r="C43" s="9"/>
      <c r="D43" s="10"/>
      <c r="E43" s="11"/>
      <c r="F43" s="11"/>
      <c r="G43" s="11"/>
      <c r="H43" s="11"/>
      <c r="I43" s="12"/>
      <c r="J43" s="12"/>
      <c r="K43" s="12"/>
      <c r="L43" s="12"/>
      <c r="M43" s="13"/>
      <c r="N43" s="1"/>
      <c r="O43" s="1"/>
      <c r="P43" s="1"/>
    </row>
    <row r="44" spans="1:16" s="6" customFormat="1" ht="77" customHeight="1">
      <c r="A44" s="54">
        <v>22</v>
      </c>
      <c r="B44" s="55" t="s">
        <v>77</v>
      </c>
      <c r="C44" s="56"/>
      <c r="D44" s="56"/>
      <c r="E44" s="11"/>
      <c r="F44" s="11"/>
      <c r="G44" s="11"/>
      <c r="H44" s="15"/>
      <c r="I44" s="12"/>
      <c r="J44" s="12"/>
      <c r="K44" s="12"/>
      <c r="L44" s="16"/>
      <c r="M44" s="17"/>
      <c r="N44" s="1"/>
      <c r="O44" s="1"/>
      <c r="P44" s="1"/>
    </row>
    <row r="45" spans="1:16" s="6" customFormat="1" ht="33" customHeight="1">
      <c r="A45" s="57"/>
      <c r="B45" s="58" t="s">
        <v>78</v>
      </c>
      <c r="C45" s="9"/>
      <c r="D45" s="9"/>
      <c r="E45" s="11"/>
      <c r="F45" s="11"/>
      <c r="G45" s="11"/>
      <c r="H45" s="15"/>
      <c r="I45" s="12"/>
      <c r="J45" s="12"/>
      <c r="K45" s="12"/>
      <c r="L45" s="16"/>
      <c r="M45" s="17"/>
      <c r="N45" s="1"/>
      <c r="O45" s="1"/>
      <c r="P45" s="1"/>
    </row>
    <row r="46" spans="1:16" s="6" customFormat="1" ht="33" customHeight="1">
      <c r="A46" s="54">
        <v>1</v>
      </c>
      <c r="B46" s="55" t="s">
        <v>79</v>
      </c>
      <c r="C46" s="9"/>
      <c r="D46" s="9"/>
      <c r="E46" s="11"/>
      <c r="F46" s="11"/>
      <c r="G46" s="11"/>
      <c r="H46" s="15"/>
      <c r="I46" s="12"/>
      <c r="J46" s="12"/>
      <c r="K46" s="12"/>
      <c r="L46" s="16"/>
      <c r="M46" s="17"/>
      <c r="N46" s="1"/>
      <c r="O46" s="1"/>
      <c r="P46" s="1"/>
    </row>
    <row r="47" spans="1:16" s="6" customFormat="1" ht="77" customHeight="1">
      <c r="A47" s="54">
        <v>1.1000000000000001</v>
      </c>
      <c r="B47" s="20" t="s">
        <v>80</v>
      </c>
      <c r="C47" s="9" t="s">
        <v>2</v>
      </c>
      <c r="D47" s="9">
        <v>1</v>
      </c>
      <c r="E47" s="18">
        <v>552594</v>
      </c>
      <c r="F47" s="11">
        <f>D47*E47</f>
        <v>552594</v>
      </c>
      <c r="G47" s="19">
        <v>0.18</v>
      </c>
      <c r="H47" s="16">
        <f>IF(D47="QRO",0,((E47+G47*E47)*D47))</f>
        <v>652060.92000000004</v>
      </c>
      <c r="I47" s="12">
        <v>20350</v>
      </c>
      <c r="J47" s="19">
        <v>0.18</v>
      </c>
      <c r="K47" s="11">
        <f>I47*D47</f>
        <v>20350</v>
      </c>
      <c r="L47" s="16">
        <f>IF(D47="QRO",0,((I47+J47*I47)*D47))</f>
        <v>24013</v>
      </c>
      <c r="M47" s="17">
        <f>+H47+L47</f>
        <v>676073.92</v>
      </c>
      <c r="N47" s="1"/>
      <c r="O47" s="1"/>
      <c r="P47" s="1"/>
    </row>
    <row r="48" spans="1:16" s="6" customFormat="1" ht="33" customHeight="1">
      <c r="A48" s="54">
        <v>1.2</v>
      </c>
      <c r="B48" s="59" t="s">
        <v>81</v>
      </c>
      <c r="C48" s="9" t="s">
        <v>2</v>
      </c>
      <c r="D48" s="9">
        <v>1</v>
      </c>
      <c r="E48" s="18">
        <v>60000</v>
      </c>
      <c r="F48" s="11">
        <f>D48*E48</f>
        <v>60000</v>
      </c>
      <c r="G48" s="19">
        <v>0.18</v>
      </c>
      <c r="H48" s="16">
        <f>IF(D48="QRO",0,((E48+G48*E48)*D48))</f>
        <v>70800</v>
      </c>
      <c r="I48" s="12">
        <v>5500</v>
      </c>
      <c r="J48" s="19">
        <v>0.18</v>
      </c>
      <c r="K48" s="11">
        <f>I48*D48</f>
        <v>5500</v>
      </c>
      <c r="L48" s="16">
        <f>IF(D48="QRO",0,((I48+J48*I48)*D48))</f>
        <v>6490</v>
      </c>
      <c r="M48" s="17">
        <f>+H48+L48</f>
        <v>77290</v>
      </c>
      <c r="N48" s="1"/>
      <c r="O48" s="1"/>
      <c r="P48" s="1"/>
    </row>
    <row r="49" spans="1:16" s="6" customFormat="1" ht="33" customHeight="1">
      <c r="A49" s="54">
        <v>2</v>
      </c>
      <c r="B49" s="58" t="s">
        <v>82</v>
      </c>
      <c r="C49" s="9"/>
      <c r="D49" s="10"/>
      <c r="E49" s="11"/>
      <c r="F49" s="11"/>
      <c r="G49" s="11"/>
      <c r="H49" s="15"/>
      <c r="I49" s="12"/>
      <c r="J49" s="12"/>
      <c r="K49" s="12"/>
      <c r="L49" s="16"/>
      <c r="M49" s="17"/>
      <c r="N49" s="1"/>
      <c r="O49" s="1"/>
      <c r="P49" s="1"/>
    </row>
    <row r="50" spans="1:16" s="6" customFormat="1" ht="77" customHeight="1">
      <c r="A50" s="54"/>
      <c r="B50" s="59" t="s">
        <v>83</v>
      </c>
      <c r="C50" s="9"/>
      <c r="D50" s="10"/>
      <c r="E50" s="11"/>
      <c r="F50" s="11"/>
      <c r="G50" s="11"/>
      <c r="H50" s="15"/>
      <c r="I50" s="12"/>
      <c r="J50" s="12"/>
      <c r="K50" s="12"/>
      <c r="L50" s="16"/>
      <c r="M50" s="17"/>
      <c r="N50" s="1"/>
      <c r="O50" s="1"/>
      <c r="P50" s="1"/>
    </row>
    <row r="51" spans="1:16" s="6" customFormat="1" ht="33" customHeight="1">
      <c r="A51" s="54">
        <v>2.1</v>
      </c>
      <c r="B51" s="59" t="s">
        <v>84</v>
      </c>
      <c r="C51" s="9"/>
      <c r="D51" s="10"/>
      <c r="E51" s="11"/>
      <c r="F51" s="11"/>
      <c r="G51" s="11"/>
      <c r="H51" s="15"/>
      <c r="I51" s="12"/>
      <c r="J51" s="12"/>
      <c r="K51" s="12"/>
      <c r="L51" s="16"/>
      <c r="M51" s="17"/>
      <c r="N51" s="1"/>
      <c r="O51" s="1"/>
      <c r="P51" s="1"/>
    </row>
    <row r="52" spans="1:16" s="6" customFormat="1" ht="33" customHeight="1">
      <c r="A52" s="54">
        <v>2.2000000000000002</v>
      </c>
      <c r="B52" s="59" t="s">
        <v>85</v>
      </c>
      <c r="C52" s="9"/>
      <c r="D52" s="10"/>
      <c r="E52" s="11"/>
      <c r="F52" s="11"/>
      <c r="G52" s="11"/>
      <c r="H52" s="15"/>
      <c r="I52" s="12"/>
      <c r="J52" s="12"/>
      <c r="K52" s="12"/>
      <c r="L52" s="16"/>
      <c r="M52" s="17"/>
      <c r="N52" s="1"/>
      <c r="O52" s="1"/>
      <c r="P52" s="1"/>
    </row>
    <row r="53" spans="1:16" s="6" customFormat="1" ht="33" customHeight="1">
      <c r="A53" s="54">
        <v>2.2999999999999998</v>
      </c>
      <c r="B53" s="55" t="s">
        <v>86</v>
      </c>
      <c r="C53" s="9"/>
      <c r="D53" s="10"/>
      <c r="E53" s="11"/>
      <c r="F53" s="11"/>
      <c r="G53" s="11"/>
      <c r="H53" s="15"/>
      <c r="I53" s="12"/>
      <c r="J53" s="12"/>
      <c r="K53" s="12"/>
      <c r="L53" s="16"/>
      <c r="M53" s="17"/>
      <c r="N53" s="1"/>
      <c r="O53" s="1"/>
      <c r="P53" s="1"/>
    </row>
    <row r="54" spans="1:16" s="6" customFormat="1" ht="33" customHeight="1">
      <c r="A54" s="54" t="s">
        <v>87</v>
      </c>
      <c r="B54" s="59" t="s">
        <v>88</v>
      </c>
      <c r="C54" s="9" t="s">
        <v>1</v>
      </c>
      <c r="D54" s="54">
        <v>70</v>
      </c>
      <c r="E54" s="18">
        <v>1012.7040000000001</v>
      </c>
      <c r="F54" s="18">
        <f>D54*E54</f>
        <v>70889.279999999999</v>
      </c>
      <c r="G54" s="19">
        <v>0.18</v>
      </c>
      <c r="H54" s="16">
        <f>IF(D54="QRO",0,((E54+G54*E54)*D54))</f>
        <v>83649.350399999996</v>
      </c>
      <c r="I54" s="12">
        <v>198</v>
      </c>
      <c r="J54" s="19">
        <v>0.18</v>
      </c>
      <c r="K54" s="11">
        <f>I54*D54</f>
        <v>13860</v>
      </c>
      <c r="L54" s="16">
        <f>IF(D54="QRO",0,((I54+J54*I54)*D54))</f>
        <v>16354.8</v>
      </c>
      <c r="M54" s="17">
        <f>+H54+L54</f>
        <v>100004.1504</v>
      </c>
      <c r="N54" s="1"/>
      <c r="O54" s="1"/>
      <c r="P54" s="1"/>
    </row>
    <row r="55" spans="1:16" s="6" customFormat="1" ht="33" customHeight="1">
      <c r="A55" s="54" t="s">
        <v>89</v>
      </c>
      <c r="B55" s="59" t="s">
        <v>90</v>
      </c>
      <c r="C55" s="9" t="s">
        <v>1</v>
      </c>
      <c r="D55" s="60">
        <v>25</v>
      </c>
      <c r="E55" s="18">
        <v>138.096</v>
      </c>
      <c r="F55" s="18">
        <f>D55*E55</f>
        <v>3452.4</v>
      </c>
      <c r="G55" s="19">
        <v>0.18</v>
      </c>
      <c r="H55" s="16">
        <f>IF(D55="QRO",0,((E55+G55*E55)*D55))</f>
        <v>4073.8320000000003</v>
      </c>
      <c r="I55" s="12">
        <v>72</v>
      </c>
      <c r="J55" s="19">
        <v>0.18</v>
      </c>
      <c r="K55" s="11">
        <f>I55*D55</f>
        <v>1800</v>
      </c>
      <c r="L55" s="16">
        <f>IF(D55="QRO",0,((I55+J55*I55)*D55))</f>
        <v>2124</v>
      </c>
      <c r="M55" s="17">
        <f>+H55+L55</f>
        <v>6197.8320000000003</v>
      </c>
      <c r="N55" s="1"/>
      <c r="O55" s="1"/>
      <c r="P55" s="1"/>
    </row>
    <row r="56" spans="1:16" s="6" customFormat="1" ht="33" customHeight="1">
      <c r="A56" s="54">
        <v>2.4</v>
      </c>
      <c r="B56" s="59" t="s">
        <v>91</v>
      </c>
      <c r="C56" s="9"/>
      <c r="D56" s="54"/>
      <c r="E56" s="18"/>
      <c r="F56" s="18"/>
      <c r="G56" s="11"/>
      <c r="H56" s="15"/>
      <c r="I56" s="12"/>
      <c r="J56" s="12"/>
      <c r="K56" s="12"/>
      <c r="L56" s="16"/>
      <c r="M56" s="17"/>
      <c r="N56" s="1"/>
      <c r="O56" s="1"/>
      <c r="P56" s="1"/>
    </row>
    <row r="57" spans="1:16" s="6" customFormat="1" ht="33" customHeight="1">
      <c r="A57" s="54" t="s">
        <v>87</v>
      </c>
      <c r="B57" s="59" t="s">
        <v>92</v>
      </c>
      <c r="C57" s="9" t="s">
        <v>1</v>
      </c>
      <c r="D57" s="54">
        <v>25</v>
      </c>
      <c r="E57" s="18">
        <v>437.30400000000003</v>
      </c>
      <c r="F57" s="18">
        <f>D57*E57</f>
        <v>10932.6</v>
      </c>
      <c r="G57" s="19">
        <v>0.18</v>
      </c>
      <c r="H57" s="16">
        <f>IF(D57="QRO",0,((E57+G57*E57)*D57))</f>
        <v>12900.468000000001</v>
      </c>
      <c r="I57" s="12">
        <v>88</v>
      </c>
      <c r="J57" s="19">
        <v>0.18</v>
      </c>
      <c r="K57" s="11">
        <f>I57*D57</f>
        <v>2200</v>
      </c>
      <c r="L57" s="16">
        <f>IF(D57="QRO",0,((I57+J57*I57)*D57))</f>
        <v>2596</v>
      </c>
      <c r="M57" s="17">
        <f>+H57+L57</f>
        <v>15496.468000000001</v>
      </c>
      <c r="N57" s="1"/>
      <c r="O57" s="1"/>
      <c r="P57" s="1"/>
    </row>
    <row r="58" spans="1:16" s="6" customFormat="1" ht="33" customHeight="1">
      <c r="A58" s="54" t="s">
        <v>89</v>
      </c>
      <c r="B58" s="59" t="s">
        <v>93</v>
      </c>
      <c r="C58" s="9" t="s">
        <v>1</v>
      </c>
      <c r="D58" s="54">
        <v>250</v>
      </c>
      <c r="E58" s="18">
        <v>121</v>
      </c>
      <c r="F58" s="18">
        <f>D58*E58</f>
        <v>30250</v>
      </c>
      <c r="G58" s="19">
        <v>0.18</v>
      </c>
      <c r="H58" s="16">
        <f>IF(D58="QRO",0,((E58+G58*E58)*D58))</f>
        <v>35695</v>
      </c>
      <c r="I58" s="12">
        <v>83</v>
      </c>
      <c r="J58" s="19">
        <v>0.18</v>
      </c>
      <c r="K58" s="11">
        <f>I58*D58</f>
        <v>20750</v>
      </c>
      <c r="L58" s="16">
        <f>IF(D58="QRO",0,((I58+J58*I58)*D58))</f>
        <v>24485</v>
      </c>
      <c r="M58" s="17">
        <f>+H58+L58</f>
        <v>60180</v>
      </c>
      <c r="N58" s="1"/>
      <c r="O58" s="1"/>
      <c r="P58" s="1"/>
    </row>
    <row r="59" spans="1:16" s="6" customFormat="1" ht="33" customHeight="1">
      <c r="A59" s="54">
        <v>3</v>
      </c>
      <c r="B59" s="61" t="s">
        <v>94</v>
      </c>
      <c r="C59" s="9"/>
      <c r="D59" s="10"/>
      <c r="E59" s="11"/>
      <c r="F59" s="18"/>
      <c r="G59" s="11"/>
      <c r="H59" s="15"/>
      <c r="I59" s="12"/>
      <c r="J59" s="12"/>
      <c r="K59" s="12"/>
      <c r="L59" s="16"/>
      <c r="M59" s="17"/>
      <c r="N59" s="1"/>
      <c r="O59" s="1"/>
      <c r="P59" s="1"/>
    </row>
    <row r="60" spans="1:16" s="6" customFormat="1" ht="33" customHeight="1">
      <c r="A60" s="54"/>
      <c r="B60" s="59" t="s">
        <v>95</v>
      </c>
      <c r="C60" s="9"/>
      <c r="D60" s="10"/>
      <c r="E60" s="11"/>
      <c r="F60" s="18"/>
      <c r="G60" s="11"/>
      <c r="H60" s="15"/>
      <c r="I60" s="12"/>
      <c r="J60" s="12"/>
      <c r="K60" s="12"/>
      <c r="L60" s="16"/>
      <c r="M60" s="17"/>
      <c r="N60" s="1"/>
      <c r="O60" s="1"/>
      <c r="P60" s="1"/>
    </row>
    <row r="61" spans="1:16" s="6" customFormat="1" ht="33" customHeight="1">
      <c r="A61" s="54"/>
      <c r="B61" s="59" t="s">
        <v>96</v>
      </c>
      <c r="C61" s="9"/>
      <c r="D61" s="10"/>
      <c r="E61" s="11"/>
      <c r="F61" s="18"/>
      <c r="G61" s="11"/>
      <c r="H61" s="15"/>
      <c r="I61" s="12"/>
      <c r="J61" s="12"/>
      <c r="K61" s="12"/>
      <c r="L61" s="16"/>
      <c r="M61" s="17"/>
      <c r="N61" s="1"/>
      <c r="O61" s="1"/>
      <c r="P61" s="1"/>
    </row>
    <row r="62" spans="1:16" s="6" customFormat="1" ht="33" customHeight="1">
      <c r="A62" s="54">
        <v>3.1</v>
      </c>
      <c r="B62" s="58" t="s">
        <v>97</v>
      </c>
      <c r="C62" s="9"/>
      <c r="D62" s="10"/>
      <c r="E62" s="11"/>
      <c r="F62" s="18"/>
      <c r="G62" s="11"/>
      <c r="H62" s="15"/>
      <c r="I62" s="12"/>
      <c r="J62" s="12"/>
      <c r="K62" s="12"/>
      <c r="L62" s="16"/>
      <c r="M62" s="17"/>
      <c r="N62" s="1"/>
      <c r="O62" s="1"/>
      <c r="P62" s="1"/>
    </row>
    <row r="63" spans="1:16" s="6" customFormat="1" ht="33" customHeight="1">
      <c r="A63" s="54" t="s">
        <v>87</v>
      </c>
      <c r="B63" s="59" t="s">
        <v>88</v>
      </c>
      <c r="C63" s="9" t="s">
        <v>2</v>
      </c>
      <c r="D63" s="54">
        <v>8</v>
      </c>
      <c r="E63" s="18">
        <v>1519.056</v>
      </c>
      <c r="F63" s="18">
        <f>D63*E63</f>
        <v>12152.448</v>
      </c>
      <c r="G63" s="19">
        <v>0.18</v>
      </c>
      <c r="H63" s="16">
        <f>IF(D63="QRO",0,((E63+G63*E63)*D63))</f>
        <v>14339.888640000001</v>
      </c>
      <c r="I63" s="12">
        <v>198</v>
      </c>
      <c r="J63" s="19">
        <v>0.18</v>
      </c>
      <c r="K63" s="11">
        <f>I63*D63</f>
        <v>1584</v>
      </c>
      <c r="L63" s="16">
        <f>IF(D63="QRO",0,((I63+J63*I63)*D63))</f>
        <v>1869.12</v>
      </c>
      <c r="M63" s="17">
        <f>+H63+L63</f>
        <v>16209.00864</v>
      </c>
      <c r="N63" s="1"/>
      <c r="O63" s="1"/>
      <c r="P63" s="1"/>
    </row>
    <row r="64" spans="1:16" s="6" customFormat="1" ht="33" customHeight="1">
      <c r="A64" s="54" t="s">
        <v>89</v>
      </c>
      <c r="B64" s="59" t="s">
        <v>90</v>
      </c>
      <c r="C64" s="9" t="s">
        <v>2</v>
      </c>
      <c r="D64" s="54">
        <v>2</v>
      </c>
      <c r="E64" s="18">
        <v>383.6</v>
      </c>
      <c r="F64" s="18">
        <f>D64*E64</f>
        <v>767.2</v>
      </c>
      <c r="G64" s="19">
        <v>0.18</v>
      </c>
      <c r="H64" s="16">
        <f>IF(D64="QRO",0,((E64+G64*E64)*D64))</f>
        <v>905.29600000000005</v>
      </c>
      <c r="I64" s="12">
        <v>83</v>
      </c>
      <c r="J64" s="19">
        <v>0.18</v>
      </c>
      <c r="K64" s="11">
        <f>I64*D64</f>
        <v>166</v>
      </c>
      <c r="L64" s="16">
        <f>IF(D64="QRO",0,((I64+J64*I64)*D64))</f>
        <v>195.88</v>
      </c>
      <c r="M64" s="17">
        <f>+H64+L64</f>
        <v>1101.1759999999999</v>
      </c>
      <c r="N64" s="1"/>
      <c r="O64" s="1"/>
      <c r="P64" s="1"/>
    </row>
    <row r="65" spans="1:16" s="6" customFormat="1" ht="33" customHeight="1">
      <c r="A65" s="54">
        <v>3.2</v>
      </c>
      <c r="B65" s="59" t="s">
        <v>91</v>
      </c>
      <c r="C65" s="9"/>
      <c r="D65" s="54"/>
      <c r="E65" s="18"/>
      <c r="F65" s="18"/>
      <c r="G65" s="11"/>
      <c r="H65" s="15"/>
      <c r="I65" s="12"/>
      <c r="J65" s="12"/>
      <c r="K65" s="12"/>
      <c r="L65" s="16"/>
      <c r="M65" s="17"/>
      <c r="N65" s="1"/>
      <c r="O65" s="1"/>
      <c r="P65" s="1"/>
    </row>
    <row r="66" spans="1:16" s="6" customFormat="1" ht="33" customHeight="1">
      <c r="A66" s="54" t="s">
        <v>87</v>
      </c>
      <c r="B66" s="59" t="s">
        <v>92</v>
      </c>
      <c r="C66" s="9" t="s">
        <v>2</v>
      </c>
      <c r="D66" s="54">
        <v>2</v>
      </c>
      <c r="E66" s="18">
        <v>288.46719999999999</v>
      </c>
      <c r="F66" s="18">
        <f>D66*E66</f>
        <v>576.93439999999998</v>
      </c>
      <c r="G66" s="19">
        <v>0.18</v>
      </c>
      <c r="H66" s="16">
        <f>IF(D66="QRO",0,((E66+G66*E66)*D66))</f>
        <v>680.78259200000002</v>
      </c>
      <c r="I66" s="12">
        <v>88</v>
      </c>
      <c r="J66" s="19">
        <v>0.18</v>
      </c>
      <c r="K66" s="11">
        <f>I66*D66</f>
        <v>176</v>
      </c>
      <c r="L66" s="16">
        <f>IF(D66="QRO",0,((I66+J66*I66)*D66))</f>
        <v>207.68</v>
      </c>
      <c r="M66" s="17">
        <f>+H66+L66</f>
        <v>888.46259200000009</v>
      </c>
      <c r="N66" s="1"/>
      <c r="O66" s="1"/>
      <c r="P66" s="1"/>
    </row>
    <row r="67" spans="1:16" s="6" customFormat="1" ht="33" customHeight="1">
      <c r="A67" s="54" t="s">
        <v>89</v>
      </c>
      <c r="B67" s="59" t="s">
        <v>93</v>
      </c>
      <c r="C67" s="9" t="s">
        <v>2</v>
      </c>
      <c r="D67" s="54">
        <v>50</v>
      </c>
      <c r="E67" s="18">
        <v>121</v>
      </c>
      <c r="F67" s="18">
        <f>D67*E67</f>
        <v>6050</v>
      </c>
      <c r="G67" s="19">
        <v>0.18</v>
      </c>
      <c r="H67" s="16">
        <f>IF(D67="QRO",0,((E67+G67*E67)*D67))</f>
        <v>7139</v>
      </c>
      <c r="I67" s="12">
        <v>83</v>
      </c>
      <c r="J67" s="19">
        <v>0.18</v>
      </c>
      <c r="K67" s="11">
        <f>I67*D67</f>
        <v>4150</v>
      </c>
      <c r="L67" s="16">
        <f>IF(D67="QRO",0,((I67+J67*I67)*D67))</f>
        <v>4897</v>
      </c>
      <c r="M67" s="17">
        <f>+H67+L67</f>
        <v>12036</v>
      </c>
      <c r="N67" s="1"/>
      <c r="O67" s="1"/>
      <c r="P67" s="1"/>
    </row>
    <row r="68" spans="1:16" s="6" customFormat="1" ht="33" customHeight="1">
      <c r="A68" s="54">
        <v>4</v>
      </c>
      <c r="B68" s="55" t="s">
        <v>98</v>
      </c>
      <c r="C68" s="9"/>
      <c r="D68" s="10"/>
      <c r="E68" s="11"/>
      <c r="F68" s="18"/>
      <c r="G68" s="11"/>
      <c r="H68" s="15"/>
      <c r="I68" s="12"/>
      <c r="J68" s="12"/>
      <c r="K68" s="12"/>
      <c r="L68" s="16"/>
      <c r="M68" s="17"/>
      <c r="N68" s="1"/>
      <c r="O68" s="1"/>
      <c r="P68" s="1"/>
    </row>
    <row r="69" spans="1:16" s="6" customFormat="1" ht="33" customHeight="1">
      <c r="A69" s="54">
        <v>4.0999999999999996</v>
      </c>
      <c r="B69" s="59" t="s">
        <v>99</v>
      </c>
      <c r="C69" s="9"/>
      <c r="D69" s="54"/>
      <c r="E69" s="11"/>
      <c r="F69" s="18"/>
      <c r="G69" s="11"/>
      <c r="H69" s="15"/>
      <c r="I69" s="12"/>
      <c r="J69" s="12"/>
      <c r="K69" s="12"/>
      <c r="L69" s="16"/>
      <c r="M69" s="17"/>
      <c r="N69" s="1"/>
      <c r="O69" s="1"/>
      <c r="P69" s="1"/>
    </row>
    <row r="70" spans="1:16" s="6" customFormat="1" ht="33" customHeight="1">
      <c r="A70" s="54" t="s">
        <v>87</v>
      </c>
      <c r="B70" s="59" t="s">
        <v>100</v>
      </c>
      <c r="C70" s="9" t="s">
        <v>1</v>
      </c>
      <c r="D70" s="62">
        <v>10</v>
      </c>
      <c r="E70" s="18">
        <v>2761.92</v>
      </c>
      <c r="F70" s="18">
        <f>D70*E70</f>
        <v>27619.200000000001</v>
      </c>
      <c r="G70" s="19">
        <v>0.18</v>
      </c>
      <c r="H70" s="16">
        <f>IF(D70="QRO",0,((E70+G70*E70)*D70))</f>
        <v>32590.655999999999</v>
      </c>
      <c r="I70" s="12">
        <v>275</v>
      </c>
      <c r="J70" s="19">
        <v>0.18</v>
      </c>
      <c r="K70" s="11">
        <f>I70*D70</f>
        <v>2750</v>
      </c>
      <c r="L70" s="16">
        <f>IF(D70="QRO",0,((I70+J70*I70)*D70))</f>
        <v>3245</v>
      </c>
      <c r="M70" s="17">
        <f>+H70+L70</f>
        <v>35835.656000000003</v>
      </c>
      <c r="N70" s="1"/>
      <c r="O70" s="1"/>
      <c r="P70" s="1"/>
    </row>
    <row r="71" spans="1:16" s="6" customFormat="1" ht="33" customHeight="1">
      <c r="A71" s="54" t="s">
        <v>89</v>
      </c>
      <c r="B71" s="59" t="s">
        <v>101</v>
      </c>
      <c r="C71" s="9" t="s">
        <v>1</v>
      </c>
      <c r="D71" s="62">
        <v>15</v>
      </c>
      <c r="E71" s="18">
        <v>2071.44</v>
      </c>
      <c r="F71" s="18">
        <f>D71*E71</f>
        <v>31071.600000000002</v>
      </c>
      <c r="G71" s="19">
        <v>0.18</v>
      </c>
      <c r="H71" s="16">
        <f>IF(D71="QRO",0,((E71+G71*E71)*D71))</f>
        <v>36664.487999999998</v>
      </c>
      <c r="I71" s="12">
        <v>275</v>
      </c>
      <c r="J71" s="19">
        <v>0.18</v>
      </c>
      <c r="K71" s="11">
        <f>I71*D71</f>
        <v>4125</v>
      </c>
      <c r="L71" s="16">
        <f>IF(D71="QRO",0,((I71+J71*I71)*D71))</f>
        <v>4867.5</v>
      </c>
      <c r="M71" s="17">
        <f>+H71+L71</f>
        <v>41531.987999999998</v>
      </c>
      <c r="N71" s="1"/>
      <c r="O71" s="1"/>
      <c r="P71" s="1"/>
    </row>
    <row r="72" spans="1:16" s="6" customFormat="1" ht="33" customHeight="1">
      <c r="A72" s="54" t="s">
        <v>102</v>
      </c>
      <c r="B72" s="59" t="s">
        <v>103</v>
      </c>
      <c r="C72" s="9" t="s">
        <v>1</v>
      </c>
      <c r="D72" s="54">
        <v>10</v>
      </c>
      <c r="E72" s="18">
        <v>1407.0447999999999</v>
      </c>
      <c r="F72" s="18">
        <f>D72*E72</f>
        <v>14070.447999999999</v>
      </c>
      <c r="G72" s="19">
        <v>0.18</v>
      </c>
      <c r="H72" s="16">
        <f>IF(D72="QRO",0,((E72+G72*E72)*D72))</f>
        <v>16603.128639999999</v>
      </c>
      <c r="I72" s="12">
        <v>193</v>
      </c>
      <c r="J72" s="19">
        <v>0.18</v>
      </c>
      <c r="K72" s="11">
        <f>I72*D72</f>
        <v>1930</v>
      </c>
      <c r="L72" s="16">
        <f>IF(D72="QRO",0,((I72+J72*I72)*D72))</f>
        <v>2277.4</v>
      </c>
      <c r="M72" s="17">
        <f>+H72+L72</f>
        <v>18880.52864</v>
      </c>
      <c r="N72" s="1"/>
      <c r="O72" s="1"/>
      <c r="P72" s="1"/>
    </row>
    <row r="73" spans="1:16" s="6" customFormat="1" ht="33" customHeight="1">
      <c r="A73" s="54" t="s">
        <v>104</v>
      </c>
      <c r="B73" s="59" t="s">
        <v>105</v>
      </c>
      <c r="C73" s="9" t="s">
        <v>1</v>
      </c>
      <c r="D73" s="62">
        <v>20</v>
      </c>
      <c r="E73" s="18">
        <v>1000.4288</v>
      </c>
      <c r="F73" s="18">
        <f>D73*E73</f>
        <v>20008.576000000001</v>
      </c>
      <c r="G73" s="19">
        <v>0.18</v>
      </c>
      <c r="H73" s="16">
        <f>IF(D73="QRO",0,((E73+G73*E73)*D73))</f>
        <v>23610.119679999996</v>
      </c>
      <c r="I73" s="12">
        <v>154</v>
      </c>
      <c r="J73" s="19">
        <v>0.18</v>
      </c>
      <c r="K73" s="11">
        <f>I73*D73</f>
        <v>3080</v>
      </c>
      <c r="L73" s="16">
        <f>IF(D73="QRO",0,((I73+J73*I73)*D73))</f>
        <v>3634.4</v>
      </c>
      <c r="M73" s="17">
        <f>+H73+L73</f>
        <v>27244.519679999998</v>
      </c>
      <c r="N73" s="1"/>
      <c r="O73" s="1"/>
      <c r="P73" s="1"/>
    </row>
    <row r="74" spans="1:16" s="6" customFormat="1" ht="33" customHeight="1">
      <c r="A74" s="54" t="s">
        <v>106</v>
      </c>
      <c r="B74" s="59" t="s">
        <v>107</v>
      </c>
      <c r="C74" s="9" t="s">
        <v>1</v>
      </c>
      <c r="D74" s="63">
        <v>10</v>
      </c>
      <c r="E74" s="18">
        <v>1407.0447999999999</v>
      </c>
      <c r="F74" s="18">
        <f>D74*E74</f>
        <v>14070.447999999999</v>
      </c>
      <c r="G74" s="19">
        <v>0.18</v>
      </c>
      <c r="H74" s="16">
        <f>IF(D74="QRO",0,((E74+G74*E74)*D74))</f>
        <v>16603.128639999999</v>
      </c>
      <c r="I74" s="12">
        <v>193</v>
      </c>
      <c r="J74" s="19">
        <v>0.18</v>
      </c>
      <c r="K74" s="11">
        <f>I74*D74</f>
        <v>1930</v>
      </c>
      <c r="L74" s="16">
        <f>IF(D74="QRO",0,((I74+J74*I74)*D74))</f>
        <v>2277.4</v>
      </c>
      <c r="M74" s="17">
        <f>+H74+L74</f>
        <v>18880.52864</v>
      </c>
      <c r="N74" s="1"/>
      <c r="O74" s="1"/>
      <c r="P74" s="1"/>
    </row>
    <row r="75" spans="1:16" s="6" customFormat="1" ht="33" customHeight="1">
      <c r="A75" s="54" t="s">
        <v>108</v>
      </c>
      <c r="B75" s="59" t="s">
        <v>109</v>
      </c>
      <c r="C75" s="9" t="s">
        <v>1</v>
      </c>
      <c r="D75" s="62">
        <v>8</v>
      </c>
      <c r="E75" s="18">
        <v>1000.4288</v>
      </c>
      <c r="F75" s="18">
        <f>D75*E75</f>
        <v>8003.4304000000002</v>
      </c>
      <c r="G75" s="19">
        <v>0.18</v>
      </c>
      <c r="H75" s="16">
        <f>IF(D75="QRO",0,((E75+G75*E75)*D75))</f>
        <v>9444.0478719999992</v>
      </c>
      <c r="I75" s="12">
        <v>154</v>
      </c>
      <c r="J75" s="19">
        <v>0.18</v>
      </c>
      <c r="K75" s="11">
        <f>I75*D75</f>
        <v>1232</v>
      </c>
      <c r="L75" s="16">
        <f>IF(D75="QRO",0,((I75+J75*I75)*D75))</f>
        <v>1453.76</v>
      </c>
      <c r="M75" s="17">
        <f>+H75+L75</f>
        <v>10897.807871999999</v>
      </c>
      <c r="N75" s="1"/>
      <c r="O75" s="1"/>
      <c r="P75" s="1"/>
    </row>
    <row r="76" spans="1:16" s="6" customFormat="1" ht="77" customHeight="1">
      <c r="A76" s="54">
        <v>4.2</v>
      </c>
      <c r="B76" s="20" t="s">
        <v>110</v>
      </c>
      <c r="C76" s="9" t="s">
        <v>4</v>
      </c>
      <c r="D76" s="64">
        <v>0.3</v>
      </c>
      <c r="E76" s="18">
        <v>95900</v>
      </c>
      <c r="F76" s="18">
        <f>D76*E76</f>
        <v>28770</v>
      </c>
      <c r="G76" s="19">
        <v>0.18</v>
      </c>
      <c r="H76" s="16">
        <f>IF(D76="QRO",0,((E76+G76*E76)*D76))</f>
        <v>33948.6</v>
      </c>
      <c r="I76" s="12">
        <v>44000</v>
      </c>
      <c r="J76" s="19">
        <v>0.18</v>
      </c>
      <c r="K76" s="11">
        <f>I76*D76</f>
        <v>13200</v>
      </c>
      <c r="L76" s="16">
        <f>IF(D76="QRO",0,((I76+J76*I76)*D76))</f>
        <v>15576</v>
      </c>
      <c r="M76" s="17">
        <f>+H76+L76</f>
        <v>49524.6</v>
      </c>
      <c r="N76" s="1"/>
      <c r="O76" s="1"/>
      <c r="P76" s="1"/>
    </row>
    <row r="77" spans="1:16" s="6" customFormat="1" ht="33" customHeight="1">
      <c r="A77" s="54"/>
      <c r="B77" s="55" t="s">
        <v>111</v>
      </c>
      <c r="C77" s="9"/>
      <c r="D77" s="10"/>
      <c r="E77" s="11"/>
      <c r="F77" s="18"/>
      <c r="G77" s="11"/>
      <c r="H77" s="15"/>
      <c r="I77" s="12"/>
      <c r="J77" s="12"/>
      <c r="K77" s="12"/>
      <c r="L77" s="16"/>
      <c r="M77" s="17"/>
      <c r="N77" s="1"/>
      <c r="O77" s="1"/>
      <c r="P77" s="1"/>
    </row>
    <row r="78" spans="1:16" s="6" customFormat="1" ht="33" customHeight="1">
      <c r="A78" s="54">
        <v>5</v>
      </c>
      <c r="B78" s="55" t="s">
        <v>112</v>
      </c>
      <c r="C78" s="9"/>
      <c r="D78" s="10"/>
      <c r="E78" s="11"/>
      <c r="F78" s="18"/>
      <c r="G78" s="11"/>
      <c r="H78" s="15"/>
      <c r="I78" s="12"/>
      <c r="J78" s="12"/>
      <c r="K78" s="12"/>
      <c r="L78" s="16"/>
      <c r="M78" s="17"/>
      <c r="N78" s="1"/>
      <c r="O78" s="1"/>
      <c r="P78" s="1"/>
    </row>
    <row r="79" spans="1:16" s="6" customFormat="1" ht="77" customHeight="1">
      <c r="A79" s="54">
        <v>5.0999999999999996</v>
      </c>
      <c r="B79" s="59" t="s">
        <v>113</v>
      </c>
      <c r="C79" s="9"/>
      <c r="D79" s="10"/>
      <c r="E79" s="11"/>
      <c r="F79" s="18"/>
      <c r="G79" s="11"/>
      <c r="H79" s="15"/>
      <c r="I79" s="12"/>
      <c r="J79" s="12"/>
      <c r="K79" s="12"/>
      <c r="L79" s="16"/>
      <c r="M79" s="17"/>
      <c r="N79" s="1"/>
      <c r="O79" s="1"/>
      <c r="P79" s="1"/>
    </row>
    <row r="80" spans="1:16" s="6" customFormat="1" ht="33" customHeight="1">
      <c r="A80" s="54" t="s">
        <v>87</v>
      </c>
      <c r="B80" s="59" t="s">
        <v>114</v>
      </c>
      <c r="C80" s="9" t="s">
        <v>1</v>
      </c>
      <c r="D80" s="54">
        <v>40</v>
      </c>
      <c r="E80" s="18">
        <v>444.976</v>
      </c>
      <c r="F80" s="18">
        <f>D80*E80</f>
        <v>17799.04</v>
      </c>
      <c r="G80" s="19">
        <v>0.18</v>
      </c>
      <c r="H80" s="16">
        <f>IF(D80="QRO",0,((E80+G80*E80)*D80))</f>
        <v>21002.867200000001</v>
      </c>
      <c r="I80" s="12">
        <v>94</v>
      </c>
      <c r="J80" s="19">
        <v>0.18</v>
      </c>
      <c r="K80" s="11">
        <f>I80*D80</f>
        <v>3760</v>
      </c>
      <c r="L80" s="16">
        <f>IF(D80="QRO",0,((I80+J80*I80)*D80))</f>
        <v>4436.8</v>
      </c>
      <c r="M80" s="17">
        <f>+H80+L80</f>
        <v>25439.6672</v>
      </c>
      <c r="N80" s="1"/>
      <c r="O80" s="1"/>
      <c r="P80" s="1"/>
    </row>
    <row r="81" spans="1:16" s="6" customFormat="1" ht="33" customHeight="1">
      <c r="A81" s="54" t="s">
        <v>89</v>
      </c>
      <c r="B81" s="59" t="s">
        <v>115</v>
      </c>
      <c r="C81" s="9" t="s">
        <v>1</v>
      </c>
      <c r="D81" s="54">
        <v>30</v>
      </c>
      <c r="E81" s="18">
        <v>230.16000000000003</v>
      </c>
      <c r="F81" s="18">
        <f>D81*E81</f>
        <v>6904.8000000000011</v>
      </c>
      <c r="G81" s="19">
        <v>0.18</v>
      </c>
      <c r="H81" s="16">
        <f>IF(D81="QRO",0,((E81+G81*E81)*D81))</f>
        <v>8147.6640000000016</v>
      </c>
      <c r="I81" s="12">
        <v>72</v>
      </c>
      <c r="J81" s="19">
        <v>0.18</v>
      </c>
      <c r="K81" s="11">
        <f>I81*D81</f>
        <v>2160</v>
      </c>
      <c r="L81" s="16">
        <f>IF(D81="QRO",0,((I81+J81*I81)*D81))</f>
        <v>2548.7999999999997</v>
      </c>
      <c r="M81" s="17">
        <f>+H81+L81</f>
        <v>10696.464000000002</v>
      </c>
      <c r="N81" s="1"/>
      <c r="O81" s="1"/>
      <c r="P81" s="1"/>
    </row>
    <row r="82" spans="1:16" s="6" customFormat="1" ht="33" customHeight="1">
      <c r="A82" s="54" t="s">
        <v>102</v>
      </c>
      <c r="B82" s="59" t="s">
        <v>116</v>
      </c>
      <c r="C82" s="9" t="s">
        <v>1</v>
      </c>
      <c r="D82" s="54">
        <v>20</v>
      </c>
      <c r="E82" s="18">
        <v>230.16000000000003</v>
      </c>
      <c r="F82" s="18">
        <f>D82*E82</f>
        <v>4603.2000000000007</v>
      </c>
      <c r="G82" s="19">
        <v>0.18</v>
      </c>
      <c r="H82" s="16">
        <f>IF(D82="QRO",0,((E82+G82*E82)*D82))</f>
        <v>5431.7760000000007</v>
      </c>
      <c r="I82" s="12">
        <v>72</v>
      </c>
      <c r="J82" s="19">
        <v>0.18</v>
      </c>
      <c r="K82" s="11">
        <f>I82*D82</f>
        <v>1440</v>
      </c>
      <c r="L82" s="16">
        <f>IF(D82="QRO",0,((I82+J82*I82)*D82))</f>
        <v>1699.1999999999998</v>
      </c>
      <c r="M82" s="17">
        <f>+H82+L82</f>
        <v>7130.9760000000006</v>
      </c>
      <c r="N82" s="1"/>
      <c r="O82" s="1"/>
      <c r="P82" s="1"/>
    </row>
    <row r="83" spans="1:16" s="6" customFormat="1" ht="77" customHeight="1">
      <c r="A83" s="54">
        <v>5.2</v>
      </c>
      <c r="B83" s="59" t="s">
        <v>117</v>
      </c>
      <c r="C83" s="9" t="s">
        <v>2</v>
      </c>
      <c r="D83" s="9">
        <v>1</v>
      </c>
      <c r="E83" s="18">
        <v>25778</v>
      </c>
      <c r="F83" s="18">
        <f>D83*E83</f>
        <v>25778</v>
      </c>
      <c r="G83" s="19">
        <v>0.18</v>
      </c>
      <c r="H83" s="16">
        <f>IF(D83="QRO",0,((E83+G83*E83)*D83))</f>
        <v>30418.04</v>
      </c>
      <c r="I83" s="12">
        <v>8800</v>
      </c>
      <c r="J83" s="19">
        <v>0.18</v>
      </c>
      <c r="K83" s="11">
        <f>I83*D83</f>
        <v>8800</v>
      </c>
      <c r="L83" s="16">
        <f>IF(D83="QRO",0,((I83+J83*I83)*D83))</f>
        <v>10384</v>
      </c>
      <c r="M83" s="17">
        <f>+H83+L83</f>
        <v>40802.04</v>
      </c>
      <c r="N83" s="1"/>
      <c r="O83" s="1"/>
      <c r="P83" s="1"/>
    </row>
    <row r="84" spans="1:16" s="6" customFormat="1" ht="33" customHeight="1">
      <c r="A84" s="2"/>
      <c r="B84" s="3" t="s">
        <v>0</v>
      </c>
      <c r="C84" s="3"/>
      <c r="D84" s="3"/>
      <c r="E84" s="4"/>
      <c r="F84" s="5">
        <f>SUM(F46:F83)</f>
        <v>946363.60479999986</v>
      </c>
      <c r="G84" s="4"/>
      <c r="H84" s="5">
        <f>SUM(H46:H83)</f>
        <v>1116709.0536640002</v>
      </c>
      <c r="I84" s="5"/>
      <c r="J84" s="5"/>
      <c r="K84" s="5">
        <f>SUM(K46:K83)</f>
        <v>114943</v>
      </c>
      <c r="L84" s="5">
        <f>SUM(L46:L83)</f>
        <v>135632.74</v>
      </c>
      <c r="M84" s="5">
        <f>SUM(M46:M83)</f>
        <v>1252341.793664</v>
      </c>
      <c r="N84" s="1"/>
      <c r="O84" s="1"/>
      <c r="P84" s="1"/>
    </row>
    <row r="85" spans="1:16" s="6" customFormat="1" ht="33" customHeight="1">
      <c r="A85" s="7" t="s">
        <v>118</v>
      </c>
      <c r="B85" s="8" t="s">
        <v>119</v>
      </c>
      <c r="C85" s="9"/>
      <c r="D85" s="10"/>
      <c r="E85" s="11"/>
      <c r="F85" s="11"/>
      <c r="G85" s="11"/>
      <c r="H85" s="11"/>
      <c r="I85" s="12"/>
      <c r="J85" s="12"/>
      <c r="K85" s="12"/>
      <c r="L85" s="12"/>
      <c r="M85" s="13"/>
    </row>
    <row r="86" spans="1:16" s="6" customFormat="1" ht="33" customHeight="1">
      <c r="A86" s="14">
        <v>1</v>
      </c>
      <c r="B86" s="20" t="s">
        <v>120</v>
      </c>
      <c r="C86" s="9" t="s">
        <v>2</v>
      </c>
      <c r="D86" s="9">
        <v>2</v>
      </c>
      <c r="E86" s="18">
        <v>14576.8</v>
      </c>
      <c r="F86" s="18">
        <f>D86*E86</f>
        <v>29153.599999999999</v>
      </c>
      <c r="G86" s="19">
        <v>0.18</v>
      </c>
      <c r="H86" s="16">
        <f>IF(D86="QRO",0,((E86+G86*E86)*D86))</f>
        <v>34401.248</v>
      </c>
      <c r="I86" s="12">
        <v>1650</v>
      </c>
      <c r="J86" s="19">
        <v>0.18</v>
      </c>
      <c r="K86" s="11">
        <f>I86*D86</f>
        <v>3300</v>
      </c>
      <c r="L86" s="16">
        <f>IF(D86="QRO",0,((I86+J86*I86)*D86))</f>
        <v>3894</v>
      </c>
      <c r="M86" s="17">
        <f>+H86+L86</f>
        <v>38295.248</v>
      </c>
    </row>
    <row r="87" spans="1:16" s="6" customFormat="1" ht="33" customHeight="1">
      <c r="A87" s="14">
        <v>2</v>
      </c>
      <c r="B87" s="20" t="s">
        <v>3</v>
      </c>
      <c r="C87" s="9" t="s">
        <v>2</v>
      </c>
      <c r="D87" s="9">
        <v>5</v>
      </c>
      <c r="E87" s="18">
        <v>675.13599999999997</v>
      </c>
      <c r="F87" s="18">
        <f>D87*E87</f>
        <v>3375.68</v>
      </c>
      <c r="G87" s="19">
        <v>0.18</v>
      </c>
      <c r="H87" s="16">
        <f>IF(D87="QRO",0,((E87+G87*E87)*D87))</f>
        <v>3983.3024</v>
      </c>
      <c r="I87" s="12">
        <v>385</v>
      </c>
      <c r="J87" s="19">
        <v>0.18</v>
      </c>
      <c r="K87" s="11">
        <f>I87*D87</f>
        <v>1925</v>
      </c>
      <c r="L87" s="16">
        <f>IF(D87="QRO",0,((I87+J87*I87)*D87))</f>
        <v>2271.5</v>
      </c>
      <c r="M87" s="17">
        <f>+H87+L87</f>
        <v>6254.8024000000005</v>
      </c>
    </row>
    <row r="88" spans="1:16" s="6" customFormat="1" ht="33" customHeight="1">
      <c r="A88" s="14">
        <v>3</v>
      </c>
      <c r="B88" s="20" t="s">
        <v>121</v>
      </c>
      <c r="C88" s="9" t="s">
        <v>2</v>
      </c>
      <c r="D88" s="9">
        <v>9</v>
      </c>
      <c r="E88" s="18">
        <v>5447.1200000000008</v>
      </c>
      <c r="F88" s="18">
        <f>D88*E88</f>
        <v>49024.080000000009</v>
      </c>
      <c r="G88" s="19">
        <v>0.18</v>
      </c>
      <c r="H88" s="16">
        <f>IF(D88="QRO",0,((E88+G88*E88)*D88))</f>
        <v>57848.414400000009</v>
      </c>
      <c r="I88" s="12">
        <v>385</v>
      </c>
      <c r="J88" s="19">
        <v>0.18</v>
      </c>
      <c r="K88" s="11">
        <f>I88*D88</f>
        <v>3465</v>
      </c>
      <c r="L88" s="16">
        <f>IF(D88="QRO",0,((I88+J88*I88)*D88))</f>
        <v>4088.7000000000003</v>
      </c>
      <c r="M88" s="17">
        <f>+H88+L88</f>
        <v>61937.114400000006</v>
      </c>
    </row>
    <row r="89" spans="1:16" s="6" customFormat="1" ht="33" customHeight="1">
      <c r="A89" s="14">
        <v>4</v>
      </c>
      <c r="B89" s="21" t="s">
        <v>122</v>
      </c>
      <c r="C89" s="9" t="s">
        <v>2</v>
      </c>
      <c r="D89" s="9">
        <v>1</v>
      </c>
      <c r="E89" s="18">
        <v>268520</v>
      </c>
      <c r="F89" s="11">
        <f>D89*E89</f>
        <v>268520</v>
      </c>
      <c r="G89" s="19">
        <v>0.18</v>
      </c>
      <c r="H89" s="16">
        <f>IF(D89="QRO",0,((E89+G89*E89)*D89))</f>
        <v>316853.59999999998</v>
      </c>
      <c r="I89" s="12">
        <v>1650</v>
      </c>
      <c r="J89" s="19">
        <v>0.18</v>
      </c>
      <c r="K89" s="11">
        <f>I89*D89</f>
        <v>1650</v>
      </c>
      <c r="L89" s="16">
        <f>IF(D89="QRO",0,((I89+J89*I89)*D89))</f>
        <v>1947</v>
      </c>
      <c r="M89" s="17">
        <f>+H89+L89</f>
        <v>318800.59999999998</v>
      </c>
    </row>
    <row r="90" spans="1:16" s="6" customFormat="1" ht="33" customHeight="1">
      <c r="A90" s="2"/>
      <c r="B90" s="3" t="s">
        <v>0</v>
      </c>
      <c r="C90" s="3"/>
      <c r="D90" s="3"/>
      <c r="E90" s="4"/>
      <c r="F90" s="5">
        <f>SUM(F86:F89)</f>
        <v>350073.36</v>
      </c>
      <c r="G90" s="4"/>
      <c r="H90" s="5">
        <f>SUM(H86:H89)</f>
        <v>413086.56479999999</v>
      </c>
      <c r="I90" s="4"/>
      <c r="J90" s="4"/>
      <c r="K90" s="5">
        <f>SUM(K86:K89)</f>
        <v>10340</v>
      </c>
      <c r="L90" s="5">
        <f>SUM(L86:L89)</f>
        <v>12201.2</v>
      </c>
      <c r="M90" s="5">
        <f>SUM(M86:M89)</f>
        <v>425287.7648</v>
      </c>
    </row>
  </sheetData>
  <mergeCells count="14">
    <mergeCell ref="I1:J1"/>
    <mergeCell ref="L1:L3"/>
    <mergeCell ref="M1:M3"/>
    <mergeCell ref="E2:E3"/>
    <mergeCell ref="F2:F3"/>
    <mergeCell ref="G2:G3"/>
    <mergeCell ref="I2:I3"/>
    <mergeCell ref="J2:J3"/>
    <mergeCell ref="A1:A3"/>
    <mergeCell ref="B1:B3"/>
    <mergeCell ref="C1:C3"/>
    <mergeCell ref="D1:D3"/>
    <mergeCell ref="E1:G1"/>
    <mergeCell ref="H1:H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Amarnath Singh</dc:creator>
  <cp:lastModifiedBy>Amarnath Singh</cp:lastModifiedBy>
  <dcterms:created xsi:type="dcterms:W3CDTF">2015-06-05T18:17:20Z</dcterms:created>
  <dcterms:modified xsi:type="dcterms:W3CDTF">2022-11-07T11:21:14Z</dcterms:modified>
</cp:coreProperties>
</file>