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CBE522DA-6FC0-4648-BAC9-DCBE4B8BA37F}" xr6:coauthVersionLast="47" xr6:coauthVersionMax="47" xr10:uidLastSave="{00000000-0000-0000-0000-000000000000}"/>
  <bookViews>
    <workbookView xWindow="-108" yWindow="-108" windowWidth="23256" windowHeight="12720" activeTab="1" xr2:uid="{C5B0C754-991B-404B-9895-DA99B75950D3}"/>
  </bookViews>
  <sheets>
    <sheet name="RTD" sheetId="1" r:id="rId1"/>
    <sheet name="Thermistor" sheetId="2" r:id="rId2"/>
    <sheet name="Thermocou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2" l="1"/>
  <c r="P29" i="1"/>
  <c r="H38" i="3"/>
  <c r="F8" i="3"/>
  <c r="F9" i="3"/>
  <c r="D4" i="3"/>
  <c r="F4" i="3" s="1"/>
  <c r="D5" i="3"/>
  <c r="F5" i="3" s="1"/>
  <c r="D6" i="3"/>
  <c r="F6" i="3" s="1"/>
  <c r="D7" i="3"/>
  <c r="F7" i="3" s="1"/>
  <c r="D8" i="3"/>
  <c r="D9" i="3"/>
  <c r="D3" i="3"/>
  <c r="F3" i="3" s="1"/>
  <c r="F6" i="1"/>
  <c r="F7" i="1"/>
  <c r="E6" i="1"/>
  <c r="E7" i="1"/>
  <c r="E8" i="1"/>
  <c r="F8" i="1" s="1"/>
  <c r="E9" i="1"/>
  <c r="F9" i="1" s="1"/>
  <c r="E10" i="1"/>
  <c r="F10" i="1" s="1"/>
  <c r="E11" i="1"/>
  <c r="F11" i="1" s="1"/>
  <c r="E5" i="1"/>
  <c r="F5" i="1" s="1"/>
</calcChain>
</file>

<file path=xl/sharedStrings.xml><?xml version="1.0" encoding="utf-8"?>
<sst xmlns="http://schemas.openxmlformats.org/spreadsheetml/2006/main" count="18" uniqueCount="17">
  <si>
    <t>Calculated Resistance (Ω)</t>
  </si>
  <si>
    <r>
      <t>Measured Resistance (</t>
    </r>
    <r>
      <rPr>
        <sz val="11"/>
        <color theme="1"/>
        <rFont val="Calibri"/>
        <family val="2"/>
      </rPr>
      <t>Ω)</t>
    </r>
  </si>
  <si>
    <t>Absolute Error (Ω)</t>
  </si>
  <si>
    <r>
      <t>Set temperature on PID controller(</t>
    </r>
    <r>
      <rPr>
        <sz val="11"/>
        <color theme="1"/>
        <rFont val="Calibri"/>
        <family val="2"/>
      </rPr>
      <t>⁰C)</t>
    </r>
  </si>
  <si>
    <t>Time</t>
  </si>
  <si>
    <t>Resistance(Ω)</t>
  </si>
  <si>
    <t>Thermistor</t>
  </si>
  <si>
    <t>Temperature (⁰C)</t>
  </si>
  <si>
    <t>Resitance (k Ω)</t>
  </si>
  <si>
    <t>Set temperature on PID controller ( oC)</t>
  </si>
  <si>
    <t>Voltage measured on digital multimeter (mV)</t>
  </si>
  <si>
    <t>Temperature in mV, Thermocouple emf (mV)</t>
  </si>
  <si>
    <t>Temperature in mV from chart (mV)</t>
  </si>
  <si>
    <t>Absolute error (mV)</t>
  </si>
  <si>
    <t xml:space="preserve">Time </t>
  </si>
  <si>
    <t>Voltage</t>
  </si>
  <si>
    <t>Resistance(kΩ)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</si>
</sst>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Temperature for RTD</a:t>
            </a:r>
          </a:p>
        </c:rich>
      </c:tx>
      <c:layout>
        <c:manualLayout>
          <c:xMode val="edge"/>
          <c:yMode val="edge"/>
          <c:x val="0.219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21347331583554E-3"/>
                  <c:y val="-3.4655147273257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10761154855643"/>
                  <c:y val="0.47209171770195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RTD!$C$5:$C$11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RTD!$D$5:$D$11</c:f>
              <c:numCache>
                <c:formatCode>General</c:formatCode>
                <c:ptCount val="7"/>
                <c:pt idx="0">
                  <c:v>102.9</c:v>
                </c:pt>
                <c:pt idx="1">
                  <c:v>115.1</c:v>
                </c:pt>
                <c:pt idx="2">
                  <c:v>117.84</c:v>
                </c:pt>
                <c:pt idx="3">
                  <c:v>122.7</c:v>
                </c:pt>
                <c:pt idx="4">
                  <c:v>127.6</c:v>
                </c:pt>
                <c:pt idx="5">
                  <c:v>130.6</c:v>
                </c:pt>
                <c:pt idx="6">
                  <c:v>134.69999999999999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0-4659-8A16-A5FFA3AF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72752"/>
        <c:axId val="531576272"/>
      </c:scatterChart>
      <c:valAx>
        <c:axId val="5315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(⁰C)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6272"/>
        <c:crosses val="autoZero"/>
        <c:crossBetween val="midCat"/>
      </c:valAx>
      <c:valAx>
        <c:axId val="531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Resistance</a:t>
                </a:r>
                <a:r>
                  <a:rPr lang="en-IN" baseline="0"/>
                  <a:t> (</a:t>
                </a:r>
                <a:r>
                  <a:rPr lang="el-GR" baseline="0"/>
                  <a:t>Ω</a:t>
                </a:r>
                <a:r>
                  <a:rPr lang="en-IN" baseline="0"/>
                  <a:t>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Resistance(</a:t>
            </a:r>
            <a:r>
              <a:rPr lang="el-GR"/>
              <a:t>Ω)</a:t>
            </a:r>
            <a:r>
              <a:rPr lang="en-US"/>
              <a:t> vs Time for</a:t>
            </a:r>
            <a:r>
              <a:rPr lang="en-US" baseline="0"/>
              <a:t> RTD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RTD!$D$14</c:f>
              <c:strCache>
                <c:ptCount val="1"/>
                <c:pt idx="0">
                  <c:v>Resistance(Ω)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RTD!$C$15:$C$43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RTD!$D$15:$D$43</c:f>
              <c:numCache>
                <c:formatCode>General</c:formatCode>
                <c:ptCount val="29"/>
                <c:pt idx="0">
                  <c:v>102.9</c:v>
                </c:pt>
                <c:pt idx="1">
                  <c:v>108.1</c:v>
                </c:pt>
                <c:pt idx="2">
                  <c:v>111.1</c:v>
                </c:pt>
                <c:pt idx="3">
                  <c:v>113.9</c:v>
                </c:pt>
                <c:pt idx="4">
                  <c:v>116.5</c:v>
                </c:pt>
                <c:pt idx="5">
                  <c:v>119.4</c:v>
                </c:pt>
                <c:pt idx="6">
                  <c:v>121.1</c:v>
                </c:pt>
                <c:pt idx="7">
                  <c:v>122.7</c:v>
                </c:pt>
                <c:pt idx="8">
                  <c:v>123.9</c:v>
                </c:pt>
                <c:pt idx="9">
                  <c:v>124.9</c:v>
                </c:pt>
                <c:pt idx="10">
                  <c:v>125.8</c:v>
                </c:pt>
                <c:pt idx="11">
                  <c:v>126.4</c:v>
                </c:pt>
                <c:pt idx="12">
                  <c:v>126.7</c:v>
                </c:pt>
                <c:pt idx="13">
                  <c:v>126.8</c:v>
                </c:pt>
                <c:pt idx="14">
                  <c:v>127</c:v>
                </c:pt>
                <c:pt idx="15">
                  <c:v>127.1</c:v>
                </c:pt>
                <c:pt idx="16">
                  <c:v>127.2</c:v>
                </c:pt>
                <c:pt idx="17">
                  <c:v>127.3</c:v>
                </c:pt>
                <c:pt idx="18">
                  <c:v>127.3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127.5</c:v>
                </c:pt>
                <c:pt idx="23">
                  <c:v>127.8</c:v>
                </c:pt>
                <c:pt idx="24">
                  <c:v>127.8</c:v>
                </c:pt>
                <c:pt idx="25">
                  <c:v>127.8</c:v>
                </c:pt>
                <c:pt idx="26">
                  <c:v>127.8</c:v>
                </c:pt>
                <c:pt idx="27">
                  <c:v>127.8</c:v>
                </c:pt>
                <c:pt idx="28">
                  <c:v>127.8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09E-8001-34DD3699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65712"/>
        <c:axId val="531561872"/>
      </c:scatterChart>
      <c:valAx>
        <c:axId val="5315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(s)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1872"/>
        <c:crosses val="autoZero"/>
        <c:crossBetween val="midCat"/>
      </c:valAx>
      <c:valAx>
        <c:axId val="53156187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Resitance(</a:t>
                </a:r>
                <a:r>
                  <a:rPr lang="el-GR"/>
                  <a:t>Ω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Resistance vs Temperature for Thermistor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682195975503061"/>
                  <c:y val="-0.1334106153397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Thermistor!$B$4:$B$10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Thermistor!$C$4:$C$10</c:f>
              <c:numCache>
                <c:formatCode>General</c:formatCode>
                <c:ptCount val="7"/>
                <c:pt idx="0">
                  <c:v>26.1</c:v>
                </c:pt>
                <c:pt idx="1">
                  <c:v>5.2</c:v>
                </c:pt>
                <c:pt idx="2">
                  <c:v>3.4</c:v>
                </c:pt>
                <c:pt idx="3">
                  <c:v>2.5</c:v>
                </c:pt>
                <c:pt idx="4">
                  <c:v>1.9</c:v>
                </c:pt>
                <c:pt idx="5">
                  <c:v>1.2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8E0-A56F-90845C80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8784"/>
        <c:axId val="591655504"/>
      </c:scatterChart>
      <c:valAx>
        <c:axId val="5916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Temperature (⁰C)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55504"/>
        <c:crosses val="autoZero"/>
        <c:crossBetween val="midCat"/>
      </c:valAx>
      <c:valAx>
        <c:axId val="5916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Resistance (k</a:t>
                </a:r>
                <a:r>
                  <a:rPr lang="el-GR" sz="1000" b="0" i="0" baseline="0">
                    <a:effectLst/>
                  </a:rPr>
                  <a:t>Ω</a:t>
                </a:r>
                <a:r>
                  <a:rPr lang="en-IN" sz="1000" b="0" i="0" baseline="0">
                    <a:effectLst/>
                  </a:rPr>
                  <a:t>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Resistance(k</a:t>
            </a:r>
            <a:r>
              <a:rPr lang="el-GR" sz="1400" b="0" i="0" baseline="0">
                <a:effectLst/>
              </a:rPr>
              <a:t>Ω)</a:t>
            </a:r>
            <a:r>
              <a:rPr lang="en-US" sz="1400" b="0" i="0" baseline="0">
                <a:effectLst/>
              </a:rPr>
              <a:t> vs Time for Thermistor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Thermistor!$B$22:$B$49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Thermistor!$C$22:$C$49</c:f>
              <c:numCache>
                <c:formatCode>General</c:formatCode>
                <c:ptCount val="28"/>
                <c:pt idx="0">
                  <c:v>26.1</c:v>
                </c:pt>
                <c:pt idx="1">
                  <c:v>19.8</c:v>
                </c:pt>
                <c:pt idx="2">
                  <c:v>13.5</c:v>
                </c:pt>
                <c:pt idx="3">
                  <c:v>10.199999999999999</c:v>
                </c:pt>
                <c:pt idx="4">
                  <c:v>7.1</c:v>
                </c:pt>
                <c:pt idx="5">
                  <c:v>5.6</c:v>
                </c:pt>
                <c:pt idx="6">
                  <c:v>4.5999999999999996</c:v>
                </c:pt>
                <c:pt idx="7">
                  <c:v>4</c:v>
                </c:pt>
                <c:pt idx="8">
                  <c:v>3.4</c:v>
                </c:pt>
                <c:pt idx="9">
                  <c:v>3.1</c:v>
                </c:pt>
                <c:pt idx="10">
                  <c:v>2.8</c:v>
                </c:pt>
                <c:pt idx="11">
                  <c:v>2.6</c:v>
                </c:pt>
                <c:pt idx="12">
                  <c:v>2.5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7-4CE0-A169-B6F9C0C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87256"/>
        <c:axId val="593390776"/>
      </c:scatterChart>
      <c:valAx>
        <c:axId val="59338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Time(s)</a:t>
                </a:r>
              </a:p>
              <a:p>
                <a:pPr>
                  <a:defRPr/>
                </a:pP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0776"/>
        <c:crosses val="autoZero"/>
        <c:crossBetween val="midCat"/>
      </c:valAx>
      <c:valAx>
        <c:axId val="5933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Resistance (k</a:t>
                </a:r>
                <a:r>
                  <a:rPr lang="el-GR" sz="1000" b="0" i="0" baseline="0">
                    <a:effectLst/>
                  </a:rPr>
                  <a:t>Ω</a:t>
                </a:r>
                <a:r>
                  <a:rPr lang="en-IN" sz="1000" b="0" i="0" baseline="0">
                    <a:effectLst/>
                  </a:rPr>
                  <a:t>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Voltage measured vs Temperature for Thermocouple </a:t>
            </a:r>
          </a:p>
        </c:rich>
      </c:tx>
      <c:layout>
        <c:manualLayout>
          <c:xMode val="edge"/>
          <c:yMode val="edge"/>
          <c:x val="0.196000000000000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64982502187228"/>
                  <c:y val="-2.7181029454651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Thermocouple!$B$3:$B$9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Thermocouple!$C$3:$C$9</c:f>
              <c:numCache>
                <c:formatCode>General</c:formatCode>
                <c:ptCount val="7"/>
                <c:pt idx="0">
                  <c:v>-0.6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1.8</c:v>
                </c:pt>
                <c:pt idx="5">
                  <c:v>2.1</c:v>
                </c:pt>
                <c:pt idx="6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8-4D87-B783-F0963252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45080"/>
        <c:axId val="532543160"/>
      </c:scatterChart>
      <c:valAx>
        <c:axId val="5325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3160"/>
        <c:crosses val="autoZero"/>
        <c:crossBetween val="midCat"/>
      </c:valAx>
      <c:valAx>
        <c:axId val="5325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Voltage</a:t>
            </a:r>
            <a:r>
              <a:rPr lang="en-IN" baseline="0"/>
              <a:t> vs Time for Thermocouple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Thermocouple!$B$18:$B$38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Thermocouple!$C$18:$C$38</c:f>
              <c:numCache>
                <c:formatCode>General</c:formatCode>
                <c:ptCount val="21"/>
                <c:pt idx="0">
                  <c:v>-0.6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D-4111-86B2-355350F4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95256"/>
        <c:axId val="593392376"/>
      </c:scatterChart>
      <c:valAx>
        <c:axId val="5933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2376"/>
        <c:crosses val="autoZero"/>
        <c:crossBetween val="midCat"/>
      </c:valAx>
      <c:valAx>
        <c:axId val="5933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2</xdr:row>
      <xdr:rowOff>60960</xdr:rowOff>
    </xdr:from>
    <xdr:to>
      <xdr:col>14</xdr:col>
      <xdr:colOff>411480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5DED-7667-D9AB-D0F3-8B41C9F5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16</xdr:row>
      <xdr:rowOff>53340</xdr:rowOff>
    </xdr:from>
    <xdr:to>
      <xdr:col>11</xdr:col>
      <xdr:colOff>586740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FE092-9BDF-20BE-2219-77581BE46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7620</xdr:rowOff>
    </xdr:from>
    <xdr:to>
      <xdr:col>11</xdr:col>
      <xdr:colOff>167640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0DA37-6C60-E37D-6999-1810AEAB9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21</xdr:row>
      <xdr:rowOff>129540</xdr:rowOff>
    </xdr:from>
    <xdr:to>
      <xdr:col>12</xdr:col>
      <xdr:colOff>15240</xdr:colOff>
      <xdr:row>36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3403C-97D7-F1B5-7A5F-C7153E69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434340</xdr:rowOff>
    </xdr:from>
    <xdr:to>
      <xdr:col>13</xdr:col>
      <xdr:colOff>457200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CF4CA-F11A-7956-84DD-A37F72D7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853440</xdr:colOff>
      <xdr:row>17</xdr:row>
      <xdr:rowOff>15240</xdr:rowOff>
    </xdr:from>
    <xdr:to>
      <xdr:col>11</xdr:col>
      <xdr:colOff>83820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3A3E9-7820-4FD0-05BA-175852AF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A0B2-452C-4065-855B-361DA13121F0}">
  <dimension ref="C4:P43"/>
  <sheetViews>
    <sheetView topLeftCell="B13" workbookViewId="0">
      <selection activeCell="O29" sqref="O29"/>
    </sheetView>
  </sheetViews>
  <sheetFormatPr defaultRowHeight="14.4" x14ac:dyDescent="0.3"/>
  <cols>
    <col min="3" max="3" width="14.88671875" customWidth="1"/>
    <col min="4" max="4" width="11.77734375" customWidth="1"/>
    <col min="5" max="5" width="16.44140625" customWidth="1"/>
  </cols>
  <sheetData>
    <row r="4" spans="3:6" ht="43.2" x14ac:dyDescent="0.3">
      <c r="C4" s="4" t="s">
        <v>3</v>
      </c>
      <c r="D4" s="1" t="s">
        <v>1</v>
      </c>
      <c r="E4" s="3" t="s">
        <v>0</v>
      </c>
      <c r="F4" s="2" t="s">
        <v>2</v>
      </c>
    </row>
    <row r="5" spans="3:6" x14ac:dyDescent="0.3">
      <c r="C5">
        <v>0</v>
      </c>
      <c r="D5">
        <v>102.9</v>
      </c>
      <c r="E5">
        <f>101.68+0.3581*(C5-0)</f>
        <v>101.68</v>
      </c>
      <c r="F5">
        <f>ABS(D5-E5)</f>
        <v>1.2199999999999989</v>
      </c>
    </row>
    <row r="6" spans="3:6" x14ac:dyDescent="0.3">
      <c r="C6">
        <v>40</v>
      </c>
      <c r="D6">
        <v>115.1</v>
      </c>
      <c r="E6">
        <f t="shared" ref="E6:E11" si="0">101.68+0.3581*(C6-0)</f>
        <v>116.004</v>
      </c>
      <c r="F6">
        <f t="shared" ref="F6:F11" si="1">ABS(D6-E6)</f>
        <v>0.90400000000001057</v>
      </c>
    </row>
    <row r="7" spans="3:6" x14ac:dyDescent="0.3">
      <c r="C7">
        <v>50</v>
      </c>
      <c r="D7">
        <v>117.84</v>
      </c>
      <c r="E7">
        <f t="shared" si="0"/>
        <v>119.58500000000001</v>
      </c>
      <c r="F7">
        <f t="shared" si="1"/>
        <v>1.7450000000000045</v>
      </c>
    </row>
    <row r="8" spans="3:6" x14ac:dyDescent="0.3">
      <c r="C8">
        <v>60</v>
      </c>
      <c r="D8">
        <v>122.7</v>
      </c>
      <c r="E8">
        <f t="shared" si="0"/>
        <v>123.166</v>
      </c>
      <c r="F8">
        <f t="shared" si="1"/>
        <v>0.46599999999999397</v>
      </c>
    </row>
    <row r="9" spans="3:6" x14ac:dyDescent="0.3">
      <c r="C9">
        <v>70</v>
      </c>
      <c r="D9">
        <v>127.6</v>
      </c>
      <c r="E9">
        <f t="shared" si="0"/>
        <v>126.747</v>
      </c>
      <c r="F9">
        <f t="shared" si="1"/>
        <v>0.85299999999999443</v>
      </c>
    </row>
    <row r="10" spans="3:6" x14ac:dyDescent="0.3">
      <c r="C10">
        <v>80</v>
      </c>
      <c r="D10">
        <v>130.6</v>
      </c>
      <c r="E10">
        <f t="shared" si="0"/>
        <v>130.328</v>
      </c>
      <c r="F10">
        <f t="shared" si="1"/>
        <v>0.27199999999999136</v>
      </c>
    </row>
    <row r="11" spans="3:6" x14ac:dyDescent="0.3">
      <c r="C11">
        <v>90</v>
      </c>
      <c r="D11">
        <v>134.69999999999999</v>
      </c>
      <c r="E11">
        <f t="shared" si="0"/>
        <v>133.90899999999999</v>
      </c>
      <c r="F11">
        <f t="shared" si="1"/>
        <v>0.79099999999999682</v>
      </c>
    </row>
    <row r="14" spans="3:6" x14ac:dyDescent="0.3">
      <c r="C14" t="s">
        <v>4</v>
      </c>
      <c r="D14" t="s">
        <v>5</v>
      </c>
    </row>
    <row r="15" spans="3:6" x14ac:dyDescent="0.3">
      <c r="C15">
        <v>0</v>
      </c>
      <c r="D15">
        <v>102.9</v>
      </c>
    </row>
    <row r="16" spans="3:6" x14ac:dyDescent="0.3">
      <c r="C16">
        <v>5</v>
      </c>
      <c r="D16">
        <v>108.1</v>
      </c>
    </row>
    <row r="17" spans="3:16" x14ac:dyDescent="0.3">
      <c r="C17">
        <v>10</v>
      </c>
      <c r="D17">
        <v>111.1</v>
      </c>
    </row>
    <row r="18" spans="3:16" x14ac:dyDescent="0.3">
      <c r="C18">
        <v>15</v>
      </c>
      <c r="D18">
        <v>113.9</v>
      </c>
    </row>
    <row r="19" spans="3:16" x14ac:dyDescent="0.3">
      <c r="C19">
        <v>20</v>
      </c>
      <c r="D19">
        <v>116.5</v>
      </c>
    </row>
    <row r="20" spans="3:16" x14ac:dyDescent="0.3">
      <c r="C20">
        <v>25</v>
      </c>
      <c r="D20">
        <v>119.4</v>
      </c>
    </row>
    <row r="21" spans="3:16" x14ac:dyDescent="0.3">
      <c r="C21">
        <v>30</v>
      </c>
      <c r="D21">
        <v>121.1</v>
      </c>
    </row>
    <row r="22" spans="3:16" x14ac:dyDescent="0.3">
      <c r="C22">
        <v>35</v>
      </c>
      <c r="D22">
        <v>122.7</v>
      </c>
    </row>
    <row r="23" spans="3:16" x14ac:dyDescent="0.3">
      <c r="C23">
        <v>40</v>
      </c>
      <c r="D23">
        <v>123.9</v>
      </c>
    </row>
    <row r="24" spans="3:16" x14ac:dyDescent="0.3">
      <c r="C24">
        <v>45</v>
      </c>
      <c r="D24">
        <v>124.9</v>
      </c>
    </row>
    <row r="25" spans="3:16" x14ac:dyDescent="0.3">
      <c r="C25">
        <v>50</v>
      </c>
      <c r="D25">
        <v>125.8</v>
      </c>
    </row>
    <row r="26" spans="3:16" x14ac:dyDescent="0.3">
      <c r="C26">
        <v>55</v>
      </c>
      <c r="D26">
        <v>126.4</v>
      </c>
    </row>
    <row r="27" spans="3:16" x14ac:dyDescent="0.3">
      <c r="C27">
        <v>60</v>
      </c>
      <c r="D27">
        <v>126.7</v>
      </c>
    </row>
    <row r="28" spans="3:16" x14ac:dyDescent="0.3">
      <c r="C28">
        <v>65</v>
      </c>
      <c r="D28">
        <v>126.8</v>
      </c>
    </row>
    <row r="29" spans="3:16" x14ac:dyDescent="0.3">
      <c r="C29">
        <v>70</v>
      </c>
      <c r="D29">
        <v>127</v>
      </c>
      <c r="P29">
        <f>(127.8-102.9)*0.63 + 102.9</f>
        <v>118.587</v>
      </c>
    </row>
    <row r="30" spans="3:16" x14ac:dyDescent="0.3">
      <c r="C30">
        <v>75</v>
      </c>
      <c r="D30">
        <v>127.1</v>
      </c>
    </row>
    <row r="31" spans="3:16" x14ac:dyDescent="0.3">
      <c r="C31">
        <v>80</v>
      </c>
      <c r="D31">
        <v>127.2</v>
      </c>
    </row>
    <row r="32" spans="3:16" x14ac:dyDescent="0.3">
      <c r="C32">
        <v>85</v>
      </c>
      <c r="D32">
        <v>127.3</v>
      </c>
    </row>
    <row r="33" spans="3:4" x14ac:dyDescent="0.3">
      <c r="C33">
        <v>90</v>
      </c>
      <c r="D33">
        <v>127.3</v>
      </c>
    </row>
    <row r="34" spans="3:4" x14ac:dyDescent="0.3">
      <c r="C34">
        <v>95</v>
      </c>
      <c r="D34">
        <v>127.4</v>
      </c>
    </row>
    <row r="35" spans="3:4" x14ac:dyDescent="0.3">
      <c r="C35">
        <v>100</v>
      </c>
      <c r="D35">
        <v>127.4</v>
      </c>
    </row>
    <row r="36" spans="3:4" x14ac:dyDescent="0.3">
      <c r="C36">
        <v>105</v>
      </c>
      <c r="D36">
        <v>127.4</v>
      </c>
    </row>
    <row r="37" spans="3:4" x14ac:dyDescent="0.3">
      <c r="C37">
        <v>110</v>
      </c>
      <c r="D37">
        <v>127.5</v>
      </c>
    </row>
    <row r="38" spans="3:4" x14ac:dyDescent="0.3">
      <c r="C38">
        <v>115</v>
      </c>
      <c r="D38">
        <v>127.8</v>
      </c>
    </row>
    <row r="39" spans="3:4" x14ac:dyDescent="0.3">
      <c r="C39">
        <v>120</v>
      </c>
      <c r="D39">
        <v>127.8</v>
      </c>
    </row>
    <row r="40" spans="3:4" x14ac:dyDescent="0.3">
      <c r="C40">
        <v>125</v>
      </c>
      <c r="D40">
        <v>127.8</v>
      </c>
    </row>
    <row r="41" spans="3:4" x14ac:dyDescent="0.3">
      <c r="C41">
        <v>130</v>
      </c>
      <c r="D41">
        <v>127.8</v>
      </c>
    </row>
    <row r="42" spans="3:4" x14ac:dyDescent="0.3">
      <c r="C42">
        <v>135</v>
      </c>
      <c r="D42">
        <v>127.8</v>
      </c>
    </row>
    <row r="43" spans="3:4" x14ac:dyDescent="0.3">
      <c r="C43">
        <v>140</v>
      </c>
      <c r="D43">
        <v>127.8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DD09-D416-4887-98DA-F1A6347D76D3}">
  <dimension ref="B2:N49"/>
  <sheetViews>
    <sheetView tabSelected="1" topLeftCell="A19" workbookViewId="0">
      <selection activeCell="N34" sqref="N34"/>
    </sheetView>
  </sheetViews>
  <sheetFormatPr defaultRowHeight="14.4" x14ac:dyDescent="0.3"/>
  <cols>
    <col min="2" max="2" width="14.6640625" customWidth="1"/>
    <col min="3" max="3" width="12.77734375" customWidth="1"/>
  </cols>
  <sheetData>
    <row r="2" spans="2:3" x14ac:dyDescent="0.3">
      <c r="B2" t="s">
        <v>6</v>
      </c>
    </row>
    <row r="3" spans="2:3" x14ac:dyDescent="0.3">
      <c r="B3" t="s">
        <v>7</v>
      </c>
      <c r="C3" t="s">
        <v>8</v>
      </c>
    </row>
    <row r="4" spans="2:3" x14ac:dyDescent="0.3">
      <c r="B4">
        <v>0</v>
      </c>
      <c r="C4">
        <v>26.1</v>
      </c>
    </row>
    <row r="5" spans="2:3" x14ac:dyDescent="0.3">
      <c r="B5">
        <v>40</v>
      </c>
      <c r="C5">
        <v>5.2</v>
      </c>
    </row>
    <row r="6" spans="2:3" x14ac:dyDescent="0.3">
      <c r="B6">
        <v>50</v>
      </c>
      <c r="C6">
        <v>3.4</v>
      </c>
    </row>
    <row r="7" spans="2:3" x14ac:dyDescent="0.3">
      <c r="B7">
        <v>60</v>
      </c>
      <c r="C7">
        <v>2.5</v>
      </c>
    </row>
    <row r="8" spans="2:3" x14ac:dyDescent="0.3">
      <c r="B8">
        <v>70</v>
      </c>
      <c r="C8">
        <v>1.9</v>
      </c>
    </row>
    <row r="9" spans="2:3" x14ac:dyDescent="0.3">
      <c r="B9">
        <v>80</v>
      </c>
      <c r="C9">
        <v>1.2</v>
      </c>
    </row>
    <row r="10" spans="2:3" x14ac:dyDescent="0.3">
      <c r="B10">
        <v>90</v>
      </c>
      <c r="C10">
        <v>0.9</v>
      </c>
    </row>
    <row r="21" spans="2:3" x14ac:dyDescent="0.3">
      <c r="B21" t="s">
        <v>4</v>
      </c>
      <c r="C21" t="s">
        <v>16</v>
      </c>
    </row>
    <row r="22" spans="2:3" x14ac:dyDescent="0.3">
      <c r="B22">
        <v>0</v>
      </c>
      <c r="C22">
        <v>26.1</v>
      </c>
    </row>
    <row r="23" spans="2:3" x14ac:dyDescent="0.3">
      <c r="B23">
        <v>5</v>
      </c>
      <c r="C23">
        <v>19.8</v>
      </c>
    </row>
    <row r="24" spans="2:3" x14ac:dyDescent="0.3">
      <c r="B24">
        <v>10</v>
      </c>
      <c r="C24">
        <v>13.5</v>
      </c>
    </row>
    <row r="25" spans="2:3" x14ac:dyDescent="0.3">
      <c r="B25">
        <v>15</v>
      </c>
      <c r="C25">
        <v>10.199999999999999</v>
      </c>
    </row>
    <row r="26" spans="2:3" x14ac:dyDescent="0.3">
      <c r="B26">
        <v>20</v>
      </c>
      <c r="C26">
        <v>7.1</v>
      </c>
    </row>
    <row r="27" spans="2:3" x14ac:dyDescent="0.3">
      <c r="B27">
        <v>25</v>
      </c>
      <c r="C27">
        <v>5.6</v>
      </c>
    </row>
    <row r="28" spans="2:3" x14ac:dyDescent="0.3">
      <c r="B28">
        <v>30</v>
      </c>
      <c r="C28">
        <v>4.5999999999999996</v>
      </c>
    </row>
    <row r="29" spans="2:3" x14ac:dyDescent="0.3">
      <c r="B29">
        <v>35</v>
      </c>
      <c r="C29">
        <v>4</v>
      </c>
    </row>
    <row r="30" spans="2:3" x14ac:dyDescent="0.3">
      <c r="B30">
        <v>40</v>
      </c>
      <c r="C30">
        <v>3.4</v>
      </c>
    </row>
    <row r="31" spans="2:3" x14ac:dyDescent="0.3">
      <c r="B31">
        <v>45</v>
      </c>
      <c r="C31">
        <v>3.1</v>
      </c>
    </row>
    <row r="32" spans="2:3" x14ac:dyDescent="0.3">
      <c r="B32">
        <v>50</v>
      </c>
      <c r="C32">
        <v>2.8</v>
      </c>
    </row>
    <row r="33" spans="2:14" x14ac:dyDescent="0.3">
      <c r="B33">
        <v>55</v>
      </c>
      <c r="C33">
        <v>2.6</v>
      </c>
      <c r="N33">
        <f>(26.1-1.9)*0.63 - 26.1</f>
        <v>-10.853999999999999</v>
      </c>
    </row>
    <row r="34" spans="2:14" x14ac:dyDescent="0.3">
      <c r="B34">
        <v>60</v>
      </c>
      <c r="C34">
        <v>2.5</v>
      </c>
    </row>
    <row r="35" spans="2:14" x14ac:dyDescent="0.3">
      <c r="B35">
        <v>65</v>
      </c>
      <c r="C35">
        <v>2.4</v>
      </c>
    </row>
    <row r="36" spans="2:14" x14ac:dyDescent="0.3">
      <c r="B36">
        <v>70</v>
      </c>
      <c r="C36">
        <v>2.2999999999999998</v>
      </c>
    </row>
    <row r="37" spans="2:14" x14ac:dyDescent="0.3">
      <c r="B37">
        <v>75</v>
      </c>
      <c r="C37">
        <v>2.2000000000000002</v>
      </c>
    </row>
    <row r="38" spans="2:14" x14ac:dyDescent="0.3">
      <c r="B38">
        <v>80</v>
      </c>
      <c r="C38">
        <v>2.1</v>
      </c>
    </row>
    <row r="39" spans="2:14" x14ac:dyDescent="0.3">
      <c r="B39">
        <v>85</v>
      </c>
      <c r="C39">
        <v>2</v>
      </c>
    </row>
    <row r="40" spans="2:14" x14ac:dyDescent="0.3">
      <c r="B40">
        <v>90</v>
      </c>
      <c r="C40">
        <v>2</v>
      </c>
    </row>
    <row r="41" spans="2:14" x14ac:dyDescent="0.3">
      <c r="B41">
        <v>95</v>
      </c>
      <c r="C41">
        <v>2</v>
      </c>
    </row>
    <row r="42" spans="2:14" x14ac:dyDescent="0.3">
      <c r="B42">
        <v>100</v>
      </c>
      <c r="C42">
        <v>2</v>
      </c>
    </row>
    <row r="43" spans="2:14" x14ac:dyDescent="0.3">
      <c r="B43">
        <v>105</v>
      </c>
      <c r="C43">
        <v>2</v>
      </c>
    </row>
    <row r="44" spans="2:14" x14ac:dyDescent="0.3">
      <c r="B44">
        <v>110</v>
      </c>
      <c r="C44">
        <v>1.9</v>
      </c>
    </row>
    <row r="45" spans="2:14" x14ac:dyDescent="0.3">
      <c r="B45">
        <v>115</v>
      </c>
      <c r="C45">
        <v>1.9</v>
      </c>
    </row>
    <row r="46" spans="2:14" x14ac:dyDescent="0.3">
      <c r="B46">
        <v>120</v>
      </c>
      <c r="C46">
        <v>1.9</v>
      </c>
    </row>
    <row r="47" spans="2:14" x14ac:dyDescent="0.3">
      <c r="B47">
        <v>125</v>
      </c>
      <c r="C47">
        <v>1.9</v>
      </c>
    </row>
    <row r="48" spans="2:14" x14ac:dyDescent="0.3">
      <c r="B48">
        <v>130</v>
      </c>
      <c r="C48">
        <v>1.9</v>
      </c>
    </row>
    <row r="49" spans="2:3" x14ac:dyDescent="0.3">
      <c r="B49">
        <v>135</v>
      </c>
      <c r="C49">
        <v>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3BE-0B0C-4989-88AA-3EF85256E929}">
  <dimension ref="B2:H38"/>
  <sheetViews>
    <sheetView topLeftCell="A13" workbookViewId="0">
      <selection activeCell="H39" sqref="H39"/>
    </sheetView>
  </sheetViews>
  <sheetFormatPr defaultRowHeight="14.4" x14ac:dyDescent="0.3"/>
  <cols>
    <col min="2" max="2" width="11.88671875" customWidth="1"/>
    <col min="3" max="3" width="11.6640625" customWidth="1"/>
    <col min="4" max="4" width="12.77734375" customWidth="1"/>
    <col min="5" max="5" width="11.77734375" customWidth="1"/>
  </cols>
  <sheetData>
    <row r="2" spans="2:6" ht="72" x14ac:dyDescent="0.3">
      <c r="B2" s="2" t="s">
        <v>9</v>
      </c>
      <c r="C2" s="2" t="s">
        <v>10</v>
      </c>
      <c r="D2" s="4" t="s">
        <v>11</v>
      </c>
      <c r="E2" s="4" t="s">
        <v>12</v>
      </c>
      <c r="F2" s="4" t="s">
        <v>13</v>
      </c>
    </row>
    <row r="3" spans="2:6" x14ac:dyDescent="0.3">
      <c r="B3">
        <v>0</v>
      </c>
      <c r="C3">
        <v>-0.6</v>
      </c>
      <c r="D3" s="5">
        <f>1.122+C3</f>
        <v>0.52200000000000013</v>
      </c>
      <c r="E3">
        <v>0</v>
      </c>
      <c r="F3">
        <f>ABS(E3-D3)</f>
        <v>0.52200000000000013</v>
      </c>
    </row>
    <row r="4" spans="2:6" x14ac:dyDescent="0.3">
      <c r="B4">
        <v>40</v>
      </c>
      <c r="C4">
        <v>0.4</v>
      </c>
      <c r="D4" s="5">
        <f t="shared" ref="D4:D9" si="0">1.122+C4</f>
        <v>1.5220000000000002</v>
      </c>
      <c r="E4">
        <v>1.6120000000000001</v>
      </c>
      <c r="F4">
        <f t="shared" ref="F4:F9" si="1">ABS(E4-D4)</f>
        <v>8.9999999999999858E-2</v>
      </c>
    </row>
    <row r="5" spans="2:6" x14ac:dyDescent="0.3">
      <c r="B5">
        <v>50</v>
      </c>
      <c r="C5">
        <v>0.8</v>
      </c>
      <c r="D5" s="5">
        <f t="shared" si="0"/>
        <v>1.9220000000000002</v>
      </c>
      <c r="E5">
        <v>2.0230000000000001</v>
      </c>
      <c r="F5">
        <f t="shared" si="1"/>
        <v>0.10099999999999998</v>
      </c>
    </row>
    <row r="6" spans="2:6" x14ac:dyDescent="0.3">
      <c r="B6">
        <v>60</v>
      </c>
      <c r="C6">
        <v>1.2</v>
      </c>
      <c r="D6" s="5">
        <f t="shared" si="0"/>
        <v>2.3220000000000001</v>
      </c>
      <c r="E6">
        <v>2.4359999999999999</v>
      </c>
      <c r="F6">
        <f t="shared" si="1"/>
        <v>0.11399999999999988</v>
      </c>
    </row>
    <row r="7" spans="2:6" x14ac:dyDescent="0.3">
      <c r="B7">
        <v>70</v>
      </c>
      <c r="C7">
        <v>1.8</v>
      </c>
      <c r="D7" s="5">
        <f t="shared" si="0"/>
        <v>2.9220000000000002</v>
      </c>
      <c r="E7">
        <v>2.851</v>
      </c>
      <c r="F7">
        <f t="shared" si="1"/>
        <v>7.1000000000000174E-2</v>
      </c>
    </row>
    <row r="8" spans="2:6" x14ac:dyDescent="0.3">
      <c r="B8">
        <v>80</v>
      </c>
      <c r="C8">
        <v>2.1</v>
      </c>
      <c r="D8" s="5">
        <f t="shared" si="0"/>
        <v>3.2220000000000004</v>
      </c>
      <c r="E8">
        <v>3.2669999999999999</v>
      </c>
      <c r="F8">
        <f t="shared" si="1"/>
        <v>4.4999999999999485E-2</v>
      </c>
    </row>
    <row r="9" spans="2:6" x14ac:dyDescent="0.3">
      <c r="B9">
        <v>90</v>
      </c>
      <c r="C9">
        <v>2.5</v>
      </c>
      <c r="D9" s="5">
        <f t="shared" si="0"/>
        <v>3.6219999999999999</v>
      </c>
      <c r="E9">
        <v>3.6819999999999999</v>
      </c>
      <c r="F9">
        <f t="shared" si="1"/>
        <v>6.0000000000000053E-2</v>
      </c>
    </row>
    <row r="17" spans="2:3" x14ac:dyDescent="0.3">
      <c r="B17" t="s">
        <v>14</v>
      </c>
      <c r="C17" t="s">
        <v>15</v>
      </c>
    </row>
    <row r="18" spans="2:3" x14ac:dyDescent="0.3">
      <c r="B18">
        <v>0</v>
      </c>
      <c r="C18">
        <v>-0.6</v>
      </c>
    </row>
    <row r="19" spans="2:3" x14ac:dyDescent="0.3">
      <c r="B19">
        <v>5</v>
      </c>
      <c r="C19">
        <v>0</v>
      </c>
    </row>
    <row r="20" spans="2:3" x14ac:dyDescent="0.3">
      <c r="B20">
        <v>10</v>
      </c>
      <c r="C20">
        <v>0.5</v>
      </c>
    </row>
    <row r="21" spans="2:3" x14ac:dyDescent="0.3">
      <c r="B21">
        <v>15</v>
      </c>
      <c r="C21">
        <v>0.8</v>
      </c>
    </row>
    <row r="22" spans="2:3" x14ac:dyDescent="0.3">
      <c r="B22">
        <v>20</v>
      </c>
      <c r="C22">
        <v>1.1000000000000001</v>
      </c>
    </row>
    <row r="23" spans="2:3" x14ac:dyDescent="0.3">
      <c r="B23">
        <v>25</v>
      </c>
      <c r="C23">
        <v>1.2</v>
      </c>
    </row>
    <row r="24" spans="2:3" x14ac:dyDescent="0.3">
      <c r="B24">
        <v>30</v>
      </c>
      <c r="C24">
        <v>1.4</v>
      </c>
    </row>
    <row r="25" spans="2:3" x14ac:dyDescent="0.3">
      <c r="B25">
        <v>35</v>
      </c>
      <c r="C25">
        <v>1.5</v>
      </c>
    </row>
    <row r="26" spans="2:3" x14ac:dyDescent="0.3">
      <c r="B26">
        <v>40</v>
      </c>
      <c r="C26">
        <v>1.6</v>
      </c>
    </row>
    <row r="27" spans="2:3" x14ac:dyDescent="0.3">
      <c r="B27">
        <v>45</v>
      </c>
      <c r="C27">
        <v>1.6</v>
      </c>
    </row>
    <row r="28" spans="2:3" x14ac:dyDescent="0.3">
      <c r="B28">
        <v>50</v>
      </c>
      <c r="C28">
        <v>1.6</v>
      </c>
    </row>
    <row r="29" spans="2:3" x14ac:dyDescent="0.3">
      <c r="B29">
        <v>55</v>
      </c>
      <c r="C29">
        <v>1.7</v>
      </c>
    </row>
    <row r="30" spans="2:3" x14ac:dyDescent="0.3">
      <c r="B30">
        <v>60</v>
      </c>
      <c r="C30">
        <v>1.7</v>
      </c>
    </row>
    <row r="31" spans="2:3" x14ac:dyDescent="0.3">
      <c r="B31">
        <v>65</v>
      </c>
      <c r="C31">
        <v>1.8</v>
      </c>
    </row>
    <row r="32" spans="2:3" x14ac:dyDescent="0.3">
      <c r="B32">
        <v>70</v>
      </c>
      <c r="C32">
        <v>1.8</v>
      </c>
    </row>
    <row r="33" spans="2:8" x14ac:dyDescent="0.3">
      <c r="B33">
        <v>75</v>
      </c>
      <c r="C33">
        <v>1.8</v>
      </c>
    </row>
    <row r="34" spans="2:8" x14ac:dyDescent="0.3">
      <c r="B34">
        <v>80</v>
      </c>
      <c r="C34">
        <v>1.8</v>
      </c>
    </row>
    <row r="35" spans="2:8" x14ac:dyDescent="0.3">
      <c r="B35">
        <v>85</v>
      </c>
      <c r="C35">
        <v>1.8</v>
      </c>
    </row>
    <row r="36" spans="2:8" x14ac:dyDescent="0.3">
      <c r="B36">
        <v>90</v>
      </c>
      <c r="C36">
        <v>1.8</v>
      </c>
    </row>
    <row r="37" spans="2:8" x14ac:dyDescent="0.3">
      <c r="B37">
        <v>95</v>
      </c>
      <c r="C37">
        <v>1.8</v>
      </c>
    </row>
    <row r="38" spans="2:8" x14ac:dyDescent="0.3">
      <c r="B38">
        <v>100</v>
      </c>
      <c r="C38">
        <v>1.8</v>
      </c>
      <c r="H38">
        <f>(1.8+0.6)*0.63-0.5</f>
        <v>1.012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RTD</vt:lpstr>
      <vt:lpstr>Thermistor</vt:lpstr>
      <vt:lpstr>Thermocouple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Manan Mohnot</cp:lastModifiedBy>
  <dcterms:created xsi:type="dcterms:W3CDTF">2022-10-03T16:32:01Z</dcterms:created>
  <dcterms:modified xsi:type="dcterms:W3CDTF">2022-10-04T06:25:24Z</dcterms:modified>
</cp:coreProperties>
</file>