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DATA ANALYTICS PROJECT 2\Excel\"/>
    </mc:Choice>
  </mc:AlternateContent>
  <xr:revisionPtr revIDLastSave="0" documentId="13_ncr:1_{C92E4B53-9A95-4ECC-AAD7-1377D258B986}" xr6:coauthVersionLast="47" xr6:coauthVersionMax="47" xr10:uidLastSave="{00000000-0000-0000-0000-000000000000}"/>
  <bookViews>
    <workbookView xWindow="-108" yWindow="-108" windowWidth="23256" windowHeight="12456" tabRatio="729" activeTab="3" xr2:uid="{59D37C26-1D26-4F19-A174-84EE31A54253}"/>
  </bookViews>
  <sheets>
    <sheet name="01_Financial_Realisation" sheetId="2" r:id="rId1"/>
    <sheet name="02_Capacity_Pricing" sheetId="5" r:id="rId2"/>
    <sheet name="03_Channels_Strategy" sheetId="4" r:id="rId3"/>
    <sheet name="Dashboard" sheetId="1" r:id="rId4"/>
    <sheet name="Calculations" sheetId="3" r:id="rId5"/>
  </sheets>
  <definedNames>
    <definedName name="_xlchart.v1.0" hidden="1">Calculations!$M$14:$M$17</definedName>
    <definedName name="_xlchart.v1.1" hidden="1">Calculations!$N$14:$N$17</definedName>
    <definedName name="_xlnm.Print_Area" localSheetId="0">'01_Financial_Realisation'!$A$1:$Y$49</definedName>
    <definedName name="_xlnm.Print_Area" localSheetId="1">'02_Capacity_Pricing'!$A$1:$Y$49</definedName>
    <definedName name="_xlnm.Print_Area" localSheetId="2">'03_Channels_Strategy'!$A$1:$Y$49</definedName>
    <definedName name="_xlnm.Print_Area" localSheetId="3">Dashboard!$A$1:$Y$49</definedName>
    <definedName name="Slicer_city">#N/A</definedName>
    <definedName name="Slicer_mmm_yy">#N/A</definedName>
    <definedName name="Slicer_room_class">#N/A</definedName>
  </definedNames>
  <calcPr calcId="191029"/>
  <pivotCaches>
    <pivotCache cacheId="0" r:id="rId6"/>
    <pivotCache cacheId="1" r:id="rId7"/>
    <pivotCache cacheId="2" r:id="rId8"/>
    <pivotCache cacheId="3" r:id="rId9"/>
    <pivotCache cacheId="8" r:id="rId10"/>
    <pivotCache cacheId="9" r:id="rId11"/>
    <pivotCache cacheId="10" r:id="rId12"/>
    <pivotCache cacheId="11" r:id="rId13"/>
    <pivotCache cacheId="12" r:id="rId14"/>
    <pivotCache cacheId="13" r:id="rId15"/>
    <pivotCache cacheId="14" r:id="rId16"/>
    <pivotCache cacheId="16" r:id="rId17"/>
    <pivotCache cacheId="17" r:id="rId18"/>
    <pivotCache cacheId="18" r:id="rId19"/>
    <pivotCache cacheId="19" r:id="rId20"/>
    <pivotCache cacheId="24" r:id="rId21"/>
    <pivotCache cacheId="195" r:id="rId22"/>
    <pivotCache cacheId="198" r:id="rId23"/>
    <pivotCache cacheId="201" r:id="rId24"/>
    <pivotCache cacheId="204" r:id="rId25"/>
  </pivotCaches>
  <extLst>
    <ext xmlns:x14="http://schemas.microsoft.com/office/spreadsheetml/2009/9/main" uri="{876F7934-8845-4945-9796-88D515C7AA90}">
      <x14:pivotCaches>
        <pivotCache cacheId="20"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Booking_922bead6-8999-45eb-8b32-eba3fafced4f" name="Fact_Booking" connection="Query - Fact_Booking"/>
          <x15:modelTable id="dim_date_d8fb71f0-9d0c-4c0e-bd0e-18fc30ea190d" name="dim_date" connection="Query - dim_date"/>
          <x15:modelTable id="dim_hotels_68e4e441-d1a9-4d27-8cba-416f7caa8aa4" name="dim_hotels" connection="Query - dim_hotels"/>
          <x15:modelTable id="dim_rooms_cf023fc2-537f-4efe-b373-5649be93b826" name="dim_rooms" connection="Query - dim_rooms"/>
          <x15:modelTable id="fact_aggregated_bookings_18a13e83-1187-45c6-97d6-2f543b2fba9b" name="fact_aggregated_bookings" connection="Query - fact_aggregated_bookings"/>
        </x15:modelTables>
        <x15:modelRelationships>
          <x15:modelRelationship fromTable="Fact_Booking" fromColumn="property_id" toTable="dim_hotels" toColumn="property_id"/>
          <x15:modelRelationship fromTable="Fact_Booking" fromColumn="room_category" toTable="dim_rooms" toColumn="room_id"/>
          <x15:modelRelationship fromTable="Fact_Booking" fromColumn="check_in_date" toTable="dim_date" toColumn="date"/>
          <x15:modelRelationship fromTable="fact_aggregated_bookings" fromColumn="property_id" toTable="dim_hotels" toColumn="property_id"/>
          <x15:modelRelationship fromTable="fact_aggregated_bookings" fromColumn="check_in_date" toTable="dim_date" toColumn="date"/>
          <x15:modelRelationship fromTable="fact_aggregated_bookings" fromColumn="room_category" toTable="dim_rooms" toColumn="roo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3" i="3" l="1"/>
  <c r="J54" i="3"/>
  <c r="J55" i="3"/>
  <c r="J56" i="3"/>
  <c r="J57" i="3"/>
  <c r="J58" i="3"/>
  <c r="J59" i="3"/>
  <c r="I53" i="3"/>
  <c r="I54" i="3"/>
  <c r="I55" i="3"/>
  <c r="I56" i="3"/>
  <c r="I57" i="3"/>
  <c r="I58" i="3"/>
  <c r="I59" i="3"/>
  <c r="J52" i="3"/>
  <c r="I52" i="3"/>
  <c r="E65" i="3"/>
  <c r="E66" i="3" s="1"/>
  <c r="D65" i="3"/>
  <c r="C65" i="3"/>
  <c r="B65" i="3"/>
  <c r="N16" i="3"/>
  <c r="M16" i="3"/>
  <c r="N15" i="3"/>
  <c r="N17" i="3"/>
  <c r="N14" i="3"/>
  <c r="M17" i="3"/>
  <c r="M15" i="3"/>
  <c r="M14" i="3"/>
  <c r="C66" i="3" l="1"/>
  <c r="D6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2AF0B8-79C1-45C7-8034-B109C3E22B26}" name="Query - dim_date" description="Connection to the 'dim_date' query in the workbook." type="100" refreshedVersion="8" minRefreshableVersion="5">
    <extLst>
      <ext xmlns:x15="http://schemas.microsoft.com/office/spreadsheetml/2010/11/main" uri="{DE250136-89BD-433C-8126-D09CA5730AF9}">
        <x15:connection id="083ae2e9-bde5-4845-8b80-0f421fb6603d">
          <x15:oledbPr connection="Provider=Microsoft.Mashup.OleDb.1;Data Source=$Workbook$;Location=dim_date;Extended Properties=&quot;&quot;">
            <x15:dbTables>
              <x15:dbTable name="dim_date"/>
            </x15:dbTables>
          </x15:oledbPr>
        </x15:connection>
      </ext>
    </extLst>
  </connection>
  <connection id="2" xr16:uid="{0A879EF8-18BC-43F8-88AC-346829E6C0D6}" name="Query - dim_hotels" description="Connection to the 'dim_hotels' query in the workbook." type="100" refreshedVersion="8" minRefreshableVersion="5">
    <extLst>
      <ext xmlns:x15="http://schemas.microsoft.com/office/spreadsheetml/2010/11/main" uri="{DE250136-89BD-433C-8126-D09CA5730AF9}">
        <x15:connection id="54d9cbe8-4bae-491b-8943-beaca59c8631">
          <x15:oledbPr connection="Provider=Microsoft.Mashup.OleDb.1;Data Source=$Workbook$;Location=dim_hotels;Extended Properties=&quot;&quot;">
            <x15:dbTables>
              <x15:dbTable name="dim_hotels"/>
            </x15:dbTables>
          </x15:oledbPr>
        </x15:connection>
      </ext>
    </extLst>
  </connection>
  <connection id="3" xr16:uid="{E7C82868-83C7-4132-A27D-A46231B6787D}" name="Query - dim_rooms" description="Connection to the 'dim_rooms' query in the workbook." type="100" refreshedVersion="8" minRefreshableVersion="5">
    <extLst>
      <ext xmlns:x15="http://schemas.microsoft.com/office/spreadsheetml/2010/11/main" uri="{DE250136-89BD-433C-8126-D09CA5730AF9}">
        <x15:connection id="a293c6d9-b321-4ac9-8105-c5db6d8bfe87">
          <x15:oledbPr connection="Provider=Microsoft.Mashup.OleDb.1;Data Source=$Workbook$;Location=dim_rooms;Extended Properties=&quot;&quot;">
            <x15:dbTables>
              <x15:dbTable name="dim_rooms"/>
            </x15:dbTables>
          </x15:oledbPr>
        </x15:connection>
      </ext>
    </extLst>
  </connection>
  <connection id="4" xr16:uid="{0418A47A-DFF4-459F-B3C1-8BE4E4E36820}"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0f93e760-2289-4cdd-b90b-7f38e1be6a73">
          <x15:oledbPr connection="Provider=Microsoft.Mashup.OleDb.1;Data Source=$Workbook$;Location=fact_aggregated_bookings;Extended Properties=&quot;&quot;">
            <x15:dbTables>
              <x15:dbTable name="fact_aggregated_bookings"/>
            </x15:dbTables>
          </x15:oledbPr>
        </x15:connection>
      </ext>
    </extLst>
  </connection>
  <connection id="5" xr16:uid="{FF76AD26-0E17-4B93-98D6-143A8909D717}" name="Query - Fact_Booking" description="Connection to the 'Fact_Booking' query in the workbook." type="100" refreshedVersion="8" minRefreshableVersion="5">
    <extLst>
      <ext xmlns:x15="http://schemas.microsoft.com/office/spreadsheetml/2010/11/main" uri="{DE250136-89BD-433C-8126-D09CA5730AF9}">
        <x15:connection id="a81da4bb-6572-4d11-ac75-e4bf6f5ddda8"/>
      </ext>
    </extLst>
  </connection>
  <connection id="6" xr16:uid="{9B5DF8EB-BCD7-4C2A-B941-1174202E98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<sst xmlns="http://schemas.openxmlformats.org/spreadsheetml/2006/main" count="221" uniqueCount="94">
  <si>
    <t>Row Labels</t>
  </si>
  <si>
    <t>W 19</t>
  </si>
  <si>
    <t>W 20</t>
  </si>
  <si>
    <t>W 21</t>
  </si>
  <si>
    <t>W 22</t>
  </si>
  <si>
    <t>W 23</t>
  </si>
  <si>
    <t>W 24</t>
  </si>
  <si>
    <t>W 25</t>
  </si>
  <si>
    <t>W 26</t>
  </si>
  <si>
    <t>W 27</t>
  </si>
  <si>
    <t>W 28</t>
  </si>
  <si>
    <t>W 29</t>
  </si>
  <si>
    <t>W 30</t>
  </si>
  <si>
    <t>W 31</t>
  </si>
  <si>
    <t>W 32</t>
  </si>
  <si>
    <t>Grand Total</t>
  </si>
  <si>
    <t>Total Revenue Generated</t>
  </si>
  <si>
    <t>Total Revenue Realized</t>
  </si>
  <si>
    <t>Weekly Revenue &amp; Realisation</t>
  </si>
  <si>
    <t>City Performance</t>
  </si>
  <si>
    <t>Bangalore</t>
  </si>
  <si>
    <t>Delhi</t>
  </si>
  <si>
    <t>Hyderabad</t>
  </si>
  <si>
    <t>Mumbai</t>
  </si>
  <si>
    <t>City Revenue Share %</t>
  </si>
  <si>
    <t>Standard</t>
  </si>
  <si>
    <t>Elite</t>
  </si>
  <si>
    <t>Premium</t>
  </si>
  <si>
    <t>Presidential</t>
  </si>
  <si>
    <t>Occupancy %</t>
  </si>
  <si>
    <t>ADR</t>
  </si>
  <si>
    <t>direct offline</t>
  </si>
  <si>
    <t>direct online</t>
  </si>
  <si>
    <t>journey</t>
  </si>
  <si>
    <t>logtrip</t>
  </si>
  <si>
    <t>makeyourtrip</t>
  </si>
  <si>
    <t>others</t>
  </si>
  <si>
    <t>tripster</t>
  </si>
  <si>
    <t>Total Bookings</t>
  </si>
  <si>
    <t>Revenue Loss</t>
  </si>
  <si>
    <t>Fees Retained</t>
  </si>
  <si>
    <t>Business</t>
  </si>
  <si>
    <t>Luxury</t>
  </si>
  <si>
    <t>Count of property_name</t>
  </si>
  <si>
    <t>RevPAR</t>
  </si>
  <si>
    <t>Total Capacity</t>
  </si>
  <si>
    <t>weekeday</t>
  </si>
  <si>
    <t>weekend</t>
  </si>
  <si>
    <t>Metric</t>
  </si>
  <si>
    <t>Weekday ADR</t>
  </si>
  <si>
    <t>Weekend ADR</t>
  </si>
  <si>
    <t>Weekend (Fri-Sat)</t>
  </si>
  <si>
    <t>Weekday (Sun-Thu)</t>
  </si>
  <si>
    <t>ADR (₹)</t>
  </si>
  <si>
    <t>Shodwe Bay</t>
  </si>
  <si>
    <t>Shodwe Blu</t>
  </si>
  <si>
    <t>Shodwe City</t>
  </si>
  <si>
    <t>Shodwe Exotica</t>
  </si>
  <si>
    <t>Shodwe Grands</t>
  </si>
  <si>
    <t>Shodwe Palace</t>
  </si>
  <si>
    <t>Shodwe Seasons</t>
  </si>
  <si>
    <t>Property</t>
  </si>
  <si>
    <t>Benchmark</t>
  </si>
  <si>
    <t>16563 - Shodwe Palace</t>
  </si>
  <si>
    <t>17561 - Shodwe Blu</t>
  </si>
  <si>
    <t>17563 - Shodwe Palace</t>
  </si>
  <si>
    <t>18560 - Shodwe City</t>
  </si>
  <si>
    <t>17559 - Shodwe Exotica</t>
  </si>
  <si>
    <t>18563 - Shodwe Palace</t>
  </si>
  <si>
    <t>17562 - Shodwe Bay</t>
  </si>
  <si>
    <t>18559 - Shodwe Exotica</t>
  </si>
  <si>
    <t>17564 - Shodwe Seasons</t>
  </si>
  <si>
    <t>19558 - Shodwe Grands</t>
  </si>
  <si>
    <t>Cancelled</t>
  </si>
  <si>
    <t>Checked Out</t>
  </si>
  <si>
    <t>No Show</t>
  </si>
  <si>
    <t>%</t>
  </si>
  <si>
    <t>Count of booking_id</t>
  </si>
  <si>
    <t>Channel Share</t>
  </si>
  <si>
    <t>Channel</t>
  </si>
  <si>
    <t>Cancellation Benchmark</t>
  </si>
  <si>
    <t>Others</t>
  </si>
  <si>
    <t>MakeMyTrip</t>
  </si>
  <si>
    <t>LogTrip</t>
  </si>
  <si>
    <t>Direct Online</t>
  </si>
  <si>
    <t>Tripster</t>
  </si>
  <si>
    <t>Journey</t>
  </si>
  <si>
    <t>Direct Offline</t>
  </si>
  <si>
    <t>Average Rating</t>
  </si>
  <si>
    <t>City</t>
  </si>
  <si>
    <t>Surge Revenue Upside Display</t>
  </si>
  <si>
    <t>+₹9.59 Cr</t>
  </si>
  <si>
    <t>Revenue Realisation Rate</t>
  </si>
  <si>
    <t>Room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</si>
</sst>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 #,##0;[Red]&quot;₹&quot;\ \-#,##0"/>
    <numFmt numFmtId="164" formatCode="&quot;₹&quot;\ #,##0;#,##0\ \-&quot;₹&quot;;&quot;₹&quot;\ #,##0"/>
    <numFmt numFmtId="165" formatCode="&quot;₹&quot;#,##0;[Red]\-&quot;₹&quot;#,##0"/>
    <numFmt numFmtId="166" formatCode="&quot;₹&quot;#,##0.0,,&quot;M&quot;"/>
    <numFmt numFmtId="167" formatCode="&quot;₹&quot;\ #,##0;#,##0\ \-&quot;₹&quot;;&quot;₹&quot;\ #,##0"/>
  </numFmts>
  <fonts count="7" x14ac:knownFonts="1">
    <font>
      <sz val="11"/>
      <color theme="1"/>
      <name val="Calibri"/>
      <family val="2"/>
      <scheme val="minor"/>
    </font>
    <font>
      <b/>
      <sz val="12"/>
      <color theme="1"/>
      <name val="Calibri"/>
      <family val="2"/>
      <scheme val="minor"/>
    </font>
    <font>
      <b/>
      <sz val="11"/>
      <color theme="1"/>
      <name val="Calibri"/>
      <family val="2"/>
      <scheme val="minor"/>
    </font>
    <font>
      <b/>
      <sz val="8"/>
      <color rgb="FFCCCCCC"/>
      <name val="Segoe UI"/>
      <family val="2"/>
    </font>
    <font>
      <sz val="9.9"/>
      <color rgb="FFD0D0D0"/>
      <name val="Consolas"/>
      <family val="3"/>
    </font>
    <font>
      <i/>
      <sz val="8"/>
      <color rgb="FFCCCCCC"/>
      <name val="Segoe UI"/>
      <family val="2"/>
    </font>
    <font>
      <sz val="8"/>
      <color rgb="FFCCCCCC"/>
      <name val="Segoe UI"/>
      <family val="2"/>
    </font>
  </fonts>
  <fills count="5">
    <fill>
      <patternFill patternType="none"/>
    </fill>
    <fill>
      <patternFill patternType="gray125"/>
    </fill>
    <fill>
      <patternFill patternType="solid">
        <fgColor theme="9"/>
        <bgColor indexed="64"/>
      </patternFill>
    </fill>
    <fill>
      <patternFill patternType="solid">
        <fgColor rgb="FF181818"/>
        <bgColor indexed="64"/>
      </patternFill>
    </fill>
    <fill>
      <patternFill patternType="solid">
        <fgColor theme="4" tint="0.79998168889431442"/>
        <bgColor theme="4" tint="0.79998168889431442"/>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thin">
        <color theme="4" tint="0.39997558519241921"/>
      </bottom>
      <diagonal/>
    </border>
  </borders>
  <cellStyleXfs count="1">
    <xf numFmtId="0" fontId="0" fillId="0" borderId="0"/>
  </cellStyleXfs>
  <cellXfs count="39">
    <xf numFmtId="0" fontId="0" fillId="0" borderId="0" xfId="0"/>
    <xf numFmtId="0" fontId="0" fillId="0" borderId="0" xfId="0" pivotButton="1"/>
    <xf numFmtId="0" fontId="0" fillId="0" borderId="0" xfId="0" applyAlignment="1">
      <alignment horizontal="left"/>
    </xf>
    <xf numFmtId="0" fontId="1" fillId="2" borderId="0" xfId="0" applyFont="1" applyFill="1"/>
    <xf numFmtId="10" fontId="0" fillId="0" borderId="0" xfId="0" applyNumberFormat="1"/>
    <xf numFmtId="164" fontId="0" fillId="0" borderId="0" xfId="0" applyNumberFormat="1"/>
    <xf numFmtId="165" fontId="0" fillId="0" borderId="0" xfId="0" applyNumberFormat="1"/>
    <xf numFmtId="3" fontId="0" fillId="0" borderId="0" xfId="0" applyNumberFormat="1"/>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10" fontId="4"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5"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left" vertical="center" wrapText="1"/>
    </xf>
    <xf numFmtId="0" fontId="6"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0" fillId="0" borderId="0" xfId="0" applyAlignment="1">
      <alignment horizontal="left" indent="1"/>
    </xf>
    <xf numFmtId="10" fontId="2" fillId="0" borderId="0" xfId="0" applyNumberFormat="1" applyFont="1" applyAlignment="1">
      <alignment horizontal="right" vertical="center" wrapText="1"/>
    </xf>
    <xf numFmtId="0" fontId="2" fillId="4" borderId="10" xfId="0" applyFont="1" applyFill="1" applyBorder="1"/>
    <xf numFmtId="3" fontId="0" fillId="0" borderId="0" xfId="0" applyNumberFormat="1" applyAlignment="1">
      <alignment horizontal="right" vertical="center" wrapText="1"/>
    </xf>
    <xf numFmtId="9" fontId="0" fillId="0" borderId="0" xfId="0" applyNumberFormat="1"/>
    <xf numFmtId="2" fontId="0" fillId="0" borderId="0" xfId="0" applyNumberFormat="1"/>
    <xf numFmtId="6" fontId="0" fillId="0" borderId="0" xfId="0" applyNumberFormat="1" applyAlignment="1">
      <alignment horizontal="right" vertical="center" wrapText="1"/>
    </xf>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93">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14" formatCode="0.00%"/>
    </dxf>
    <dxf>
      <numFmt numFmtId="14" formatCode="0.00%"/>
    </dxf>
    <dxf>
      <numFmt numFmtId="166" formatCode="&quot;₹&quot;#,##0.0,,&quot;M&quo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alignment horizontal="general" vertical="center" textRotation="0" wrapText="1" indent="0" justifyLastLine="0" shrinkToFit="0" readingOrder="0"/>
    </dxf>
    <dxf>
      <alignment horizontal="right" vertical="center" textRotation="0" wrapText="1" indent="0" justifyLastLine="0" shrinkToFit="0" readingOrder="0"/>
    </dxf>
    <dxf>
      <numFmt numFmtId="10" formatCode="&quot;₹&quot;\ #,##0;[Red]&quot;₹&quot;\ \-#,##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alignment horizontal="general" vertical="center" textRotation="0" wrapText="1" indent="0" justifyLastLine="0" shrinkToFit="0" readingOrder="0"/>
    </dxf>
    <dxf>
      <numFmt numFmtId="14" formatCode="0.00%"/>
    </dxf>
    <dxf>
      <numFmt numFmtId="14" formatCode="0.00%"/>
    </dxf>
    <dxf>
      <numFmt numFmtId="14" formatCode="0.00%"/>
    </dxf>
    <dxf>
      <numFmt numFmtId="14" formatCode="0.00%"/>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color theme="1"/>
      </font>
      <border>
        <bottom style="thin">
          <color theme="4"/>
        </bottom>
        <vertical/>
        <horizontal/>
      </border>
    </dxf>
    <dxf>
      <font>
        <color theme="1"/>
      </font>
      <fill>
        <patternFill patternType="solid">
          <fgColor rgb="FF0D1B35"/>
          <bgColor rgb="FF00206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D1B35"/>
        </patternFill>
      </fill>
      <border>
        <left style="thin">
          <color theme="4"/>
        </left>
        <right style="thin">
          <color theme="4"/>
        </right>
        <top style="thin">
          <color theme="4"/>
        </top>
        <bottom style="thin">
          <color theme="4"/>
        </bottom>
        <vertical/>
        <horizontal/>
      </border>
    </dxf>
    <dxf>
      <font>
        <b/>
        <i val="0"/>
        <strike val="0"/>
        <sz val="8"/>
        <color theme="0"/>
        <name val="Calibri Light"/>
        <family val="2"/>
        <scheme val="major"/>
      </font>
      <fill>
        <patternFill patternType="solid">
          <bgColor rgb="FF0B1730"/>
        </patternFill>
      </fill>
    </dxf>
    <dxf>
      <fill>
        <patternFill patternType="none">
          <bgColor auto="1"/>
        </patternFill>
      </fill>
    </dxf>
  </dxfs>
  <tableStyles count="5" defaultTableStyle="TableStyleMedium2" defaultPivotStyle="PivotStyleLight16">
    <tableStyle name="Slicer Style 1" pivot="0" table="0" count="1" xr9:uid="{123C67D9-AF2F-4638-8A12-99AB95BBE98E}">
      <tableStyleElement type="wholeTable" dxfId="92"/>
    </tableStyle>
    <tableStyle name="Slicer Style 2" pivot="0" table="0" count="0" xr9:uid="{A5A1B004-C61F-4D2A-B37A-64C9BCEC6E7C}"/>
    <tableStyle name="Slicer Style 3" pivot="0" table="0" count="1" xr9:uid="{A2DA9939-5885-4FAC-ADFF-3DEEEEA81413}">
      <tableStyleElement type="wholeTable" dxfId="91"/>
    </tableStyle>
    <tableStyle name="SlicerStyleDark1 2" pivot="0" table="0" count="10" xr9:uid="{D17D06D0-8A09-4A97-876A-55D128C1C446}">
      <tableStyleElement type="wholeTable" dxfId="90"/>
      <tableStyleElement type="headerRow" dxfId="89"/>
    </tableStyle>
    <tableStyle name="SlicerStyleDark1 2 2" pivot="0" table="0" count="10" xr9:uid="{E393CE4F-09D7-42A8-8D40-B3A050E8631C}">
      <tableStyleElement type="wholeTable" dxfId="88"/>
      <tableStyleElement type="headerRow" dxfId="87"/>
    </tableStyle>
  </tableStyles>
  <colors>
    <mruColors>
      <color rgb="FF0D1B35"/>
      <color rgb="FF0B1730"/>
      <color rgb="FF081426"/>
      <color rgb="FF162544"/>
      <color rgb="FFC99A2E"/>
      <color rgb="FF4777C9"/>
      <color rgb="FFD11FD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162544"/>
              <bgColor auto="1"/>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4777C9"/>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162544"/>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162544"/>
              <bgColor auto="1"/>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trike val="0"/>
            <color theme="0"/>
          </font>
          <fill>
            <patternFill>
              <fgColor rgb="FF162544"/>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3.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3.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5.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5.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2.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[Final_Answer_File.xlsx]Calculations!PivotTable6</c:name>
    <c:fmtId val="4"/>
  </c:pivotSource>
  <c:chart>
    <c:autoTitleDeleted val="1"/>
    <c:pivotFmts>
      <c:pivotFmt>
        <c:idx val="0"/>
        <c:spPr>
          <a:solidFill>
            <a:srgbClr val="FFC000"/>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
              <c:y val="-9.2592592592593437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dLbl>
          <c:idx val="0"/>
          <c:layout>
            <c:manualLayout>
              <c:x val="2.7777777777777267E-3"/>
              <c:y val="-4.6296296296296294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C000"/>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
              <c:y val="-9.2592592592593437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2.7777777777777267E-3"/>
              <c:y val="-4.6296296296296294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
              <c:y val="-9.2592592592593437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noFill/>
          </a:ln>
          <a:effectLst/>
        </c:spPr>
        <c:dLbl>
          <c:idx val="0"/>
          <c:layout>
            <c:manualLayout>
              <c:x val="2.7777777777777267E-3"/>
              <c:y val="-4.6296296296296294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133313629408549"/>
          <c:y val="5.1182207535971504E-2"/>
          <c:w val="0.52512651914281194"/>
          <c:h val="0.90329442546282201"/>
        </c:manualLayout>
      </c:layout>
      <c:doughnutChart>
        <c:varyColors val="1"/>
        <c:ser>
          <c:idx val="0"/>
          <c:order val="0"/>
          <c:tx>
            <c:strRef>
              <c:f>Calculations!$C$26</c:f>
              <c:strCache>
                <c:ptCount val="1"/>
                <c:pt idx="0">
                  <c:v>Total</c:v>
                </c:pt>
              </c:strCache>
            </c:strRef>
          </c:tx>
          <c:spPr>
            <a:solidFill>
              <a:srgbClr val="FFC000"/>
            </a:solidFill>
            <a:ln>
              <a:noFill/>
            </a:ln>
          </c:spPr>
          <c:dPt>
            <c:idx val="0"/>
            <c:bubble3D val="0"/>
            <c:spPr>
              <a:solidFill>
                <a:schemeClr val="accent1"/>
              </a:solidFill>
              <a:ln w="19050">
                <a:noFill/>
              </a:ln>
              <a:effectLst/>
            </c:spPr>
            <c:extLst>
              <c:ext xmlns:c16="http://schemas.microsoft.com/office/drawing/2014/chart" uri="{C3380CC4-5D6E-409C-BE32-E72D297353CC}">
                <c16:uniqueId val="{00000001-419C-46B8-B37F-DCF34130DE71}"/>
              </c:ext>
            </c:extLst>
          </c:dPt>
          <c:dPt>
            <c:idx val="1"/>
            <c:bubble3D val="0"/>
            <c:spPr>
              <a:solidFill>
                <a:srgbClr val="FFC000"/>
              </a:solidFill>
              <a:ln w="19050">
                <a:noFill/>
              </a:ln>
              <a:effectLst/>
            </c:spPr>
            <c:extLst>
              <c:ext xmlns:c16="http://schemas.microsoft.com/office/drawing/2014/chart" uri="{C3380CC4-5D6E-409C-BE32-E72D297353CC}">
                <c16:uniqueId val="{00000003-419C-46B8-B37F-DCF34130DE71}"/>
              </c:ext>
            </c:extLst>
          </c:dPt>
          <c:dLbls>
            <c:dLbl>
              <c:idx val="0"/>
              <c:layout>
                <c:manualLayout>
                  <c:x val="0"/>
                  <c:y val="-9.259259259259343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9C-46B8-B37F-DCF34130DE71}"/>
                </c:ext>
              </c:extLst>
            </c:dLbl>
            <c:dLbl>
              <c:idx val="1"/>
              <c:layout>
                <c:manualLayout>
                  <c:x val="2.7777777777777267E-3"/>
                  <c:y val="-4.6296296296296294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9C-46B8-B37F-DCF34130DE7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Calculations!$B$27:$B$29</c:f>
              <c:strCache>
                <c:ptCount val="2"/>
                <c:pt idx="0">
                  <c:v>Business</c:v>
                </c:pt>
                <c:pt idx="1">
                  <c:v>Luxury</c:v>
                </c:pt>
              </c:strCache>
            </c:strRef>
          </c:cat>
          <c:val>
            <c:numRef>
              <c:f>Calculations!$C$27:$C$29</c:f>
              <c:numCache>
                <c:formatCode>"₹"\ #,##0;#,##0\ \-"₹";"₹"\ #,##0</c:formatCode>
                <c:ptCount val="2"/>
                <c:pt idx="0">
                  <c:v>656019297</c:v>
                </c:pt>
                <c:pt idx="1">
                  <c:v>1052751932</c:v>
                </c:pt>
              </c:numCache>
            </c:numRef>
          </c:val>
          <c:extLst>
            <c:ext xmlns:c16="http://schemas.microsoft.com/office/drawing/2014/chart" uri="{C3380CC4-5D6E-409C-BE32-E72D297353CC}">
              <c16:uniqueId val="{00000004-419C-46B8-B37F-DCF34130DE71}"/>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7959273840769894"/>
          <c:y val="0.32465223097112855"/>
          <c:w val="0.1648517060367454"/>
          <c:h val="0.32291776027996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[Final_Answer_File.xlsx]Calculations!PivotTable9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circle"/>
          <c:size val="8"/>
          <c:spPr>
            <a:solidFill>
              <a:schemeClr val="bg1"/>
            </a:solidFill>
            <a:ln w="222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Calculations!$H$22</c:f>
              <c:strCache>
                <c:ptCount val="1"/>
                <c:pt idx="0">
                  <c:v>ADR</c:v>
                </c:pt>
              </c:strCache>
            </c:strRef>
          </c:tx>
          <c:spPr>
            <a:solidFill>
              <a:srgbClr val="FFC000"/>
            </a:solidFill>
            <a:ln>
              <a:noFill/>
            </a:ln>
            <a:effectLst/>
          </c:spPr>
          <c:invertIfNegative val="0"/>
          <c:cat>
            <c:strRef>
              <c:f>Calculations!$G$23:$G$48</c:f>
              <c:strCache>
                <c:ptCount val="25"/>
                <c:pt idx="0">
                  <c:v>16558</c:v>
                </c:pt>
                <c:pt idx="1">
                  <c:v>16559</c:v>
                </c:pt>
                <c:pt idx="2">
                  <c:v>16560</c:v>
                </c:pt>
                <c:pt idx="3">
                  <c:v>16561</c:v>
                </c:pt>
                <c:pt idx="4">
                  <c:v>16562</c:v>
                </c:pt>
                <c:pt idx="5">
                  <c:v>16563</c:v>
                </c:pt>
                <c:pt idx="6">
                  <c:v>17558</c:v>
                </c:pt>
                <c:pt idx="7">
                  <c:v>17559</c:v>
                </c:pt>
                <c:pt idx="8">
                  <c:v>17560</c:v>
                </c:pt>
                <c:pt idx="9">
                  <c:v>17561</c:v>
                </c:pt>
                <c:pt idx="10">
                  <c:v>17562</c:v>
                </c:pt>
                <c:pt idx="11">
                  <c:v>17563</c:v>
                </c:pt>
                <c:pt idx="12">
                  <c:v>17564</c:v>
                </c:pt>
                <c:pt idx="13">
                  <c:v>18558</c:v>
                </c:pt>
                <c:pt idx="14">
                  <c:v>18559</c:v>
                </c:pt>
                <c:pt idx="15">
                  <c:v>18560</c:v>
                </c:pt>
                <c:pt idx="16">
                  <c:v>18561</c:v>
                </c:pt>
                <c:pt idx="17">
                  <c:v>18562</c:v>
                </c:pt>
                <c:pt idx="18">
                  <c:v>18563</c:v>
                </c:pt>
                <c:pt idx="19">
                  <c:v>19558</c:v>
                </c:pt>
                <c:pt idx="20">
                  <c:v>19559</c:v>
                </c:pt>
                <c:pt idx="21">
                  <c:v>19560</c:v>
                </c:pt>
                <c:pt idx="22">
                  <c:v>19561</c:v>
                </c:pt>
                <c:pt idx="23">
                  <c:v>19562</c:v>
                </c:pt>
                <c:pt idx="24">
                  <c:v>19563</c:v>
                </c:pt>
              </c:strCache>
            </c:strRef>
          </c:cat>
          <c:val>
            <c:numRef>
              <c:f>Calculations!$H$23:$H$48</c:f>
              <c:numCache>
                <c:formatCode>"₹"\ #,##0;#,##0\ \-"₹";"₹"\ #,##0</c:formatCode>
                <c:ptCount val="25"/>
                <c:pt idx="0">
                  <c:v>11437.098636219473</c:v>
                </c:pt>
                <c:pt idx="1">
                  <c:v>16141.784955028617</c:v>
                </c:pt>
                <c:pt idx="2">
                  <c:v>11705.130620072448</c:v>
                </c:pt>
                <c:pt idx="3">
                  <c:v>13113.037573562699</c:v>
                </c:pt>
                <c:pt idx="4">
                  <c:v>11709.039419087138</c:v>
                </c:pt>
                <c:pt idx="5">
                  <c:v>12471.806072477963</c:v>
                </c:pt>
                <c:pt idx="6">
                  <c:v>14839.305401111993</c:v>
                </c:pt>
                <c:pt idx="7">
                  <c:v>15303.902637577336</c:v>
                </c:pt>
                <c:pt idx="8">
                  <c:v>14634.3282887078</c:v>
                </c:pt>
                <c:pt idx="9">
                  <c:v>14261.684738568396</c:v>
                </c:pt>
                <c:pt idx="10">
                  <c:v>15161.845210280373</c:v>
                </c:pt>
                <c:pt idx="11">
                  <c:v>16018.79122613224</c:v>
                </c:pt>
                <c:pt idx="12">
                  <c:v>16606.101205424409</c:v>
                </c:pt>
                <c:pt idx="13">
                  <c:v>10334.4156424581</c:v>
                </c:pt>
                <c:pt idx="14">
                  <c:v>9102.7435312024354</c:v>
                </c:pt>
                <c:pt idx="15">
                  <c:v>9190.5995781862002</c:v>
                </c:pt>
                <c:pt idx="16">
                  <c:v>8677.6788479405386</c:v>
                </c:pt>
                <c:pt idx="17">
                  <c:v>9444.4170189554079</c:v>
                </c:pt>
                <c:pt idx="18">
                  <c:v>9483.6675126903556</c:v>
                </c:pt>
                <c:pt idx="19">
                  <c:v>12467.247769389156</c:v>
                </c:pt>
                <c:pt idx="20">
                  <c:v>12757.37725823592</c:v>
                </c:pt>
                <c:pt idx="21">
                  <c:v>13693.986452584044</c:v>
                </c:pt>
                <c:pt idx="22">
                  <c:v>12720.251046025105</c:v>
                </c:pt>
                <c:pt idx="23">
                  <c:v>14185.055058499656</c:v>
                </c:pt>
                <c:pt idx="24">
                  <c:v>12672.456124145576</c:v>
                </c:pt>
              </c:numCache>
            </c:numRef>
          </c:val>
          <c:extLst>
            <c:ext xmlns:c16="http://schemas.microsoft.com/office/drawing/2014/chart" uri="{C3380CC4-5D6E-409C-BE32-E72D297353CC}">
              <c16:uniqueId val="{00000000-888F-42B6-85E5-175C2E139D32}"/>
            </c:ext>
          </c:extLst>
        </c:ser>
        <c:ser>
          <c:idx val="1"/>
          <c:order val="1"/>
          <c:tx>
            <c:strRef>
              <c:f>Calculations!$I$22</c:f>
              <c:strCache>
                <c:ptCount val="1"/>
                <c:pt idx="0">
                  <c:v>RevPAR</c:v>
                </c:pt>
              </c:strCache>
            </c:strRef>
          </c:tx>
          <c:spPr>
            <a:solidFill>
              <a:srgbClr val="00B0F0"/>
            </a:solidFill>
            <a:ln>
              <a:noFill/>
            </a:ln>
            <a:effectLst/>
          </c:spPr>
          <c:invertIfNegative val="0"/>
          <c:cat>
            <c:strRef>
              <c:f>Calculations!$G$23:$G$48</c:f>
              <c:strCache>
                <c:ptCount val="25"/>
                <c:pt idx="0">
                  <c:v>16558</c:v>
                </c:pt>
                <c:pt idx="1">
                  <c:v>16559</c:v>
                </c:pt>
                <c:pt idx="2">
                  <c:v>16560</c:v>
                </c:pt>
                <c:pt idx="3">
                  <c:v>16561</c:v>
                </c:pt>
                <c:pt idx="4">
                  <c:v>16562</c:v>
                </c:pt>
                <c:pt idx="5">
                  <c:v>16563</c:v>
                </c:pt>
                <c:pt idx="6">
                  <c:v>17558</c:v>
                </c:pt>
                <c:pt idx="7">
                  <c:v>17559</c:v>
                </c:pt>
                <c:pt idx="8">
                  <c:v>17560</c:v>
                </c:pt>
                <c:pt idx="9">
                  <c:v>17561</c:v>
                </c:pt>
                <c:pt idx="10">
                  <c:v>17562</c:v>
                </c:pt>
                <c:pt idx="11">
                  <c:v>17563</c:v>
                </c:pt>
                <c:pt idx="12">
                  <c:v>17564</c:v>
                </c:pt>
                <c:pt idx="13">
                  <c:v>18558</c:v>
                </c:pt>
                <c:pt idx="14">
                  <c:v>18559</c:v>
                </c:pt>
                <c:pt idx="15">
                  <c:v>18560</c:v>
                </c:pt>
                <c:pt idx="16">
                  <c:v>18561</c:v>
                </c:pt>
                <c:pt idx="17">
                  <c:v>18562</c:v>
                </c:pt>
                <c:pt idx="18">
                  <c:v>18563</c:v>
                </c:pt>
                <c:pt idx="19">
                  <c:v>19558</c:v>
                </c:pt>
                <c:pt idx="20">
                  <c:v>19559</c:v>
                </c:pt>
                <c:pt idx="21">
                  <c:v>19560</c:v>
                </c:pt>
                <c:pt idx="22">
                  <c:v>19561</c:v>
                </c:pt>
                <c:pt idx="23">
                  <c:v>19562</c:v>
                </c:pt>
                <c:pt idx="24">
                  <c:v>19563</c:v>
                </c:pt>
              </c:strCache>
            </c:strRef>
          </c:cat>
          <c:val>
            <c:numRef>
              <c:f>Calculations!$I$23:$I$48</c:f>
              <c:numCache>
                <c:formatCode>"₹"\ #,##0;#,##0\ \-"₹";"₹"\ #,##0</c:formatCode>
                <c:ptCount val="25"/>
                <c:pt idx="0">
                  <c:v>7537.8704013377928</c:v>
                </c:pt>
                <c:pt idx="1">
                  <c:v>10640.353754940712</c:v>
                </c:pt>
                <c:pt idx="2">
                  <c:v>6285.146224256293</c:v>
                </c:pt>
                <c:pt idx="3">
                  <c:v>8626.1762954139376</c:v>
                </c:pt>
                <c:pt idx="4">
                  <c:v>6259.7127329192544</c:v>
                </c:pt>
                <c:pt idx="5">
                  <c:v>8280.9362690449652</c:v>
                </c:pt>
                <c:pt idx="6">
                  <c:v>7963.634057971014</c:v>
                </c:pt>
                <c:pt idx="7">
                  <c:v>10115.859879466207</c:v>
                </c:pt>
                <c:pt idx="8">
                  <c:v>7776.2651113467655</c:v>
                </c:pt>
                <c:pt idx="9">
                  <c:v>9452.4695652173905</c:v>
                </c:pt>
                <c:pt idx="10">
                  <c:v>6798.6063383970668</c:v>
                </c:pt>
                <c:pt idx="11">
                  <c:v>10609.435618729098</c:v>
                </c:pt>
                <c:pt idx="12">
                  <c:v>7409.8492828328108</c:v>
                </c:pt>
                <c:pt idx="13">
                  <c:v>5523.9500716674629</c:v>
                </c:pt>
                <c:pt idx="14">
                  <c:v>4062.8413722826085</c:v>
                </c:pt>
                <c:pt idx="15">
                  <c:v>6083.6856800957321</c:v>
                </c:pt>
                <c:pt idx="16">
                  <c:v>5692.8535148313695</c:v>
                </c:pt>
                <c:pt idx="17">
                  <c:v>6221.3357887172115</c:v>
                </c:pt>
                <c:pt idx="18">
                  <c:v>5024.5159121470197</c:v>
                </c:pt>
                <c:pt idx="19">
                  <c:v>5535.7923608289311</c:v>
                </c:pt>
                <c:pt idx="20">
                  <c:v>6867.6727688787187</c:v>
                </c:pt>
                <c:pt idx="21">
                  <c:v>8989.4976943346501</c:v>
                </c:pt>
                <c:pt idx="22">
                  <c:v>6778.4615384615381</c:v>
                </c:pt>
                <c:pt idx="23">
                  <c:v>9334.639945652174</c:v>
                </c:pt>
                <c:pt idx="24">
                  <c:v>6778.261363636364</c:v>
                </c:pt>
              </c:numCache>
            </c:numRef>
          </c:val>
          <c:extLst>
            <c:ext xmlns:c16="http://schemas.microsoft.com/office/drawing/2014/chart" uri="{C3380CC4-5D6E-409C-BE32-E72D297353CC}">
              <c16:uniqueId val="{00000001-888F-42B6-85E5-175C2E139D32}"/>
            </c:ext>
          </c:extLst>
        </c:ser>
        <c:dLbls>
          <c:showLegendKey val="0"/>
          <c:showVal val="0"/>
          <c:showCatName val="0"/>
          <c:showSerName val="0"/>
          <c:showPercent val="0"/>
          <c:showBubbleSize val="0"/>
        </c:dLbls>
        <c:gapWidth val="219"/>
        <c:overlap val="-27"/>
        <c:axId val="1343151904"/>
        <c:axId val="447557616"/>
      </c:barChart>
      <c:lineChart>
        <c:grouping val="standard"/>
        <c:varyColors val="0"/>
        <c:ser>
          <c:idx val="2"/>
          <c:order val="2"/>
          <c:tx>
            <c:strRef>
              <c:f>Calculations!$J$22</c:f>
              <c:strCache>
                <c:ptCount val="1"/>
                <c:pt idx="0">
                  <c:v>Occupancy %</c:v>
                </c:pt>
              </c:strCache>
            </c:strRef>
          </c:tx>
          <c:spPr>
            <a:ln w="28575" cap="rnd">
              <a:solidFill>
                <a:srgbClr val="00B050"/>
              </a:solidFill>
              <a:round/>
            </a:ln>
            <a:effectLst/>
          </c:spPr>
          <c:marker>
            <c:symbol val="circle"/>
            <c:size val="8"/>
            <c:spPr>
              <a:solidFill>
                <a:schemeClr val="bg1"/>
              </a:solidFill>
              <a:ln w="22225">
                <a:solidFill>
                  <a:srgbClr val="00B050"/>
                </a:solidFill>
              </a:ln>
              <a:effectLst/>
            </c:spPr>
          </c:marker>
          <c:cat>
            <c:strRef>
              <c:f>Calculations!$G$23:$G$48</c:f>
              <c:strCache>
                <c:ptCount val="25"/>
                <c:pt idx="0">
                  <c:v>16558</c:v>
                </c:pt>
                <c:pt idx="1">
                  <c:v>16559</c:v>
                </c:pt>
                <c:pt idx="2">
                  <c:v>16560</c:v>
                </c:pt>
                <c:pt idx="3">
                  <c:v>16561</c:v>
                </c:pt>
                <c:pt idx="4">
                  <c:v>16562</c:v>
                </c:pt>
                <c:pt idx="5">
                  <c:v>16563</c:v>
                </c:pt>
                <c:pt idx="6">
                  <c:v>17558</c:v>
                </c:pt>
                <c:pt idx="7">
                  <c:v>17559</c:v>
                </c:pt>
                <c:pt idx="8">
                  <c:v>17560</c:v>
                </c:pt>
                <c:pt idx="9">
                  <c:v>17561</c:v>
                </c:pt>
                <c:pt idx="10">
                  <c:v>17562</c:v>
                </c:pt>
                <c:pt idx="11">
                  <c:v>17563</c:v>
                </c:pt>
                <c:pt idx="12">
                  <c:v>17564</c:v>
                </c:pt>
                <c:pt idx="13">
                  <c:v>18558</c:v>
                </c:pt>
                <c:pt idx="14">
                  <c:v>18559</c:v>
                </c:pt>
                <c:pt idx="15">
                  <c:v>18560</c:v>
                </c:pt>
                <c:pt idx="16">
                  <c:v>18561</c:v>
                </c:pt>
                <c:pt idx="17">
                  <c:v>18562</c:v>
                </c:pt>
                <c:pt idx="18">
                  <c:v>18563</c:v>
                </c:pt>
                <c:pt idx="19">
                  <c:v>19558</c:v>
                </c:pt>
                <c:pt idx="20">
                  <c:v>19559</c:v>
                </c:pt>
                <c:pt idx="21">
                  <c:v>19560</c:v>
                </c:pt>
                <c:pt idx="22">
                  <c:v>19561</c:v>
                </c:pt>
                <c:pt idx="23">
                  <c:v>19562</c:v>
                </c:pt>
                <c:pt idx="24">
                  <c:v>19563</c:v>
                </c:pt>
              </c:strCache>
            </c:strRef>
          </c:cat>
          <c:val>
            <c:numRef>
              <c:f>Calculations!$J$23:$J$48</c:f>
              <c:numCache>
                <c:formatCode>0.00%</c:formatCode>
                <c:ptCount val="25"/>
                <c:pt idx="0">
                  <c:v>0.65907190635451507</c:v>
                </c:pt>
                <c:pt idx="1">
                  <c:v>0.65918074020840822</c:v>
                </c:pt>
                <c:pt idx="2">
                  <c:v>0.53695652173913044</c:v>
                </c:pt>
                <c:pt idx="3">
                  <c:v>0.65783204288266828</c:v>
                </c:pt>
                <c:pt idx="4">
                  <c:v>0.53460514640638868</c:v>
                </c:pt>
                <c:pt idx="5">
                  <c:v>0.66397250092902271</c:v>
                </c:pt>
                <c:pt idx="6">
                  <c:v>0.53665814151747659</c:v>
                </c:pt>
                <c:pt idx="7">
                  <c:v>0.66099870856650877</c:v>
                </c:pt>
                <c:pt idx="8">
                  <c:v>0.53137150936726762</c:v>
                </c:pt>
                <c:pt idx="9">
                  <c:v>0.66278772378516626</c:v>
                </c:pt>
                <c:pt idx="10">
                  <c:v>0.44840230487166055</c:v>
                </c:pt>
                <c:pt idx="11">
                  <c:v>0.66231187290969895</c:v>
                </c:pt>
                <c:pt idx="12">
                  <c:v>0.44621246077991933</c:v>
                </c:pt>
                <c:pt idx="13">
                  <c:v>0.53451982799808884</c:v>
                </c:pt>
                <c:pt idx="14">
                  <c:v>0.44633152173913043</c:v>
                </c:pt>
                <c:pt idx="15">
                  <c:v>0.66194654966094935</c:v>
                </c:pt>
                <c:pt idx="16">
                  <c:v>0.65603413246647702</c:v>
                </c:pt>
                <c:pt idx="17">
                  <c:v>0.65873158462091264</c:v>
                </c:pt>
                <c:pt idx="18">
                  <c:v>0.52980726131779476</c:v>
                </c:pt>
                <c:pt idx="19">
                  <c:v>0.44402681836651769</c:v>
                </c:pt>
                <c:pt idx="20">
                  <c:v>0.53832951945080088</c:v>
                </c:pt>
                <c:pt idx="21">
                  <c:v>0.65645586297760206</c:v>
                </c:pt>
                <c:pt idx="22">
                  <c:v>0.5328874024526199</c:v>
                </c:pt>
                <c:pt idx="23">
                  <c:v>0.65806159420289856</c:v>
                </c:pt>
                <c:pt idx="24">
                  <c:v>0.53488142292490115</c:v>
                </c:pt>
              </c:numCache>
            </c:numRef>
          </c:val>
          <c:smooth val="0"/>
          <c:extLst>
            <c:ext xmlns:c16="http://schemas.microsoft.com/office/drawing/2014/chart" uri="{C3380CC4-5D6E-409C-BE32-E72D297353CC}">
              <c16:uniqueId val="{00000002-888F-42B6-85E5-175C2E139D32}"/>
            </c:ext>
          </c:extLst>
        </c:ser>
        <c:dLbls>
          <c:showLegendKey val="0"/>
          <c:showVal val="0"/>
          <c:showCatName val="0"/>
          <c:showSerName val="0"/>
          <c:showPercent val="0"/>
          <c:showBubbleSize val="0"/>
        </c:dLbls>
        <c:marker val="1"/>
        <c:smooth val="0"/>
        <c:axId val="1343176960"/>
        <c:axId val="447552336"/>
      </c:lineChart>
      <c:catAx>
        <c:axId val="134315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7557616"/>
        <c:crosses val="autoZero"/>
        <c:auto val="1"/>
        <c:lblAlgn val="ctr"/>
        <c:lblOffset val="100"/>
        <c:noMultiLvlLbl val="0"/>
      </c:catAx>
      <c:valAx>
        <c:axId val="447557616"/>
        <c:scaling>
          <c:orientation val="minMax"/>
          <c:max val="20000"/>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3151904"/>
        <c:crosses val="autoZero"/>
        <c:crossBetween val="between"/>
        <c:majorUnit val="5000"/>
      </c:valAx>
      <c:valAx>
        <c:axId val="447552336"/>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3176960"/>
        <c:crosses val="max"/>
        <c:crossBetween val="between"/>
        <c:majorUnit val="0.2"/>
      </c:valAx>
      <c:catAx>
        <c:axId val="1343176960"/>
        <c:scaling>
          <c:orientation val="minMax"/>
        </c:scaling>
        <c:delete val="1"/>
        <c:axPos val="b"/>
        <c:numFmt formatCode="General" sourceLinked="1"/>
        <c:majorTickMark val="out"/>
        <c:minorTickMark val="none"/>
        <c:tickLblPos val="nextTo"/>
        <c:crossAx val="447552336"/>
        <c:crosses val="autoZero"/>
        <c:auto val="1"/>
        <c:lblAlgn val="ctr"/>
        <c:lblOffset val="100"/>
        <c:noMultiLvlLbl val="0"/>
      </c:catAx>
      <c:spPr>
        <a:noFill/>
        <a:ln>
          <a:noFill/>
        </a:ln>
        <a:effectLst/>
      </c:spPr>
    </c:plotArea>
    <c:legend>
      <c:legendPos val="t"/>
      <c:layout>
        <c:manualLayout>
          <c:xMode val="edge"/>
          <c:yMode val="edge"/>
          <c:x val="0.41320607510221796"/>
          <c:y val="9.0273150034219068E-2"/>
          <c:w val="0.17538179322005204"/>
          <c:h val="0.14303062274429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[Final_Answer_File.xlsx]Calculations!PivotTable10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8"/>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Calculations!$C$39</c:f>
              <c:strCache>
                <c:ptCount val="1"/>
                <c:pt idx="0">
                  <c:v>Total Capacity</c:v>
                </c:pt>
              </c:strCache>
            </c:strRef>
          </c:tx>
          <c:spPr>
            <a:solidFill>
              <a:schemeClr val="accent1"/>
            </a:solidFill>
            <a:ln>
              <a:noFill/>
            </a:ln>
            <a:effectLst/>
          </c:spPr>
          <c:invertIfNegative val="0"/>
          <c:cat>
            <c:strRef>
              <c:f>Calculations!$B$40:$B$54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Calculations!$C$40:$C$54</c:f>
              <c:numCache>
                <c:formatCode>#,##0</c:formatCode>
                <c:ptCount val="14"/>
                <c:pt idx="0">
                  <c:v>17696</c:v>
                </c:pt>
                <c:pt idx="1">
                  <c:v>17696</c:v>
                </c:pt>
                <c:pt idx="2">
                  <c:v>17696</c:v>
                </c:pt>
                <c:pt idx="3">
                  <c:v>17696</c:v>
                </c:pt>
                <c:pt idx="4">
                  <c:v>17696</c:v>
                </c:pt>
                <c:pt idx="5">
                  <c:v>17696</c:v>
                </c:pt>
                <c:pt idx="6">
                  <c:v>17696</c:v>
                </c:pt>
                <c:pt idx="7">
                  <c:v>17696</c:v>
                </c:pt>
                <c:pt idx="8">
                  <c:v>17696</c:v>
                </c:pt>
                <c:pt idx="9">
                  <c:v>17696</c:v>
                </c:pt>
                <c:pt idx="10">
                  <c:v>17696</c:v>
                </c:pt>
                <c:pt idx="11">
                  <c:v>17696</c:v>
                </c:pt>
                <c:pt idx="12">
                  <c:v>17696</c:v>
                </c:pt>
                <c:pt idx="13">
                  <c:v>2528</c:v>
                </c:pt>
              </c:numCache>
            </c:numRef>
          </c:val>
          <c:extLst>
            <c:ext xmlns:c16="http://schemas.microsoft.com/office/drawing/2014/chart" uri="{C3380CC4-5D6E-409C-BE32-E72D297353CC}">
              <c16:uniqueId val="{00000000-0F89-4831-8249-5FFAF25301DD}"/>
            </c:ext>
          </c:extLst>
        </c:ser>
        <c:dLbls>
          <c:showLegendKey val="0"/>
          <c:showVal val="0"/>
          <c:showCatName val="0"/>
          <c:showSerName val="0"/>
          <c:showPercent val="0"/>
          <c:showBubbleSize val="0"/>
        </c:dLbls>
        <c:gapWidth val="219"/>
        <c:overlap val="-27"/>
        <c:axId val="1075617376"/>
        <c:axId val="923621232"/>
      </c:barChart>
      <c:lineChart>
        <c:grouping val="standard"/>
        <c:varyColors val="0"/>
        <c:ser>
          <c:idx val="1"/>
          <c:order val="1"/>
          <c:tx>
            <c:strRef>
              <c:f>Calculations!$D$39</c:f>
              <c:strCache>
                <c:ptCount val="1"/>
                <c:pt idx="0">
                  <c:v>Occupancy %</c:v>
                </c:pt>
              </c:strCache>
            </c:strRef>
          </c:tx>
          <c:spPr>
            <a:ln w="28575" cap="rnd">
              <a:solidFill>
                <a:srgbClr val="FFC000"/>
              </a:solidFill>
              <a:round/>
            </a:ln>
            <a:effectLst/>
          </c:spPr>
          <c:marker>
            <c:symbol val="circle"/>
            <c:size val="8"/>
            <c:spPr>
              <a:solidFill>
                <a:srgbClr val="FFC000"/>
              </a:solidFill>
              <a:ln w="9525">
                <a:solidFill>
                  <a:srgbClr val="FFC000"/>
                </a:solidFill>
              </a:ln>
              <a:effectLst/>
            </c:spPr>
          </c:marker>
          <c:cat>
            <c:strRef>
              <c:f>Calculations!$B$40:$B$54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Calculations!$D$40:$D$54</c:f>
              <c:numCache>
                <c:formatCode>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1-0F89-4831-8249-5FFAF25301DD}"/>
            </c:ext>
          </c:extLst>
        </c:ser>
        <c:dLbls>
          <c:showLegendKey val="0"/>
          <c:showVal val="0"/>
          <c:showCatName val="0"/>
          <c:showSerName val="0"/>
          <c:showPercent val="0"/>
          <c:showBubbleSize val="0"/>
        </c:dLbls>
        <c:marker val="1"/>
        <c:smooth val="0"/>
        <c:axId val="1075606704"/>
        <c:axId val="923621712"/>
      </c:lineChart>
      <c:catAx>
        <c:axId val="107561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3621232"/>
        <c:crosses val="autoZero"/>
        <c:auto val="1"/>
        <c:lblAlgn val="ctr"/>
        <c:lblOffset val="100"/>
        <c:noMultiLvlLbl val="0"/>
      </c:catAx>
      <c:valAx>
        <c:axId val="92362123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5617376"/>
        <c:crosses val="autoZero"/>
        <c:crossBetween val="between"/>
      </c:valAx>
      <c:valAx>
        <c:axId val="92362171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5606704"/>
        <c:crosses val="max"/>
        <c:crossBetween val="between"/>
      </c:valAx>
      <c:catAx>
        <c:axId val="1075606704"/>
        <c:scaling>
          <c:orientation val="minMax"/>
        </c:scaling>
        <c:delete val="1"/>
        <c:axPos val="t"/>
        <c:numFmt formatCode="General" sourceLinked="1"/>
        <c:majorTickMark val="out"/>
        <c:minorTickMark val="none"/>
        <c:tickLblPos val="nextTo"/>
        <c:crossAx val="923621712"/>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Calculations!$M$37</c:f>
              <c:strCache>
                <c:ptCount val="1"/>
                <c:pt idx="0">
                  <c:v>Occupancy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Calculations!$N$36:$Q$36</c:f>
              <c:strCache>
                <c:ptCount val="4"/>
                <c:pt idx="0">
                  <c:v>Weekend (Fri-Sat)</c:v>
                </c:pt>
                <c:pt idx="1">
                  <c:v>Weekday (Sun-Thu)</c:v>
                </c:pt>
                <c:pt idx="2">
                  <c:v>Weekend ADR</c:v>
                </c:pt>
                <c:pt idx="3">
                  <c:v>Weekday ADR</c:v>
                </c:pt>
              </c:strCache>
            </c:strRef>
          </c:cat>
          <c:val>
            <c:numRef>
              <c:f>Calculations!$N$37:$Q$37</c:f>
              <c:numCache>
                <c:formatCode>0.00%</c:formatCode>
                <c:ptCount val="4"/>
                <c:pt idx="0">
                  <c:v>0.73580000000000001</c:v>
                </c:pt>
                <c:pt idx="1">
                  <c:v>0.51339999999999997</c:v>
                </c:pt>
              </c:numCache>
            </c:numRef>
          </c:val>
          <c:extLst>
            <c:ext xmlns:c16="http://schemas.microsoft.com/office/drawing/2014/chart" uri="{C3380CC4-5D6E-409C-BE32-E72D297353CC}">
              <c16:uniqueId val="{00000000-8274-4948-8102-3C0A13DBD05B}"/>
            </c:ext>
          </c:extLst>
        </c:ser>
        <c:dLbls>
          <c:showLegendKey val="0"/>
          <c:showVal val="1"/>
          <c:showCatName val="0"/>
          <c:showSerName val="0"/>
          <c:showPercent val="0"/>
          <c:showBubbleSize val="0"/>
        </c:dLbls>
        <c:gapWidth val="20"/>
        <c:axId val="1269456112"/>
        <c:axId val="923614032"/>
      </c:barChart>
      <c:barChart>
        <c:barDir val="col"/>
        <c:grouping val="clustered"/>
        <c:varyColors val="0"/>
        <c:ser>
          <c:idx val="1"/>
          <c:order val="1"/>
          <c:tx>
            <c:strRef>
              <c:f>Calculations!$M$38</c:f>
              <c:strCache>
                <c:ptCount val="1"/>
                <c:pt idx="0">
                  <c:v>ADR (₹)</c:v>
                </c:pt>
              </c:strCache>
            </c:strRef>
          </c:tx>
          <c:spPr>
            <a:solidFill>
              <a:srgbClr val="FFC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Calculations!$N$36:$Q$36</c:f>
              <c:strCache>
                <c:ptCount val="4"/>
                <c:pt idx="0">
                  <c:v>Weekend (Fri-Sat)</c:v>
                </c:pt>
                <c:pt idx="1">
                  <c:v>Weekday (Sun-Thu)</c:v>
                </c:pt>
                <c:pt idx="2">
                  <c:v>Weekend ADR</c:v>
                </c:pt>
                <c:pt idx="3">
                  <c:v>Weekday ADR</c:v>
                </c:pt>
              </c:strCache>
            </c:strRef>
          </c:cat>
          <c:val>
            <c:numRef>
              <c:f>Calculations!$N$38:$Q$38</c:f>
              <c:numCache>
                <c:formatCode>General</c:formatCode>
                <c:ptCount val="4"/>
                <c:pt idx="2">
                  <c:v>12724</c:v>
                </c:pt>
                <c:pt idx="3">
                  <c:v>12679</c:v>
                </c:pt>
              </c:numCache>
            </c:numRef>
          </c:val>
          <c:extLst>
            <c:ext xmlns:c16="http://schemas.microsoft.com/office/drawing/2014/chart" uri="{C3380CC4-5D6E-409C-BE32-E72D297353CC}">
              <c16:uniqueId val="{00000001-8274-4948-8102-3C0A13DBD05B}"/>
            </c:ext>
          </c:extLst>
        </c:ser>
        <c:dLbls>
          <c:showLegendKey val="0"/>
          <c:showVal val="1"/>
          <c:showCatName val="0"/>
          <c:showSerName val="0"/>
          <c:showPercent val="0"/>
          <c:showBubbleSize val="0"/>
        </c:dLbls>
        <c:gapWidth val="20"/>
        <c:overlap val="11"/>
        <c:axId val="1269490448"/>
        <c:axId val="923608272"/>
      </c:barChart>
      <c:catAx>
        <c:axId val="126945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3614032"/>
        <c:crosses val="autoZero"/>
        <c:auto val="1"/>
        <c:lblAlgn val="ctr"/>
        <c:lblOffset val="100"/>
        <c:noMultiLvlLbl val="0"/>
      </c:catAx>
      <c:valAx>
        <c:axId val="923614032"/>
        <c:scaling>
          <c:orientation val="minMax"/>
          <c:max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9456112"/>
        <c:crosses val="autoZero"/>
        <c:crossBetween val="between"/>
        <c:majorUnit val="0.2"/>
      </c:valAx>
      <c:valAx>
        <c:axId val="92360827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9490448"/>
        <c:crosses val="max"/>
        <c:crossBetween val="between"/>
      </c:valAx>
      <c:catAx>
        <c:axId val="1269490448"/>
        <c:scaling>
          <c:orientation val="minMax"/>
        </c:scaling>
        <c:delete val="1"/>
        <c:axPos val="b"/>
        <c:numFmt formatCode="General" sourceLinked="1"/>
        <c:majorTickMark val="out"/>
        <c:minorTickMark val="none"/>
        <c:tickLblPos val="nextTo"/>
        <c:crossAx val="923608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1"/>
        <c:ser>
          <c:idx val="0"/>
          <c:order val="0"/>
          <c:tx>
            <c:strRef>
              <c:f>Calculations!$P$48</c:f>
              <c:strCache>
                <c:ptCount val="1"/>
                <c:pt idx="0">
                  <c:v>Occupancy %</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4E2-4E31-9C74-1F2AA22E7AE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4E2-4E31-9C74-1F2AA22E7AE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4E2-4E31-9C74-1F2AA22E7AE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4E2-4E31-9C74-1F2AA22E7AE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4E2-4E31-9C74-1F2AA22E7AE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4E2-4E31-9C74-1F2AA22E7AE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4E2-4E31-9C74-1F2AA22E7AE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4E2-4E31-9C74-1F2AA22E7AE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4E2-4E31-9C74-1F2AA22E7AE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4E2-4E31-9C74-1F2AA22E7A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Calculations!$O$49:$O$58</c:f>
              <c:strCache>
                <c:ptCount val="10"/>
                <c:pt idx="0">
                  <c:v>16563 - Shodwe Palace</c:v>
                </c:pt>
                <c:pt idx="1">
                  <c:v>17561 - Shodwe Blu</c:v>
                </c:pt>
                <c:pt idx="2">
                  <c:v>17563 - Shodwe Palace</c:v>
                </c:pt>
                <c:pt idx="3">
                  <c:v>18560 - Shodwe City</c:v>
                </c:pt>
                <c:pt idx="4">
                  <c:v>17559 - Shodwe Exotica</c:v>
                </c:pt>
                <c:pt idx="5">
                  <c:v>18563 - Shodwe Palace</c:v>
                </c:pt>
                <c:pt idx="6">
                  <c:v>17562 - Shodwe Bay</c:v>
                </c:pt>
                <c:pt idx="7">
                  <c:v>18559 - Shodwe Exotica</c:v>
                </c:pt>
                <c:pt idx="8">
                  <c:v>17564 - Shodwe Seasons</c:v>
                </c:pt>
                <c:pt idx="9">
                  <c:v>19558 - Shodwe Grands</c:v>
                </c:pt>
              </c:strCache>
            </c:strRef>
          </c:cat>
          <c:val>
            <c:numRef>
              <c:f>Calculations!$P$49:$P$58</c:f>
              <c:numCache>
                <c:formatCode>0.00%</c:formatCode>
                <c:ptCount val="10"/>
                <c:pt idx="0">
                  <c:v>0.66400000000000003</c:v>
                </c:pt>
                <c:pt idx="1">
                  <c:v>0.66279999999999994</c:v>
                </c:pt>
                <c:pt idx="2">
                  <c:v>0.6623</c:v>
                </c:pt>
                <c:pt idx="3">
                  <c:v>0.66190000000000004</c:v>
                </c:pt>
                <c:pt idx="4">
                  <c:v>0.66100000000000003</c:v>
                </c:pt>
                <c:pt idx="5">
                  <c:v>0.52980000000000005</c:v>
                </c:pt>
                <c:pt idx="6">
                  <c:v>0.44840000000000002</c:v>
                </c:pt>
                <c:pt idx="7">
                  <c:v>0.44629999999999997</c:v>
                </c:pt>
                <c:pt idx="8">
                  <c:v>0.44619999999999999</c:v>
                </c:pt>
                <c:pt idx="9">
                  <c:v>0.44400000000000001</c:v>
                </c:pt>
              </c:numCache>
            </c:numRef>
          </c:val>
          <c:extLst>
            <c:ext xmlns:c16="http://schemas.microsoft.com/office/drawing/2014/chart" uri="{C3380CC4-5D6E-409C-BE32-E72D297353CC}">
              <c16:uniqueId val="{00000000-7C76-4F9E-8240-A3CAD11B5530}"/>
            </c:ext>
          </c:extLst>
        </c:ser>
        <c:dLbls>
          <c:dLblPos val="outEnd"/>
          <c:showLegendKey val="0"/>
          <c:showVal val="1"/>
          <c:showCatName val="0"/>
          <c:showSerName val="0"/>
          <c:showPercent val="0"/>
          <c:showBubbleSize val="0"/>
        </c:dLbls>
        <c:gapWidth val="182"/>
        <c:axId val="1269634752"/>
        <c:axId val="923562192"/>
      </c:barChart>
      <c:catAx>
        <c:axId val="12696347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3562192"/>
        <c:crosses val="autoZero"/>
        <c:auto val="1"/>
        <c:lblAlgn val="ctr"/>
        <c:lblOffset val="100"/>
        <c:noMultiLvlLbl val="0"/>
      </c:catAx>
      <c:valAx>
        <c:axId val="923562192"/>
        <c:scaling>
          <c:orientation val="minMax"/>
        </c:scaling>
        <c:delete val="0"/>
        <c:axPos val="t"/>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963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429488404603746E-2"/>
          <c:y val="6.8550802719556769E-2"/>
          <c:w val="0.93412475429552788"/>
          <c:h val="0.64432528079053653"/>
        </c:manualLayout>
      </c:layout>
      <c:barChart>
        <c:barDir val="bar"/>
        <c:grouping val="stacked"/>
        <c:varyColors val="0"/>
        <c:ser>
          <c:idx val="0"/>
          <c:order val="0"/>
          <c:tx>
            <c:strRef>
              <c:f>Calculations!$C$64</c:f>
              <c:strCache>
                <c:ptCount val="1"/>
                <c:pt idx="0">
                  <c:v>Checked Out</c:v>
                </c:pt>
              </c:strCache>
            </c:strRef>
          </c:tx>
          <c:spPr>
            <a:solidFill>
              <a:srgbClr val="92D050"/>
            </a:solidFill>
            <a:ln>
              <a:noFill/>
            </a:ln>
            <a:effectLst/>
          </c:spPr>
          <c:invertIfNegative val="0"/>
          <c:dLbls>
            <c:dLbl>
              <c:idx val="0"/>
              <c:layout>
                <c:manualLayout>
                  <c:x val="1.671986420487393E-3"/>
                  <c:y val="-0.27173504424707601"/>
                </c:manualLayout>
              </c:layout>
              <c:tx>
                <c:rich>
                  <a:bodyPr/>
                  <a:lstStyle/>
                  <a:p>
                    <a:fld id="{921DAF93-5407-4A29-B33A-97B1BDD06DC2}" type="CELLRANGE">
                      <a:rPr lang="en-US" sz="1100" b="1"/>
                      <a:pPr/>
                      <a:t>[CELLRANGE]</a:t>
                    </a:fld>
                    <a:r>
                      <a:rPr lang="en-US" baseline="0"/>
                      <a:t> </a:t>
                    </a:r>
                  </a:p>
                  <a:p>
                    <a:fld id="{7B72B1F8-453E-4120-AFF5-957DAC007D3B}" type="VALUE">
                      <a:rPr lang="en-US" baseline="0"/>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CA9-44EF-B135-9155226491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Calculations!$B$65</c:f>
              <c:strCache>
                <c:ptCount val="1"/>
                <c:pt idx="0">
                  <c:v>Total Bookings</c:v>
                </c:pt>
              </c:strCache>
            </c:strRef>
          </c:cat>
          <c:val>
            <c:numRef>
              <c:f>Calculations!$C$65</c:f>
              <c:numCache>
                <c:formatCode>#,##0</c:formatCode>
                <c:ptCount val="1"/>
                <c:pt idx="0">
                  <c:v>94411</c:v>
                </c:pt>
              </c:numCache>
            </c:numRef>
          </c:val>
          <c:extLst>
            <c:ext xmlns:c15="http://schemas.microsoft.com/office/drawing/2012/chart" uri="{02D57815-91ED-43cb-92C2-25804820EDAC}">
              <c15:datalabelsRange>
                <c15:f>Calculations!$C$66</c15:f>
                <c15:dlblRangeCache>
                  <c:ptCount val="1"/>
                  <c:pt idx="0">
                    <c:v>70.15%</c:v>
                  </c:pt>
                </c15:dlblRangeCache>
              </c15:datalabelsRange>
            </c:ext>
            <c:ext xmlns:c16="http://schemas.microsoft.com/office/drawing/2014/chart" uri="{C3380CC4-5D6E-409C-BE32-E72D297353CC}">
              <c16:uniqueId val="{00000000-ACA9-44EF-B135-91552264913D}"/>
            </c:ext>
          </c:extLst>
        </c:ser>
        <c:ser>
          <c:idx val="1"/>
          <c:order val="1"/>
          <c:tx>
            <c:strRef>
              <c:f>Calculations!$D$64</c:f>
              <c:strCache>
                <c:ptCount val="1"/>
                <c:pt idx="0">
                  <c:v>Cancelled</c:v>
                </c:pt>
              </c:strCache>
            </c:strRef>
          </c:tx>
          <c:spPr>
            <a:solidFill>
              <a:srgbClr val="FF0000"/>
            </a:solidFill>
            <a:ln>
              <a:noFill/>
            </a:ln>
            <a:effectLst/>
          </c:spPr>
          <c:invertIfNegative val="0"/>
          <c:dLbls>
            <c:dLbl>
              <c:idx val="0"/>
              <c:layout>
                <c:manualLayout>
                  <c:x val="7.0210628909810676E-4"/>
                  <c:y val="-0.2806442663750367"/>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E3F08775-858C-4BA8-94C3-D1FDBBA6E336}" type="CELLRANGE">
                      <a:rPr lang="en-US" sz="1100" b="1">
                        <a:solidFill>
                          <a:srgbClr val="FF0000"/>
                        </a:solidFill>
                      </a:rPr>
                      <a:pPr>
                        <a:defRPr>
                          <a:solidFill>
                            <a:srgbClr val="FF0000"/>
                          </a:solidFill>
                        </a:defRPr>
                      </a:pPr>
                      <a:t>[CELLRANGE]</a:t>
                    </a:fld>
                    <a:r>
                      <a:rPr lang="en-US" baseline="0">
                        <a:solidFill>
                          <a:srgbClr val="FF0000"/>
                        </a:solidFill>
                      </a:rPr>
                      <a:t> </a:t>
                    </a:r>
                  </a:p>
                  <a:p>
                    <a:pPr>
                      <a:defRPr>
                        <a:solidFill>
                          <a:srgbClr val="FF0000"/>
                        </a:solidFill>
                      </a:defRPr>
                    </a:pPr>
                    <a:fld id="{19C2DD70-97C1-4936-A4B3-4B947F0FEB6B}" type="VALUE">
                      <a:rPr lang="en-US" baseline="0">
                        <a:solidFill>
                          <a:srgbClr val="FF0000"/>
                        </a:solidFill>
                      </a:rPr>
                      <a:pPr>
                        <a:defRPr>
                          <a:solidFill>
                            <a:srgbClr val="FF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ACA9-44EF-B135-9155226491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Calculations!$B$65</c:f>
              <c:strCache>
                <c:ptCount val="1"/>
                <c:pt idx="0">
                  <c:v>Total Bookings</c:v>
                </c:pt>
              </c:strCache>
            </c:strRef>
          </c:cat>
          <c:val>
            <c:numRef>
              <c:f>Calculations!$D$65</c:f>
              <c:numCache>
                <c:formatCode>#,##0</c:formatCode>
                <c:ptCount val="1"/>
                <c:pt idx="0">
                  <c:v>33420</c:v>
                </c:pt>
              </c:numCache>
            </c:numRef>
          </c:val>
          <c:extLst>
            <c:ext xmlns:c15="http://schemas.microsoft.com/office/drawing/2012/chart" uri="{02D57815-91ED-43cb-92C2-25804820EDAC}">
              <c15:datalabelsRange>
                <c15:f>Calculations!$D$66</c15:f>
                <c15:dlblRangeCache>
                  <c:ptCount val="1"/>
                  <c:pt idx="0">
                    <c:v>24.83%</c:v>
                  </c:pt>
                </c15:dlblRangeCache>
              </c15:datalabelsRange>
            </c:ext>
            <c:ext xmlns:c16="http://schemas.microsoft.com/office/drawing/2014/chart" uri="{C3380CC4-5D6E-409C-BE32-E72D297353CC}">
              <c16:uniqueId val="{00000001-ACA9-44EF-B135-91552264913D}"/>
            </c:ext>
          </c:extLst>
        </c:ser>
        <c:ser>
          <c:idx val="2"/>
          <c:order val="2"/>
          <c:tx>
            <c:strRef>
              <c:f>Calculations!$E$64</c:f>
              <c:strCache>
                <c:ptCount val="1"/>
                <c:pt idx="0">
                  <c:v>No Show</c:v>
                </c:pt>
              </c:strCache>
            </c:strRef>
          </c:tx>
          <c:spPr>
            <a:solidFill>
              <a:srgbClr val="FFC000"/>
            </a:solidFill>
            <a:ln>
              <a:noFill/>
            </a:ln>
            <a:effectLst/>
          </c:spPr>
          <c:invertIfNegative val="0"/>
          <c:dLbls>
            <c:dLbl>
              <c:idx val="0"/>
              <c:layout>
                <c:manualLayout>
                  <c:x val="-3.710729231972822E-4"/>
                  <c:y val="-0.29339570676712889"/>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fld id="{690E1DCC-8EB9-4E6B-8B61-B501FDD5D53F}" type="CELLRANGE">
                      <a:rPr lang="en-US" sz="1100" b="1">
                        <a:solidFill>
                          <a:srgbClr val="FFC000"/>
                        </a:solidFill>
                      </a:rPr>
                      <a:pPr>
                        <a:defRPr>
                          <a:solidFill>
                            <a:srgbClr val="FFC000"/>
                          </a:solidFill>
                        </a:defRPr>
                      </a:pPr>
                      <a:t>[CELLRANGE]</a:t>
                    </a:fld>
                    <a:r>
                      <a:rPr lang="en-US" baseline="0">
                        <a:solidFill>
                          <a:srgbClr val="FFC000"/>
                        </a:solidFill>
                      </a:rPr>
                      <a:t> </a:t>
                    </a:r>
                  </a:p>
                  <a:p>
                    <a:pPr>
                      <a:defRPr>
                        <a:solidFill>
                          <a:srgbClr val="FFC000"/>
                        </a:solidFill>
                      </a:defRPr>
                    </a:pPr>
                    <a:fld id="{B0A3F81A-35FF-4B14-8407-EF40A8B9ACD4}" type="VALUE">
                      <a:rPr lang="en-US" baseline="0">
                        <a:solidFill>
                          <a:srgbClr val="FFC000"/>
                        </a:solidFill>
                      </a:rPr>
                      <a:pPr>
                        <a:defRPr>
                          <a:solidFill>
                            <a:srgbClr val="FFC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ACA9-44EF-B135-9155226491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Calculations!$B$65</c:f>
              <c:strCache>
                <c:ptCount val="1"/>
                <c:pt idx="0">
                  <c:v>Total Bookings</c:v>
                </c:pt>
              </c:strCache>
            </c:strRef>
          </c:cat>
          <c:val>
            <c:numRef>
              <c:f>Calculations!$E$65</c:f>
              <c:numCache>
                <c:formatCode>#,##0</c:formatCode>
                <c:ptCount val="1"/>
                <c:pt idx="0">
                  <c:v>6759</c:v>
                </c:pt>
              </c:numCache>
            </c:numRef>
          </c:val>
          <c:extLst>
            <c:ext xmlns:c15="http://schemas.microsoft.com/office/drawing/2012/chart" uri="{02D57815-91ED-43cb-92C2-25804820EDAC}">
              <c15:datalabelsRange>
                <c15:f>Calculations!$E$66</c15:f>
                <c15:dlblRangeCache>
                  <c:ptCount val="1"/>
                  <c:pt idx="0">
                    <c:v>5.02%</c:v>
                  </c:pt>
                </c15:dlblRangeCache>
              </c15:datalabelsRange>
            </c:ext>
            <c:ext xmlns:c16="http://schemas.microsoft.com/office/drawing/2014/chart" uri="{C3380CC4-5D6E-409C-BE32-E72D297353CC}">
              <c16:uniqueId val="{00000002-ACA9-44EF-B135-91552264913D}"/>
            </c:ext>
          </c:extLst>
        </c:ser>
        <c:dLbls>
          <c:dLblPos val="inBase"/>
          <c:showLegendKey val="0"/>
          <c:showVal val="1"/>
          <c:showCatName val="0"/>
          <c:showSerName val="0"/>
          <c:showPercent val="0"/>
          <c:showBubbleSize val="0"/>
        </c:dLbls>
        <c:gapWidth val="150"/>
        <c:overlap val="100"/>
        <c:axId val="1551321231"/>
        <c:axId val="1554878223"/>
      </c:barChart>
      <c:catAx>
        <c:axId val="1551321231"/>
        <c:scaling>
          <c:orientation val="minMax"/>
        </c:scaling>
        <c:delete val="1"/>
        <c:axPos val="l"/>
        <c:numFmt formatCode="General" sourceLinked="1"/>
        <c:majorTickMark val="none"/>
        <c:minorTickMark val="none"/>
        <c:tickLblPos val="nextTo"/>
        <c:crossAx val="1554878223"/>
        <c:crosses val="autoZero"/>
        <c:auto val="1"/>
        <c:lblAlgn val="ctr"/>
        <c:lblOffset val="100"/>
        <c:noMultiLvlLbl val="0"/>
      </c:catAx>
      <c:valAx>
        <c:axId val="1554878223"/>
        <c:scaling>
          <c:orientation val="minMax"/>
          <c:max val="14000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1321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A6A-4058-AB55-1971E26CE56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A6A-4058-AB55-1971E26CE56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A6A-4058-AB55-1971E26CE56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A6A-4058-AB55-1971E26CE56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A6A-4058-AB55-1971E26CE56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A6A-4058-AB55-1971E26CE56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A6A-4058-AB55-1971E26CE5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Calculations!$G$65:$G$71</c:f>
              <c:strCache>
                <c:ptCount val="7"/>
                <c:pt idx="0">
                  <c:v>others</c:v>
                </c:pt>
                <c:pt idx="1">
                  <c:v>makeyourtrip</c:v>
                </c:pt>
                <c:pt idx="2">
                  <c:v>logtrip</c:v>
                </c:pt>
                <c:pt idx="3">
                  <c:v>direct online</c:v>
                </c:pt>
                <c:pt idx="4">
                  <c:v>tripster</c:v>
                </c:pt>
                <c:pt idx="5">
                  <c:v>journey</c:v>
                </c:pt>
                <c:pt idx="6">
                  <c:v>direct offline</c:v>
                </c:pt>
              </c:strCache>
            </c:strRef>
          </c:cat>
          <c:val>
            <c:numRef>
              <c:f>Calculations!$H$65:$H$71</c:f>
              <c:numCache>
                <c:formatCode>0.00%</c:formatCode>
                <c:ptCount val="7"/>
                <c:pt idx="0">
                  <c:v>0.4091388661861951</c:v>
                </c:pt>
                <c:pt idx="1">
                  <c:v>0.19985140054981795</c:v>
                </c:pt>
                <c:pt idx="2">
                  <c:v>0.10963667434430492</c:v>
                </c:pt>
                <c:pt idx="3">
                  <c:v>9.9405602199271859E-2</c:v>
                </c:pt>
                <c:pt idx="4">
                  <c:v>7.1550635262649528E-2</c:v>
                </c:pt>
                <c:pt idx="5">
                  <c:v>6.0227357158778513E-2</c:v>
                </c:pt>
                <c:pt idx="6">
                  <c:v>5.0189464298982092E-2</c:v>
                </c:pt>
              </c:numCache>
            </c:numRef>
          </c:val>
          <c:extLst>
            <c:ext xmlns:c16="http://schemas.microsoft.com/office/drawing/2014/chart" uri="{C3380CC4-5D6E-409C-BE32-E72D297353CC}">
              <c16:uniqueId val="{0000000E-4A6A-4058-AB55-1971E26CE568}"/>
            </c:ext>
          </c:extLst>
        </c:ser>
        <c:dLbls>
          <c:dLblPos val="outEnd"/>
          <c:showLegendKey val="0"/>
          <c:showVal val="1"/>
          <c:showCatName val="0"/>
          <c:showSerName val="0"/>
          <c:showPercent val="0"/>
          <c:showBubbleSize val="0"/>
        </c:dLbls>
        <c:gapWidth val="50"/>
        <c:axId val="2049844975"/>
        <c:axId val="1554831663"/>
      </c:barChart>
      <c:catAx>
        <c:axId val="204984497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4831663"/>
        <c:crosses val="autoZero"/>
        <c:auto val="1"/>
        <c:lblAlgn val="ctr"/>
        <c:lblOffset val="100"/>
        <c:noMultiLvlLbl val="0"/>
      </c:catAx>
      <c:valAx>
        <c:axId val="1554831663"/>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9844975"/>
        <c:crosses val="max"/>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City Performance</c:v>
          </c:tx>
          <c:spPr>
            <a:ln w="25400" cap="rnd">
              <a:noFill/>
              <a:round/>
            </a:ln>
            <a:effectLst/>
          </c:spPr>
          <c:marker>
            <c:symbol val="circle"/>
            <c:size val="10"/>
            <c:spPr>
              <a:solidFill>
                <a:schemeClr val="accent1"/>
              </a:solidFill>
              <a:ln w="9525">
                <a:solidFill>
                  <a:schemeClr val="accent1"/>
                </a:solidFill>
              </a:ln>
              <a:effectLst/>
            </c:spPr>
          </c:marker>
          <c:dPt>
            <c:idx val="0"/>
            <c:marker>
              <c:symbol val="circle"/>
              <c:size val="10"/>
              <c:spPr>
                <a:solidFill>
                  <a:srgbClr val="FF0000"/>
                </a:solidFill>
                <a:ln w="9525">
                  <a:solidFill>
                    <a:schemeClr val="accent1"/>
                  </a:solidFill>
                </a:ln>
                <a:effectLst/>
              </c:spPr>
            </c:marker>
            <c:bubble3D val="0"/>
            <c:extLst>
              <c:ext xmlns:c16="http://schemas.microsoft.com/office/drawing/2014/chart" uri="{C3380CC4-5D6E-409C-BE32-E72D297353CC}">
                <c16:uniqueId val="{00000001-06D1-4D7B-873D-3F3DB87935BC}"/>
              </c:ext>
            </c:extLst>
          </c:dPt>
          <c:dPt>
            <c:idx val="1"/>
            <c:marker>
              <c:symbol val="circle"/>
              <c:size val="10"/>
              <c:spPr>
                <a:solidFill>
                  <a:srgbClr val="00B050"/>
                </a:solidFill>
                <a:ln w="9525">
                  <a:solidFill>
                    <a:schemeClr val="accent1"/>
                  </a:solidFill>
                </a:ln>
                <a:effectLst/>
              </c:spPr>
            </c:marker>
            <c:bubble3D val="0"/>
            <c:extLst>
              <c:ext xmlns:c16="http://schemas.microsoft.com/office/drawing/2014/chart" uri="{C3380CC4-5D6E-409C-BE32-E72D297353CC}">
                <c16:uniqueId val="{00000003-06D1-4D7B-873D-3F3DB87935BC}"/>
              </c:ext>
            </c:extLst>
          </c:dPt>
          <c:dPt>
            <c:idx val="2"/>
            <c:marker>
              <c:symbol val="circle"/>
              <c:size val="10"/>
              <c:spPr>
                <a:solidFill>
                  <a:srgbClr val="FFC000"/>
                </a:solidFill>
                <a:ln w="9525">
                  <a:solidFill>
                    <a:schemeClr val="accent1"/>
                  </a:solidFill>
                </a:ln>
                <a:effectLst/>
              </c:spPr>
            </c:marker>
            <c:bubble3D val="0"/>
            <c:extLst>
              <c:ext xmlns:c16="http://schemas.microsoft.com/office/drawing/2014/chart" uri="{C3380CC4-5D6E-409C-BE32-E72D297353CC}">
                <c16:uniqueId val="{00000002-06D1-4D7B-873D-3F3DB87935BC}"/>
              </c:ext>
            </c:extLst>
          </c:dPt>
          <c:dLbls>
            <c:dLbl>
              <c:idx val="0"/>
              <c:tx>
                <c:rich>
                  <a:bodyPr/>
                  <a:lstStyle/>
                  <a:p>
                    <a:fld id="{2EC2A308-105C-4863-9323-373900EEE99A}" type="CELLRANGE">
                      <a:rPr lang="en-US" sz="1000" b="1"/>
                      <a:pPr/>
                      <a:t>[CELLRANGE]</a:t>
                    </a:fld>
                    <a:endParaRPr lang="en-US" sz="1000" b="1" baseline="0"/>
                  </a:p>
                  <a:p>
                    <a:r>
                      <a:rPr lang="en-US" baseline="0"/>
                      <a:t> </a:t>
                    </a:r>
                    <a:fld id="{F7B9989A-4E74-4B23-A574-7FE41C93ECBE}" type="XVALUE">
                      <a:rPr lang="en-US" baseline="0"/>
                      <a:pPr/>
                      <a:t>[X VALUE]</a:t>
                    </a:fld>
                    <a:endParaRPr lang="en-US" baseline="0"/>
                  </a:p>
                  <a:p>
                    <a:r>
                      <a:rPr lang="en-US" baseline="0"/>
                      <a:t> </a:t>
                    </a:r>
                    <a:fld id="{116308BC-3D1C-431A-A291-6E4694ACE10C}" type="YVALUE">
                      <a:rPr lang="en-US" baseline="0"/>
                      <a:pPr/>
                      <a:t>[Y VALUE]</a:t>
                    </a:fld>
                    <a:endParaRPr lang="en-US" baseline="0"/>
                  </a:p>
                </c:rich>
              </c:tx>
              <c:dLblPos val="t"/>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6D1-4D7B-873D-3F3DB87935BC}"/>
                </c:ext>
              </c:extLst>
            </c:dLbl>
            <c:dLbl>
              <c:idx val="1"/>
              <c:tx>
                <c:rich>
                  <a:bodyPr/>
                  <a:lstStyle/>
                  <a:p>
                    <a:fld id="{E6C3FBE5-A29D-4662-97C6-8906FC3D3F25}" type="CELLRANGE">
                      <a:rPr lang="en-US" sz="1000" b="1"/>
                      <a:pPr/>
                      <a:t>[CELLRANGE]</a:t>
                    </a:fld>
                    <a:endParaRPr lang="en-US" sz="1000" b="1" baseline="0"/>
                  </a:p>
                  <a:p>
                    <a:r>
                      <a:rPr lang="en-US" baseline="0"/>
                      <a:t> </a:t>
                    </a:r>
                    <a:fld id="{A9A3F381-ABB6-4FCB-8E08-B7799D5602FF}" type="XVALUE">
                      <a:rPr lang="en-US" baseline="0"/>
                      <a:pPr/>
                      <a:t>[X VALUE]</a:t>
                    </a:fld>
                    <a:endParaRPr lang="en-US" baseline="0"/>
                  </a:p>
                  <a:p>
                    <a:r>
                      <a:rPr lang="en-US" baseline="0"/>
                      <a:t> </a:t>
                    </a:r>
                    <a:fld id="{01067731-46EC-445E-BF29-093126580098}" type="YVALUE">
                      <a:rPr lang="en-US" baseline="0"/>
                      <a:pPr/>
                      <a:t>[Y VALUE]</a:t>
                    </a:fld>
                    <a:endParaRPr lang="en-US" baseline="0"/>
                  </a:p>
                </c:rich>
              </c:tx>
              <c:dLblPos val="b"/>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6D1-4D7B-873D-3F3DB87935BC}"/>
                </c:ext>
              </c:extLst>
            </c:dLbl>
            <c:dLbl>
              <c:idx val="2"/>
              <c:tx>
                <c:rich>
                  <a:bodyPr/>
                  <a:lstStyle/>
                  <a:p>
                    <a:fld id="{DC08DF25-CBCC-4910-A3CB-45E2A8078DB7}" type="CELLRANGE">
                      <a:rPr lang="en-US" sz="1000" b="1"/>
                      <a:pPr/>
                      <a:t>[CELLRANGE]</a:t>
                    </a:fld>
                    <a:endParaRPr lang="en-US" sz="1000" b="1" baseline="0"/>
                  </a:p>
                  <a:p>
                    <a:r>
                      <a:rPr lang="en-US" baseline="0"/>
                      <a:t> </a:t>
                    </a:r>
                    <a:fld id="{1AD093D6-1FD2-4443-B5A0-5AE431ED8628}" type="XVALUE">
                      <a:rPr lang="en-US" baseline="0"/>
                      <a:pPr/>
                      <a:t>[X VALUE]</a:t>
                    </a:fld>
                    <a:endParaRPr lang="en-US" baseline="0"/>
                  </a:p>
                  <a:p>
                    <a:r>
                      <a:rPr lang="en-US" baseline="0"/>
                      <a:t> </a:t>
                    </a:r>
                    <a:fld id="{776639BB-830C-4B95-8B24-FE9B382E8114}" type="YVALUE">
                      <a:rPr lang="en-US" baseline="0"/>
                      <a:pPr/>
                      <a:t>[Y VALUE]</a:t>
                    </a:fld>
                    <a:endParaRPr lang="en-US" baseline="0"/>
                  </a:p>
                </c:rich>
              </c:tx>
              <c:dLblPos val="b"/>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6D1-4D7B-873D-3F3DB87935BC}"/>
                </c:ext>
              </c:extLst>
            </c:dLbl>
            <c:dLbl>
              <c:idx val="3"/>
              <c:tx>
                <c:rich>
                  <a:bodyPr/>
                  <a:lstStyle/>
                  <a:p>
                    <a:fld id="{00674665-0A38-47F1-8C77-9714ECE4638C}" type="CELLRANGE">
                      <a:rPr lang="en-US" sz="1000" b="1"/>
                      <a:pPr/>
                      <a:t>[CELLRANGE]</a:t>
                    </a:fld>
                    <a:endParaRPr lang="en-US" sz="1000" b="1" baseline="0"/>
                  </a:p>
                  <a:p>
                    <a:r>
                      <a:rPr lang="en-US" baseline="0"/>
                      <a:t> </a:t>
                    </a:r>
                    <a:fld id="{8985D345-571C-4BBB-89F0-94F1A36E7857}" type="XVALUE">
                      <a:rPr lang="en-US" baseline="0"/>
                      <a:pPr/>
                      <a:t>[X VALUE]</a:t>
                    </a:fld>
                    <a:endParaRPr lang="en-US" baseline="0"/>
                  </a:p>
                  <a:p>
                    <a:r>
                      <a:rPr lang="en-US" baseline="0"/>
                      <a:t> </a:t>
                    </a:r>
                    <a:fld id="{88619DBC-D534-4715-84AA-F9390162B4CB}" type="YVALUE">
                      <a:rPr lang="en-US" baseline="0"/>
                      <a:pPr/>
                      <a:t>[Y VALUE]</a:t>
                    </a:fld>
                    <a:endParaRPr lang="en-US" baseline="0"/>
                  </a:p>
                </c:rich>
              </c:tx>
              <c:dLblPos val="b"/>
              <c:showLegendKey val="0"/>
              <c:showVal val="1"/>
              <c:showCatName val="1"/>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6D1-4D7B-873D-3F3DB87935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1"/>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Calculations!$B$91:$B$94</c:f>
              <c:numCache>
                <c:formatCode>"₹"#,##0_);[Red]\("₹"#,##0\)</c:formatCode>
                <c:ptCount val="4"/>
                <c:pt idx="0">
                  <c:v>13131</c:v>
                </c:pt>
                <c:pt idx="1">
                  <c:v>12154</c:v>
                </c:pt>
                <c:pt idx="2">
                  <c:v>9322</c:v>
                </c:pt>
                <c:pt idx="3">
                  <c:v>15387</c:v>
                </c:pt>
              </c:numCache>
            </c:numRef>
          </c:xVal>
          <c:yVal>
            <c:numRef>
              <c:f>Calculations!$C$91:$C$94</c:f>
              <c:numCache>
                <c:formatCode>General</c:formatCode>
                <c:ptCount val="4"/>
                <c:pt idx="0">
                  <c:v>3.41</c:v>
                </c:pt>
                <c:pt idx="1">
                  <c:v>3.78</c:v>
                </c:pt>
                <c:pt idx="2">
                  <c:v>3.66</c:v>
                </c:pt>
                <c:pt idx="3">
                  <c:v>3.65</c:v>
                </c:pt>
              </c:numCache>
            </c:numRef>
          </c:yVal>
          <c:smooth val="0"/>
          <c:extLst>
            <c:ext xmlns:c15="http://schemas.microsoft.com/office/drawing/2012/chart" uri="{02D57815-91ED-43cb-92C2-25804820EDAC}">
              <c15:datalabelsRange>
                <c15:f>Calculations!$D$91:$D$94</c15:f>
                <c15:dlblRangeCache>
                  <c:ptCount val="4"/>
                  <c:pt idx="0">
                    <c:v>Bangalore</c:v>
                  </c:pt>
                  <c:pt idx="1">
                    <c:v>Delhi</c:v>
                  </c:pt>
                  <c:pt idx="2">
                    <c:v>Hyderabad</c:v>
                  </c:pt>
                  <c:pt idx="3">
                    <c:v>Mumbai</c:v>
                  </c:pt>
                </c15:dlblRangeCache>
              </c15:datalabelsRange>
            </c:ext>
            <c:ext xmlns:c16="http://schemas.microsoft.com/office/drawing/2014/chart" uri="{C3380CC4-5D6E-409C-BE32-E72D297353CC}">
              <c16:uniqueId val="{00000000-06D1-4D7B-873D-3F3DB87935BC}"/>
            </c:ext>
          </c:extLst>
        </c:ser>
        <c:dLbls>
          <c:dLblPos val="t"/>
          <c:showLegendKey val="0"/>
          <c:showVal val="1"/>
          <c:showCatName val="0"/>
          <c:showSerName val="0"/>
          <c:showPercent val="0"/>
          <c:showBubbleSize val="0"/>
        </c:dLbls>
        <c:axId val="1673262031"/>
        <c:axId val="1554836463"/>
      </c:scatterChart>
      <c:valAx>
        <c:axId val="1673262031"/>
        <c:scaling>
          <c:orientation val="minMax"/>
          <c:min val="9000"/>
        </c:scaling>
        <c:delete val="1"/>
        <c:axPos val="b"/>
        <c:numFmt formatCode="&quot;₹&quot;#,##0_);[Red]\(&quot;₹&quot;#,##0\)" sourceLinked="1"/>
        <c:majorTickMark val="none"/>
        <c:minorTickMark val="none"/>
        <c:tickLblPos val="nextTo"/>
        <c:crossAx val="1554836463"/>
        <c:crosses val="autoZero"/>
        <c:crossBetween val="midCat"/>
      </c:valAx>
      <c:valAx>
        <c:axId val="1554836463"/>
        <c:scaling>
          <c:orientation val="minMax"/>
          <c:min val="3.3"/>
        </c:scaling>
        <c:delete val="0"/>
        <c:axPos val="l"/>
        <c:majorGridlines>
          <c:spPr>
            <a:ln w="9525" cap="flat" cmpd="sng" algn="ctr">
              <a:solidFill>
                <a:srgbClr val="0070C0">
                  <a:alpha val="30000"/>
                </a:srgb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673262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[Final_Answer_File.xlsx]Calculations!PivotTable1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FFC000"/>
            </a:solidFill>
            <a:round/>
          </a:ln>
          <a:effectLst>
            <a:outerShdw blurRad="57150" dist="19050" dir="5400000" algn="ctr" rotWithShape="0">
              <a:srgbClr val="000000">
                <a:alpha val="63000"/>
              </a:srgbClr>
            </a:outerShdw>
          </a:effectLst>
        </c:spPr>
        <c:marker>
          <c:symbol val="circle"/>
          <c:size val="6"/>
          <c:spPr>
            <a:solidFill>
              <a:srgbClr val="FFC000"/>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70C0"/>
            </a:solidFill>
            <a:round/>
          </a:ln>
          <a:effectLst>
            <a:outerShdw blurRad="57150" dist="19050" dir="5400000" algn="ctr" rotWithShape="0">
              <a:srgbClr val="000000">
                <a:alpha val="63000"/>
              </a:srgbClr>
            </a:outerShdw>
          </a:effectLst>
        </c:spPr>
        <c:marker>
          <c:symbol val="circle"/>
          <c:size val="6"/>
          <c:spPr>
            <a:solidFill>
              <a:srgbClr val="0070C0"/>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Calculations!$C$3</c:f>
              <c:strCache>
                <c:ptCount val="1"/>
                <c:pt idx="0">
                  <c:v>Total Revenue Generated</c:v>
                </c:pt>
              </c:strCache>
            </c:strRef>
          </c:tx>
          <c:spPr>
            <a:ln w="31750" cap="rnd">
              <a:solidFill>
                <a:srgbClr val="FFC000"/>
              </a:solidFill>
              <a:round/>
            </a:ln>
            <a:effectLst>
              <a:outerShdw blurRad="57150" dist="19050" dir="5400000" algn="ctr" rotWithShape="0">
                <a:srgbClr val="000000">
                  <a:alpha val="63000"/>
                </a:srgbClr>
              </a:outerShdw>
            </a:effectLst>
          </c:spPr>
          <c:marker>
            <c:symbol val="circle"/>
            <c:size val="6"/>
            <c:spPr>
              <a:solidFill>
                <a:srgbClr val="FFC000"/>
              </a:solidFill>
              <a:ln w="9525">
                <a:noFill/>
                <a:round/>
              </a:ln>
              <a:effectLst>
                <a:outerShdw blurRad="57150" dist="19050" dir="5400000" algn="ctr" rotWithShape="0">
                  <a:srgbClr val="000000">
                    <a:alpha val="63000"/>
                  </a:srgbClr>
                </a:outerShdw>
              </a:effectLst>
            </c:spPr>
          </c:marker>
          <c:cat>
            <c:strRef>
              <c:f>Calculations!$B$4:$B$18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Calculations!$C$4:$C$18</c:f>
              <c:numCache>
                <c:formatCode>"₹"\ #,##0;#,##0\ \-"₹";"₹"\ #,##0</c:formatCode>
                <c:ptCount val="14"/>
                <c:pt idx="0">
                  <c:v>163172505</c:v>
                </c:pt>
                <c:pt idx="1">
                  <c:v>163281645</c:v>
                </c:pt>
                <c:pt idx="2">
                  <c:v>134713445</c:v>
                </c:pt>
                <c:pt idx="3">
                  <c:v>163548270</c:v>
                </c:pt>
                <c:pt idx="4">
                  <c:v>135292075</c:v>
                </c:pt>
                <c:pt idx="5">
                  <c:v>164638555</c:v>
                </c:pt>
                <c:pt idx="6">
                  <c:v>163551905</c:v>
                </c:pt>
                <c:pt idx="7">
                  <c:v>134528520</c:v>
                </c:pt>
                <c:pt idx="8">
                  <c:v>163604250</c:v>
                </c:pt>
                <c:pt idx="9">
                  <c:v>163149400</c:v>
                </c:pt>
                <c:pt idx="10">
                  <c:v>164451655</c:v>
                </c:pt>
                <c:pt idx="11">
                  <c:v>134403455</c:v>
                </c:pt>
                <c:pt idx="12">
                  <c:v>134659295</c:v>
                </c:pt>
                <c:pt idx="13">
                  <c:v>24551240</c:v>
                </c:pt>
              </c:numCache>
            </c:numRef>
          </c:val>
          <c:smooth val="0"/>
          <c:extLst>
            <c:ext xmlns:c16="http://schemas.microsoft.com/office/drawing/2014/chart" uri="{C3380CC4-5D6E-409C-BE32-E72D297353CC}">
              <c16:uniqueId val="{00000000-4817-43C7-98B8-2B4CF0A0FE25}"/>
            </c:ext>
          </c:extLst>
        </c:ser>
        <c:ser>
          <c:idx val="1"/>
          <c:order val="1"/>
          <c:tx>
            <c:strRef>
              <c:f>Calculations!$D$3</c:f>
              <c:strCache>
                <c:ptCount val="1"/>
                <c:pt idx="0">
                  <c:v>Total Revenue Realized</c:v>
                </c:pt>
              </c:strCache>
            </c:strRef>
          </c:tx>
          <c:spPr>
            <a:ln w="28575" cap="rnd">
              <a:solidFill>
                <a:srgbClr val="0070C0"/>
              </a:solidFill>
              <a:round/>
            </a:ln>
            <a:effectLst>
              <a:outerShdw blurRad="57150" dist="19050" dir="5400000" algn="ctr" rotWithShape="0">
                <a:srgbClr val="000000">
                  <a:alpha val="63000"/>
                </a:srgbClr>
              </a:outerShdw>
            </a:effectLst>
          </c:spPr>
          <c:marker>
            <c:symbol val="circle"/>
            <c:size val="6"/>
            <c:spPr>
              <a:solidFill>
                <a:srgbClr val="0070C0"/>
              </a:solidFill>
              <a:ln w="9525">
                <a:noFill/>
                <a:round/>
              </a:ln>
              <a:effectLst>
                <a:outerShdw blurRad="57150" dist="19050" dir="5400000" algn="ctr" rotWithShape="0">
                  <a:srgbClr val="000000">
                    <a:alpha val="63000"/>
                  </a:srgbClr>
                </a:outerShdw>
              </a:effectLst>
            </c:spPr>
          </c:marker>
          <c:cat>
            <c:strRef>
              <c:f>Calculations!$B$4:$B$18</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Calculations!$D$4:$D$18</c:f>
              <c:numCache>
                <c:formatCode>"₹"\ #,##0;#,##0\ \-"₹";"₹"\ #,##0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1-4817-43C7-98B8-2B4CF0A0FE25}"/>
            </c:ext>
          </c:extLst>
        </c:ser>
        <c:dLbls>
          <c:showLegendKey val="0"/>
          <c:showVal val="0"/>
          <c:showCatName val="0"/>
          <c:showSerName val="0"/>
          <c:showPercent val="0"/>
          <c:showBubbleSize val="0"/>
        </c:dLbls>
        <c:marker val="1"/>
        <c:smooth val="0"/>
        <c:axId val="454616063"/>
        <c:axId val="962231535"/>
      </c:lineChart>
      <c:catAx>
        <c:axId val="454616063"/>
        <c:scaling>
          <c:orientation val="minMax"/>
        </c:scaling>
        <c:delete val="0"/>
        <c:axPos val="b"/>
        <c:minorGridlines>
          <c:spPr>
            <a:ln>
              <a:solidFill>
                <a:schemeClr val="lt1">
                  <a:lumMod val="95000"/>
                  <a:alpha val="5000"/>
                </a:schemeClr>
              </a:solidFill>
            </a:ln>
            <a:effectLst/>
          </c:spPr>
        </c:minorGridlines>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231535"/>
        <c:crosses val="autoZero"/>
        <c:auto val="1"/>
        <c:lblAlgn val="ctr"/>
        <c:lblOffset val="100"/>
        <c:noMultiLvlLbl val="0"/>
      </c:catAx>
      <c:valAx>
        <c:axId val="962231535"/>
        <c:scaling>
          <c:orientation val="minMax"/>
          <c:max val="240000000"/>
          <c:min val="0"/>
        </c:scaling>
        <c:delete val="0"/>
        <c:axPos val="l"/>
        <c:majorGridlines>
          <c:spPr>
            <a:ln w="9525" cap="flat" cmpd="sng" algn="ctr">
              <a:solidFill>
                <a:schemeClr val="lt1">
                  <a:lumMod val="95000"/>
                  <a:alpha val="10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616063"/>
        <c:crosses val="autoZero"/>
        <c:crossBetween val="between"/>
        <c:majorUnit val="400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[Final_Answer_File.xlsx]Calculations!PivotTable2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a:outerShdw blurRad="57150" dist="19050" dir="5400000" algn="ctr" rotWithShape="0">
              <a:srgbClr val="000000">
                <a:alpha val="63000"/>
              </a:srgbClr>
            </a:outerShdw>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outerShdw blurRad="57150" dist="19050" dir="5400000" algn="ctr" rotWithShape="0">
              <a:srgbClr val="000000">
                <a:alpha val="63000"/>
              </a:srgbClr>
            </a:outerShdw>
          </a:effectLst>
        </c:spPr>
      </c:pivotFmt>
      <c:pivotFmt>
        <c:idx val="7"/>
        <c:spPr>
          <a:solidFill>
            <a:srgbClr val="00B0F0"/>
          </a:solidFill>
          <a:ln>
            <a:noFill/>
          </a:ln>
          <a:effectLst>
            <a:outerShdw blurRad="57150" dist="19050" dir="5400000" algn="ctr" rotWithShape="0">
              <a:srgbClr val="000000">
                <a:alpha val="63000"/>
              </a:srgbClr>
            </a:outerShdw>
          </a:effectLst>
        </c:spPr>
      </c:pivotFmt>
      <c:pivotFmt>
        <c:idx val="8"/>
        <c:spPr>
          <a:solidFill>
            <a:srgbClr val="FFC000"/>
          </a:soli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54D6E13-0662-4B52-A1C1-44DCD1A5EBCC}"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6328346257719744E-2"/>
          <c:y val="6.1622013129855713E-2"/>
          <c:w val="0.86686444389025852"/>
          <c:h val="0.87675597374028857"/>
        </c:manualLayout>
      </c:layout>
      <c:barChart>
        <c:barDir val="bar"/>
        <c:grouping val="clustered"/>
        <c:varyColors val="0"/>
        <c:ser>
          <c:idx val="0"/>
          <c:order val="0"/>
          <c:tx>
            <c:strRef>
              <c:f>Calculations!$G$4</c:f>
              <c:strCache>
                <c:ptCount val="1"/>
                <c:pt idx="0">
                  <c:v>Total Revenue Realized</c:v>
                </c:pt>
              </c:strCache>
            </c:strRef>
          </c:tx>
          <c:spPr>
            <a:noFill/>
            <a:ln>
              <a:noFill/>
            </a:ln>
            <a:effectLst>
              <a:outerShdw blurRad="57150" dist="19050" dir="5400000" algn="ctr" rotWithShape="0">
                <a:srgbClr val="000000">
                  <a:alpha val="63000"/>
                </a:srgbClr>
              </a:outerShdw>
            </a:effectLst>
          </c:spPr>
          <c:invertIfNegative val="0"/>
          <c:dPt>
            <c:idx val="0"/>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480-40E2-BE7D-F5C2E9A353EB}"/>
              </c:ext>
            </c:extLst>
          </c:dPt>
          <c:dPt>
            <c:idx val="1"/>
            <c:invertIfNegative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480-40E2-BE7D-F5C2E9A353EB}"/>
              </c:ext>
            </c:extLst>
          </c:dPt>
          <c:dPt>
            <c:idx val="2"/>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80-40E2-BE7D-F5C2E9A353EB}"/>
              </c:ext>
            </c:extLst>
          </c:dPt>
          <c:dPt>
            <c:idx val="3"/>
            <c:invertIfNegative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480-40E2-BE7D-F5C2E9A353EB}"/>
              </c:ext>
            </c:extLst>
          </c:dPt>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Calculations!$F$5:$F$9</c:f>
              <c:strCache>
                <c:ptCount val="4"/>
                <c:pt idx="0">
                  <c:v>Delhi</c:v>
                </c:pt>
                <c:pt idx="1">
                  <c:v>Hyderabad</c:v>
                </c:pt>
                <c:pt idx="2">
                  <c:v>Bangalore</c:v>
                </c:pt>
                <c:pt idx="3">
                  <c:v>Mumbai</c:v>
                </c:pt>
              </c:strCache>
            </c:strRef>
          </c:cat>
          <c:val>
            <c:numRef>
              <c:f>Calculations!$G$5:$G$9</c:f>
              <c:numCache>
                <c:formatCode>"₹"\ #,##0;#,##0\ \-"₹";"₹"\ #,##0</c:formatCode>
                <c:ptCount val="4"/>
                <c:pt idx="0">
                  <c:v>294500318</c:v>
                </c:pt>
                <c:pt idx="1">
                  <c:v>325232870</c:v>
                </c:pt>
                <c:pt idx="2">
                  <c:v>420397050</c:v>
                </c:pt>
                <c:pt idx="3">
                  <c:v>668640991</c:v>
                </c:pt>
              </c:numCache>
            </c:numRef>
          </c:val>
          <c:extLst>
            <c:ext xmlns:c16="http://schemas.microsoft.com/office/drawing/2014/chart" uri="{C3380CC4-5D6E-409C-BE32-E72D297353CC}">
              <c16:uniqueId val="{00000000-2480-40E2-BE7D-F5C2E9A353EB}"/>
            </c:ext>
          </c:extLst>
        </c:ser>
        <c:ser>
          <c:idx val="1"/>
          <c:order val="1"/>
          <c:tx>
            <c:strRef>
              <c:f>Calculations!$H$4</c:f>
              <c:strCache>
                <c:ptCount val="1"/>
                <c:pt idx="0">
                  <c:v>City Revenue Share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C-2480-40E2-BE7D-F5C2E9A353EB}"/>
              </c:ext>
            </c:extLst>
          </c:dPt>
          <c:dPt>
            <c:idx val="1"/>
            <c:invertIfNegative val="0"/>
            <c:bubble3D val="0"/>
            <c:extLst>
              <c:ext xmlns:c16="http://schemas.microsoft.com/office/drawing/2014/chart" uri="{C3380CC4-5D6E-409C-BE32-E72D297353CC}">
                <c16:uniqueId val="{0000000B-2480-40E2-BE7D-F5C2E9A353EB}"/>
              </c:ext>
            </c:extLst>
          </c:dPt>
          <c:dPt>
            <c:idx val="2"/>
            <c:invertIfNegative val="0"/>
            <c:bubble3D val="0"/>
            <c:extLst>
              <c:ext xmlns:c16="http://schemas.microsoft.com/office/drawing/2014/chart" uri="{C3380CC4-5D6E-409C-BE32-E72D297353CC}">
                <c16:uniqueId val="{0000000A-2480-40E2-BE7D-F5C2E9A353EB}"/>
              </c:ext>
            </c:extLst>
          </c:dPt>
          <c:dPt>
            <c:idx val="3"/>
            <c:invertIfNegative val="0"/>
            <c:bubble3D val="0"/>
            <c:extLst>
              <c:ext xmlns:c16="http://schemas.microsoft.com/office/drawing/2014/chart" uri="{C3380CC4-5D6E-409C-BE32-E72D297353CC}">
                <c16:uniqueId val="{00000009-2480-40E2-BE7D-F5C2E9A353EB}"/>
              </c:ext>
            </c:extLst>
          </c:dPt>
          <c:dLbls>
            <c:dLbl>
              <c:idx val="3"/>
              <c:tx>
                <c:rich>
                  <a:bodyPr/>
                  <a:lstStyle/>
                  <a:p>
                    <a:fld id="{F54D6E13-0662-4B52-A1C1-44DCD1A5EBCC}" type="VALUE">
                      <a:rPr lang="en-US">
                        <a:solidFill>
                          <a:schemeClr val="bg1"/>
                        </a:solidFill>
                      </a:rPr>
                      <a:pPr/>
                      <a:t>[VALUE]</a:t>
                    </a:fld>
                    <a:endParaRPr lang="en-IN"/>
                  </a:p>
                </c:rich>
              </c:tx>
              <c:dLblPos val="inEnd"/>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480-40E2-BE7D-F5C2E9A353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Calculations!$F$5:$F$9</c:f>
              <c:strCache>
                <c:ptCount val="4"/>
                <c:pt idx="0">
                  <c:v>Delhi</c:v>
                </c:pt>
                <c:pt idx="1">
                  <c:v>Hyderabad</c:v>
                </c:pt>
                <c:pt idx="2">
                  <c:v>Bangalore</c:v>
                </c:pt>
                <c:pt idx="3">
                  <c:v>Mumbai</c:v>
                </c:pt>
              </c:strCache>
            </c:strRef>
          </c:cat>
          <c:val>
            <c:numRef>
              <c:f>Calculations!$H$5:$H$9</c:f>
              <c:numCache>
                <c:formatCode>0.00%</c:formatCode>
                <c:ptCount val="4"/>
                <c:pt idx="0">
                  <c:v>0.17234625267675313</c:v>
                </c:pt>
                <c:pt idx="1">
                  <c:v>0.19033142908798356</c:v>
                </c:pt>
                <c:pt idx="2">
                  <c:v>0.2460230151733202</c:v>
                </c:pt>
                <c:pt idx="3">
                  <c:v>0.3912993030619431</c:v>
                </c:pt>
              </c:numCache>
            </c:numRef>
          </c:val>
          <c:extLst>
            <c:ext xmlns:c16="http://schemas.microsoft.com/office/drawing/2014/chart" uri="{C3380CC4-5D6E-409C-BE32-E72D297353CC}">
              <c16:uniqueId val="{00000008-2480-40E2-BE7D-F5C2E9A353EB}"/>
            </c:ext>
          </c:extLst>
        </c:ser>
        <c:dLbls>
          <c:dLblPos val="inEnd"/>
          <c:showLegendKey val="0"/>
          <c:showVal val="1"/>
          <c:showCatName val="0"/>
          <c:showSerName val="0"/>
          <c:showPercent val="0"/>
          <c:showBubbleSize val="0"/>
        </c:dLbls>
        <c:gapWidth val="10"/>
        <c:overlap val="10"/>
        <c:axId val="426610176"/>
        <c:axId val="962162895"/>
      </c:barChart>
      <c:catAx>
        <c:axId val="4266101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2162895"/>
        <c:crosses val="autoZero"/>
        <c:auto val="1"/>
        <c:lblAlgn val="ctr"/>
        <c:lblOffset val="100"/>
        <c:noMultiLvlLbl val="0"/>
      </c:catAx>
      <c:valAx>
        <c:axId val="962162895"/>
        <c:scaling>
          <c:orientation val="minMax"/>
        </c:scaling>
        <c:delete val="1"/>
        <c:axPos val="b"/>
        <c:majorGridlines>
          <c:spPr>
            <a:ln w="9525" cap="flat" cmpd="sng" algn="ctr">
              <a:solidFill>
                <a:schemeClr val="bg1">
                  <a:alpha val="5000"/>
                </a:schemeClr>
              </a:solidFill>
              <a:round/>
            </a:ln>
            <a:effectLst/>
          </c:spPr>
        </c:majorGridlines>
        <c:numFmt formatCode="&quot;₹&quot;\ #,##0;#,##0\ \-&quot;₹&quot;;&quot;₹&quot;\ #,##0" sourceLinked="1"/>
        <c:majorTickMark val="none"/>
        <c:minorTickMark val="none"/>
        <c:tickLblPos val="nextTo"/>
        <c:crossAx val="42661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[Final_Answer_File.xlsx]Calculations!PivotTable3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Revenue </a:t>
            </a:r>
          </a:p>
          <a:p>
            <a:pPr>
              <a:defRPr>
                <a:solidFill>
                  <a:schemeClr val="bg1"/>
                </a:solidFill>
              </a:defRPr>
            </a:pPr>
            <a:r>
              <a:rPr lang="en-US" baseline="0">
                <a:solidFill>
                  <a:schemeClr val="bg1"/>
                </a:solidFill>
              </a:rPr>
              <a:t>Realized</a:t>
            </a:r>
          </a:p>
          <a:p>
            <a:pPr>
              <a:defRPr>
                <a:solidFill>
                  <a:schemeClr val="bg1"/>
                </a:solidFill>
              </a:defRPr>
            </a:pPr>
            <a:r>
              <a:rPr lang="en-US" sz="1200" b="1" baseline="0">
                <a:solidFill>
                  <a:schemeClr val="accent6"/>
                </a:solidFill>
              </a:rPr>
              <a:t>1,708.8M</a:t>
            </a:r>
            <a:endParaRPr lang="en-US" sz="1200" b="1">
              <a:solidFill>
                <a:schemeClr val="accent6"/>
              </a:solidFill>
            </a:endParaRPr>
          </a:p>
        </c:rich>
      </c:tx>
      <c:layout>
        <c:manualLayout>
          <c:xMode val="edge"/>
          <c:yMode val="edge"/>
          <c:x val="0.28090785409321734"/>
          <c:y val="0.377168817467593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w="19050">
            <a:noFill/>
          </a:ln>
          <a:effectLst/>
        </c:spPr>
        <c:dLbl>
          <c:idx val="0"/>
          <c:layout>
            <c:manualLayout>
              <c:x val="-1.076163385034622E-2"/>
              <c:y val="-1.082112667158432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FC000"/>
          </a:solidFill>
          <a:ln w="19050">
            <a:noFill/>
          </a:ln>
          <a:effectLst/>
        </c:spPr>
        <c:dLbl>
          <c:idx val="0"/>
          <c:layout>
            <c:manualLayout>
              <c:x val="-1.2699833663543308E-2"/>
              <c:y val="2.8089297815276838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00B0F0"/>
          </a:solidFill>
          <a:ln w="19050">
            <a:noFill/>
          </a:ln>
          <a:effectLst/>
        </c:spPr>
        <c:dLbl>
          <c:idx val="0"/>
          <c:layout>
            <c:manualLayout>
              <c:x val="4.2009391178798663E-3"/>
              <c:y val="4.759950423432322E-3"/>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92D050"/>
          </a:solidFill>
          <a:ln w="19050">
            <a:noFill/>
          </a:ln>
          <a:effectLst/>
        </c:spPr>
        <c:dLbl>
          <c:idx val="0"/>
          <c:layout>
            <c:manualLayout>
              <c:x val="-5.7335310162471755E-3"/>
              <c:y val="1.207417578047415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s>
    <c:plotArea>
      <c:layout>
        <c:manualLayout>
          <c:layoutTarget val="inner"/>
          <c:xMode val="edge"/>
          <c:yMode val="edge"/>
          <c:x val="0.18342119274780755"/>
          <c:y val="5.9614581588014838E-2"/>
          <c:w val="0.46580626716392409"/>
          <c:h val="0.88185243303231575"/>
        </c:manualLayout>
      </c:layout>
      <c:doughnutChart>
        <c:varyColors val="1"/>
        <c:ser>
          <c:idx val="0"/>
          <c:order val="0"/>
          <c:tx>
            <c:strRef>
              <c:f>Calculations!$K$4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B13-468E-898B-EB28ED72E9F7}"/>
              </c:ext>
            </c:extLst>
          </c:dPt>
          <c:dPt>
            <c:idx val="1"/>
            <c:bubble3D val="0"/>
            <c:spPr>
              <a:solidFill>
                <a:schemeClr val="accent2"/>
              </a:solidFill>
              <a:ln w="19050">
                <a:noFill/>
              </a:ln>
              <a:effectLst/>
            </c:spPr>
            <c:extLst>
              <c:ext xmlns:c16="http://schemas.microsoft.com/office/drawing/2014/chart" uri="{C3380CC4-5D6E-409C-BE32-E72D297353CC}">
                <c16:uniqueId val="{00000003-3B13-468E-898B-EB28ED72E9F7}"/>
              </c:ext>
            </c:extLst>
          </c:dPt>
          <c:dPt>
            <c:idx val="2"/>
            <c:bubble3D val="0"/>
            <c:spPr>
              <a:solidFill>
                <a:schemeClr val="accent3"/>
              </a:solidFill>
              <a:ln w="19050">
                <a:noFill/>
              </a:ln>
              <a:effectLst/>
            </c:spPr>
            <c:extLst>
              <c:ext xmlns:c16="http://schemas.microsoft.com/office/drawing/2014/chart" uri="{C3380CC4-5D6E-409C-BE32-E72D297353CC}">
                <c16:uniqueId val="{00000005-3B13-468E-898B-EB28ED72E9F7}"/>
              </c:ext>
            </c:extLst>
          </c:dPt>
          <c:dPt>
            <c:idx val="3"/>
            <c:bubble3D val="0"/>
            <c:spPr>
              <a:solidFill>
                <a:schemeClr val="accent4"/>
              </a:solidFill>
              <a:ln w="19050">
                <a:noFill/>
              </a:ln>
              <a:effectLst/>
            </c:spPr>
            <c:extLst>
              <c:ext xmlns:c16="http://schemas.microsoft.com/office/drawing/2014/chart" uri="{C3380CC4-5D6E-409C-BE32-E72D297353CC}">
                <c16:uniqueId val="{00000007-3B13-468E-898B-EB28ED72E9F7}"/>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Calculations!$J$5:$J$9</c:f>
              <c:strCache>
                <c:ptCount val="4"/>
                <c:pt idx="0">
                  <c:v>Elite</c:v>
                </c:pt>
                <c:pt idx="1">
                  <c:v>Premium</c:v>
                </c:pt>
                <c:pt idx="2">
                  <c:v>Presidential</c:v>
                </c:pt>
                <c:pt idx="3">
                  <c:v>Standard</c:v>
                </c:pt>
              </c:strCache>
            </c:strRef>
          </c:cat>
          <c:val>
            <c:numRef>
              <c:f>Calculations!$K$5:$K$9</c:f>
              <c:numCache>
                <c:formatCode>"₹"\ #,##0;#,##0\ \-"₹";"₹"\ #,##0</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8-3B13-468E-898B-EB28ED72E9F7}"/>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r"/>
      <c:layout>
        <c:manualLayout>
          <c:xMode val="edge"/>
          <c:yMode val="edge"/>
          <c:x val="0.6745441117729527"/>
          <c:y val="0.34251584276220876"/>
          <c:w val="0.19747179851374755"/>
          <c:h val="0.377228039079187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[Final_Answer_File.xlsx]Calculations!PivotTable7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00B0F0"/>
          </a:solidFill>
          <a:ln>
            <a:noFill/>
          </a:ln>
          <a:effectLst/>
        </c:spPr>
      </c:pivotFmt>
      <c:pivotFmt>
        <c:idx val="5"/>
        <c:spPr>
          <a:solidFill>
            <a:srgbClr val="92D050"/>
          </a:solidFill>
          <a:ln>
            <a:noFill/>
          </a:ln>
          <a:effectLst/>
        </c:spPr>
      </c:pivotFmt>
      <c:pivotFmt>
        <c:idx val="6"/>
        <c:spPr>
          <a:solidFill>
            <a:srgbClr val="FF0000"/>
          </a:solidFill>
          <a:ln>
            <a:noFill/>
          </a:ln>
          <a:effectLst/>
        </c:spPr>
      </c:pivotFmt>
      <c:pivotFmt>
        <c:idx val="7"/>
        <c:spPr>
          <a:solidFill>
            <a:srgbClr val="7030A0"/>
          </a:solidFill>
          <a:ln>
            <a:noFill/>
          </a:ln>
          <a:effectLst/>
        </c:spPr>
      </c:pivotFmt>
      <c:pivotFmt>
        <c:idx val="8"/>
        <c:spPr>
          <a:solidFill>
            <a:srgbClr val="00B0F0"/>
          </a:solidFill>
          <a:ln>
            <a:noFill/>
          </a:ln>
          <a:effectLst/>
        </c:spPr>
      </c:pivotFmt>
      <c:pivotFmt>
        <c:idx val="9"/>
        <c:spPr>
          <a:solidFill>
            <a:srgbClr val="D11FD1"/>
          </a:solidFill>
          <a:ln>
            <a:noFill/>
          </a:ln>
          <a:effectLst/>
        </c:spPr>
      </c:pivotFmt>
    </c:pivotFmts>
    <c:plotArea>
      <c:layout/>
      <c:barChart>
        <c:barDir val="bar"/>
        <c:grouping val="clustered"/>
        <c:varyColors val="0"/>
        <c:ser>
          <c:idx val="0"/>
          <c:order val="0"/>
          <c:tx>
            <c:strRef>
              <c:f>Calculations!$N$4</c:f>
              <c:strCache>
                <c:ptCount val="1"/>
                <c:pt idx="0">
                  <c:v>Total</c:v>
                </c:pt>
              </c:strCache>
            </c:strRef>
          </c:tx>
          <c:spPr>
            <a:solidFill>
              <a:schemeClr val="accent1"/>
            </a:solidFill>
            <a:ln>
              <a:noFill/>
            </a:ln>
            <a:effectLst/>
          </c:spPr>
          <c:invertIfNegative val="0"/>
          <c:dPt>
            <c:idx val="0"/>
            <c:invertIfNegative val="0"/>
            <c:bubble3D val="0"/>
            <c:spPr>
              <a:solidFill>
                <a:srgbClr val="D11FD1"/>
              </a:solidFill>
              <a:ln>
                <a:noFill/>
              </a:ln>
              <a:effectLst/>
            </c:spPr>
            <c:extLst>
              <c:ext xmlns:c16="http://schemas.microsoft.com/office/drawing/2014/chart" uri="{C3380CC4-5D6E-409C-BE32-E72D297353CC}">
                <c16:uniqueId val="{00000007-CBF1-4A93-B259-0A8EB9FD7375}"/>
              </c:ext>
            </c:extLst>
          </c:dPt>
          <c:dPt>
            <c:idx val="1"/>
            <c:invertIfNegative val="0"/>
            <c:bubble3D val="0"/>
            <c:spPr>
              <a:solidFill>
                <a:srgbClr val="00B0F0"/>
              </a:solidFill>
              <a:ln>
                <a:noFill/>
              </a:ln>
              <a:effectLst/>
            </c:spPr>
            <c:extLst>
              <c:ext xmlns:c16="http://schemas.microsoft.com/office/drawing/2014/chart" uri="{C3380CC4-5D6E-409C-BE32-E72D297353CC}">
                <c16:uniqueId val="{00000006-CBF1-4A93-B259-0A8EB9FD7375}"/>
              </c:ext>
            </c:extLst>
          </c:dPt>
          <c:dPt>
            <c:idx val="2"/>
            <c:invertIfNegative val="0"/>
            <c:bubble3D val="0"/>
            <c:spPr>
              <a:solidFill>
                <a:srgbClr val="7030A0"/>
              </a:solidFill>
              <a:ln>
                <a:noFill/>
              </a:ln>
              <a:effectLst/>
            </c:spPr>
            <c:extLst>
              <c:ext xmlns:c16="http://schemas.microsoft.com/office/drawing/2014/chart" uri="{C3380CC4-5D6E-409C-BE32-E72D297353CC}">
                <c16:uniqueId val="{00000005-CBF1-4A93-B259-0A8EB9FD7375}"/>
              </c:ext>
            </c:extLst>
          </c:dPt>
          <c:dPt>
            <c:idx val="3"/>
            <c:invertIfNegative val="0"/>
            <c:bubble3D val="0"/>
            <c:spPr>
              <a:solidFill>
                <a:srgbClr val="FF0000"/>
              </a:solidFill>
              <a:ln>
                <a:noFill/>
              </a:ln>
              <a:effectLst/>
            </c:spPr>
            <c:extLst>
              <c:ext xmlns:c16="http://schemas.microsoft.com/office/drawing/2014/chart" uri="{C3380CC4-5D6E-409C-BE32-E72D297353CC}">
                <c16:uniqueId val="{00000004-CBF1-4A93-B259-0A8EB9FD7375}"/>
              </c:ext>
            </c:extLst>
          </c:dPt>
          <c:dPt>
            <c:idx val="4"/>
            <c:invertIfNegative val="0"/>
            <c:bubble3D val="0"/>
            <c:spPr>
              <a:solidFill>
                <a:srgbClr val="92D050"/>
              </a:solidFill>
              <a:ln>
                <a:noFill/>
              </a:ln>
              <a:effectLst/>
            </c:spPr>
            <c:extLst>
              <c:ext xmlns:c16="http://schemas.microsoft.com/office/drawing/2014/chart" uri="{C3380CC4-5D6E-409C-BE32-E72D297353CC}">
                <c16:uniqueId val="{00000003-CBF1-4A93-B259-0A8EB9FD7375}"/>
              </c:ext>
            </c:extLst>
          </c:dPt>
          <c:dPt>
            <c:idx val="5"/>
            <c:invertIfNegative val="0"/>
            <c:bubble3D val="0"/>
            <c:spPr>
              <a:solidFill>
                <a:srgbClr val="00B0F0"/>
              </a:solidFill>
              <a:ln>
                <a:noFill/>
              </a:ln>
              <a:effectLst/>
            </c:spPr>
            <c:extLst>
              <c:ext xmlns:c16="http://schemas.microsoft.com/office/drawing/2014/chart" uri="{C3380CC4-5D6E-409C-BE32-E72D297353CC}">
                <c16:uniqueId val="{00000002-CBF1-4A93-B259-0A8EB9FD7375}"/>
              </c:ext>
            </c:extLst>
          </c:dPt>
          <c:dPt>
            <c:idx val="6"/>
            <c:invertIfNegative val="0"/>
            <c:bubble3D val="0"/>
            <c:spPr>
              <a:solidFill>
                <a:srgbClr val="FFC000"/>
              </a:solidFill>
              <a:ln>
                <a:noFill/>
              </a:ln>
              <a:effectLst/>
            </c:spPr>
            <c:extLst>
              <c:ext xmlns:c16="http://schemas.microsoft.com/office/drawing/2014/chart" uri="{C3380CC4-5D6E-409C-BE32-E72D297353CC}">
                <c16:uniqueId val="{00000001-CBF1-4A93-B259-0A8EB9FD73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Calculations!$M$5:$M$12</c:f>
              <c:strCache>
                <c:ptCount val="7"/>
                <c:pt idx="0">
                  <c:v>direct offline</c:v>
                </c:pt>
                <c:pt idx="1">
                  <c:v>journey</c:v>
                </c:pt>
                <c:pt idx="2">
                  <c:v>tripster</c:v>
                </c:pt>
                <c:pt idx="3">
                  <c:v>direct online</c:v>
                </c:pt>
                <c:pt idx="4">
                  <c:v>logtrip</c:v>
                </c:pt>
                <c:pt idx="5">
                  <c:v>makeyourtrip</c:v>
                </c:pt>
                <c:pt idx="6">
                  <c:v>others</c:v>
                </c:pt>
              </c:strCache>
            </c:strRef>
          </c:cat>
          <c:val>
            <c:numRef>
              <c:f>Calculations!$N$5:$N$12</c:f>
              <c:numCache>
                <c:formatCode>General</c:formatCode>
                <c:ptCount val="7"/>
                <c:pt idx="0">
                  <c:v>6755</c:v>
                </c:pt>
                <c:pt idx="1">
                  <c:v>8106</c:v>
                </c:pt>
                <c:pt idx="2">
                  <c:v>9630</c:v>
                </c:pt>
                <c:pt idx="3">
                  <c:v>13379</c:v>
                </c:pt>
                <c:pt idx="4">
                  <c:v>14756</c:v>
                </c:pt>
                <c:pt idx="5">
                  <c:v>26898</c:v>
                </c:pt>
                <c:pt idx="6">
                  <c:v>55066</c:v>
                </c:pt>
              </c:numCache>
            </c:numRef>
          </c:val>
          <c:extLst>
            <c:ext xmlns:c16="http://schemas.microsoft.com/office/drawing/2014/chart" uri="{C3380CC4-5D6E-409C-BE32-E72D297353CC}">
              <c16:uniqueId val="{00000000-CBF1-4A93-B259-0A8EB9FD7375}"/>
            </c:ext>
          </c:extLst>
        </c:ser>
        <c:dLbls>
          <c:dLblPos val="outEnd"/>
          <c:showLegendKey val="0"/>
          <c:showVal val="1"/>
          <c:showCatName val="0"/>
          <c:showSerName val="0"/>
          <c:showPercent val="0"/>
          <c:showBubbleSize val="0"/>
        </c:dLbls>
        <c:gapWidth val="40"/>
        <c:axId val="1885189136"/>
        <c:axId val="962227695"/>
      </c:barChart>
      <c:catAx>
        <c:axId val="1885189136"/>
        <c:scaling>
          <c:orientation val="minMax"/>
        </c:scaling>
        <c:delete val="0"/>
        <c:axPos val="l"/>
        <c:majorGridlines>
          <c:spPr>
            <a:ln w="9525" cap="flat" cmpd="sng" algn="ctr">
              <a:solidFill>
                <a:schemeClr val="bg1">
                  <a:alpha val="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2227695"/>
        <c:crosses val="autoZero"/>
        <c:auto val="1"/>
        <c:lblAlgn val="ctr"/>
        <c:lblOffset val="100"/>
        <c:noMultiLvlLbl val="0"/>
      </c:catAx>
      <c:valAx>
        <c:axId val="962227695"/>
        <c:scaling>
          <c:orientation val="minMax"/>
        </c:scaling>
        <c:delete val="0"/>
        <c:axPos val="b"/>
        <c:majorGridlines>
          <c:spPr>
            <a:ln w="9525" cap="flat" cmpd="sng" algn="ctr">
              <a:noFill/>
              <a:round/>
            </a:ln>
            <a:effectLst/>
          </c:spPr>
        </c:majorGridlines>
        <c:minorGridlines>
          <c:spPr>
            <a:ln w="9525" cap="flat" cmpd="sng" algn="ctr">
              <a:solidFill>
                <a:schemeClr val="bg1">
                  <a:alpha val="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518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00000000-EFC3-4231-AB24-A25E9EA14188}">
          <cx:dataPt idx="2">
            <cx:spPr>
              <a:solidFill>
                <a:srgbClr val="92D050"/>
              </a:solidFill>
            </cx:spPr>
          </cx:dataPt>
          <cx:dataPt idx="3">
            <cx:spPr>
              <a:solidFill>
                <a:srgbClr val="FFC000"/>
              </a:solidFill>
            </cx:spPr>
          </cx:dataPt>
          <cx:dataLabels pos="ctr">
            <cx:numFmt formatCode="₹0.0,,&quot;M&quot;;-₹0.0,,&quot;M&quot;;₹0.0,,&quot;M&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separator>, </cx:separator>
            <cx:dataLabel idx="1">
              <cx:numFmt formatCode="₹0.0,,&quot;M&quot;;-₹0.0,,&quot;M&quot;;₹0.0,,&quot;M&quot;" sourceLinked="0"/>
              <cx:separator>, </cx:separator>
            </cx:dataLabel>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max="2500000000"/>
        <cx:tickLabels/>
        <cx:numFmt formatCode="₹0,,&quot;M&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6.svg"/><Relationship Id="rId1" Type="http://schemas.openxmlformats.org/officeDocument/2006/relationships/image" Target="../media/image5.png"/><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8.svg"/><Relationship Id="rId1" Type="http://schemas.openxmlformats.org/officeDocument/2006/relationships/image" Target="../media/image7.png"/><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1.emf"/><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59530</xdr:colOff>
      <xdr:row>48</xdr:row>
      <xdr:rowOff>0</xdr:rowOff>
    </xdr:to>
    <xdr:pic>
      <xdr:nvPicPr>
        <xdr:cNvPr id="5" name="Graphic 4">
          <a:extLst>
            <a:ext uri="{FF2B5EF4-FFF2-40B4-BE49-F238E27FC236}">
              <a16:creationId xmlns:a16="http://schemas.microsoft.com/office/drawing/2014/main" id="{A62A966F-4C95-9FAE-E997-0F33E70644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5299530" cy="8855242"/>
        </a:xfrm>
        <a:prstGeom prst="rect">
          <a:avLst/>
        </a:prstGeom>
      </xdr:spPr>
    </xdr:pic>
    <xdr:clientData/>
  </xdr:twoCellAnchor>
  <xdr:twoCellAnchor>
    <xdr:from>
      <xdr:col>0</xdr:col>
      <xdr:colOff>543045</xdr:colOff>
      <xdr:row>15</xdr:row>
      <xdr:rowOff>54990</xdr:rowOff>
    </xdr:from>
    <xdr:to>
      <xdr:col>12</xdr:col>
      <xdr:colOff>62846</xdr:colOff>
      <xdr:row>27</xdr:row>
      <xdr:rowOff>105425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7DCC01F-8A1F-48AE-90C8-C5B6734F99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43045" y="2798190"/>
              <a:ext cx="6835001" cy="22449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502519</xdr:colOff>
      <xdr:row>15</xdr:row>
      <xdr:rowOff>126836</xdr:rowOff>
    </xdr:from>
    <xdr:to>
      <xdr:col>19</xdr:col>
      <xdr:colOff>78313</xdr:colOff>
      <xdr:row>28</xdr:row>
      <xdr:rowOff>14976</xdr:rowOff>
    </xdr:to>
    <xdr:graphicFrame macro="">
      <xdr:nvGraphicFramePr>
        <xdr:cNvPr id="6" name="Chart 5">
          <a:extLst>
            <a:ext uri="{FF2B5EF4-FFF2-40B4-BE49-F238E27FC236}">
              <a16:creationId xmlns:a16="http://schemas.microsoft.com/office/drawing/2014/main" id="{004CD7C5-FA16-4929-AC39-6D2D1185C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271073</xdr:colOff>
      <xdr:row>22</xdr:row>
      <xdr:rowOff>11585</xdr:rowOff>
    </xdr:from>
    <xdr:to>
      <xdr:col>23</xdr:col>
      <xdr:colOff>527155</xdr:colOff>
      <xdr:row>27</xdr:row>
      <xdr:rowOff>40498</xdr:rowOff>
    </xdr:to>
    <xdr:sp macro="" textlink="">
      <xdr:nvSpPr>
        <xdr:cNvPr id="8" name="Rectangle: Rounded Corners 7">
          <a:extLst>
            <a:ext uri="{FF2B5EF4-FFF2-40B4-BE49-F238E27FC236}">
              <a16:creationId xmlns:a16="http://schemas.microsoft.com/office/drawing/2014/main" id="{1CB4290F-C908-4CA9-88DA-E7A9EE6B21B4}"/>
            </a:ext>
          </a:extLst>
        </xdr:cNvPr>
        <xdr:cNvSpPr/>
      </xdr:nvSpPr>
      <xdr:spPr>
        <a:xfrm>
          <a:off x="12494823" y="4027960"/>
          <a:ext cx="2089645" cy="941726"/>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267325</xdr:colOff>
      <xdr:row>16</xdr:row>
      <xdr:rowOff>11222</xdr:rowOff>
    </xdr:from>
    <xdr:to>
      <xdr:col>23</xdr:col>
      <xdr:colOff>523407</xdr:colOff>
      <xdr:row>21</xdr:row>
      <xdr:rowOff>38703</xdr:rowOff>
    </xdr:to>
    <xdr:sp macro="" textlink="">
      <xdr:nvSpPr>
        <xdr:cNvPr id="9" name="Rectangle: Rounded Corners 8">
          <a:extLst>
            <a:ext uri="{FF2B5EF4-FFF2-40B4-BE49-F238E27FC236}">
              <a16:creationId xmlns:a16="http://schemas.microsoft.com/office/drawing/2014/main" id="{90255544-ED63-40F0-8F0C-6FA716187872}"/>
            </a:ext>
          </a:extLst>
        </xdr:cNvPr>
        <xdr:cNvSpPr/>
      </xdr:nvSpPr>
      <xdr:spPr>
        <a:xfrm>
          <a:off x="12491075" y="2932222"/>
          <a:ext cx="2089645" cy="940294"/>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465776</xdr:colOff>
      <xdr:row>16</xdr:row>
      <xdr:rowOff>109899</xdr:rowOff>
    </xdr:from>
    <xdr:to>
      <xdr:col>21</xdr:col>
      <xdr:colOff>417078</xdr:colOff>
      <xdr:row>19</xdr:row>
      <xdr:rowOff>128427</xdr:rowOff>
    </xdr:to>
    <xdr:pic>
      <xdr:nvPicPr>
        <xdr:cNvPr id="11" name="Picture 10">
          <a:extLst>
            <a:ext uri="{FF2B5EF4-FFF2-40B4-BE49-F238E27FC236}">
              <a16:creationId xmlns:a16="http://schemas.microsoft.com/office/drawing/2014/main" id="{B18996E0-F641-0D0A-8779-A0FD33C6CE1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623529" y="3055157"/>
          <a:ext cx="559189" cy="570764"/>
        </a:xfrm>
        <a:prstGeom prst="rect">
          <a:avLst/>
        </a:prstGeom>
      </xdr:spPr>
    </xdr:pic>
    <xdr:clientData/>
  </xdr:twoCellAnchor>
  <xdr:twoCellAnchor editAs="oneCell">
    <xdr:from>
      <xdr:col>20</xdr:col>
      <xdr:colOff>462899</xdr:colOff>
      <xdr:row>22</xdr:row>
      <xdr:rowOff>149831</xdr:rowOff>
    </xdr:from>
    <xdr:to>
      <xdr:col>21</xdr:col>
      <xdr:colOff>432372</xdr:colOff>
      <xdr:row>25</xdr:row>
      <xdr:rowOff>133325</xdr:rowOff>
    </xdr:to>
    <xdr:pic>
      <xdr:nvPicPr>
        <xdr:cNvPr id="13" name="Picture 12">
          <a:extLst>
            <a:ext uri="{FF2B5EF4-FFF2-40B4-BE49-F238E27FC236}">
              <a16:creationId xmlns:a16="http://schemas.microsoft.com/office/drawing/2014/main" id="{5578F91E-5A6B-A888-EBE1-8913148B1A8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20652" y="4199561"/>
          <a:ext cx="577360" cy="535730"/>
        </a:xfrm>
        <a:prstGeom prst="rect">
          <a:avLst/>
        </a:prstGeom>
      </xdr:spPr>
    </xdr:pic>
    <xdr:clientData/>
  </xdr:twoCellAnchor>
  <xdr:twoCellAnchor>
    <xdr:from>
      <xdr:col>21</xdr:col>
      <xdr:colOff>483742</xdr:colOff>
      <xdr:row>16</xdr:row>
      <xdr:rowOff>25686</xdr:rowOff>
    </xdr:from>
    <xdr:to>
      <xdr:col>23</xdr:col>
      <xdr:colOff>505146</xdr:colOff>
      <xdr:row>20</xdr:row>
      <xdr:rowOff>94180</xdr:rowOff>
    </xdr:to>
    <xdr:sp macro="" textlink="">
      <xdr:nvSpPr>
        <xdr:cNvPr id="14" name="TextBox 13">
          <a:extLst>
            <a:ext uri="{FF2B5EF4-FFF2-40B4-BE49-F238E27FC236}">
              <a16:creationId xmlns:a16="http://schemas.microsoft.com/office/drawing/2014/main" id="{D7F8D459-191D-6ACC-45C3-9B3EA6D72D37}"/>
            </a:ext>
          </a:extLst>
        </xdr:cNvPr>
        <xdr:cNvSpPr txBox="1"/>
      </xdr:nvSpPr>
      <xdr:spPr>
        <a:xfrm>
          <a:off x="13249382" y="2970944"/>
          <a:ext cx="1237180" cy="804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16</a:t>
          </a:r>
        </a:p>
        <a:p>
          <a:r>
            <a:rPr lang="en-IN" sz="900" b="0">
              <a:solidFill>
                <a:schemeClr val="bg2"/>
              </a:solidFill>
            </a:rPr>
            <a:t>Luxury Properties</a:t>
          </a:r>
        </a:p>
        <a:p>
          <a:endParaRPr lang="en-IN" sz="900" b="0">
            <a:solidFill>
              <a:schemeClr val="bg2"/>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IN" sz="900" b="1" u="none" strike="noStrike">
              <a:solidFill>
                <a:srgbClr val="FFC000"/>
              </a:solidFill>
              <a:effectLst/>
              <a:latin typeface="+mn-lt"/>
              <a:ea typeface="+mn-ea"/>
              <a:cs typeface="+mn-cs"/>
            </a:rPr>
            <a:t>₹1,052.8M</a:t>
          </a:r>
          <a:endParaRPr lang="en-IN" sz="900">
            <a:solidFill>
              <a:srgbClr val="FFC000"/>
            </a:solidFill>
          </a:endParaRPr>
        </a:p>
        <a:p>
          <a:endParaRPr lang="en-IN" sz="900" b="0">
            <a:solidFill>
              <a:schemeClr val="bg2"/>
            </a:solidFill>
          </a:endParaRPr>
        </a:p>
      </xdr:txBody>
    </xdr:sp>
    <xdr:clientData/>
  </xdr:twoCellAnchor>
  <xdr:twoCellAnchor>
    <xdr:from>
      <xdr:col>21</xdr:col>
      <xdr:colOff>473468</xdr:colOff>
      <xdr:row>22</xdr:row>
      <xdr:rowOff>49659</xdr:rowOff>
    </xdr:from>
    <xdr:to>
      <xdr:col>23</xdr:col>
      <xdr:colOff>494872</xdr:colOff>
      <xdr:row>26</xdr:row>
      <xdr:rowOff>118153</xdr:rowOff>
    </xdr:to>
    <xdr:sp macro="" textlink="">
      <xdr:nvSpPr>
        <xdr:cNvPr id="15" name="TextBox 14">
          <a:extLst>
            <a:ext uri="{FF2B5EF4-FFF2-40B4-BE49-F238E27FC236}">
              <a16:creationId xmlns:a16="http://schemas.microsoft.com/office/drawing/2014/main" id="{C27A5A07-116A-4401-B72A-2FE28F34DB86}"/>
            </a:ext>
          </a:extLst>
        </xdr:cNvPr>
        <xdr:cNvSpPr txBox="1"/>
      </xdr:nvSpPr>
      <xdr:spPr>
        <a:xfrm>
          <a:off x="13239108" y="4099389"/>
          <a:ext cx="1237180" cy="804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9</a:t>
          </a:r>
        </a:p>
        <a:p>
          <a:r>
            <a:rPr lang="en-IN" sz="900" b="0">
              <a:solidFill>
                <a:schemeClr val="bg2"/>
              </a:solidFill>
            </a:rPr>
            <a:t>Business Properties</a:t>
          </a:r>
        </a:p>
        <a:p>
          <a:endParaRPr lang="en-IN" sz="900" b="0">
            <a:solidFill>
              <a:schemeClr val="bg2"/>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IN" sz="900" b="1" u="none" strike="noStrike">
              <a:solidFill>
                <a:srgbClr val="FFC000"/>
              </a:solidFill>
              <a:effectLst/>
              <a:latin typeface="+mn-lt"/>
              <a:ea typeface="+mn-ea"/>
              <a:cs typeface="+mn-cs"/>
            </a:rPr>
            <a:t>₹656.0M</a:t>
          </a:r>
          <a:endParaRPr lang="en-IN" sz="900">
            <a:solidFill>
              <a:srgbClr val="FFC000"/>
            </a:solidFill>
          </a:endParaRPr>
        </a:p>
        <a:p>
          <a:endParaRPr lang="en-IN" sz="900" b="0">
            <a:solidFill>
              <a:schemeClr val="bg2"/>
            </a:solidFill>
          </a:endParaRPr>
        </a:p>
      </xdr:txBody>
    </xdr:sp>
    <xdr:clientData/>
  </xdr:twoCellAnchor>
  <xdr:twoCellAnchor>
    <xdr:from>
      <xdr:col>0</xdr:col>
      <xdr:colOff>521369</xdr:colOff>
      <xdr:row>32</xdr:row>
      <xdr:rowOff>57874</xdr:rowOff>
    </xdr:from>
    <xdr:to>
      <xdr:col>24</xdr:col>
      <xdr:colOff>106103</xdr:colOff>
      <xdr:row>44</xdr:row>
      <xdr:rowOff>138655</xdr:rowOff>
    </xdr:to>
    <xdr:graphicFrame macro="">
      <xdr:nvGraphicFramePr>
        <xdr:cNvPr id="16" name="Chart 15">
          <a:extLst>
            <a:ext uri="{FF2B5EF4-FFF2-40B4-BE49-F238E27FC236}">
              <a16:creationId xmlns:a16="http://schemas.microsoft.com/office/drawing/2014/main" id="{540D6712-66C6-42C2-B480-B7869A3D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0.29241</cdr:x>
      <cdr:y>0.36593</cdr:y>
    </cdr:from>
    <cdr:to>
      <cdr:x>0.53186</cdr:x>
      <cdr:y>0.64145</cdr:y>
    </cdr:to>
    <cdr:sp macro="" textlink="">
      <cdr:nvSpPr>
        <cdr:cNvPr id="2" name="Rectangle 1">
          <a:extLst xmlns:a="http://schemas.openxmlformats.org/drawingml/2006/main">
            <a:ext uri="{FF2B5EF4-FFF2-40B4-BE49-F238E27FC236}">
              <a16:creationId xmlns:a16="http://schemas.microsoft.com/office/drawing/2014/main" id="{3F6D1FAD-7701-28DE-ED69-AE2134127EC7}"/>
            </a:ext>
          </a:extLst>
        </cdr:cNvPr>
        <cdr:cNvSpPr/>
      </cdr:nvSpPr>
      <cdr:spPr>
        <a:xfrm xmlns:a="http://schemas.openxmlformats.org/drawingml/2006/main">
          <a:off x="1128833" y="821240"/>
          <a:ext cx="924394" cy="6183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pPr algn="ctr"/>
          <a:r>
            <a:rPr lang="en-IN" sz="1200" b="1">
              <a:solidFill>
                <a:schemeClr val="bg1"/>
              </a:solidFill>
            </a:rPr>
            <a:t>₹1,708.8M </a:t>
          </a:r>
          <a:r>
            <a:rPr lang="en-IN" sz="900">
              <a:solidFill>
                <a:schemeClr val="bg1">
                  <a:lumMod val="65000"/>
                </a:schemeClr>
              </a:solidFill>
            </a:rPr>
            <a:t>Net Realized Revenue</a:t>
          </a:r>
          <a:endParaRPr lang="en-IN" sz="900" kern="1200">
            <a:solidFill>
              <a:schemeClr val="bg1">
                <a:lumMod val="65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0</xdr:colOff>
      <xdr:row>47</xdr:row>
      <xdr:rowOff>107372</xdr:rowOff>
    </xdr:to>
    <xdr:pic>
      <xdr:nvPicPr>
        <xdr:cNvPr id="7" name="Graphic 6">
          <a:extLst>
            <a:ext uri="{FF2B5EF4-FFF2-40B4-BE49-F238E27FC236}">
              <a16:creationId xmlns:a16="http://schemas.microsoft.com/office/drawing/2014/main" id="{1B2CE803-58DA-EE86-C031-7228458065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5081250" cy="9060872"/>
        </a:xfrm>
        <a:prstGeom prst="rect">
          <a:avLst/>
        </a:prstGeom>
      </xdr:spPr>
    </xdr:pic>
    <xdr:clientData/>
  </xdr:twoCellAnchor>
  <xdr:twoCellAnchor>
    <xdr:from>
      <xdr:col>0</xdr:col>
      <xdr:colOff>523069</xdr:colOff>
      <xdr:row>15</xdr:row>
      <xdr:rowOff>64577</xdr:rowOff>
    </xdr:from>
    <xdr:to>
      <xdr:col>12</xdr:col>
      <xdr:colOff>58120</xdr:colOff>
      <xdr:row>27</xdr:row>
      <xdr:rowOff>71034</xdr:rowOff>
    </xdr:to>
    <xdr:graphicFrame macro="">
      <xdr:nvGraphicFramePr>
        <xdr:cNvPr id="2" name="Chart 1">
          <a:extLst>
            <a:ext uri="{FF2B5EF4-FFF2-40B4-BE49-F238E27FC236}">
              <a16:creationId xmlns:a16="http://schemas.microsoft.com/office/drawing/2014/main" id="{50C87D70-C4C8-407F-8BD1-2341C69E6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6458</xdr:colOff>
      <xdr:row>15</xdr:row>
      <xdr:rowOff>71034</xdr:rowOff>
    </xdr:from>
    <xdr:to>
      <xdr:col>23</xdr:col>
      <xdr:colOff>587643</xdr:colOff>
      <xdr:row>27</xdr:row>
      <xdr:rowOff>64576</xdr:rowOff>
    </xdr:to>
    <xdr:graphicFrame macro="">
      <xdr:nvGraphicFramePr>
        <xdr:cNvPr id="5" name="Chart 4">
          <a:extLst>
            <a:ext uri="{FF2B5EF4-FFF2-40B4-BE49-F238E27FC236}">
              <a16:creationId xmlns:a16="http://schemas.microsoft.com/office/drawing/2014/main" id="{757709A8-368B-4BAC-AD3E-49C076F82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571501</xdr:colOff>
      <xdr:row>32</xdr:row>
      <xdr:rowOff>42542</xdr:rowOff>
    </xdr:from>
    <xdr:to>
      <xdr:col>24</xdr:col>
      <xdr:colOff>57978</xdr:colOff>
      <xdr:row>45</xdr:row>
      <xdr:rowOff>18071</xdr:rowOff>
    </xdr:to>
    <xdr:graphicFrame macro="">
      <xdr:nvGraphicFramePr>
        <xdr:cNvPr id="6" name="Chart 5">
          <a:extLst>
            <a:ext uri="{FF2B5EF4-FFF2-40B4-BE49-F238E27FC236}">
              <a16:creationId xmlns:a16="http://schemas.microsoft.com/office/drawing/2014/main" id="{12E8719F-D4DE-495E-A1A5-67DAB81F0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55217</xdr:colOff>
      <xdr:row>45</xdr:row>
      <xdr:rowOff>124239</xdr:rowOff>
    </xdr:to>
    <xdr:pic>
      <xdr:nvPicPr>
        <xdr:cNvPr id="4" name="Graphic 3">
          <a:extLst>
            <a:ext uri="{FF2B5EF4-FFF2-40B4-BE49-F238E27FC236}">
              <a16:creationId xmlns:a16="http://schemas.microsoft.com/office/drawing/2014/main" id="{6B673A1E-DDCC-616D-93F8-6FC4C91C22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5345349" cy="8245555"/>
        </a:xfrm>
        <a:prstGeom prst="rect">
          <a:avLst/>
        </a:prstGeom>
      </xdr:spPr>
    </xdr:pic>
    <xdr:clientData/>
  </xdr:twoCellAnchor>
  <xdr:twoCellAnchor>
    <xdr:from>
      <xdr:col>1</xdr:col>
      <xdr:colOff>8861</xdr:colOff>
      <xdr:row>15</xdr:row>
      <xdr:rowOff>106325</xdr:rowOff>
    </xdr:from>
    <xdr:to>
      <xdr:col>12</xdr:col>
      <xdr:colOff>21617</xdr:colOff>
      <xdr:row>26</xdr:row>
      <xdr:rowOff>97276</xdr:rowOff>
    </xdr:to>
    <xdr:graphicFrame macro="">
      <xdr:nvGraphicFramePr>
        <xdr:cNvPr id="2" name="Chart 1">
          <a:extLst>
            <a:ext uri="{FF2B5EF4-FFF2-40B4-BE49-F238E27FC236}">
              <a16:creationId xmlns:a16="http://schemas.microsoft.com/office/drawing/2014/main" id="{3685ED79-7D5F-4512-9232-BB9DE2F05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569495</xdr:colOff>
      <xdr:row>14</xdr:row>
      <xdr:rowOff>136358</xdr:rowOff>
    </xdr:from>
    <xdr:to>
      <xdr:col>24</xdr:col>
      <xdr:colOff>176463</xdr:colOff>
      <xdr:row>26</xdr:row>
      <xdr:rowOff>176463</xdr:rowOff>
    </xdr:to>
    <xdr:graphicFrame macro="">
      <xdr:nvGraphicFramePr>
        <xdr:cNvPr id="5" name="Chart 4">
          <a:extLst>
            <a:ext uri="{FF2B5EF4-FFF2-40B4-BE49-F238E27FC236}">
              <a16:creationId xmlns:a16="http://schemas.microsoft.com/office/drawing/2014/main" id="{DA25CCDB-8D47-4865-AE8C-877403982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531395</xdr:colOff>
      <xdr:row>31</xdr:row>
      <xdr:rowOff>130342</xdr:rowOff>
    </xdr:from>
    <xdr:to>
      <xdr:col>24</xdr:col>
      <xdr:colOff>140369</xdr:colOff>
      <xdr:row>43</xdr:row>
      <xdr:rowOff>140368</xdr:rowOff>
    </xdr:to>
    <xdr:graphicFrame macro="">
      <xdr:nvGraphicFramePr>
        <xdr:cNvPr id="6" name="Chart 5">
          <a:extLst>
            <a:ext uri="{FF2B5EF4-FFF2-40B4-BE49-F238E27FC236}">
              <a16:creationId xmlns:a16="http://schemas.microsoft.com/office/drawing/2014/main" id="{ACE7D14E-92C1-48A8-91BA-C718F73E8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0</xdr:colOff>
      <xdr:row>48</xdr:row>
      <xdr:rowOff>38100</xdr:rowOff>
    </xdr:to>
    <xdr:pic>
      <xdr:nvPicPr>
        <xdr:cNvPr id="13" name="Graphic 12">
          <a:extLst>
            <a:ext uri="{FF2B5EF4-FFF2-40B4-BE49-F238E27FC236}">
              <a16:creationId xmlns:a16="http://schemas.microsoft.com/office/drawing/2014/main" id="{4EF00F86-6A5F-86A3-C33D-B948BBBCB1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5287037" cy="8617656"/>
        </a:xfrm>
        <a:prstGeom prst="rect">
          <a:avLst/>
        </a:prstGeom>
      </xdr:spPr>
    </xdr:pic>
    <xdr:clientData/>
  </xdr:twoCellAnchor>
  <xdr:twoCellAnchor>
    <xdr:from>
      <xdr:col>4</xdr:col>
      <xdr:colOff>507529</xdr:colOff>
      <xdr:row>13</xdr:row>
      <xdr:rowOff>30104</xdr:rowOff>
    </xdr:from>
    <xdr:to>
      <xdr:col>14</xdr:col>
      <xdr:colOff>127000</xdr:colOff>
      <xdr:row>27</xdr:row>
      <xdr:rowOff>50800</xdr:rowOff>
    </xdr:to>
    <xdr:graphicFrame macro="">
      <xdr:nvGraphicFramePr>
        <xdr:cNvPr id="2" name="Chart 1">
          <a:extLst>
            <a:ext uri="{FF2B5EF4-FFF2-40B4-BE49-F238E27FC236}">
              <a16:creationId xmlns:a16="http://schemas.microsoft.com/office/drawing/2014/main" id="{BB8A7769-BD23-4276-AD5A-490295D64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58615</xdr:colOff>
      <xdr:row>12</xdr:row>
      <xdr:rowOff>183422</xdr:rowOff>
    </xdr:from>
    <xdr:to>
      <xdr:col>26</xdr:col>
      <xdr:colOff>184220</xdr:colOff>
      <xdr:row>27</xdr:row>
      <xdr:rowOff>25121</xdr:rowOff>
    </xdr:to>
    <xdr:graphicFrame macro="">
      <xdr:nvGraphicFramePr>
        <xdr:cNvPr id="7" name="Chart 6">
          <a:extLst>
            <a:ext uri="{FF2B5EF4-FFF2-40B4-BE49-F238E27FC236}">
              <a16:creationId xmlns:a16="http://schemas.microsoft.com/office/drawing/2014/main" id="{54EDF97C-AAAD-43D6-8913-EA42FAB70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544195</xdr:colOff>
      <xdr:row>33</xdr:row>
      <xdr:rowOff>50697</xdr:rowOff>
    </xdr:from>
    <xdr:to>
      <xdr:col>10</xdr:col>
      <xdr:colOff>234371</xdr:colOff>
      <xdr:row>45</xdr:row>
      <xdr:rowOff>95625</xdr:rowOff>
    </xdr:to>
    <xdr:graphicFrame macro="">
      <xdr:nvGraphicFramePr>
        <xdr:cNvPr id="8" name="Chart 7">
          <a:extLst>
            <a:ext uri="{FF2B5EF4-FFF2-40B4-BE49-F238E27FC236}">
              <a16:creationId xmlns:a16="http://schemas.microsoft.com/office/drawing/2014/main" id="{FC1CB2AA-0C4A-44FF-AE4A-FEC68463C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600006</xdr:colOff>
      <xdr:row>31</xdr:row>
      <xdr:rowOff>160512</xdr:rowOff>
    </xdr:from>
    <xdr:to>
      <xdr:col>24</xdr:col>
      <xdr:colOff>326570</xdr:colOff>
      <xdr:row>46</xdr:row>
      <xdr:rowOff>58615</xdr:rowOff>
    </xdr:to>
    <xdr:graphicFrame macro="">
      <xdr:nvGraphicFramePr>
        <xdr:cNvPr id="11" name="Chart 10">
          <a:extLst>
            <a:ext uri="{FF2B5EF4-FFF2-40B4-BE49-F238E27FC236}">
              <a16:creationId xmlns:a16="http://schemas.microsoft.com/office/drawing/2014/main" id="{546D4835-8F75-4C3F-B43C-C330EFE8B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418682</xdr:colOff>
      <xdr:row>9</xdr:row>
      <xdr:rowOff>11415</xdr:rowOff>
    </xdr:from>
    <xdr:to>
      <xdr:col>4</xdr:col>
      <xdr:colOff>45663</xdr:colOff>
      <xdr:row>18</xdr:row>
      <xdr:rowOff>0</xdr:rowOff>
    </xdr:to>
    <mc:AlternateContent xmlns:mc="http://schemas.openxmlformats.org/markup-compatibility/2006" xmlns:a14="http://schemas.microsoft.com/office/drawing/2010/main">
      <mc:Choice Requires="a14">
        <xdr:graphicFrame macro="">
          <xdr:nvGraphicFramePr>
            <xdr:cNvPr id="15" name="city 1">
              <a:extLst>
                <a:ext uri="{FF2B5EF4-FFF2-40B4-BE49-F238E27FC236}">
                  <a16:creationId xmlns:a16="http://schemas.microsoft.com/office/drawing/2014/main" id="{23CFF4CC-45E8-48AE-BB8C-6B61A5E0164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18682" y="1697808"/>
              <a:ext cx="2075374" cy="167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411379</xdr:colOff>
      <xdr:row>20</xdr:row>
      <xdr:rowOff>157824</xdr:rowOff>
    </xdr:from>
    <xdr:to>
      <xdr:col>4</xdr:col>
      <xdr:colOff>44109</xdr:colOff>
      <xdr:row>29</xdr:row>
      <xdr:rowOff>152400</xdr:rowOff>
    </xdr:to>
    <mc:AlternateContent xmlns:mc="http://schemas.openxmlformats.org/markup-compatibility/2006" xmlns:a14="http://schemas.microsoft.com/office/drawing/2010/main">
      <mc:Choice Requires="a14">
        <xdr:graphicFrame macro="">
          <xdr:nvGraphicFramePr>
            <xdr:cNvPr id="16" name="room_class">
              <a:extLst>
                <a:ext uri="{FF2B5EF4-FFF2-40B4-BE49-F238E27FC236}">
                  <a16:creationId xmlns:a16="http://schemas.microsoft.com/office/drawing/2014/main" id="{9A3938A2-FBA4-4E10-A29D-E37564B09BCF}"/>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411379" y="3905365"/>
              <a:ext cx="2081123" cy="1680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400230</xdr:colOff>
      <xdr:row>32</xdr:row>
      <xdr:rowOff>124461</xdr:rowOff>
    </xdr:from>
    <xdr:to>
      <xdr:col>4</xdr:col>
      <xdr:colOff>50800</xdr:colOff>
      <xdr:row>40</xdr:row>
      <xdr:rowOff>127001</xdr:rowOff>
    </xdr:to>
    <mc:AlternateContent xmlns:mc="http://schemas.openxmlformats.org/markup-compatibility/2006" xmlns:a14="http://schemas.microsoft.com/office/drawing/2010/main">
      <mc:Choice Requires="a14">
        <xdr:graphicFrame macro="">
          <xdr:nvGraphicFramePr>
            <xdr:cNvPr id="18" name="mmm yy">
              <a:extLst>
                <a:ext uri="{FF2B5EF4-FFF2-40B4-BE49-F238E27FC236}">
                  <a16:creationId xmlns:a16="http://schemas.microsoft.com/office/drawing/2014/main" id="{40614E4D-0558-562C-9673-499C8D7C466C}"/>
                </a:ext>
              </a:extLst>
            </xdr:cNvPr>
            <xdr:cNvGraphicFramePr/>
          </xdr:nvGraphicFramePr>
          <xdr:xfrm>
            <a:off x="0" y="0"/>
            <a:ext cx="0" cy="0"/>
          </xdr:xfrm>
          <a:graphic>
            <a:graphicData uri="http://schemas.microsoft.com/office/drawing/2010/slicer">
              <sle:slicer xmlns:sle="http://schemas.microsoft.com/office/drawing/2010/slicer" name="mmm yy"/>
            </a:graphicData>
          </a:graphic>
        </xdr:graphicFrame>
      </mc:Choice>
      <mc:Fallback xmlns="">
        <xdr:sp macro="" textlink="">
          <xdr:nvSpPr>
            <xdr:cNvPr id="0" name=""/>
            <xdr:cNvSpPr>
              <a:spLocks noTextEdit="1"/>
            </xdr:cNvSpPr>
          </xdr:nvSpPr>
          <xdr:spPr>
            <a:xfrm>
              <a:off x="400230" y="6120527"/>
              <a:ext cx="2098963" cy="1501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460964</xdr:colOff>
      <xdr:row>36</xdr:row>
      <xdr:rowOff>84666</xdr:rowOff>
    </xdr:from>
    <xdr:to>
      <xdr:col>13</xdr:col>
      <xdr:colOff>583260</xdr:colOff>
      <xdr:row>42</xdr:row>
      <xdr:rowOff>28221</xdr:rowOff>
    </xdr:to>
    <xdr:pic>
      <xdr:nvPicPr>
        <xdr:cNvPr id="6" name="Picture 5">
          <a:extLst>
            <a:ext uri="{FF2B5EF4-FFF2-40B4-BE49-F238E27FC236}">
              <a16:creationId xmlns:a16="http://schemas.microsoft.com/office/drawing/2014/main" id="{2F938747-ED06-F0FB-C79C-288C852D455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964297" y="6519333"/>
          <a:ext cx="2568222" cy="1015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1767592589" backgroundQuery="1" createdVersion="8" refreshedVersion="8" minRefreshableVersion="3" recordCount="0" supportSubquery="1" supportAdvancedDrill="1" xr:uid="{B554E75F-9B72-43C9-9C52-CB4B4F61E7C2}">
  <cacheSource type="external" connectionId="6"/>
  <cacheFields count="1">
    <cacheField name="[Measures].[Revenue Loss]" caption="Revenue Loss" numFmtId="0" hierarchy="59"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oneField="1">
      <fieldsUsage count="1">
        <fieldUsage x="0"/>
      </fieldsUsage>
    </cacheHierarchy>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97800926" backgroundQuery="1" createdVersion="8" refreshedVersion="8" minRefreshableVersion="3" recordCount="0" supportSubquery="1" supportAdvancedDrill="1" xr:uid="{F236136A-1F4C-4E41-9423-D3ACF2A4B41A}">
  <cacheSource type="external" connectionId="6"/>
  <cacheFields count="1">
    <cacheField name="[Measures].[Surge Revenue Upside Display]" caption="Surge Revenue Upside Display" numFmtId="0" hierarchy="70"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oneField="1">
      <fieldsUsage count="1">
        <fieldUsage x="0"/>
      </fieldsUsage>
    </cacheHierarchy>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34953707" backgroundQuery="1" createdVersion="8" refreshedVersion="8" minRefreshableVersion="3" recordCount="0" supportSubquery="1" supportAdvancedDrill="1" xr:uid="{0BF61FDD-F644-416F-809E-177038B79DEA}">
  <cacheSource type="external" connectionId="6"/>
  <cacheFields count="2">
    <cacheField name="[dim_hotels].[category].[category]" caption="category" numFmtId="0" hierarchy="6" level="1">
      <sharedItems count="2">
        <s v="Business"/>
        <s v="Luxury"/>
      </sharedItems>
      <extLst>
        <ext xmlns:x15="http://schemas.microsoft.com/office/spreadsheetml/2010/11/main" uri="{4F2E5C28-24EA-4eb8-9CBF-B6C8F9C3D259}">
          <x15:cachedUniqueNames>
            <x15:cachedUniqueName index="0" name="[dim_hotels].[category].&amp;[Business]"/>
            <x15:cachedUniqueName index="1" name="[dim_hotels].[category].&amp;[Luxury]"/>
          </x15:cachedUniqueNames>
        </ext>
      </extLst>
    </cacheField>
    <cacheField name="[Measures].[Total Revenue Realized]" caption="Total Revenue Realized" numFmtId="0" hierarchy="37"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0"/>
      </fieldsUsage>
    </cacheHierarchy>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oneField="1">
      <fieldsUsage count="1">
        <fieldUsage x="1"/>
      </fieldsUsage>
    </cacheHierarchy>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45486114" backgroundQuery="1" createdVersion="8" refreshedVersion="8" minRefreshableVersion="3" recordCount="0" supportSubquery="1" supportAdvancedDrill="1" xr:uid="{192C9A1C-224B-4D51-8A1F-0EDCC070EFAB}">
  <cacheSource type="external" connectionId="6"/>
  <cacheFields count="1">
    <cacheField name="[Measures].[ADR]" caption="ADR" numFmtId="0" hierarchy="43"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oneField="1">
      <fieldsUsage count="1">
        <fieldUsage x="0"/>
      </fieldsUsage>
    </cacheHierarchy>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39004633" backgroundQuery="1" createdVersion="8" refreshedVersion="8" minRefreshableVersion="3" recordCount="0" supportSubquery="1" supportAdvancedDrill="1" xr:uid="{B03255CF-61CB-4F3E-A845-313A1D24A010}">
  <cacheSource type="external" connectionId="6"/>
  <cacheFields count="3">
    <cacheField name="[dim_date].[day_type].[day_type]" caption="day_type" numFmtId="0" hierarchy="3" level="1">
      <sharedItems count="2">
        <s v="weekeday"/>
        <s v="weekend"/>
      </sharedItems>
      <extLst>
        <ext xmlns:x15="http://schemas.microsoft.com/office/spreadsheetml/2010/11/main" uri="{4F2E5C28-24EA-4eb8-9CBF-B6C8F9C3D259}">
          <x15:cachedUniqueNames>
            <x15:cachedUniqueName index="0" name="[dim_date].[day_type].&amp;[weekeday]"/>
            <x15:cachedUniqueName index="1" name="[dim_date].[day_type].&amp;[weekend]"/>
          </x15:cachedUniqueNames>
        </ext>
      </extLst>
    </cacheField>
    <cacheField name="[Measures].[Occupancy %]" caption="Occupancy %" numFmtId="0" hierarchy="42" level="32767"/>
    <cacheField name="[Measures].[ADR]" caption="ADR" numFmtId="0" hierarchy="43"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oneField="1">
      <fieldsUsage count="1">
        <fieldUsage x="1"/>
      </fieldsUsage>
    </cacheHierarchy>
    <cacheHierarchy uniqueName="[Measures].[ADR]" caption="ADR" measure="1" displayFolder="" measureGroup="Fact_Booking" count="0" oneField="1">
      <fieldsUsage count="1">
        <fieldUsage x="2"/>
      </fieldsUsage>
    </cacheHierarchy>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44444444" backgroundQuery="1" createdVersion="8" refreshedVersion="8" minRefreshableVersion="3" recordCount="0" supportSubquery="1" supportAdvancedDrill="1" xr:uid="{040E21C8-5DAF-44A7-84CB-AFBB22C1E29D}">
  <cacheSource type="external" connectionId="6"/>
  <cacheFields count="3">
    <cacheField name="[dim_hotels].[city].[city]" caption="city" numFmtId="0" hierarchy="7" level="1">
      <sharedItems count="4">
        <s v="Bangalore"/>
        <s v="Delhi"/>
        <s v="Hyderabad"/>
        <s v="Mumbai"/>
      </sharedItems>
      <extLst>
        <ext xmlns:x15="http://schemas.microsoft.com/office/spreadsheetml/2010/11/main" uri="{4F2E5C28-24EA-4eb8-9CBF-B6C8F9C3D259}">
          <x15:cachedUniqueNames>
            <x15:cachedUniqueName index="0" name="[dim_hotels].[city].&amp;[Bangalore]"/>
            <x15:cachedUniqueName index="1" name="[dim_hotels].[city].&amp;[Delhi]"/>
            <x15:cachedUniqueName index="2" name="[dim_hotels].[city].&amp;[Hyderabad]"/>
            <x15:cachedUniqueName index="3" name="[dim_hotels].[city].&amp;[Mumbai]"/>
          </x15:cachedUniqueNames>
        </ext>
      </extLst>
    </cacheField>
    <cacheField name="[Measures].[Average Rating]" caption="Average Rating" numFmtId="0" hierarchy="52" level="32767"/>
    <cacheField name="[Measures].[ADR]" caption="ADR" numFmtId="0" hierarchy="43"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oneField="1">
      <fieldsUsage count="1">
        <fieldUsage x="2"/>
      </fieldsUsage>
    </cacheHierarchy>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oneField="1">
      <fieldsUsage count="1">
        <fieldUsage x="1"/>
      </fieldsUsage>
    </cacheHierarchy>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41666666" backgroundQuery="1" createdVersion="8" refreshedVersion="8" minRefreshableVersion="3" recordCount="0" supportSubquery="1" supportAdvancedDrill="1" xr:uid="{70149FB6-3EA0-4183-88F3-4B93207B22AE}">
  <cacheSource type="external" connectionId="6"/>
  <cacheFields count="3">
    <cacheField name="[dim_date].[week no].[week no]" caption="week no" numFmtId="0" hierarchy="2" level="1">
      <sharedItems count="14">
        <s v="W 19"/>
        <s v="W 20"/>
        <s v="W 21"/>
        <s v="W 22"/>
        <s v="W 23"/>
        <s v="W 24"/>
        <s v="W 25"/>
        <s v="W 26"/>
        <s v="W 27"/>
        <s v="W 28"/>
        <s v="W 29"/>
        <s v="W 30"/>
        <s v="W 31"/>
        <s v="W 32"/>
      </sharedItems>
      <extLst>
        <ext xmlns:x15="http://schemas.microsoft.com/office/spreadsheetml/2010/11/main" uri="{4F2E5C28-24EA-4eb8-9CBF-B6C8F9C3D259}">
          <x15:cachedUniqueNames>
            <x15:cachedUniqueName index="0" name="[dim_date].[week no].&amp;[W 19]"/>
            <x15:cachedUniqueName index="1" name="[dim_date].[week no].&amp;[W 20]"/>
            <x15:cachedUniqueName index="2" name="[dim_date].[week no].&amp;[W 21]"/>
            <x15:cachedUniqueName index="3" name="[dim_date].[week no].&amp;[W 22]"/>
            <x15:cachedUniqueName index="4" name="[dim_date].[week no].&amp;[W 23]"/>
            <x15:cachedUniqueName index="5" name="[dim_date].[week no].&amp;[W 24]"/>
            <x15:cachedUniqueName index="6" name="[dim_date].[week no].&amp;[W 25]"/>
            <x15:cachedUniqueName index="7" name="[dim_date].[week no].&amp;[W 26]"/>
            <x15:cachedUniqueName index="8" name="[dim_date].[week no].&amp;[W 27]"/>
            <x15:cachedUniqueName index="9" name="[dim_date].[week no].&amp;[W 28]"/>
            <x15:cachedUniqueName index="10" name="[dim_date].[week no].&amp;[W 29]"/>
            <x15:cachedUniqueName index="11" name="[dim_date].[week no].&amp;[W 30]"/>
            <x15:cachedUniqueName index="12" name="[dim_date].[week no].&amp;[W 31]"/>
            <x15:cachedUniqueName index="13" name="[dim_date].[week no].&amp;[W 32]"/>
          </x15:cachedUniqueNames>
        </ext>
      </extLst>
    </cacheField>
    <cacheField name="[Measures].[Total Capacity]" caption="Total Capacity" numFmtId="0" hierarchy="41" level="32767"/>
    <cacheField name="[Measures].[Occupancy %]" caption="Occupancy %" numFmtId="0" hierarchy="42"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oneField="1">
      <fieldsUsage count="1">
        <fieldUsage x="1"/>
      </fieldsUsage>
    </cacheHierarchy>
    <cacheHierarchy uniqueName="[Measures].[Occupancy %]" caption="Occupancy %" measure="1" displayFolder="" measureGroup="Fact_Booking" count="0" oneField="1">
      <fieldsUsage count="1">
        <fieldUsage x="2"/>
      </fieldsUsage>
    </cacheHierarchy>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32291667" backgroundQuery="1" createdVersion="8" refreshedVersion="8" minRefreshableVersion="3" recordCount="0" supportSubquery="1" supportAdvancedDrill="1" xr:uid="{36A750CD-064E-4DD8-9B25-3B95945309BF}">
  <cacheSource type="external" connectionId="6"/>
  <cacheFields count="4">
    <cacheField name="[Measures].[Total Revenue Generated]" caption="Total Revenue Generated" numFmtId="0" hierarchy="38" level="32767"/>
    <cacheField name="[Measures].[Revenue Loss]" caption="Revenue Loss" numFmtId="0" hierarchy="59" level="32767"/>
    <cacheField name="[Measures].[Total Revenue Realized]" caption="Total Revenue Realized" numFmtId="0" hierarchy="37" level="32767"/>
    <cacheField name="[Measures].[Fees Retained]" caption="Fees Retained" numFmtId="0" hierarchy="64"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oneField="1">
      <fieldsUsage count="1">
        <fieldUsage x="2"/>
      </fieldsUsage>
    </cacheHierarchy>
    <cacheHierarchy uniqueName="[Measures].[Total Revenue Generated]" caption="Total Revenue Generated" measure="1" displayFolder="" measureGroup="Fact_Booking" count="0" oneField="1">
      <fieldsUsage count="1">
        <fieldUsage x="0"/>
      </fieldsUsage>
    </cacheHierarchy>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oneField="1">
      <fieldsUsage count="1">
        <fieldUsage x="1"/>
      </fieldsUsage>
    </cacheHierarchy>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oneField="1">
      <fieldsUsage count="1">
        <fieldUsage x="3"/>
      </fieldsUsage>
    </cacheHierarchy>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42939813" backgroundQuery="1" createdVersion="8" refreshedVersion="8" minRefreshableVersion="3" recordCount="0" supportSubquery="1" supportAdvancedDrill="1" xr:uid="{4AA9774B-2E84-4B9F-88C5-C7F9160FB5A0}">
  <cacheSource type="external" connectionId="6"/>
  <cacheFields count="2">
    <cacheField name="[Fact_Booking].[booking_platform].[booking_platform]" caption="booking_platform" numFmtId="0" hierarchy="22" level="1">
      <sharedItems count="7">
        <s v="direct offline"/>
        <s v="direct online"/>
        <s v="journey"/>
        <s v="logtrip"/>
        <s v="makeyourtrip"/>
        <s v="others"/>
        <s v="tripster"/>
      </sharedItems>
      <extLst>
        <ext xmlns:x15="http://schemas.microsoft.com/office/spreadsheetml/2010/11/main" uri="{4F2E5C28-24EA-4eb8-9CBF-B6C8F9C3D259}">
          <x15:cachedUniqueNames>
            <x15:cachedUniqueName index="0" name="[Fact_Booking].[booking_platform].&amp;[direct offline]"/>
            <x15:cachedUniqueName index="1" name="[Fact_Booking].[booking_platform].&amp;[direct online]"/>
            <x15:cachedUniqueName index="2" name="[Fact_Booking].[booking_platform].&amp;[journey]"/>
            <x15:cachedUniqueName index="3" name="[Fact_Booking].[booking_platform].&amp;[logtrip]"/>
            <x15:cachedUniqueName index="4" name="[Fact_Booking].[booking_platform].&amp;[makeyourtrip]"/>
            <x15:cachedUniqueName index="5" name="[Fact_Booking].[booking_platform].&amp;[others]"/>
            <x15:cachedUniqueName index="6" name="[Fact_Booking].[booking_platform].&amp;[tripster]"/>
          </x15:cachedUniqueNames>
        </ext>
      </extLst>
    </cacheField>
    <cacheField name="[Measures].[Count of booking_id]" caption="Count of booking_id" numFmtId="0" hierarchy="80"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2" memberValueDatatype="130" unbalanced="0">
      <fieldsUsage count="2">
        <fieldUsage x="-1"/>
        <fieldUsage x="0"/>
      </fieldsUsage>
    </cacheHierarchy>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37847224" backgroundQuery="1" createdVersion="8" refreshedVersion="8" minRefreshableVersion="3" recordCount="0" supportSubquery="1" supportAdvancedDrill="1" xr:uid="{F0BA542D-A4E3-4742-9234-214B8AEE863B}">
  <cacheSource type="external" connectionId="6"/>
  <cacheFields count="3">
    <cacheField name="[Measures].[Occupancy %]" caption="Occupancy %" numFmtId="0" hierarchy="42" level="32767"/>
    <cacheField name="[dim_hotels].[property_id].[property_id]" caption="property_id" numFmtId="0" hierarchy="4" level="1">
      <sharedItems containsSemiMixedTypes="0" containsString="0" containsNumber="1" containsInteger="1" minValue="16558" maxValue="19563" count="25">
        <n v="16558"/>
        <n v="16559"/>
        <n v="16560"/>
        <n v="16561"/>
        <n v="16562"/>
        <n v="16563"/>
        <n v="17558"/>
        <n v="17559"/>
        <n v="17560"/>
        <n v="17561"/>
        <n v="17562"/>
        <n v="17563"/>
        <n v="17564"/>
        <n v="18558"/>
        <n v="18559"/>
        <n v="18560"/>
        <n v="18561"/>
        <n v="18562"/>
        <n v="18563"/>
        <n v="19558"/>
        <n v="19559"/>
        <n v="19560"/>
        <n v="19561"/>
        <n v="19562"/>
        <n v="19563"/>
      </sharedItems>
      <extLst>
        <ext xmlns:x15="http://schemas.microsoft.com/office/spreadsheetml/2010/11/main" uri="{4F2E5C28-24EA-4eb8-9CBF-B6C8F9C3D259}">
          <x15:cachedUniqueNames>
            <x15:cachedUniqueName index="0" name="[dim_hotels].[property_id].&amp;[16558]"/>
            <x15:cachedUniqueName index="1" name="[dim_hotels].[property_id].&amp;[16559]"/>
            <x15:cachedUniqueName index="2" name="[dim_hotels].[property_id].&amp;[16560]"/>
            <x15:cachedUniqueName index="3" name="[dim_hotels].[property_id].&amp;[16561]"/>
            <x15:cachedUniqueName index="4" name="[dim_hotels].[property_id].&amp;[16562]"/>
            <x15:cachedUniqueName index="5" name="[dim_hotels].[property_id].&amp;[16563]"/>
            <x15:cachedUniqueName index="6" name="[dim_hotels].[property_id].&amp;[17558]"/>
            <x15:cachedUniqueName index="7" name="[dim_hotels].[property_id].&amp;[17559]"/>
            <x15:cachedUniqueName index="8" name="[dim_hotels].[property_id].&amp;[17560]"/>
            <x15:cachedUniqueName index="9" name="[dim_hotels].[property_id].&amp;[17561]"/>
            <x15:cachedUniqueName index="10" name="[dim_hotels].[property_id].&amp;[17562]"/>
            <x15:cachedUniqueName index="11" name="[dim_hotels].[property_id].&amp;[17563]"/>
            <x15:cachedUniqueName index="12" name="[dim_hotels].[property_id].&amp;[17564]"/>
            <x15:cachedUniqueName index="13" name="[dim_hotels].[property_id].&amp;[18558]"/>
            <x15:cachedUniqueName index="14" name="[dim_hotels].[property_id].&amp;[18559]"/>
            <x15:cachedUniqueName index="15" name="[dim_hotels].[property_id].&amp;[18560]"/>
            <x15:cachedUniqueName index="16" name="[dim_hotels].[property_id].&amp;[18561]"/>
            <x15:cachedUniqueName index="17" name="[dim_hotels].[property_id].&amp;[18562]"/>
            <x15:cachedUniqueName index="18" name="[dim_hotels].[property_id].&amp;[18563]"/>
            <x15:cachedUniqueName index="19" name="[dim_hotels].[property_id].&amp;[19558]"/>
            <x15:cachedUniqueName index="20" name="[dim_hotels].[property_id].&amp;[19559]"/>
            <x15:cachedUniqueName index="21" name="[dim_hotels].[property_id].&amp;[19560]"/>
            <x15:cachedUniqueName index="22" name="[dim_hotels].[property_id].&amp;[19561]"/>
            <x15:cachedUniqueName index="23" name="[dim_hotels].[property_id].&amp;[19562]"/>
            <x15:cachedUniqueName index="24" name="[dim_hotels].[property_id].&amp;[19563]"/>
          </x15:cachedUniqueNames>
        </ext>
      </extLst>
    </cacheField>
    <cacheField name="[dim_hotels].[property_name].[property_name]" caption="property_name" numFmtId="0" hierarchy="5" level="1">
      <sharedItems count="7">
        <s v="Shodwe Grands"/>
        <s v="Shodwe Exotica"/>
        <s v="Shodwe City"/>
        <s v="Shodwe Blu"/>
        <s v="Shodwe Bay"/>
        <s v="Shodwe Palace"/>
        <s v="Shodwe Seasons"/>
      </sharedItems>
      <extLst>
        <ext xmlns:x15="http://schemas.microsoft.com/office/spreadsheetml/2010/11/main" uri="{4F2E5C28-24EA-4eb8-9CBF-B6C8F9C3D259}">
          <x15:cachedUniqueNames>
            <x15:cachedUniqueName index="0" name="[dim_hotels].[property_name].&amp;[Shodwe Grands]"/>
            <x15:cachedUniqueName index="1" name="[dim_hotels].[property_name].&amp;[Shodwe Exotica]"/>
            <x15:cachedUniqueName index="2" name="[dim_hotels].[property_name].&amp;[Shodwe City]"/>
            <x15:cachedUniqueName index="3" name="[dim_hotels].[property_name].&amp;[Shodwe Blu]"/>
            <x15:cachedUniqueName index="4" name="[dim_hotels].[property_name].&amp;[Shodwe Bay]"/>
            <x15:cachedUniqueName index="5" name="[dim_hotels].[property_name].&amp;[Shodwe Palace]"/>
            <x15:cachedUniqueName index="6" name="[dim_hotels].[property_name].&amp;[Shodwe Seasons]"/>
          </x15:cachedUniqueNames>
        </ext>
      </extLst>
    </cacheField>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fieldsUsage count="2">
        <fieldUsage x="-1"/>
        <fieldUsage x="1"/>
      </fieldsUsage>
    </cacheHierarchy>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oneField="1">
      <fieldsUsage count="1">
        <fieldUsage x="0"/>
      </fieldsUsage>
    </cacheHierarchy>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40162034" backgroundQuery="1" createdVersion="8" refreshedVersion="8" minRefreshableVersion="3" recordCount="0" supportSubquery="1" supportAdvancedDrill="1" xr:uid="{1B06CB52-2906-404E-9751-FB8B12E310E0}">
  <cacheSource type="external" connectionId="6"/>
  <cacheFields count="3">
    <cacheField name="[dim_hotels].[category].[category]" caption="category" numFmtId="0" hierarchy="6" level="1">
      <sharedItems count="2">
        <s v="Business"/>
        <s v="Luxury"/>
      </sharedItems>
      <extLst>
        <ext xmlns:x15="http://schemas.microsoft.com/office/spreadsheetml/2010/11/main" uri="{4F2E5C28-24EA-4eb8-9CBF-B6C8F9C3D259}">
          <x15:cachedUniqueNames>
            <x15:cachedUniqueName index="0" name="[dim_hotels].[category].&amp;[Business]"/>
            <x15:cachedUniqueName index="1" name="[dim_hotels].[category].&amp;[Luxury]"/>
          </x15:cachedUniqueNames>
        </ext>
      </extLst>
    </cacheField>
    <cacheField name="[Measures].[Count of property_name]" caption="Count of property_name" numFmtId="0" hierarchy="79" level="32767"/>
    <cacheField name="[Measures].[Total Revenue Realized]" caption="Total Revenue Realized" numFmtId="0" hierarchy="37"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0"/>
      </fieldsUsage>
    </cacheHierarchy>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oneField="1">
      <fieldsUsage count="1">
        <fieldUsage x="2"/>
      </fieldsUsage>
    </cacheHierarchy>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36458331" backgroundQuery="1" createdVersion="8" refreshedVersion="8" minRefreshableVersion="3" recordCount="0" supportSubquery="1" supportAdvancedDrill="1" xr:uid="{955CB686-9896-472F-85A1-2CFF7CCB3487}">
  <cacheSource type="external" connectionId="6"/>
  <cacheFields count="4">
    <cacheField name="[dim_hotels].[property_id].[property_id]" caption="property_id" numFmtId="0" hierarchy="4" level="1">
      <sharedItems containsSemiMixedTypes="0" containsString="0" containsNumber="1" containsInteger="1" minValue="16558" maxValue="19563" count="25">
        <n v="16558"/>
        <n v="16559"/>
        <n v="16560"/>
        <n v="16561"/>
        <n v="16562"/>
        <n v="16563"/>
        <n v="17558"/>
        <n v="17559"/>
        <n v="17560"/>
        <n v="17561"/>
        <n v="17562"/>
        <n v="17563"/>
        <n v="17564"/>
        <n v="18558"/>
        <n v="18559"/>
        <n v="18560"/>
        <n v="18561"/>
        <n v="18562"/>
        <n v="18563"/>
        <n v="19558"/>
        <n v="19559"/>
        <n v="19560"/>
        <n v="19561"/>
        <n v="19562"/>
        <n v="19563"/>
      </sharedItems>
      <extLst>
        <ext xmlns:x15="http://schemas.microsoft.com/office/spreadsheetml/2010/11/main" uri="{4F2E5C28-24EA-4eb8-9CBF-B6C8F9C3D259}">
          <x15:cachedUniqueNames>
            <x15:cachedUniqueName index="0" name="[dim_hotels].[property_id].&amp;[16558]"/>
            <x15:cachedUniqueName index="1" name="[dim_hotels].[property_id].&amp;[16559]"/>
            <x15:cachedUniqueName index="2" name="[dim_hotels].[property_id].&amp;[16560]"/>
            <x15:cachedUniqueName index="3" name="[dim_hotels].[property_id].&amp;[16561]"/>
            <x15:cachedUniqueName index="4" name="[dim_hotels].[property_id].&amp;[16562]"/>
            <x15:cachedUniqueName index="5" name="[dim_hotels].[property_id].&amp;[16563]"/>
            <x15:cachedUniqueName index="6" name="[dim_hotels].[property_id].&amp;[17558]"/>
            <x15:cachedUniqueName index="7" name="[dim_hotels].[property_id].&amp;[17559]"/>
            <x15:cachedUniqueName index="8" name="[dim_hotels].[property_id].&amp;[17560]"/>
            <x15:cachedUniqueName index="9" name="[dim_hotels].[property_id].&amp;[17561]"/>
            <x15:cachedUniqueName index="10" name="[dim_hotels].[property_id].&amp;[17562]"/>
            <x15:cachedUniqueName index="11" name="[dim_hotels].[property_id].&amp;[17563]"/>
            <x15:cachedUniqueName index="12" name="[dim_hotels].[property_id].&amp;[17564]"/>
            <x15:cachedUniqueName index="13" name="[dim_hotels].[property_id].&amp;[18558]"/>
            <x15:cachedUniqueName index="14" name="[dim_hotels].[property_id].&amp;[18559]"/>
            <x15:cachedUniqueName index="15" name="[dim_hotels].[property_id].&amp;[18560]"/>
            <x15:cachedUniqueName index="16" name="[dim_hotels].[property_id].&amp;[18561]"/>
            <x15:cachedUniqueName index="17" name="[dim_hotels].[property_id].&amp;[18562]"/>
            <x15:cachedUniqueName index="18" name="[dim_hotels].[property_id].&amp;[18563]"/>
            <x15:cachedUniqueName index="19" name="[dim_hotels].[property_id].&amp;[19558]"/>
            <x15:cachedUniqueName index="20" name="[dim_hotels].[property_id].&amp;[19559]"/>
            <x15:cachedUniqueName index="21" name="[dim_hotels].[property_id].&amp;[19560]"/>
            <x15:cachedUniqueName index="22" name="[dim_hotels].[property_id].&amp;[19561]"/>
            <x15:cachedUniqueName index="23" name="[dim_hotels].[property_id].&amp;[19562]"/>
            <x15:cachedUniqueName index="24" name="[dim_hotels].[property_id].&amp;[19563]"/>
          </x15:cachedUniqueNames>
        </ext>
      </extLst>
    </cacheField>
    <cacheField name="[Measures].[ADR]" caption="ADR" numFmtId="0" hierarchy="43" level="32767"/>
    <cacheField name="[Measures].[RevPAR]" caption="RevPAR" numFmtId="0" hierarchy="44" level="32767"/>
    <cacheField name="[Measures].[Occupancy %]" caption="Occupancy %" numFmtId="0" hierarchy="42"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fieldsUsage count="2">
        <fieldUsage x="-1"/>
        <fieldUsage x="0"/>
      </fieldsUsage>
    </cacheHierarchy>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oneField="1">
      <fieldsUsage count="1">
        <fieldUsage x="3"/>
      </fieldsUsage>
    </cacheHierarchy>
    <cacheHierarchy uniqueName="[Measures].[ADR]" caption="ADR" measure="1" displayFolder="" measureGroup="Fact_Booking" count="0" oneField="1">
      <fieldsUsage count="1">
        <fieldUsage x="1"/>
      </fieldsUsage>
    </cacheHierarchy>
    <cacheHierarchy uniqueName="[Measures].[RevPAR]" caption="RevPAR" measure="1" displayFolder="" measureGroup="Fact_Booking" count="0" oneField="1">
      <fieldsUsage count="1">
        <fieldUsage x="2"/>
      </fieldsUsage>
    </cacheHierarchy>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30787035" backgroundQuery="1" createdVersion="8" refreshedVersion="8" minRefreshableVersion="3" recordCount="0" supportSubquery="1" supportAdvancedDrill="1" xr:uid="{38C03F8B-FD91-475A-B25E-5F56AAA989DA}">
  <cacheSource type="external" connectionId="6"/>
  <cacheFields count="2">
    <cacheField name="[Fact_Booking].[booking_status].[booking_status]" caption="booking_status" numFmtId="0" hierarchy="24" level="1">
      <sharedItems count="3">
        <s v="Cancelled"/>
        <s v="Checked Out"/>
        <s v="No Show"/>
      </sharedItems>
      <extLst>
        <ext xmlns:x15="http://schemas.microsoft.com/office/spreadsheetml/2010/11/main" uri="{4F2E5C28-24EA-4eb8-9CBF-B6C8F9C3D259}">
          <x15:cachedUniqueNames>
            <x15:cachedUniqueName index="0" name="[Fact_Booking].[booking_status].&amp;[Cancelled]"/>
            <x15:cachedUniqueName index="1" name="[Fact_Booking].[booking_status].&amp;[Checked Out]"/>
            <x15:cachedUniqueName index="2" name="[Fact_Booking].[booking_status].&amp;[No Show]"/>
          </x15:cachedUniqueNames>
        </ext>
      </extLst>
    </cacheField>
    <cacheField name="[Measures].[Total Bookings]" caption="Total Bookings" numFmtId="0" hierarchy="39"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2" memberValueDatatype="130" unbalanced="0">
      <fieldsUsage count="2">
        <fieldUsage x="-1"/>
        <fieldUsage x="0"/>
      </fieldsUsage>
    </cacheHierarchy>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oneField="1">
      <fieldsUsage count="1">
        <fieldUsage x="1"/>
      </fieldsUsage>
    </cacheHierarchy>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46527776" backgroundQuery="1" createdVersion="8" refreshedVersion="8" minRefreshableVersion="3" recordCount="0" supportSubquery="1" supportAdvancedDrill="1" xr:uid="{5E39FB27-A0CC-40B2-8DB1-0450C5F174E6}">
  <cacheSource type="external" connectionId="6"/>
  <cacheFields count="1">
    <cacheField name="[Measures].[RevPAR]" caption="RevPAR" numFmtId="0" hierarchy="44"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oneField="1">
      <fieldsUsage count="1">
        <fieldUsage x="0"/>
      </fieldsUsage>
    </cacheHierarchy>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3551967592" backgroundQuery="1" createdVersion="8" refreshedVersion="8" minRefreshableVersion="3" recordCount="0" supportSubquery="1" supportAdvancedDrill="1" xr:uid="{552F5394-2AC7-4906-8BA7-D48FF824C80F}">
  <cacheSource type="external" connectionId="6"/>
  <cacheFields count="6">
    <cacheField name="[Measures].[Total Revenue Realized]" caption="Total Revenue Realized" numFmtId="0" hierarchy="37" level="32767"/>
    <cacheField name="[Measures].[Total Revenue Generated]" caption="Total Revenue Generated" numFmtId="0" hierarchy="38" level="32767"/>
    <cacheField name="[Measures].[Occupancy %]" caption="Occupancy %" numFmtId="0" hierarchy="42" level="32767"/>
    <cacheField name="[Measures].[ADR]" caption="ADR" numFmtId="0" hierarchy="43" level="32767"/>
    <cacheField name="[Measures].[RevPAR]" caption="RevPAR" numFmtId="0" hierarchy="44" level="32767"/>
    <cacheField name="[Measures].[Revenue Realisation Rate]" caption="Revenue Realisation Rate" numFmtId="0" hierarchy="51"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oneField="1">
      <fieldsUsage count="1">
        <fieldUsage x="0"/>
      </fieldsUsage>
    </cacheHierarchy>
    <cacheHierarchy uniqueName="[Measures].[Total Revenue Generated]" caption="Total Revenue Generated" measure="1" displayFolder="" measureGroup="Fact_Booking" count="0" oneField="1">
      <fieldsUsage count="1">
        <fieldUsage x="1"/>
      </fieldsUsage>
    </cacheHierarchy>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oneField="1">
      <fieldsUsage count="1">
        <fieldUsage x="2"/>
      </fieldsUsage>
    </cacheHierarchy>
    <cacheHierarchy uniqueName="[Measures].[ADR]" caption="ADR" measure="1" displayFolder="" measureGroup="Fact_Booking" count="0" oneField="1">
      <fieldsUsage count="1">
        <fieldUsage x="3"/>
      </fieldsUsage>
    </cacheHierarchy>
    <cacheHierarchy uniqueName="[Measures].[RevPAR]" caption="RevPAR" measure="1" displayFolder="" measureGroup="Fact_Booking" count="0" oneField="1">
      <fieldsUsage count="1">
        <fieldUsage x="4"/>
      </fieldsUsage>
    </cacheHierarchy>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oneField="1">
      <fieldsUsage count="1">
        <fieldUsage x="5"/>
      </fieldsUsage>
    </cacheHierarchy>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442219560187" backgroundQuery="1" createdVersion="8" refreshedVersion="8" minRefreshableVersion="3" recordCount="0" supportSubquery="1" supportAdvancedDrill="1" xr:uid="{44480236-E64A-4055-906A-D44973680CCA}">
  <cacheSource type="external" connectionId="6"/>
  <cacheFields count="4">
    <cacheField name="[dim_rooms].[room_class].[room_class]" caption="room_class" numFmtId="0" hierarchy="9" level="1">
      <sharedItems count="4">
        <s v="Elite"/>
        <s v="Premium"/>
        <s v="Presidential"/>
        <s v="Standard"/>
      </sharedItems>
      <extLst>
        <ext xmlns:x15="http://schemas.microsoft.com/office/spreadsheetml/2010/11/main" uri="{4F2E5C28-24EA-4eb8-9CBF-B6C8F9C3D259}">
          <x15:cachedUniqueNames>
            <x15:cachedUniqueName index="0" name="[dim_rooms].[room_class].&amp;[Elite]"/>
            <x15:cachedUniqueName index="1" name="[dim_rooms].[room_class].&amp;[Premium]"/>
            <x15:cachedUniqueName index="2" name="[dim_rooms].[room_class].&amp;[Presidential]"/>
            <x15:cachedUniqueName index="3" name="[dim_rooms].[room_class].&amp;[Standard]"/>
          </x15:cachedUniqueNames>
        </ext>
      </extLst>
    </cacheField>
    <cacheField name="[Measures].[Total Revenue Realized]" caption="Total Revenue Realized" numFmtId="0" hierarchy="37" level="32767"/>
    <cacheField name="[Measures].[Occupancy %]" caption="Occupancy %" numFmtId="0" hierarchy="42" level="32767"/>
    <cacheField name="[Measures].[ADR]" caption="ADR" numFmtId="0" hierarchy="43" level="32767"/>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oneField="1">
      <fieldsUsage count="1">
        <fieldUsage x="1"/>
      </fieldsUsage>
    </cacheHierarchy>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oneField="1">
      <fieldsUsage count="1">
        <fieldUsage x="2"/>
      </fieldsUsage>
    </cacheHierarchy>
    <cacheHierarchy uniqueName="[Measures].[ADR]" caption="ADR" measure="1" displayFolder="" measureGroup="Fact_Booking" count="0" oneField="1">
      <fieldsUsage count="1">
        <fieldUsage x="3"/>
      </fieldsUsage>
    </cacheHierarchy>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4808037037" backgroundQuery="1" createdVersion="8" refreshedVersion="8" minRefreshableVersion="3" recordCount="0" supportSubquery="1" supportAdvancedDrill="1" xr:uid="{756054E9-F6ED-4C88-8AF5-4721A900970F}">
  <cacheSource type="external" connectionId="6"/>
  <cacheFields count="4">
    <cacheField name="[dim_date].[week no].[week no]" caption="week no" numFmtId="0" hierarchy="2" level="1">
      <sharedItems count="14">
        <s v="W 19"/>
        <s v="W 20"/>
        <s v="W 21"/>
        <s v="W 22"/>
        <s v="W 23"/>
        <s v="W 24"/>
        <s v="W 25"/>
        <s v="W 26"/>
        <s v="W 27"/>
        <s v="W 28"/>
        <s v="W 29"/>
        <s v="W 30"/>
        <s v="W 31"/>
        <s v="W 32"/>
      </sharedItems>
      <extLst>
        <ext xmlns:x15="http://schemas.microsoft.com/office/spreadsheetml/2010/11/main" uri="{4F2E5C28-24EA-4eb8-9CBF-B6C8F9C3D259}">
          <x15:cachedUniqueNames>
            <x15:cachedUniqueName index="0" name="[dim_date].[week no].&amp;[W 19]"/>
            <x15:cachedUniqueName index="1" name="[dim_date].[week no].&amp;[W 20]"/>
            <x15:cachedUniqueName index="2" name="[dim_date].[week no].&amp;[W 21]"/>
            <x15:cachedUniqueName index="3" name="[dim_date].[week no].&amp;[W 22]"/>
            <x15:cachedUniqueName index="4" name="[dim_date].[week no].&amp;[W 23]"/>
            <x15:cachedUniqueName index="5" name="[dim_date].[week no].&amp;[W 24]"/>
            <x15:cachedUniqueName index="6" name="[dim_date].[week no].&amp;[W 25]"/>
            <x15:cachedUniqueName index="7" name="[dim_date].[week no].&amp;[W 26]"/>
            <x15:cachedUniqueName index="8" name="[dim_date].[week no].&amp;[W 27]"/>
            <x15:cachedUniqueName index="9" name="[dim_date].[week no].&amp;[W 28]"/>
            <x15:cachedUniqueName index="10" name="[dim_date].[week no].&amp;[W 29]"/>
            <x15:cachedUniqueName index="11" name="[dim_date].[week no].&amp;[W 30]"/>
            <x15:cachedUniqueName index="12" name="[dim_date].[week no].&amp;[W 31]"/>
            <x15:cachedUniqueName index="13" name="[dim_date].[week no].&amp;[W 32]"/>
          </x15:cachedUniqueNames>
        </ext>
      </extLst>
    </cacheField>
    <cacheField name="[Measures].[Total Revenue Generated]" caption="Total Revenue Generated" numFmtId="0" hierarchy="38" level="32767"/>
    <cacheField name="[Measures].[Total Revenue Realized]" caption="Total Revenue Realized" numFmtId="0" hierarchy="37" level="32767"/>
    <cacheField name="[dim_date].[mmm yy].[mmm yy]" caption="mmm yy" numFmtId="0" hierarchy="1" level="1">
      <sharedItems containsSemiMixedTypes="0" containsNonDate="0" containsString="0"/>
    </cacheField>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2" memberValueDatatype="7" unbalanced="0">
      <fieldsUsage count="2">
        <fieldUsage x="-1"/>
        <fieldUsage x="3"/>
      </fieldsUsage>
    </cacheHierarchy>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oneField="1">
      <fieldsUsage count="1">
        <fieldUsage x="2"/>
      </fieldsUsage>
    </cacheHierarchy>
    <cacheHierarchy uniqueName="[Measures].[Total Revenue Generated]" caption="Total Revenue Generated" measure="1" displayFolder="" measureGroup="Fact_Booking" count="0" oneField="1">
      <fieldsUsage count="1">
        <fieldUsage x="1"/>
      </fieldsUsage>
    </cacheHierarchy>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480804050923" backgroundQuery="1" createdVersion="8" refreshedVersion="8" minRefreshableVersion="3" recordCount="0" supportSubquery="1" supportAdvancedDrill="1" xr:uid="{B84709B2-D93C-48E7-A8DB-58FA82D92AAD}">
  <cacheSource type="external" connectionId="6"/>
  <cacheFields count="4">
    <cacheField name="[dim_hotels].[city].[city]" caption="city" numFmtId="0" hierarchy="7" level="1">
      <sharedItems count="4">
        <s v="Bangalore"/>
        <s v="Delhi"/>
        <s v="Hyderabad"/>
        <s v="Mumbai"/>
      </sharedItems>
      <extLst>
        <ext xmlns:x15="http://schemas.microsoft.com/office/spreadsheetml/2010/11/main" uri="{4F2E5C28-24EA-4eb8-9CBF-B6C8F9C3D259}">
          <x15:cachedUniqueNames>
            <x15:cachedUniqueName index="0" name="[dim_hotels].[city].&amp;[Bangalore]"/>
            <x15:cachedUniqueName index="1" name="[dim_hotels].[city].&amp;[Delhi]"/>
            <x15:cachedUniqueName index="2" name="[dim_hotels].[city].&amp;[Hyderabad]"/>
            <x15:cachedUniqueName index="3" name="[dim_hotels].[city].&amp;[Mumbai]"/>
          </x15:cachedUniqueNames>
        </ext>
      </extLst>
    </cacheField>
    <cacheField name="[Measures].[Total Revenue Realized]" caption="Total Revenue Realized" numFmtId="0" hierarchy="37" level="32767"/>
    <cacheField name="[Measures].[City Revenue Share %]" caption="City Revenue Share %" numFmtId="0" hierarchy="63" level="32767"/>
    <cacheField name="[dim_date].[mmm yy].[mmm yy]" caption="mmm yy" numFmtId="0" hierarchy="1" level="1">
      <sharedItems containsSemiMixedTypes="0" containsNonDate="0" containsString="0"/>
    </cacheField>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2" memberValueDatatype="7" unbalanced="0">
      <fieldsUsage count="2">
        <fieldUsage x="-1"/>
        <fieldUsage x="3"/>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oneField="1">
      <fieldsUsage count="1">
        <fieldUsage x="1"/>
      </fieldsUsage>
    </cacheHierarchy>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oneField="1">
      <fieldsUsage count="1">
        <fieldUsage x="2"/>
      </fieldsUsage>
    </cacheHierarchy>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480804398147" backgroundQuery="1" createdVersion="8" refreshedVersion="8" minRefreshableVersion="3" recordCount="0" supportSubquery="1" supportAdvancedDrill="1" xr:uid="{DB5338F3-089C-4A35-B15C-92BE91419FAB}">
  <cacheSource type="external" connectionId="6"/>
  <cacheFields count="3">
    <cacheField name="[Measures].[Total Revenue Realized]" caption="Total Revenue Realized" numFmtId="0" hierarchy="37" level="32767"/>
    <cacheField name="[dim_rooms].[room_class].[room_class]" caption="room_class" numFmtId="0" hierarchy="9" level="1">
      <sharedItems count="4">
        <s v="Elite"/>
        <s v="Premium"/>
        <s v="Presidential"/>
        <s v="Standard"/>
      </sharedItems>
      <extLst>
        <ext xmlns:x15="http://schemas.microsoft.com/office/spreadsheetml/2010/11/main" uri="{4F2E5C28-24EA-4eb8-9CBF-B6C8F9C3D259}">
          <x15:cachedUniqueNames>
            <x15:cachedUniqueName index="0" name="[dim_rooms].[room_class].&amp;[Elite]"/>
            <x15:cachedUniqueName index="1" name="[dim_rooms].[room_class].&amp;[Premium]"/>
            <x15:cachedUniqueName index="2" name="[dim_rooms].[room_class].&amp;[Presidential]"/>
            <x15:cachedUniqueName index="3" name="[dim_rooms].[room_class].&amp;[Standard]"/>
          </x15:cachedUniqueNames>
        </ext>
      </extLst>
    </cacheField>
    <cacheField name="[dim_date].[mmm yy].[mmm yy]" caption="mmm yy" numFmtId="0" hierarchy="1" level="1">
      <sharedItems containsSemiMixedTypes="0" containsNonDate="0" containsString="0"/>
    </cacheField>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2" memberValueDatatype="7" unbalanced="0">
      <fieldsUsage count="2">
        <fieldUsage x="-1"/>
        <fieldUsage x="2"/>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oneField="1">
      <fieldsUsage count="1">
        <fieldUsage x="0"/>
      </fieldsUsage>
    </cacheHierarchy>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48080474537" backgroundQuery="1" createdVersion="8" refreshedVersion="8" minRefreshableVersion="3" recordCount="0" supportSubquery="1" supportAdvancedDrill="1" xr:uid="{562AE00A-3B54-485C-B31D-3182AA6D5DA9}">
  <cacheSource type="external" connectionId="6"/>
  <cacheFields count="3">
    <cacheField name="[Fact_Booking].[booking_platform].[booking_platform]" caption="booking_platform" numFmtId="0" hierarchy="22" level="1">
      <sharedItems count="7">
        <s v="direct offline"/>
        <s v="direct online"/>
        <s v="journey"/>
        <s v="logtrip"/>
        <s v="makeyourtrip"/>
        <s v="others"/>
        <s v="tripster"/>
      </sharedItems>
      <extLst>
        <ext xmlns:x15="http://schemas.microsoft.com/office/spreadsheetml/2010/11/main" uri="{4F2E5C28-24EA-4eb8-9CBF-B6C8F9C3D259}">
          <x15:cachedUniqueNames>
            <x15:cachedUniqueName index="0" name="[Fact_Booking].[booking_platform].&amp;[direct offline]"/>
            <x15:cachedUniqueName index="1" name="[Fact_Booking].[booking_platform].&amp;[direct online]"/>
            <x15:cachedUniqueName index="2" name="[Fact_Booking].[booking_platform].&amp;[journey]"/>
            <x15:cachedUniqueName index="3" name="[Fact_Booking].[booking_platform].&amp;[logtrip]"/>
            <x15:cachedUniqueName index="4" name="[Fact_Booking].[booking_platform].&amp;[makeyourtrip]"/>
            <x15:cachedUniqueName index="5" name="[Fact_Booking].[booking_platform].&amp;[others]"/>
            <x15:cachedUniqueName index="6" name="[Fact_Booking].[booking_platform].&amp;[tripster]"/>
          </x15:cachedUniqueNames>
        </ext>
      </extLst>
    </cacheField>
    <cacheField name="[Measures].[Total Bookings]" caption="Total Bookings" numFmtId="0" hierarchy="39" level="32767"/>
    <cacheField name="[dim_date].[mmm yy].[mmm yy]" caption="mmm yy" numFmtId="0" hierarchy="1" level="1">
      <sharedItems containsSemiMixedTypes="0" containsNonDate="0" containsString="0"/>
    </cacheField>
  </cacheFields>
  <cacheHierarchies count="83">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2" memberValueDatatype="7" unbalanced="0">
      <fieldsUsage count="2">
        <fieldUsage x="-1"/>
        <fieldUsage x="2"/>
      </fieldsUsage>
    </cacheHierarchy>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2" memberValueDatatype="130" unbalanced="0">
      <fieldsUsage count="2">
        <fieldUsage x="-1"/>
        <fieldUsage x="0"/>
      </fieldsUsage>
    </cacheHierarchy>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oneField="1">
      <fieldsUsage count="1">
        <fieldUsage x="1"/>
      </fieldsUsage>
    </cacheHierarchy>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y uniqueName="[Measures].[Count of category]" caption="Count of category" measure="1" displayFolder="" measureGroup="dim_hotels" count="0" hidden="1">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hidden="1">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hidden="1">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hidden="1">
      <extLst>
        <ext xmlns:x15="http://schemas.microsoft.com/office/spreadsheetml/2010/11/main" uri="{B97F6D7D-B522-45F9-BDA1-12C45D357490}">
          <x15:cacheHierarchy aggregatedColumn="15"/>
        </ext>
      </extLst>
    </cacheHierarchy>
    <cacheHierarchy uniqueName="[Measures].[Sum of revenue_generated]" caption="Sum of revenue_generated" measure="1" displayFolder="" measureGroup="Fact_Booking" count="0" hidden="1">
      <extLst>
        <ext xmlns:x15="http://schemas.microsoft.com/office/spreadsheetml/2010/11/main" uri="{B97F6D7D-B522-45F9-BDA1-12C45D357490}">
          <x15:cacheHierarchy aggregatedColumn="25"/>
        </ext>
      </extLst>
    </cacheHierarchy>
    <cacheHierarchy uniqueName="[Measures].[Sum of revenue_realized]" caption="Sum of revenue_realized" measure="1" displayFolder="" measureGroup="Fact_Booking" count="0" hidden="1">
      <extLst>
        <ext xmlns:x15="http://schemas.microsoft.com/office/spreadsheetml/2010/11/main" uri="{B97F6D7D-B522-45F9-BDA1-12C45D357490}">
          <x15:cacheHierarchy aggregatedColumn="2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 uniqueName="[Fact_Booking]" caption="Fact_Booking"/>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 caption="Fact_Booking"/>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 Deshmukh" refreshedDate="46277.380547685185" backgroundQuery="1" createdVersion="3" refreshedVersion="8" minRefreshableVersion="3" recordCount="0" supportSubquery="1" supportAdvancedDrill="1" xr:uid="{304F41FC-1B3F-4A30-88E9-B774B9C16581}">
  <cacheSource type="external" connectionId="6">
    <extLst>
      <ext xmlns:x14="http://schemas.microsoft.com/office/spreadsheetml/2009/9/main" uri="{F057638F-6D5F-4e77-A914-E7F072B9BCA8}">
        <x14:sourceConnection name="ThisWorkbookDataModel"/>
      </ext>
    </extLst>
  </cacheSource>
  <cacheFields count="0"/>
  <cacheHierarchies count="8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booking_id]" caption="booking_id" attribute="1" defaultMemberUniqueName="[Fact_Booking].[booking_id].[All]" allUniqueName="[Fact_Booking].[booking_id].[All]" dimensionUniqueName="[Fact_Booking]" displayFolder="" count="0" memberValueDatatype="130" unbalanced="0"/>
    <cacheHierarchy uniqueName="[Fact_Booking].[property_id]" caption="property_id" attribute="1" defaultMemberUniqueName="[Fact_Booking].[property_id].[All]" allUniqueName="[Fact_Booking].[property_id].[All]" dimensionUniqueName="[Fact_Booking]" displayFolder="" count="0" memberValueDatatype="20" unbalanced="0"/>
    <cacheHierarchy uniqueName="[Fact_Booking].[booking_date]" caption="booking_date" attribute="1" time="1" defaultMemberUniqueName="[Fact_Booking].[booking_date].[All]" allUniqueName="[Fact_Booking].[booking_date].[All]" dimensionUniqueName="[Fact_Booking]" displayFolder="" count="0" memberValueDatatype="7" unbalanced="0"/>
    <cacheHierarchy uniqueName="[Fact_Booking].[check_in_date]" caption="check_in_date" attribute="1" time="1" defaultMemberUniqueName="[Fact_Booking].[check_in_date].[All]" allUniqueName="[Fact_Booking].[check_in_date].[All]" dimensionUniqueName="[Fact_Booking]" displayFolder="" count="0" memberValueDatatype="7" unbalanced="0"/>
    <cacheHierarchy uniqueName="[Fact_Booking].[checkout_date]" caption="checkout_date" attribute="1" time="1" defaultMemberUniqueName="[Fact_Booking].[checkout_date].[All]" allUniqueName="[Fact_Booking].[checkout_date].[All]" dimensionUniqueName="[Fact_Booking]" displayFolder="" count="0" memberValueDatatype="7" unbalanced="0"/>
    <cacheHierarchy uniqueName="[Fact_Booking].[no_guests]" caption="no_guests" attribute="1" defaultMemberUniqueName="[Fact_Booking].[no_guests].[All]" allUniqueName="[Fact_Booking].[no_guests].[All]" dimensionUniqueName="[Fact_Booking]" displayFolder="" count="0" memberValueDatatype="20" unbalanced="0"/>
    <cacheHierarchy uniqueName="[Fact_Booking].[room_category]" caption="room_category" attribute="1" defaultMemberUniqueName="[Fact_Booking].[room_category].[All]" allUniqueName="[Fact_Booking].[room_category].[All]" dimensionUniqueName="[Fact_Booking]" displayFolder="" count="0" memberValueDatatype="130" unbalanced="0"/>
    <cacheHierarchy uniqueName="[Fact_Booking].[booking_platform]" caption="booking_platform" attribute="1" defaultMemberUniqueName="[Fact_Booking].[booking_platform].[All]" allUniqueName="[Fact_Booking].[booking_platform].[All]" dimensionUniqueName="[Fact_Booking]" displayFolder="" count="0" memberValueDatatype="130" unbalanced="0"/>
    <cacheHierarchy uniqueName="[Fact_Booking].[ratings_given]" caption="ratings_given" attribute="1" defaultMemberUniqueName="[Fact_Booking].[ratings_given].[All]" allUniqueName="[Fact_Booking].[ratings_given].[All]" dimensionUniqueName="[Fact_Booking]" displayFolder="" count="0" memberValueDatatype="20" unbalanced="0"/>
    <cacheHierarchy uniqueName="[Fact_Booking].[booking_status]" caption="booking_status" attribute="1" defaultMemberUniqueName="[Fact_Booking].[booking_status].[All]" allUniqueName="[Fact_Booking].[booking_status].[All]" dimensionUniqueName="[Fact_Booking]" displayFolder="" count="0" memberValueDatatype="130" unbalanced="0"/>
    <cacheHierarchy uniqueName="[Fact_Booking].[revenue_generated]" caption="revenue_generated" attribute="1" defaultMemberUniqueName="[Fact_Booking].[revenue_generated].[All]" allUniqueName="[Fact_Booking].[revenue_generated].[All]" dimensionUniqueName="[Fact_Booking]" displayFolder="" count="0" memberValueDatatype="20" unbalanced="0"/>
    <cacheHierarchy uniqueName="[Fact_Booking].[revenue_realized]" caption="revenue_realized" attribute="1" defaultMemberUniqueName="[Fact_Booking].[revenue_realized].[All]" allUniqueName="[Fact_Booking].[revenue_realized].[All]" dimensionUniqueName="[Fact_Booking]" displayFolder="" count="0" memberValueDatatype="20" unbalanced="0"/>
    <cacheHierarchy uniqueName="[Fact_Booking].[customer_id]" caption="customer_id" attribute="1" defaultMemberUniqueName="[Fact_Booking].[customer_id].[All]" allUniqueName="[Fact_Booking].[customer_id].[All]" dimensionUniqueName="[Fact_Booking]" displayFolder="" count="0" memberValueDatatype="20" unbalanced="0"/>
    <cacheHierarchy uniqueName="[Fact_Booking].[payment_method]" caption="payment_method" attribute="1" defaultMemberUniqueName="[Fact_Booking].[payment_method].[All]" allUniqueName="[Fact_Booking].[payment_method].[All]" dimensionUniqueName="[Fact_Booking]" displayFolder="" count="0" memberValueDatatype="130" unbalanced="0"/>
    <cacheHierarchy uniqueName="[Fact_Booking].[stay_duration]" caption="stay_duration" attribute="1" defaultMemberUniqueName="[Fact_Booking].[stay_duration].[All]" allUniqueName="[Fact_Booking].[stay_duration].[All]" dimensionUniqueName="[Fact_Booking]" displayFolder="" count="0" memberValueDatatype="20" unbalanced="0"/>
    <cacheHierarchy uniqueName="[Fact_Booking].[cancellation_reason]" caption="cancellation_reason" attribute="1" defaultMemberUniqueName="[Fact_Booking].[cancellation_reason].[All]" allUniqueName="[Fact_Booking].[cancellation_reason].[All]" dimensionUniqueName="[Fact_Booking]" displayFolder="" count="0" memberValueDatatype="130" unbalanced="0"/>
    <cacheHierarchy uniqueName="[Fact_Booking].[is_loyalty_member]" caption="is_loyalty_member" attribute="1" defaultMemberUniqueName="[Fact_Booking].[is_loyalty_member].[All]" allUniqueName="[Fact_Booking].[is_loyalty_member].[All]" dimensionUniqueName="[Fact_Booking]" displayFolder="" count="0" memberValueDatatype="11" unbalanced="0"/>
    <cacheHierarchy uniqueName="[Fact_Booking].[country]" caption="country" attribute="1" defaultMemberUniqueName="[Fact_Booking].[country].[All]" allUniqueName="[Fact_Booking].[country].[All]" dimensionUniqueName="[Fact_Booking]" displayFolder="" count="0" memberValueDatatype="130" unbalanced="0"/>
    <cacheHierarchy uniqueName="[Fact_Booking].[customer_age]" caption="customer_age" attribute="1" defaultMemberUniqueName="[Fact_Booking].[customer_age].[All]" allUniqueName="[Fact_Booking].[customer_age].[All]" dimensionUniqueName="[Fact_Booking]" displayFolder="" count="0" memberValueDatatype="20" unbalanced="0"/>
    <cacheHierarchy uniqueName="[Fact_Booking].[special_requests]" caption="special_requests" attribute="1" defaultMemberUniqueName="[Fact_Booking].[special_requests].[All]" allUniqueName="[Fact_Booking].[special_requests].[All]" dimensionUniqueName="[Fact_Booking]" displayFolder="" count="0" memberValueDatatype="130" unbalanced="0"/>
    <cacheHierarchy uniqueName="[Fact_Booking].[discount_applied]" caption="discount_applied" attribute="1" defaultMemberUniqueName="[Fact_Booking].[discount_applied].[All]" allUniqueName="[Fact_Booking].[discount_applied].[All]" dimensionUniqueName="[Fact_Booking]" displayFolder="" count="0" memberValueDatatype="5" unbalanced="0"/>
    <cacheHierarchy uniqueName="[Fact_Booking].[booking_channel]" caption="booking_channel" attribute="1" defaultMemberUniqueName="[Fact_Booking].[booking_channel].[All]" allUniqueName="[Fact_Booking].[booking_channel].[All]" dimensionUniqueName="[Fact_Booking]" displayFolder="" count="0" memberValueDatatype="130" unbalanced="0"/>
    <cacheHierarchy uniqueName="[Measures].[Count of category]" caption="Count of category" measure="1" displayFolder="" measureGroup="dim_hotels" count="0">
      <extLst>
        <ext xmlns:x15="http://schemas.microsoft.com/office/spreadsheetml/2010/11/main" uri="{B97F6D7D-B522-45F9-BDA1-12C45D357490}">
          <x15:cacheHierarchy aggregatedColumn="6"/>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4"/>
        </ext>
      </extLst>
    </cacheHierarchy>
    <cacheHierarchy uniqueName="[Measures].[Count of property_name]" caption="Count of property_name" measure="1" displayFolder="" measureGroup="dim_hotels" count="0">
      <extLst>
        <ext xmlns:x15="http://schemas.microsoft.com/office/spreadsheetml/2010/11/main" uri="{B97F6D7D-B522-45F9-BDA1-12C45D357490}">
          <x15:cacheHierarchy aggregatedColumn="5"/>
        </ext>
      </extLst>
    </cacheHierarchy>
    <cacheHierarchy uniqueName="[Measures].[Count of booking_id]" caption="Count of booking_id" measure="1" displayFolder="" measureGroup="Fact_Booking" count="0">
      <extLst>
        <ext xmlns:x15="http://schemas.microsoft.com/office/spreadsheetml/2010/11/main" uri="{B97F6D7D-B522-45F9-BDA1-12C45D357490}">
          <x15:cacheHierarchy aggregatedColumn="15"/>
        </ext>
      </extLst>
    </cacheHierarchy>
    <cacheHierarchy uniqueName="[Measures].[Total Revenue Realized]" caption="Total Revenue Realized" measure="1" displayFolder="" measureGroup="Fact_Booking" count="0"/>
    <cacheHierarchy uniqueName="[Measures].[Total Revenue Generated]" caption="Total Revenue Generated" measure="1" displayFolder="" measureGroup="Fact_Booking" count="0"/>
    <cacheHierarchy uniqueName="[Measures].[Total Bookings]" caption="Total Bookings" measure="1" displayFolder="" measureGroup="Fact_Booking" count="0"/>
    <cacheHierarchy uniqueName="[Measures].[Successful Bookings]" caption="Successful Bookings" measure="1" displayFolder="" measureGroup="Fact_Booking" count="0"/>
    <cacheHierarchy uniqueName="[Measures].[Total Capacity]" caption="Total Capacity" measure="1" displayFolder="" measureGroup="Fact_Booking" count="0"/>
    <cacheHierarchy uniqueName="[Measures].[Occupancy %]" caption="Occupancy %" measure="1" displayFolder="" measureGroup="Fact_Booking" count="0"/>
    <cacheHierarchy uniqueName="[Measures].[ADR]" caption="ADR" measure="1" displayFolder="" measureGroup="Fact_Booking" count="0"/>
    <cacheHierarchy uniqueName="[Measures].[RevPAR]" caption="RevPAR" measure="1" displayFolder="" measureGroup="Fact_Booking" count="0"/>
    <cacheHierarchy uniqueName="[Measures].[Checked Out Bookings]" caption="Checked Out Bookings" measure="1" displayFolder="" measureGroup="Fact_Booking" count="0"/>
    <cacheHierarchy uniqueName="[Measures].[Cancelled Bookings]" caption="Cancelled Bookings" measure="1" displayFolder="" measureGroup="Fact_Booking" count="0"/>
    <cacheHierarchy uniqueName="[Measures].[No Show Bookings]" caption="No Show Bookings" measure="1" displayFolder="" measureGroup="Fact_Booking" count="0"/>
    <cacheHierarchy uniqueName="[Measures].[Checked Out Rate]" caption="Checked Out Rate" measure="1" displayFolder="" measureGroup="Fact_Booking" count="0"/>
    <cacheHierarchy uniqueName="[Measures].[Cancellation %]" caption="Cancellation %" measure="1" displayFolder="" measureGroup="Fact_Booking" count="0"/>
    <cacheHierarchy uniqueName="[Measures].[No Show %]" caption="No Show %" measure="1" displayFolder="" measureGroup="Fact_Booking" count="0"/>
    <cacheHierarchy uniqueName="[Measures].[Revenue Realisation Rate]" caption="Revenue Realisation Rate" measure="1" displayFolder="" measureGroup="Fact_Booking" count="0"/>
    <cacheHierarchy uniqueName="[Measures].[Average Rating]" caption="Average Rating" measure="1" displayFolder="" measureGroup="Fact_Booking" count="0"/>
    <cacheHierarchy uniqueName="[Measures].[Average Guests]" caption="Average Guests" measure="1" displayFolder="" measureGroup="Fact_Booking" count="0"/>
    <cacheHierarchy uniqueName="[Measures].[Average Stay Duration]" caption="Average Stay Duration" measure="1" displayFolder="" measureGroup="Fact_Booking" count="0"/>
    <cacheHierarchy uniqueName="[Measures].[Average Discount]" caption="Average Discount" measure="1" displayFolder="" measureGroup="Fact_Booking" count="0"/>
    <cacheHierarchy uniqueName="[Measures].[Total Guests]" caption="Total Guests" measure="1" displayFolder="" measureGroup="Fact_Booking" count="0"/>
    <cacheHierarchy uniqueName="[Measures].[Total Special Requests]" caption="Total Special Requests" measure="1" displayFolder="" measureGroup="Fact_Booking" count="0"/>
    <cacheHierarchy uniqueName="[Measures].[Loyalty Bookings]" caption="Loyalty Bookings" measure="1" displayFolder="" measureGroup="Fact_Booking" count="0"/>
    <cacheHierarchy uniqueName="[Measures].[Revenue Loss]" caption="Revenue Loss" measure="1" displayFolder="" measureGroup="Fact_Booking" count="0"/>
    <cacheHierarchy uniqueName="[Measures].[Average Revenue Per Booking]" caption="Average Revenue Per Booking" measure="1" displayFolder="" measureGroup="Fact_Booking" count="0"/>
    <cacheHierarchy uniqueName="[Measures].[Capacity Utilization]" caption="Capacity Utilization" measure="1" displayFolder="" measureGroup="Fact_Booking" count="0"/>
    <cacheHierarchy uniqueName="[Measures].[Revenue Per Guest]" caption="Revenue Per Guest" measure="1" displayFolder="" measureGroup="Fact_Booking" count="0"/>
    <cacheHierarchy uniqueName="[Measures].[City Revenue Share %]" caption="City Revenue Share %" measure="1" displayFolder="" measureGroup="Fact_Booking" count="0"/>
    <cacheHierarchy uniqueName="[Measures].[Fees Retained]" caption="Fees Retained" measure="1" displayFolder="" measureGroup="Fact_Booking" count="0"/>
    <cacheHierarchy uniqueName="[Measures].[Luxury Revenue]" caption="Luxury Revenue" measure="1" displayFolder="" measureGroup="Fact_Booking" count="0"/>
    <cacheHierarchy uniqueName="[Measures].[Luxury Share %]" caption="Luxury Share %" measure="1" displayFolder="" measureGroup="Fact_Booking" count="0"/>
    <cacheHierarchy uniqueName="[Measures].[Business Revenue]" caption="Business Revenue" measure="1" displayFolder="" measureGroup="Fact_Booking" count="0"/>
    <cacheHierarchy uniqueName="[Measures].[Business Share %]" caption="Business Share %" measure="1" displayFolder="" measureGroup="Fact_Booking" count="0"/>
    <cacheHierarchy uniqueName="[Measures].[Surge Revenue Upside]" caption="Surge Revenue Upside" measure="1" displayFolder="" measureGroup="Fact_Booking" count="0"/>
    <cacheHierarchy uniqueName="[Measures].[Surge Revenue Upside Display]" caption="Surge Revenue Upside Display" measure="1" displayFolder="" measureGroup="Fact_Booking" count="0"/>
    <cacheHierarchy uniqueName="[Measures].[__XL_Count Fact_Booking]" caption="__XL_Count Fact_Booking" measure="1" displayFolder="" measureGroup="Fact_Booking" count="0" hidden="1"/>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05287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AA6E7-0734-491C-A93F-01843DA4E922}" name="PivotTable5" cacheId="11" applyNumberFormats="0" applyBorderFormats="0" applyFontFormats="0" applyPatternFormats="0" applyAlignmentFormats="0" applyWidthHeightFormats="1" dataCaption="Values" tag="009df17a-9279-4fdd-b7fd-0cf558845b56" updatedVersion="8" minRefreshableVersion="3" useAutoFormatting="1" itemPrintTitles="1" createdVersion="8" indent="0" outline="1" outlineData="1" multipleFieldFilters="0">
  <location ref="B22:E2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28646F-7449-4819-82D9-FFD089F3ADC4}" name="PivotTable2" cacheId="198" applyNumberFormats="0" applyBorderFormats="0" applyFontFormats="0" applyPatternFormats="0" applyAlignmentFormats="0" applyWidthHeightFormats="1" dataCaption="Values" tag="c900ee3e-9880-42db-8c86-7c01361a070d" updatedVersion="8" minRefreshableVersion="3" useAutoFormatting="1" subtotalHiddenItems="1" itemPrintTitles="1" createdVersion="8" indent="0" outline="1" outlineData="1" multipleFieldFilters="0" chartFormat="27">
  <location ref="F4:H9" firstHeaderRow="0"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Fields count="1">
    <field x="-2"/>
  </colFields>
  <colItems count="2">
    <i>
      <x/>
    </i>
    <i i="1">
      <x v="1"/>
    </i>
  </colItems>
  <dataFields count="2">
    <dataField fld="1" subtotal="count" baseField="0" baseItem="0"/>
    <dataField fld="2" subtotal="count" baseField="0" baseItem="0" numFmtId="10"/>
  </dataFields>
  <formats count="2">
    <format dxfId="75">
      <pivotArea outline="0" collapsedLevelsAreSubtotals="1" fieldPosition="0">
        <references count="1">
          <reference field="4294967294" count="1" selected="0">
            <x v="1"/>
          </reference>
        </references>
      </pivotArea>
    </format>
    <format dxfId="74">
      <pivotArea dataOnly="0" labelOnly="1" outline="0" fieldPosition="0">
        <references count="1">
          <reference field="4294967294" count="1">
            <x v="1"/>
          </reference>
        </references>
      </pivotArea>
    </format>
  </formats>
  <chartFormats count="13">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3"/>
          </reference>
        </references>
      </pivotArea>
    </chartFormat>
    <chartFormat chart="4" format="9" series="1">
      <pivotArea type="data" outline="0" fieldPosition="0">
        <references count="1">
          <reference field="4294967294" count="1" selected="0">
            <x v="1"/>
          </reference>
        </references>
      </pivotArea>
    </chartFormat>
    <chartFormat chart="4" format="10">
      <pivotArea type="data" outline="0" fieldPosition="0">
        <references count="2">
          <reference field="4294967294" count="1" selected="0">
            <x v="1"/>
          </reference>
          <reference field="0" count="1" selected="0">
            <x v="3"/>
          </reference>
        </references>
      </pivotArea>
    </chartFormat>
    <chartFormat chart="4" format="11">
      <pivotArea type="data" outline="0" fieldPosition="0">
        <references count="2">
          <reference field="4294967294" count="1" selected="0">
            <x v="1"/>
          </reference>
          <reference field="0" count="1" selected="0">
            <x v="2"/>
          </reference>
        </references>
      </pivotArea>
    </chartFormat>
    <chartFormat chart="4" format="12">
      <pivotArea type="data" outline="0" fieldPosition="0">
        <references count="2">
          <reference field="4294967294" count="1" selected="0">
            <x v="1"/>
          </reference>
          <reference field="0" count="1" selected="0">
            <x v="1"/>
          </reference>
        </references>
      </pivotArea>
    </chartFormat>
    <chartFormat chart="4" format="13">
      <pivotArea type="data" outline="0" fieldPosition="0">
        <references count="2">
          <reference field="4294967294" count="1" selected="0">
            <x v="1"/>
          </reference>
          <reference field="0" count="1" selected="0">
            <x v="0"/>
          </reference>
        </references>
      </pivotArea>
    </chartFormat>
  </chartFormats>
  <pivotHierarchies count="83">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8AD9C3-7420-41B2-8564-11ECED0EE356}" name="PivotTable3" cacheId="201" applyNumberFormats="0" applyBorderFormats="0" applyFontFormats="0" applyPatternFormats="0" applyAlignmentFormats="0" applyWidthHeightFormats="1" dataCaption="Values" tag="8d6c3718-3438-427f-a9db-506953ae6524" updatedVersion="8" minRefreshableVersion="3" useAutoFormatting="1" itemPrintTitles="1" createdVersion="8" indent="0" outline="1" outlineData="1" multipleFieldFilters="0" chartFormat="7">
  <location ref="J4:K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6" format="6"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2"/>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s>
  <pivotHierarchies count="83">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A2C357-4100-4324-A9B3-3A087C4CCFF5}" name="PivotTable1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7:C6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BD12A4-E87B-434E-A6E7-680CB8E4DE19}" name="PivotTable18" cacheId="19" applyNumberFormats="0" applyBorderFormats="0" applyFontFormats="0" applyPatternFormats="0" applyAlignmentFormats="0" applyWidthHeightFormats="1" dataCaption="Values" tag="cf8779a7-19d0-44d8-8b17-94207ce6a028" updatedVersion="8" minRefreshableVersion="3" useAutoFormatting="1" itemPrintTitles="1" createdVersion="8" indent="0" outline="1" outlineData="1" multipleFieldFilters="0">
  <location ref="Q63:V6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numFmtId="166"/>
    <dataField fld="1" subtotal="count" baseField="0" baseItem="0" numFmtId="166"/>
    <dataField fld="2" subtotal="count" baseField="0" baseItem="0" numFmtId="10"/>
    <dataField fld="3" subtotal="count" baseField="0" baseItem="0"/>
    <dataField fld="4" subtotal="count" baseField="0" baseItem="0"/>
    <dataField fld="5" subtotal="count" baseField="0" baseItem="0" numFmtId="1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318D7A-4893-4F35-AE52-3890D7440027}"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L22:N25"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fld="1" subtotal="count" baseField="0" baseItem="0" numFmtId="10"/>
    <dataField fld="2" subtotal="count" baseField="0" baseItem="0"/>
  </dataFields>
  <formats count="2">
    <format dxfId="77">
      <pivotArea outline="0" collapsedLevelsAreSubtotals="1" fieldPosition="0">
        <references count="1">
          <reference field="4294967294" count="1" selected="0">
            <x v="0"/>
          </reference>
        </references>
      </pivotArea>
    </format>
    <format dxfId="76">
      <pivotArea dataOnly="0" labelOnly="1" outline="0" fieldPosition="0">
        <references count="1">
          <reference field="4294967294" count="1">
            <x v="0"/>
          </reference>
        </references>
      </pivotArea>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3B3537-906A-4920-BABE-6BFADE396F5D}" name="PivotTable7" cacheId="204" applyNumberFormats="0" applyBorderFormats="0" applyFontFormats="0" applyPatternFormats="0" applyAlignmentFormats="0" applyWidthHeightFormats="1" dataCaption="Values" tag="fcceb453-3f42-4b04-ba01-d1843f141089" updatedVersion="8" minRefreshableVersion="3" useAutoFormatting="1" itemPrintTitles="1" createdVersion="8" indent="0" outline="1" outlineData="1" multipleFieldFilters="0" chartFormat="5">
  <location ref="M4:N12"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2"/>
    </i>
    <i>
      <x v="6"/>
    </i>
    <i>
      <x v="1"/>
    </i>
    <i>
      <x v="3"/>
    </i>
    <i>
      <x v="4"/>
    </i>
    <i>
      <x v="5"/>
    </i>
    <i t="grand">
      <x/>
    </i>
  </rowItems>
  <colItems count="1">
    <i/>
  </colItems>
  <dataFields count="1">
    <dataField fld="1" subtotal="count" baseField="0" baseItem="0"/>
  </dataFields>
  <formats count="2">
    <format dxfId="79">
      <pivotArea outline="0" collapsedLevelsAreSubtotals="1" fieldPosition="0"/>
    </format>
    <format dxfId="78">
      <pivotArea dataOnly="0" labelOnly="1" outline="0" axis="axisValues" fieldPosition="0"/>
    </format>
  </formats>
  <chartFormats count="8">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5"/>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6"/>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s>
  <pivotHierarchies count="83">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activeTabTopLevelEntity name="[dim_hotel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DA2A4C-98AC-42C8-AC95-74DBED25C585}"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9:D54" firstHeaderRow="0"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fld="1" subtotal="count" baseField="0" baseItem="0"/>
    <dataField fld="2" subtotal="count" baseField="0" baseItem="0" numFmtId="10"/>
  </dataFields>
  <formats count="2">
    <format dxfId="81">
      <pivotArea outline="0" collapsedLevelsAreSubtotals="1" fieldPosition="0">
        <references count="1">
          <reference field="4294967294" count="1" selected="0">
            <x v="1"/>
          </reference>
        </references>
      </pivotArea>
    </format>
    <format dxfId="80">
      <pivotArea dataOnly="0" labelOnly="1" outline="0" fieldPosition="0">
        <references count="1">
          <reference field="4294967294" count="1">
            <x v="1"/>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DF104A-FDB0-43C9-9B9B-91277505E0D2}" name="PivotTable42" cacheId="13" applyNumberFormats="0" applyBorderFormats="0" applyFontFormats="0" applyPatternFormats="0" applyAlignmentFormats="0" applyWidthHeightFormats="1" dataCaption="Values" tag="c1a9ccef-51c4-4bad-9886-b4cf5960a42c" updatedVersion="8" minRefreshableVersion="3" useAutoFormatting="1" subtotalHiddenItems="1" itemPrintTitles="1" createdVersion="8" indent="0" outline="1" outlineData="1" multipleFieldFilters="0">
  <location ref="L41:M92" firstHeaderRow="1" firstDataRow="1" firstDataCol="1"/>
  <pivotFields count="3">
    <pivotField dataField="1" subtotalTop="0" showAll="0" defaultSubtotal="0"/>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2">
    <field x="1"/>
    <field x="2"/>
  </rowFields>
  <rowItems count="51">
    <i>
      <x v="5"/>
    </i>
    <i r="1">
      <x v="5"/>
    </i>
    <i>
      <x v="9"/>
    </i>
    <i r="1">
      <x v="3"/>
    </i>
    <i>
      <x v="11"/>
    </i>
    <i r="1">
      <x v="5"/>
    </i>
    <i>
      <x v="15"/>
    </i>
    <i r="1">
      <x v="2"/>
    </i>
    <i>
      <x v="7"/>
    </i>
    <i r="1">
      <x v="1"/>
    </i>
    <i>
      <x v="1"/>
    </i>
    <i r="1">
      <x v="1"/>
    </i>
    <i>
      <x/>
    </i>
    <i r="1">
      <x/>
    </i>
    <i>
      <x v="17"/>
    </i>
    <i r="1">
      <x v="4"/>
    </i>
    <i>
      <x v="23"/>
    </i>
    <i r="1">
      <x v="4"/>
    </i>
    <i>
      <x v="3"/>
    </i>
    <i r="1">
      <x v="3"/>
    </i>
    <i>
      <x v="21"/>
    </i>
    <i r="1">
      <x v="2"/>
    </i>
    <i>
      <x v="16"/>
    </i>
    <i r="1">
      <x v="3"/>
    </i>
    <i>
      <x v="20"/>
    </i>
    <i r="1">
      <x v="1"/>
    </i>
    <i>
      <x v="2"/>
    </i>
    <i r="1">
      <x v="2"/>
    </i>
    <i>
      <x v="6"/>
    </i>
    <i r="1">
      <x/>
    </i>
    <i>
      <x v="24"/>
    </i>
    <i r="1">
      <x v="5"/>
    </i>
    <i>
      <x v="4"/>
    </i>
    <i r="1">
      <x v="4"/>
    </i>
    <i>
      <x v="13"/>
    </i>
    <i r="1">
      <x/>
    </i>
    <i>
      <x v="22"/>
    </i>
    <i r="1">
      <x v="3"/>
    </i>
    <i>
      <x v="8"/>
    </i>
    <i r="1">
      <x v="2"/>
    </i>
    <i>
      <x v="18"/>
    </i>
    <i r="1">
      <x v="5"/>
    </i>
    <i>
      <x v="10"/>
    </i>
    <i r="1">
      <x v="4"/>
    </i>
    <i>
      <x v="14"/>
    </i>
    <i r="1">
      <x v="1"/>
    </i>
    <i>
      <x v="12"/>
    </i>
    <i r="1">
      <x v="6"/>
    </i>
    <i>
      <x v="19"/>
    </i>
    <i r="1">
      <x/>
    </i>
    <i t="grand">
      <x/>
    </i>
  </rowItems>
  <colItems count="1">
    <i/>
  </colItems>
  <dataFields count="1">
    <dataField fld="0" subtotal="count" baseField="0" baseItem="0" numFmtId="10"/>
  </dataFields>
  <formats count="1">
    <format dxfId="82">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278445-C699-4076-944F-1C02790A432F}" name="PivotTable14" cacheId="18" applyNumberFormats="0" applyBorderFormats="0" applyFontFormats="0" applyPatternFormats="0" applyAlignmentFormats="0" applyWidthHeightFormats="1" dataCaption="Values" tag="ce1f3fad-38de-4bbb-87e7-10951943a180" updatedVersion="8" minRefreshableVersion="3" useAutoFormatting="1" itemPrintTitles="1" createdVersion="8" indent="0" outline="1" outlineData="1" multipleFieldFilters="0">
  <location ref="P7:P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A4F273-4DDC-460C-AF10-1F5DF285957A}" name="PivotTable2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51:H59"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5"/>
    </i>
    <i>
      <x v="4"/>
    </i>
    <i>
      <x v="3"/>
    </i>
    <i>
      <x v="1"/>
    </i>
    <i>
      <x v="6"/>
    </i>
    <i>
      <x v="2"/>
    </i>
    <i>
      <x/>
    </i>
    <i t="grand">
      <x/>
    </i>
  </rowItems>
  <colItems count="1">
    <i/>
  </colItems>
  <dataFields count="1">
    <dataField name="Count of booking_id" fld="1"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66B9DF-1F81-4DC8-98B2-B3AB69D80934}" name="PivotTable13" cacheId="3" applyNumberFormats="0" applyBorderFormats="0" applyFontFormats="0" applyPatternFormats="0" applyAlignmentFormats="0" applyWidthHeightFormats="1" dataCaption="Values" tag="58df17d3-b954-46ab-8ac5-84ac33ee0870" updatedVersion="8" minRefreshableVersion="3" useAutoFormatting="1" itemPrintTitles="1" createdVersion="8" indent="0" outline="1" outlineData="1" multipleFieldFilters="0">
  <location ref="P4:P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8758E21-561E-4145-B432-993C1BABD25C}" name="PivotTable4" cacheId="24" applyNumberFormats="0" applyBorderFormats="0" applyFontFormats="0" applyPatternFormats="0" applyAlignmentFormats="0" applyWidthHeightFormats="1" dataCaption="Values" tag="547ded6a-5f70-4605-8d98-828665017928" updatedVersion="8" minRefreshableVersion="3" useAutoFormatting="1" itemPrintTitles="1" createdVersion="8" indent="0" outline="1" outlineData="1" multipleFieldFilters="0" rowHeaderCaption="Room Type">
  <location ref="F12:I1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fld="1" subtotal="count" baseField="0" baseItem="0" numFmtId="166"/>
    <dataField fld="2" subtotal="count" baseField="0" baseItem="0" numFmtId="10"/>
    <dataField fld="3" subtotal="count" baseField="0" baseItem="0"/>
  </dataFields>
  <formats count="3">
    <format dxfId="84">
      <pivotArea outline="0" collapsedLevelsAreSubtotals="1" fieldPosition="0">
        <references count="1">
          <reference field="4294967294" count="1" selected="0">
            <x v="1"/>
          </reference>
        </references>
      </pivotArea>
    </format>
    <format dxfId="83">
      <pivotArea dataOnly="0" labelOnly="1" outline="0" fieldPosition="0">
        <references count="1">
          <reference field="4294967294" count="1">
            <x v="1"/>
          </reference>
        </references>
      </pivotArea>
    </format>
    <format dxfId="60">
      <pivotArea outline="0" fieldPosition="0">
        <references count="1">
          <reference field="4294967294" count="1">
            <x v="0"/>
          </reference>
        </references>
      </pivotArea>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Dark16" showRowHeaders="1" showColHeaders="1" showRowStripes="1" showColStripes="1"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5F2B74-925B-4000-BB7E-E2427B32B5E0}" name="PivotTable16" cacheId="1" applyNumberFormats="0" applyBorderFormats="0" applyFontFormats="0" applyPatternFormats="0" applyAlignmentFormats="0" applyWidthHeightFormats="1" dataCaption="Values" tag="f1882a75-919f-4ea9-8095-b3f52a74bc70" updatedVersion="8" minRefreshableVersion="3" useAutoFormatting="1" itemPrintTitles="1" createdVersion="8" indent="0" outline="1" outlineData="1" multipleFieldFilters="0">
  <location ref="O63:O6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DFB07D-FD1D-411F-B9C2-DA7442253C81}" name="PivotTable1" cacheId="195" applyNumberFormats="0" applyBorderFormats="0" applyFontFormats="0" applyPatternFormats="0" applyAlignmentFormats="0" applyWidthHeightFormats="1" dataCaption="Values" tag="e39cf6e3-74a1-4c49-a255-ef1075aa1807" updatedVersion="8" minRefreshableVersion="3" useAutoFormatting="1" subtotalHiddenItems="1" itemPrintTitles="1" createdVersion="8" indent="0" outline="1" outlineData="1" multipleFieldFilters="0" chartFormat="11">
  <location ref="B3:D18" firstHeaderRow="0"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fld="1" subtotal="count" baseField="0" baseItem="0"/>
    <dataField fld="2"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83">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EF6F0A-554D-4DF3-8879-3C9B1A1230D1}" name="PivotTable8" cacheId="14" applyNumberFormats="0" applyBorderFormats="0" applyFontFormats="0" applyPatternFormats="0" applyAlignmentFormats="0" applyWidthHeightFormats="1" dataCaption="Values" tag="9a19581b-a103-4264-b467-9ad6ee39c14b" updatedVersion="8" minRefreshableVersion="3" useAutoFormatting="1" itemPrintTitles="1" createdVersion="8" indent="0" outline="1" outlineData="1" multipleFieldFilters="0">
  <location ref="B33:D36"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fld="2" subtotal="count" baseField="0" baseItem="0"/>
    <dataField name="Count of property_name" fld="1"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AA0A410-0BC8-47F6-A02E-9068878590A7}" name="PivotTable9" cacheId="16" applyNumberFormats="0" applyBorderFormats="0" applyFontFormats="0" applyPatternFormats="0" applyAlignmentFormats="0" applyWidthHeightFormats="1" dataCaption="Values" tag="db07d660-1c44-440f-92fe-04c0cce16bfc" updatedVersion="8" minRefreshableVersion="3" useAutoFormatting="1" subtotalHiddenItems="1" itemPrintTitles="1" createdVersion="8" indent="0" outline="1" outlineData="1" multipleFieldFilters="0" chartFormat="9">
  <location ref="G22:J48" firstHeaderRow="0" firstDataRow="1" firstDataCol="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numFmtId="10"/>
  </dataFields>
  <formats count="2">
    <format dxfId="86">
      <pivotArea outline="0" collapsedLevelsAreSubtotals="1" fieldPosition="0">
        <references count="1">
          <reference field="4294967294" count="1" selected="0">
            <x v="2"/>
          </reference>
        </references>
      </pivotArea>
    </format>
    <format dxfId="85">
      <pivotArea dataOnly="0" labelOnly="1" outline="0" fieldPosition="0">
        <references count="1">
          <reference field="4294967294" count="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29BE634-FBCC-45C9-A6E5-A013586175E6}" name="PivotTable17" cacheId="0" applyNumberFormats="0" applyBorderFormats="0" applyFontFormats="0" applyPatternFormats="0" applyAlignmentFormats="0" applyWidthHeightFormats="1" dataCaption="Values" tag="4f82eac9-bb9f-4eb8-a872-9cf2064bd70d" updatedVersion="8" minRefreshableVersion="3" useAutoFormatting="1" itemPrintTitles="1" createdVersion="8" indent="0" outline="1" outlineData="1" multipleFieldFilters="0">
  <location ref="P63:P64"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DBFBB80-770E-4DDA-89DB-0007A7819FC8}" name="PivotTable3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2:D8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C49FD53-430D-40A3-87E9-7749AD2C7C5A}" name="PivotTable6" cacheId="2" applyNumberFormats="0" applyBorderFormats="0" applyFontFormats="0" applyPatternFormats="0" applyAlignmentFormats="0" applyWidthHeightFormats="1" dataCaption="Values" tag="db4b2092-59ba-4f6d-afb2-f33740c766da" updatedVersion="8" minRefreshableVersion="3" useAutoFormatting="1" itemPrintTitles="1" createdVersion="8" indent="0" outline="1" outlineData="1" multipleFieldFilters="0" chartFormat="5">
  <location ref="B26:C2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E637792-9B18-499B-B55E-EF37E35AA0D7}" sourceName="[dim_hotels].[city]">
  <pivotTables>
    <pivotTable tabId="3" name="PivotTable1"/>
    <pivotTable tabId="3" name="PivotTable2"/>
    <pivotTable tabId="3" name="PivotTable3"/>
    <pivotTable tabId="3" name="PivotTable7"/>
  </pivotTables>
  <data>
    <olap pivotCacheId="710528769">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0EE83643-6A29-46F7-8979-AD9FE0771E4A}" sourceName="[dim_rooms].[room_class]">
  <pivotTables>
    <pivotTable tabId="3" name="PivotTable1"/>
    <pivotTable tabId="3" name="PivotTable2"/>
    <pivotTable tabId="3" name="PivotTable3"/>
    <pivotTable tabId="3" name="PivotTable7"/>
  </pivotTables>
  <data>
    <olap pivotCacheId="710528769">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 xr10:uid="{F8CDA2F4-B20C-461E-A725-B55D9A70DF63}" sourceName="[dim_date].[mmm yy]">
  <pivotTables>
    <pivotTable tabId="3" name="PivotTable1"/>
    <pivotTable tabId="3" name="PivotTable2"/>
    <pivotTable tabId="3" name="PivotTable3"/>
    <pivotTable tabId="3" name="PivotTable7"/>
  </pivotTables>
  <data>
    <olap pivotCacheId="710528769">
      <levels count="2">
        <level uniqueName="[dim_date].[mmm yy].[(All)]" sourceCaption="(All)" count="0"/>
        <level uniqueName="[dim_date].[mmm yy].[mmm yy]" sourceCaption="mmm yy" count="3">
          <ranges>
            <range startItem="0">
              <i n="[dim_date].[mmm yy].&amp;[2022-05-01T00:00:00]" c="01-05-2022"/>
              <i n="[dim_date].[mmm yy].&amp;[2022-06-01T00:00:00]" c="01-06-2022"/>
              <i n="[dim_date].[mmm yy].&amp;[2022-07-01T00:00:00]" c="01-07-2022"/>
            </range>
          </ranges>
        </level>
      </levels>
      <selections count="1">
        <selection n="[dim_date].[mmm y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60EB370-CB83-49A3-9B35-11094C66838F}" cache="Slicer_city" level="1" style="SlicerStyleDark1 2" rowHeight="280800"/>
  <slicer name="room_class" xr10:uid="{C9469EAB-797C-4428-AF25-68F4E1032F45}" cache="Slicer_room_class" level="1" style="SlicerStyleDark1 2" rowHeight="280800"/>
  <slicer name="mmm yy" xr10:uid="{741E17C0-1A9E-4CB5-80C1-8DB0EFCEB8B7}" cache="Slicer_mmm_yy" level="1" style="SlicerStyleDark1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7F95A9-52AB-4364-9C4D-76465F7063F0}" name="Table2" displayName="Table2" ref="O48:P58" totalsRowShown="0">
  <autoFilter ref="O48:P58" xr:uid="{B67F95A9-52AB-4364-9C4D-76465F7063F0}"/>
  <sortState xmlns:xlrd2="http://schemas.microsoft.com/office/spreadsheetml/2017/richdata2" ref="O49:P58">
    <sortCondition descending="1" ref="P49:P58"/>
  </sortState>
  <tableColumns count="2">
    <tableColumn id="1" xr3:uid="{4B4B94CD-4B20-4BA6-8D85-DBB03CC8A144}" name="Property" dataDxfId="73"/>
    <tableColumn id="2" xr3:uid="{8BF1E36F-2B36-46C5-AAAA-E43213B07AB3}" name="Occupancy %" dataDxfId="72"/>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0CD5D-7850-4346-90FD-CE1B8CD108CC}" name="Table1" displayName="Table1" ref="B90:D94" totalsRowShown="0">
  <autoFilter ref="B90:D94" xr:uid="{DE80CD5D-7850-4346-90FD-CE1B8CD108CC}"/>
  <tableColumns count="3">
    <tableColumn id="1" xr3:uid="{F3FFA7A4-3CF1-4B7D-AF79-24A860E12EC4}" name="ADR" dataDxfId="71"/>
    <tableColumn id="2" xr3:uid="{6BE13DA1-82DE-43C9-B8BF-E67D6C992EC9}" name="Average Rating" dataDxfId="70"/>
    <tableColumn id="3" xr3:uid="{4185EF59-41B5-4B8B-A2F8-4FC2F97BFE4D}" name="City" dataDxfId="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C291327-4298-4EB4-B5B1-550F6935E618}">
  <we:reference id="wa200006009" version="1.0.1.6" store="en-US" storeType="OMEX"/>
  <we:alternateReferences>
    <we:reference id="WA200006009" version="1.0.1.6"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5.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B36-DBBC-4B6B-9B2E-440F86D7178B}">
  <sheetPr>
    <pageSetUpPr fitToPage="1"/>
  </sheetPr>
  <dimension ref="A1"/>
  <sheetViews>
    <sheetView topLeftCell="A10" zoomScale="95" workbookViewId="0">
      <selection sqref="A1:XFD1"/>
    </sheetView>
  </sheetViews>
  <sheetFormatPr defaultRowHeight="14.4" x14ac:dyDescent="0.3"/>
  <sheetData/>
  <pageMargins left="0" right="0" top="0" bottom="0" header="0.3" footer="0.3"/>
  <pageSetup paperSize="3" scale="9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71E31-36C7-4C51-86E5-90C0738FCB7F}">
  <sheetPr>
    <pageSetUpPr fitToPage="1"/>
  </sheetPr>
  <dimension ref="A1"/>
  <sheetViews>
    <sheetView topLeftCell="A22" zoomScale="97" zoomScaleNormal="92" workbookViewId="0">
      <selection activeCell="AG23" sqref="AG23"/>
    </sheetView>
  </sheetViews>
  <sheetFormatPr defaultRowHeight="14.4" x14ac:dyDescent="0.3"/>
  <sheetData/>
  <pageMargins left="0" right="0" top="0" bottom="0" header="0.3" footer="0.3"/>
  <pageSetup paperSize="3" scale="9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84157-810F-4E58-988A-34478EC85D1C}">
  <sheetPr>
    <pageSetUpPr fitToPage="1"/>
  </sheetPr>
  <dimension ref="A1"/>
  <sheetViews>
    <sheetView topLeftCell="A15" zoomScale="75" workbookViewId="0">
      <selection activeCell="AA62" sqref="AA62"/>
    </sheetView>
  </sheetViews>
  <sheetFormatPr defaultRowHeight="14.4" x14ac:dyDescent="0.3"/>
  <sheetData/>
  <pageMargins left="0" right="0" top="0" bottom="0" header="0.3" footer="0.3"/>
  <pageSetup paperSize="3" scale="97"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AB30-FFDC-4574-818C-06FE14766788}">
  <sheetPr>
    <pageSetUpPr fitToPage="1"/>
  </sheetPr>
  <dimension ref="A1"/>
  <sheetViews>
    <sheetView tabSelected="1" zoomScale="81" zoomScaleNormal="83" workbookViewId="0">
      <selection activeCell="O53" sqref="O53"/>
    </sheetView>
  </sheetViews>
  <sheetFormatPr defaultRowHeight="14.4" x14ac:dyDescent="0.3"/>
  <sheetData/>
  <pageMargins left="0" right="0" top="0" bottom="0" header="0.3" footer="0.3"/>
  <pageSetup paperSize="3" scale="97"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4CD46-9CD0-4EC4-8FE8-F1CAA2D067E6}">
  <dimension ref="B2:W94"/>
  <sheetViews>
    <sheetView zoomScale="71" workbookViewId="0">
      <selection activeCell="K19" sqref="K19"/>
    </sheetView>
  </sheetViews>
  <sheetFormatPr defaultRowHeight="14.4" x14ac:dyDescent="0.3"/>
  <cols>
    <col min="1" max="1" width="12.5546875" bestFit="1" customWidth="1"/>
    <col min="2" max="2" width="13.77734375" bestFit="1" customWidth="1"/>
    <col min="3" max="3" width="23.44140625" bestFit="1" customWidth="1"/>
    <col min="4" max="4" width="21.109375" bestFit="1" customWidth="1"/>
    <col min="5" max="5" width="13.88671875" bestFit="1" customWidth="1"/>
    <col min="6" max="6" width="13.77734375" bestFit="1" customWidth="1"/>
    <col min="7" max="7" width="21.109375" bestFit="1" customWidth="1"/>
    <col min="8" max="8" width="19.77734375" bestFit="1" customWidth="1"/>
    <col min="9" max="9" width="8.5546875" bestFit="1" customWidth="1"/>
    <col min="10" max="10" width="13.77734375" bestFit="1" customWidth="1"/>
    <col min="11" max="11" width="21.109375" bestFit="1" customWidth="1"/>
    <col min="12" max="13" width="13.77734375" bestFit="1" customWidth="1"/>
    <col min="14" max="14" width="13.44140625" bestFit="1" customWidth="1"/>
    <col min="15" max="15" width="27" bestFit="1" customWidth="1"/>
    <col min="16" max="16" width="12.6640625" bestFit="1" customWidth="1"/>
    <col min="17" max="17" width="21.109375" bestFit="1" customWidth="1"/>
    <col min="18" max="18" width="23.44140625" bestFit="1" customWidth="1"/>
    <col min="19" max="19" width="12.21875" bestFit="1" customWidth="1"/>
    <col min="20" max="20" width="8.5546875" bestFit="1" customWidth="1"/>
    <col min="21" max="21" width="7.6640625" bestFit="1" customWidth="1"/>
    <col min="22" max="22" width="23" bestFit="1" customWidth="1"/>
    <col min="23" max="23" width="11.33203125" bestFit="1" customWidth="1"/>
  </cols>
  <sheetData>
    <row r="2" spans="2:16" ht="15.6" x14ac:dyDescent="0.3">
      <c r="B2" s="3" t="s">
        <v>18</v>
      </c>
    </row>
    <row r="3" spans="2:16" ht="15.6" x14ac:dyDescent="0.3">
      <c r="B3" s="1" t="s">
        <v>0</v>
      </c>
      <c r="C3" t="s">
        <v>16</v>
      </c>
      <c r="D3" t="s">
        <v>17</v>
      </c>
      <c r="F3" s="3" t="s">
        <v>19</v>
      </c>
    </row>
    <row r="4" spans="2:16" x14ac:dyDescent="0.3">
      <c r="B4" s="2" t="s">
        <v>1</v>
      </c>
      <c r="C4" s="37">
        <v>163172505</v>
      </c>
      <c r="D4" s="37">
        <v>138182064</v>
      </c>
      <c r="F4" s="1" t="s">
        <v>0</v>
      </c>
      <c r="G4" t="s">
        <v>17</v>
      </c>
      <c r="H4" s="4" t="s">
        <v>24</v>
      </c>
      <c r="J4" s="1" t="s">
        <v>0</v>
      </c>
      <c r="K4" t="s">
        <v>17</v>
      </c>
      <c r="M4" s="1" t="s">
        <v>0</v>
      </c>
      <c r="N4" s="38" t="s">
        <v>38</v>
      </c>
      <c r="P4" t="s">
        <v>30</v>
      </c>
    </row>
    <row r="5" spans="2:16" x14ac:dyDescent="0.3">
      <c r="B5" s="2" t="s">
        <v>2</v>
      </c>
      <c r="C5" s="37">
        <v>163281645</v>
      </c>
      <c r="D5" s="37">
        <v>139435920</v>
      </c>
      <c r="F5" s="2" t="s">
        <v>21</v>
      </c>
      <c r="G5" s="37">
        <v>294500318</v>
      </c>
      <c r="H5" s="4">
        <v>0.17234625267675313</v>
      </c>
      <c r="J5" s="2" t="s">
        <v>26</v>
      </c>
      <c r="K5" s="37">
        <v>560271204</v>
      </c>
      <c r="M5" s="2" t="s">
        <v>31</v>
      </c>
      <c r="N5" s="38">
        <v>6755</v>
      </c>
      <c r="P5" s="5">
        <v>12696.123255813953</v>
      </c>
    </row>
    <row r="6" spans="2:16" x14ac:dyDescent="0.3">
      <c r="B6" s="2" t="s">
        <v>3</v>
      </c>
      <c r="C6" s="37">
        <v>134713445</v>
      </c>
      <c r="D6" s="37">
        <v>114922175</v>
      </c>
      <c r="F6" s="2" t="s">
        <v>22</v>
      </c>
      <c r="G6" s="37">
        <v>325232870</v>
      </c>
      <c r="H6" s="4">
        <v>0.19033142908798356</v>
      </c>
      <c r="J6" s="2" t="s">
        <v>27</v>
      </c>
      <c r="K6" s="37">
        <v>462166344</v>
      </c>
      <c r="M6" s="2" t="s">
        <v>33</v>
      </c>
      <c r="N6" s="38">
        <v>8106</v>
      </c>
    </row>
    <row r="7" spans="2:16" x14ac:dyDescent="0.3">
      <c r="B7" s="2" t="s">
        <v>4</v>
      </c>
      <c r="C7" s="37">
        <v>163548270</v>
      </c>
      <c r="D7" s="37">
        <v>138720126</v>
      </c>
      <c r="F7" s="2" t="s">
        <v>20</v>
      </c>
      <c r="G7" s="37">
        <v>420397050</v>
      </c>
      <c r="H7" s="4">
        <v>0.2460230151733202</v>
      </c>
      <c r="J7" s="2" t="s">
        <v>28</v>
      </c>
      <c r="K7" s="37">
        <v>376752786</v>
      </c>
      <c r="M7" s="2" t="s">
        <v>37</v>
      </c>
      <c r="N7" s="38">
        <v>9630</v>
      </c>
      <c r="P7" t="s">
        <v>44</v>
      </c>
    </row>
    <row r="8" spans="2:16" x14ac:dyDescent="0.3">
      <c r="B8" s="2" t="s">
        <v>5</v>
      </c>
      <c r="C8" s="37">
        <v>135292075</v>
      </c>
      <c r="D8" s="37">
        <v>115568569</v>
      </c>
      <c r="F8" s="2" t="s">
        <v>23</v>
      </c>
      <c r="G8" s="37">
        <v>668640991</v>
      </c>
      <c r="H8" s="4">
        <v>0.3912993030619431</v>
      </c>
      <c r="J8" s="2" t="s">
        <v>25</v>
      </c>
      <c r="K8" s="37">
        <v>309580895</v>
      </c>
      <c r="M8" s="2" t="s">
        <v>32</v>
      </c>
      <c r="N8" s="38">
        <v>13379</v>
      </c>
      <c r="P8" s="5">
        <v>7347.1520234246009</v>
      </c>
    </row>
    <row r="9" spans="2:16" x14ac:dyDescent="0.3">
      <c r="B9" s="2" t="s">
        <v>6</v>
      </c>
      <c r="C9" s="37">
        <v>164638555</v>
      </c>
      <c r="D9" s="37">
        <v>139581703</v>
      </c>
      <c r="F9" s="2" t="s">
        <v>15</v>
      </c>
      <c r="G9" s="37">
        <v>1708771229</v>
      </c>
      <c r="H9" s="4">
        <v>1</v>
      </c>
      <c r="J9" s="2" t="s">
        <v>15</v>
      </c>
      <c r="K9" s="37">
        <v>1708771229</v>
      </c>
      <c r="M9" s="2" t="s">
        <v>34</v>
      </c>
      <c r="N9" s="38">
        <v>14756</v>
      </c>
    </row>
    <row r="10" spans="2:16" x14ac:dyDescent="0.3">
      <c r="B10" s="2" t="s">
        <v>7</v>
      </c>
      <c r="C10" s="37">
        <v>163551905</v>
      </c>
      <c r="D10" s="37">
        <v>138674279</v>
      </c>
      <c r="M10" s="2" t="s">
        <v>35</v>
      </c>
      <c r="N10" s="38">
        <v>26898</v>
      </c>
    </row>
    <row r="11" spans="2:16" x14ac:dyDescent="0.3">
      <c r="B11" s="2" t="s">
        <v>8</v>
      </c>
      <c r="C11" s="37">
        <v>134528520</v>
      </c>
      <c r="D11" s="37">
        <v>114152421</v>
      </c>
      <c r="M11" s="2" t="s">
        <v>36</v>
      </c>
      <c r="N11" s="38">
        <v>55066</v>
      </c>
    </row>
    <row r="12" spans="2:16" x14ac:dyDescent="0.3">
      <c r="B12" s="2" t="s">
        <v>9</v>
      </c>
      <c r="C12" s="37">
        <v>163604250</v>
      </c>
      <c r="D12" s="37">
        <v>139555632</v>
      </c>
      <c r="F12" s="1" t="s">
        <v>93</v>
      </c>
      <c r="G12" t="s">
        <v>17</v>
      </c>
      <c r="H12" s="4" t="s">
        <v>29</v>
      </c>
      <c r="I12" t="s">
        <v>30</v>
      </c>
      <c r="M12" s="2" t="s">
        <v>15</v>
      </c>
      <c r="N12" s="38">
        <v>134590</v>
      </c>
    </row>
    <row r="13" spans="2:16" x14ac:dyDescent="0.3">
      <c r="B13" s="2" t="s">
        <v>10</v>
      </c>
      <c r="C13" s="37">
        <v>163149400</v>
      </c>
      <c r="D13" s="37">
        <v>139383916</v>
      </c>
      <c r="F13" s="2" t="s">
        <v>26</v>
      </c>
      <c r="G13" s="36">
        <v>560271204</v>
      </c>
      <c r="H13" s="4">
        <v>0.57612186947211619</v>
      </c>
      <c r="I13" s="37">
        <v>11317.467003332997</v>
      </c>
    </row>
    <row r="14" spans="2:16" x14ac:dyDescent="0.3">
      <c r="B14" s="2" t="s">
        <v>11</v>
      </c>
      <c r="C14" s="37">
        <v>164451655</v>
      </c>
      <c r="D14" s="37">
        <v>139730590</v>
      </c>
      <c r="F14" s="2" t="s">
        <v>27</v>
      </c>
      <c r="G14" s="36">
        <v>462166344</v>
      </c>
      <c r="H14" s="4">
        <v>0.5758043855022229</v>
      </c>
      <c r="I14" s="37">
        <v>15120.275600340246</v>
      </c>
      <c r="M14" t="str">
        <f>B22</f>
        <v>Total Revenue Generated</v>
      </c>
      <c r="N14" s="5">
        <f>B23</f>
        <v>2007546215</v>
      </c>
    </row>
    <row r="15" spans="2:16" x14ac:dyDescent="0.3">
      <c r="B15" s="2" t="s">
        <v>12</v>
      </c>
      <c r="C15" s="37">
        <v>134403455</v>
      </c>
      <c r="D15" s="37">
        <v>114811148</v>
      </c>
      <c r="F15" s="2" t="s">
        <v>28</v>
      </c>
      <c r="G15" s="36">
        <v>376752786</v>
      </c>
      <c r="H15" s="4">
        <v>0.59222549742078112</v>
      </c>
      <c r="I15" s="37">
        <v>23440.103652087353</v>
      </c>
      <c r="M15" t="str">
        <f>C22</f>
        <v>Revenue Loss</v>
      </c>
      <c r="N15" s="6">
        <f>-C23</f>
        <v>-298774986</v>
      </c>
    </row>
    <row r="16" spans="2:16" x14ac:dyDescent="0.3">
      <c r="B16" s="2" t="s">
        <v>13</v>
      </c>
      <c r="C16" s="37">
        <v>134659295</v>
      </c>
      <c r="D16" s="37">
        <v>115042325</v>
      </c>
      <c r="F16" s="2" t="s">
        <v>25</v>
      </c>
      <c r="G16" s="36">
        <v>309580895</v>
      </c>
      <c r="H16" s="4">
        <v>0.57879682042635194</v>
      </c>
      <c r="I16" s="37">
        <v>8052.3564219944856</v>
      </c>
      <c r="M16" s="5" t="str">
        <f>E22</f>
        <v>Fees Retained</v>
      </c>
      <c r="N16" s="5">
        <f>E23</f>
        <v>199183324</v>
      </c>
    </row>
    <row r="17" spans="2:14" x14ac:dyDescent="0.3">
      <c r="B17" s="2" t="s">
        <v>14</v>
      </c>
      <c r="C17" s="37">
        <v>24551240</v>
      </c>
      <c r="D17" s="37">
        <v>21010361</v>
      </c>
      <c r="F17" s="2" t="s">
        <v>15</v>
      </c>
      <c r="G17" s="36">
        <v>1708771229</v>
      </c>
      <c r="H17" s="4">
        <v>0.57869255641166761</v>
      </c>
      <c r="I17" s="37">
        <v>12696.123255813953</v>
      </c>
      <c r="M17" t="str">
        <f>D22</f>
        <v>Total Revenue Realized</v>
      </c>
      <c r="N17" s="5">
        <f>D23</f>
        <v>1708771229</v>
      </c>
    </row>
    <row r="18" spans="2:14" x14ac:dyDescent="0.3">
      <c r="B18" s="2" t="s">
        <v>15</v>
      </c>
      <c r="C18" s="37">
        <v>2007546215</v>
      </c>
      <c r="D18" s="37">
        <v>1708771229</v>
      </c>
    </row>
    <row r="22" spans="2:14" x14ac:dyDescent="0.3">
      <c r="B22" t="s">
        <v>16</v>
      </c>
      <c r="C22" t="s">
        <v>39</v>
      </c>
      <c r="D22" t="s">
        <v>17</v>
      </c>
      <c r="E22" t="s">
        <v>40</v>
      </c>
      <c r="G22" s="1" t="s">
        <v>0</v>
      </c>
      <c r="H22" t="s">
        <v>30</v>
      </c>
      <c r="I22" t="s">
        <v>44</v>
      </c>
      <c r="J22" s="4" t="s">
        <v>29</v>
      </c>
      <c r="L22" s="1" t="s">
        <v>0</v>
      </c>
      <c r="M22" s="4" t="s">
        <v>29</v>
      </c>
      <c r="N22" t="s">
        <v>30</v>
      </c>
    </row>
    <row r="23" spans="2:14" x14ac:dyDescent="0.3">
      <c r="B23" s="5">
        <v>2007546215</v>
      </c>
      <c r="C23" s="5">
        <v>298774986</v>
      </c>
      <c r="D23" s="5">
        <v>1708771229</v>
      </c>
      <c r="E23" s="5">
        <v>199183324</v>
      </c>
      <c r="G23" s="2">
        <v>16558</v>
      </c>
      <c r="H23" s="5">
        <v>11437.098636219473</v>
      </c>
      <c r="I23" s="5">
        <v>7537.8704013377928</v>
      </c>
      <c r="J23" s="4">
        <v>0.65907190635451507</v>
      </c>
      <c r="L23" s="2" t="s">
        <v>46</v>
      </c>
      <c r="M23" s="4">
        <v>0.51341893865628041</v>
      </c>
      <c r="N23" s="5">
        <v>12679.473502044686</v>
      </c>
    </row>
    <row r="24" spans="2:14" x14ac:dyDescent="0.3">
      <c r="G24" s="2">
        <v>16559</v>
      </c>
      <c r="H24" s="5">
        <v>16141.784955028617</v>
      </c>
      <c r="I24" s="5">
        <v>10640.353754940712</v>
      </c>
      <c r="J24" s="4">
        <v>0.65918074020840822</v>
      </c>
      <c r="L24" s="2" t="s">
        <v>47</v>
      </c>
      <c r="M24" s="4">
        <v>0.73583274730426629</v>
      </c>
      <c r="N24" s="5">
        <v>12724.090532603284</v>
      </c>
    </row>
    <row r="25" spans="2:14" x14ac:dyDescent="0.3">
      <c r="G25" s="2">
        <v>16560</v>
      </c>
      <c r="H25" s="5">
        <v>11705.130620072448</v>
      </c>
      <c r="I25" s="5">
        <v>6285.146224256293</v>
      </c>
      <c r="J25" s="4">
        <v>0.53695652173913044</v>
      </c>
      <c r="L25" s="2" t="s">
        <v>15</v>
      </c>
      <c r="M25" s="4">
        <v>0.57869255641166761</v>
      </c>
      <c r="N25" s="5">
        <v>12696.123255813953</v>
      </c>
    </row>
    <row r="26" spans="2:14" x14ac:dyDescent="0.3">
      <c r="B26" s="1" t="s">
        <v>0</v>
      </c>
      <c r="C26" t="s">
        <v>17</v>
      </c>
      <c r="G26" s="2">
        <v>16561</v>
      </c>
      <c r="H26" s="5">
        <v>13113.037573562699</v>
      </c>
      <c r="I26" s="5">
        <v>8626.1762954139376</v>
      </c>
      <c r="J26" s="4">
        <v>0.65783204288266828</v>
      </c>
    </row>
    <row r="27" spans="2:14" x14ac:dyDescent="0.3">
      <c r="B27" s="2" t="s">
        <v>41</v>
      </c>
      <c r="C27" s="5">
        <v>656019297</v>
      </c>
      <c r="G27" s="2">
        <v>16562</v>
      </c>
      <c r="H27" s="5">
        <v>11709.039419087138</v>
      </c>
      <c r="I27" s="5">
        <v>6259.7127329192544</v>
      </c>
      <c r="J27" s="4">
        <v>0.53460514640638868</v>
      </c>
    </row>
    <row r="28" spans="2:14" x14ac:dyDescent="0.3">
      <c r="B28" s="2" t="s">
        <v>42</v>
      </c>
      <c r="C28" s="5">
        <v>1052751932</v>
      </c>
      <c r="G28" s="2">
        <v>16563</v>
      </c>
      <c r="H28" s="5">
        <v>12471.806072477963</v>
      </c>
      <c r="I28" s="5">
        <v>8280.9362690449652</v>
      </c>
      <c r="J28" s="4">
        <v>0.66397250092902271</v>
      </c>
    </row>
    <row r="29" spans="2:14" x14ac:dyDescent="0.3">
      <c r="B29" s="2" t="s">
        <v>15</v>
      </c>
      <c r="C29" s="5">
        <v>1708771229</v>
      </c>
      <c r="G29" s="2">
        <v>17558</v>
      </c>
      <c r="H29" s="5">
        <v>14839.305401111993</v>
      </c>
      <c r="I29" s="5">
        <v>7963.634057971014</v>
      </c>
      <c r="J29" s="4">
        <v>0.53665814151747659</v>
      </c>
    </row>
    <row r="30" spans="2:14" x14ac:dyDescent="0.3">
      <c r="G30" s="2">
        <v>17559</v>
      </c>
      <c r="H30" s="5">
        <v>15303.902637577336</v>
      </c>
      <c r="I30" s="5">
        <v>10115.859879466207</v>
      </c>
      <c r="J30" s="4">
        <v>0.66099870856650877</v>
      </c>
    </row>
    <row r="31" spans="2:14" x14ac:dyDescent="0.3">
      <c r="G31" s="2">
        <v>17560</v>
      </c>
      <c r="H31" s="5">
        <v>14634.3282887078</v>
      </c>
      <c r="I31" s="5">
        <v>7776.2651113467655</v>
      </c>
      <c r="J31" s="4">
        <v>0.53137150936726762</v>
      </c>
    </row>
    <row r="32" spans="2:14" x14ac:dyDescent="0.3">
      <c r="G32" s="2">
        <v>17561</v>
      </c>
      <c r="H32" s="5">
        <v>14261.684738568396</v>
      </c>
      <c r="I32" s="5">
        <v>9452.4695652173905</v>
      </c>
      <c r="J32" s="4">
        <v>0.66278772378516626</v>
      </c>
    </row>
    <row r="33" spans="2:23" x14ac:dyDescent="0.3">
      <c r="B33" s="1" t="s">
        <v>0</v>
      </c>
      <c r="C33" t="s">
        <v>17</v>
      </c>
      <c r="D33" t="s">
        <v>43</v>
      </c>
      <c r="G33" s="2">
        <v>17562</v>
      </c>
      <c r="H33" s="5">
        <v>15161.845210280373</v>
      </c>
      <c r="I33" s="5">
        <v>6798.6063383970668</v>
      </c>
      <c r="J33" s="4">
        <v>0.44840230487166055</v>
      </c>
    </row>
    <row r="34" spans="2:23" x14ac:dyDescent="0.3">
      <c r="B34" s="2" t="s">
        <v>41</v>
      </c>
      <c r="C34" s="5">
        <v>656019297</v>
      </c>
      <c r="D34">
        <v>9</v>
      </c>
      <c r="G34" s="2">
        <v>17563</v>
      </c>
      <c r="H34" s="5">
        <v>16018.79122613224</v>
      </c>
      <c r="I34" s="5">
        <v>10609.435618729098</v>
      </c>
      <c r="J34" s="4">
        <v>0.66231187290969895</v>
      </c>
    </row>
    <row r="35" spans="2:23" ht="15" thickBot="1" x14ac:dyDescent="0.35">
      <c r="B35" s="2" t="s">
        <v>42</v>
      </c>
      <c r="C35" s="5">
        <v>1052751932</v>
      </c>
      <c r="D35">
        <v>16</v>
      </c>
      <c r="G35" s="2">
        <v>17564</v>
      </c>
      <c r="H35" s="5">
        <v>16606.101205424409</v>
      </c>
      <c r="I35" s="5">
        <v>7409.8492828328108</v>
      </c>
      <c r="J35" s="4">
        <v>0.44621246077991933</v>
      </c>
      <c r="L35" s="23"/>
      <c r="M35" s="24"/>
      <c r="N35" s="25"/>
      <c r="O35" s="25"/>
      <c r="P35" s="25"/>
      <c r="Q35" s="26"/>
    </row>
    <row r="36" spans="2:23" ht="15" thickBot="1" x14ac:dyDescent="0.35">
      <c r="B36" s="2" t="s">
        <v>15</v>
      </c>
      <c r="C36" s="5">
        <v>1708771229</v>
      </c>
      <c r="D36">
        <v>25</v>
      </c>
      <c r="G36" s="2">
        <v>18558</v>
      </c>
      <c r="H36" s="5">
        <v>10334.4156424581</v>
      </c>
      <c r="I36" s="5">
        <v>5523.9500716674629</v>
      </c>
      <c r="J36" s="4">
        <v>0.53451982799808884</v>
      </c>
      <c r="L36" s="27"/>
      <c r="M36" s="13" t="s">
        <v>48</v>
      </c>
      <c r="N36" s="14" t="s">
        <v>51</v>
      </c>
      <c r="O36" s="14" t="s">
        <v>52</v>
      </c>
      <c r="P36" s="14" t="s">
        <v>50</v>
      </c>
      <c r="Q36" s="15" t="s">
        <v>49</v>
      </c>
    </row>
    <row r="37" spans="2:23" ht="15" thickBot="1" x14ac:dyDescent="0.35">
      <c r="G37" s="2">
        <v>18559</v>
      </c>
      <c r="H37" s="5">
        <v>9102.7435312024354</v>
      </c>
      <c r="I37" s="5">
        <v>4062.8413722826085</v>
      </c>
      <c r="J37" s="4">
        <v>0.44633152173913043</v>
      </c>
      <c r="L37" s="27"/>
      <c r="M37" s="13" t="s">
        <v>29</v>
      </c>
      <c r="N37" s="16">
        <v>0.73580000000000001</v>
      </c>
      <c r="O37" s="16">
        <v>0.51339999999999997</v>
      </c>
      <c r="P37" s="17"/>
      <c r="Q37" s="18"/>
    </row>
    <row r="38" spans="2:23" x14ac:dyDescent="0.3">
      <c r="G38" s="2">
        <v>18560</v>
      </c>
      <c r="H38" s="5">
        <v>9190.5995781862002</v>
      </c>
      <c r="I38" s="5">
        <v>6083.6856800957321</v>
      </c>
      <c r="J38" s="4">
        <v>0.66194654966094935</v>
      </c>
      <c r="L38" s="28"/>
      <c r="M38" s="19" t="s">
        <v>53</v>
      </c>
      <c r="N38" s="20"/>
      <c r="O38" s="20"/>
      <c r="P38" s="21">
        <v>12724</v>
      </c>
      <c r="Q38" s="22">
        <v>12679</v>
      </c>
    </row>
    <row r="39" spans="2:23" x14ac:dyDescent="0.3">
      <c r="B39" s="1" t="s">
        <v>0</v>
      </c>
      <c r="C39" t="s">
        <v>45</v>
      </c>
      <c r="D39" s="4" t="s">
        <v>29</v>
      </c>
      <c r="G39" s="2">
        <v>18561</v>
      </c>
      <c r="H39" s="5">
        <v>8677.6788479405386</v>
      </c>
      <c r="I39" s="5">
        <v>5692.8535148313695</v>
      </c>
      <c r="J39" s="4">
        <v>0.65603413246647702</v>
      </c>
    </row>
    <row r="40" spans="2:23" x14ac:dyDescent="0.3">
      <c r="B40" s="2" t="s">
        <v>1</v>
      </c>
      <c r="C40" s="7">
        <v>17696</v>
      </c>
      <c r="D40" s="4">
        <v>0.61963155515370705</v>
      </c>
      <c r="G40" s="2">
        <v>18562</v>
      </c>
      <c r="H40" s="5">
        <v>9444.4170189554079</v>
      </c>
      <c r="I40" s="5">
        <v>6221.3357887172115</v>
      </c>
      <c r="J40" s="4">
        <v>0.65873158462091264</v>
      </c>
    </row>
    <row r="41" spans="2:23" x14ac:dyDescent="0.3">
      <c r="B41" s="2" t="s">
        <v>2</v>
      </c>
      <c r="C41" s="7">
        <v>17696</v>
      </c>
      <c r="D41" s="4">
        <v>0.61923598553345394</v>
      </c>
      <c r="G41" s="2">
        <v>18563</v>
      </c>
      <c r="H41" s="5">
        <v>9483.6675126903556</v>
      </c>
      <c r="I41" s="5">
        <v>5024.5159121470197</v>
      </c>
      <c r="J41" s="4">
        <v>0.52980726131779476</v>
      </c>
      <c r="L41" s="1" t="s">
        <v>0</v>
      </c>
      <c r="M41" t="s">
        <v>29</v>
      </c>
      <c r="O41" s="10"/>
      <c r="P41" s="10"/>
      <c r="Q41" s="8"/>
      <c r="R41" s="10"/>
      <c r="T41" s="10"/>
      <c r="U41" s="10"/>
      <c r="V41" s="8"/>
      <c r="W41" s="10"/>
    </row>
    <row r="42" spans="2:23" x14ac:dyDescent="0.3">
      <c r="B42" s="2" t="s">
        <v>3</v>
      </c>
      <c r="C42" s="7">
        <v>17696</v>
      </c>
      <c r="D42" s="4">
        <v>0.51096292947558775</v>
      </c>
      <c r="G42" s="2">
        <v>19558</v>
      </c>
      <c r="H42" s="5">
        <v>12467.247769389156</v>
      </c>
      <c r="I42" s="5">
        <v>5535.7923608289311</v>
      </c>
      <c r="J42" s="4">
        <v>0.44402681836651769</v>
      </c>
      <c r="L42" s="2">
        <v>16563</v>
      </c>
      <c r="M42" s="4"/>
      <c r="O42" s="9"/>
      <c r="P42" s="10"/>
      <c r="Q42" s="11"/>
      <c r="R42" s="30"/>
      <c r="T42" s="9"/>
      <c r="U42" s="10"/>
      <c r="V42" s="11"/>
      <c r="W42" s="30"/>
    </row>
    <row r="43" spans="2:23" x14ac:dyDescent="0.3">
      <c r="B43" s="2" t="s">
        <v>4</v>
      </c>
      <c r="C43" s="7">
        <v>17696</v>
      </c>
      <c r="D43" s="4">
        <v>0.617879746835443</v>
      </c>
      <c r="G43" s="2">
        <v>19559</v>
      </c>
      <c r="H43" s="5">
        <v>12757.37725823592</v>
      </c>
      <c r="I43" s="5">
        <v>6867.6727688787187</v>
      </c>
      <c r="J43" s="4">
        <v>0.53832951945080088</v>
      </c>
      <c r="L43" s="29" t="s">
        <v>59</v>
      </c>
      <c r="M43" s="4">
        <v>0.66397250092902271</v>
      </c>
      <c r="O43" s="9"/>
      <c r="P43" s="10"/>
      <c r="Q43" s="11"/>
      <c r="R43" s="30"/>
      <c r="T43" s="9"/>
      <c r="U43" s="10"/>
      <c r="V43" s="11"/>
      <c r="W43" s="30"/>
    </row>
    <row r="44" spans="2:23" x14ac:dyDescent="0.3">
      <c r="B44" s="2" t="s">
        <v>5</v>
      </c>
      <c r="C44" s="7">
        <v>17696</v>
      </c>
      <c r="D44" s="4">
        <v>0.51361889692585894</v>
      </c>
      <c r="G44" s="2">
        <v>19560</v>
      </c>
      <c r="H44" s="5">
        <v>13693.986452584044</v>
      </c>
      <c r="I44" s="5">
        <v>8989.4976943346501</v>
      </c>
      <c r="J44" s="4">
        <v>0.65645586297760206</v>
      </c>
      <c r="L44" s="2">
        <v>17561</v>
      </c>
      <c r="M44" s="4"/>
      <c r="O44" s="9"/>
      <c r="P44" s="10"/>
      <c r="Q44" s="11"/>
      <c r="R44" s="30"/>
      <c r="T44" s="9"/>
      <c r="U44" s="10"/>
      <c r="V44" s="11"/>
      <c r="W44" s="30"/>
    </row>
    <row r="45" spans="2:23" x14ac:dyDescent="0.3">
      <c r="B45" s="2" t="s">
        <v>6</v>
      </c>
      <c r="C45" s="7">
        <v>17696</v>
      </c>
      <c r="D45" s="4">
        <v>0.62392631103074137</v>
      </c>
      <c r="G45" s="2">
        <v>19561</v>
      </c>
      <c r="H45" s="5">
        <v>12720.251046025105</v>
      </c>
      <c r="I45" s="5">
        <v>6778.4615384615381</v>
      </c>
      <c r="J45" s="4">
        <v>0.5328874024526199</v>
      </c>
      <c r="L45" s="29" t="s">
        <v>55</v>
      </c>
      <c r="M45" s="4">
        <v>0.66278772378516626</v>
      </c>
      <c r="O45" s="9"/>
      <c r="P45" s="10"/>
      <c r="Q45" s="11"/>
      <c r="R45" s="30"/>
      <c r="T45" s="9"/>
      <c r="U45" s="10"/>
      <c r="V45" s="11"/>
      <c r="W45" s="30"/>
    </row>
    <row r="46" spans="2:23" x14ac:dyDescent="0.3">
      <c r="B46" s="2" t="s">
        <v>7</v>
      </c>
      <c r="C46" s="7">
        <v>17696</v>
      </c>
      <c r="D46" s="4">
        <v>0.61838833634719714</v>
      </c>
      <c r="G46" s="2">
        <v>19562</v>
      </c>
      <c r="H46" s="5">
        <v>14185.055058499656</v>
      </c>
      <c r="I46" s="5">
        <v>9334.639945652174</v>
      </c>
      <c r="J46" s="4">
        <v>0.65806159420289856</v>
      </c>
      <c r="L46" s="2">
        <v>17563</v>
      </c>
      <c r="M46" s="4"/>
      <c r="O46" s="9"/>
      <c r="P46" s="10"/>
      <c r="Q46" s="11"/>
      <c r="R46" s="30"/>
      <c r="T46" s="9"/>
      <c r="U46" s="10"/>
      <c r="V46" s="11"/>
      <c r="W46" s="30"/>
    </row>
    <row r="47" spans="2:23" x14ac:dyDescent="0.3">
      <c r="B47" s="2" t="s">
        <v>8</v>
      </c>
      <c r="C47" s="7">
        <v>17696</v>
      </c>
      <c r="D47" s="4">
        <v>0.50955018083182635</v>
      </c>
      <c r="G47" s="2">
        <v>19563</v>
      </c>
      <c r="H47" s="5">
        <v>12672.456124145576</v>
      </c>
      <c r="I47" s="5">
        <v>6778.261363636364</v>
      </c>
      <c r="J47" s="4">
        <v>0.53488142292490115</v>
      </c>
      <c r="L47" s="29" t="s">
        <v>59</v>
      </c>
      <c r="M47" s="4">
        <v>0.66231187290969895</v>
      </c>
    </row>
    <row r="48" spans="2:23" x14ac:dyDescent="0.3">
      <c r="B48" s="2" t="s">
        <v>9</v>
      </c>
      <c r="C48" s="7">
        <v>17696</v>
      </c>
      <c r="D48" s="4">
        <v>0.61946202531645567</v>
      </c>
      <c r="G48" s="2" t="s">
        <v>15</v>
      </c>
      <c r="H48" s="5">
        <v>12696.123255813953</v>
      </c>
      <c r="I48" s="5">
        <v>7347.1520234246009</v>
      </c>
      <c r="J48" s="4">
        <v>0.57869255641166761</v>
      </c>
      <c r="L48" s="2">
        <v>18560</v>
      </c>
      <c r="M48" s="4"/>
      <c r="O48" s="8" t="s">
        <v>61</v>
      </c>
      <c r="P48" s="10" t="s">
        <v>29</v>
      </c>
      <c r="Q48" s="10" t="s">
        <v>62</v>
      </c>
    </row>
    <row r="49" spans="2:22" x14ac:dyDescent="0.3">
      <c r="B49" s="2" t="s">
        <v>10</v>
      </c>
      <c r="C49" s="7">
        <v>17696</v>
      </c>
      <c r="D49" s="4">
        <v>0.61759719710669081</v>
      </c>
      <c r="L49" s="29" t="s">
        <v>56</v>
      </c>
      <c r="M49" s="4">
        <v>0.66194654966094935</v>
      </c>
      <c r="O49" s="11" t="s">
        <v>63</v>
      </c>
      <c r="P49" s="12">
        <v>0.66400000000000003</v>
      </c>
      <c r="Q49" s="12">
        <v>0.57869999999999999</v>
      </c>
    </row>
    <row r="50" spans="2:22" x14ac:dyDescent="0.3">
      <c r="B50" s="2" t="s">
        <v>11</v>
      </c>
      <c r="C50" s="7">
        <v>17696</v>
      </c>
      <c r="D50" s="4">
        <v>0.622626582278481</v>
      </c>
      <c r="L50" s="2">
        <v>17559</v>
      </c>
      <c r="M50" s="4"/>
      <c r="O50" s="11" t="s">
        <v>64</v>
      </c>
      <c r="P50" s="12">
        <v>0.66279999999999994</v>
      </c>
      <c r="Q50" s="12">
        <v>0.57869999999999999</v>
      </c>
    </row>
    <row r="51" spans="2:22" x14ac:dyDescent="0.3">
      <c r="B51" s="2" t="s">
        <v>12</v>
      </c>
      <c r="C51" s="7">
        <v>17696</v>
      </c>
      <c r="D51" s="4">
        <v>0.50971971066907773</v>
      </c>
      <c r="G51" s="1" t="s">
        <v>0</v>
      </c>
      <c r="H51" t="s">
        <v>77</v>
      </c>
      <c r="I51" t="s">
        <v>78</v>
      </c>
      <c r="J51" t="s">
        <v>62</v>
      </c>
      <c r="L51" s="29" t="s">
        <v>57</v>
      </c>
      <c r="M51" s="4">
        <v>0.66099870856650877</v>
      </c>
      <c r="O51" s="11" t="s">
        <v>65</v>
      </c>
      <c r="P51" s="12">
        <v>0.6623</v>
      </c>
      <c r="Q51" s="12">
        <v>0.57869999999999999</v>
      </c>
    </row>
    <row r="52" spans="2:22" x14ac:dyDescent="0.3">
      <c r="B52" s="2" t="s">
        <v>13</v>
      </c>
      <c r="C52" s="7">
        <v>17696</v>
      </c>
      <c r="D52" s="4">
        <v>0.50977622061482819</v>
      </c>
      <c r="G52" s="2" t="s">
        <v>36</v>
      </c>
      <c r="H52">
        <v>55066</v>
      </c>
      <c r="I52" s="4">
        <f>H52/$H$59</f>
        <v>0.4091388661861951</v>
      </c>
      <c r="J52" s="4">
        <f>24.83%</f>
        <v>0.24829999999999999</v>
      </c>
      <c r="L52" s="2">
        <v>16559</v>
      </c>
      <c r="M52" s="4"/>
      <c r="O52" s="11" t="s">
        <v>66</v>
      </c>
      <c r="P52" s="12">
        <v>0.66190000000000004</v>
      </c>
      <c r="Q52" s="12">
        <v>0.57869999999999999</v>
      </c>
    </row>
    <row r="53" spans="2:22" x14ac:dyDescent="0.3">
      <c r="B53" s="2" t="s">
        <v>14</v>
      </c>
      <c r="C53" s="7">
        <v>2528</v>
      </c>
      <c r="D53" s="4">
        <v>0.65308544303797467</v>
      </c>
      <c r="G53" s="2" t="s">
        <v>35</v>
      </c>
      <c r="H53">
        <v>26898</v>
      </c>
      <c r="I53" s="4">
        <f t="shared" ref="I53:I59" si="0">H53/$H$59</f>
        <v>0.19985140054981795</v>
      </c>
      <c r="J53" s="4">
        <f t="shared" ref="J53:J59" si="1">24.83%</f>
        <v>0.24829999999999999</v>
      </c>
      <c r="L53" s="29" t="s">
        <v>57</v>
      </c>
      <c r="M53" s="4">
        <v>0.65918074020840822</v>
      </c>
      <c r="O53" s="11" t="s">
        <v>67</v>
      </c>
      <c r="P53" s="12">
        <v>0.66100000000000003</v>
      </c>
      <c r="Q53" s="12">
        <v>0.57869999999999999</v>
      </c>
    </row>
    <row r="54" spans="2:22" x14ac:dyDescent="0.3">
      <c r="B54" s="2" t="s">
        <v>15</v>
      </c>
      <c r="C54" s="7">
        <v>232576</v>
      </c>
      <c r="D54" s="4">
        <v>0.57869255641166761</v>
      </c>
      <c r="G54" s="2" t="s">
        <v>34</v>
      </c>
      <c r="H54">
        <v>14756</v>
      </c>
      <c r="I54" s="4">
        <f t="shared" si="0"/>
        <v>0.10963667434430492</v>
      </c>
      <c r="J54" s="4">
        <f t="shared" si="1"/>
        <v>0.24829999999999999</v>
      </c>
      <c r="L54" s="2">
        <v>16558</v>
      </c>
      <c r="M54" s="4"/>
      <c r="O54" s="11" t="s">
        <v>68</v>
      </c>
      <c r="P54" s="12">
        <v>0.52980000000000005</v>
      </c>
      <c r="Q54" s="12">
        <v>0.57869999999999999</v>
      </c>
    </row>
    <row r="55" spans="2:22" x14ac:dyDescent="0.3">
      <c r="G55" s="2" t="s">
        <v>32</v>
      </c>
      <c r="H55">
        <v>13379</v>
      </c>
      <c r="I55" s="4">
        <f t="shared" si="0"/>
        <v>9.9405602199271859E-2</v>
      </c>
      <c r="J55" s="4">
        <f t="shared" si="1"/>
        <v>0.24829999999999999</v>
      </c>
      <c r="L55" s="29" t="s">
        <v>58</v>
      </c>
      <c r="M55" s="4">
        <v>0.65907190635451507</v>
      </c>
      <c r="O55" s="11" t="s">
        <v>69</v>
      </c>
      <c r="P55" s="12">
        <v>0.44840000000000002</v>
      </c>
      <c r="Q55" s="12">
        <v>0.57869999999999999</v>
      </c>
    </row>
    <row r="56" spans="2:22" x14ac:dyDescent="0.3">
      <c r="G56" s="2" t="s">
        <v>37</v>
      </c>
      <c r="H56">
        <v>9630</v>
      </c>
      <c r="I56" s="4">
        <f t="shared" si="0"/>
        <v>7.1550635262649528E-2</v>
      </c>
      <c r="J56" s="4">
        <f t="shared" si="1"/>
        <v>0.24829999999999999</v>
      </c>
      <c r="L56" s="2">
        <v>18562</v>
      </c>
      <c r="M56" s="4"/>
      <c r="O56" s="11" t="s">
        <v>70</v>
      </c>
      <c r="P56" s="12">
        <v>0.44629999999999997</v>
      </c>
      <c r="Q56" s="12">
        <v>0.57869999999999999</v>
      </c>
    </row>
    <row r="57" spans="2:22" x14ac:dyDescent="0.3">
      <c r="B57" s="1" t="s">
        <v>0</v>
      </c>
      <c r="C57" t="s">
        <v>38</v>
      </c>
      <c r="G57" s="2" t="s">
        <v>33</v>
      </c>
      <c r="H57">
        <v>8106</v>
      </c>
      <c r="I57" s="4">
        <f t="shared" si="0"/>
        <v>6.0227357158778513E-2</v>
      </c>
      <c r="J57" s="4">
        <f t="shared" si="1"/>
        <v>0.24829999999999999</v>
      </c>
      <c r="L57" s="29" t="s">
        <v>54</v>
      </c>
      <c r="M57" s="4">
        <v>0.65873158462091264</v>
      </c>
      <c r="O57" s="11" t="s">
        <v>71</v>
      </c>
      <c r="P57" s="12">
        <v>0.44619999999999999</v>
      </c>
      <c r="Q57" s="12">
        <v>0.57869999999999999</v>
      </c>
    </row>
    <row r="58" spans="2:22" x14ac:dyDescent="0.3">
      <c r="B58" s="2" t="s">
        <v>73</v>
      </c>
      <c r="C58" s="7">
        <v>33420</v>
      </c>
      <c r="G58" s="2" t="s">
        <v>31</v>
      </c>
      <c r="H58">
        <v>6755</v>
      </c>
      <c r="I58" s="4">
        <f t="shared" si="0"/>
        <v>5.0189464298982092E-2</v>
      </c>
      <c r="J58" s="4">
        <f t="shared" si="1"/>
        <v>0.24829999999999999</v>
      </c>
      <c r="L58" s="2">
        <v>19562</v>
      </c>
      <c r="M58" s="4"/>
      <c r="O58" s="11" t="s">
        <v>72</v>
      </c>
      <c r="P58" s="12">
        <v>0.44400000000000001</v>
      </c>
      <c r="Q58" s="12">
        <v>0.57869999999999999</v>
      </c>
    </row>
    <row r="59" spans="2:22" x14ac:dyDescent="0.3">
      <c r="B59" s="2" t="s">
        <v>74</v>
      </c>
      <c r="C59" s="7">
        <v>94411</v>
      </c>
      <c r="G59" s="2" t="s">
        <v>15</v>
      </c>
      <c r="H59">
        <v>134590</v>
      </c>
      <c r="I59" s="4">
        <f t="shared" si="0"/>
        <v>1</v>
      </c>
      <c r="J59" s="4">
        <f t="shared" si="1"/>
        <v>0.24829999999999999</v>
      </c>
      <c r="L59" s="29" t="s">
        <v>54</v>
      </c>
      <c r="M59" s="4">
        <v>0.65806159420289856</v>
      </c>
    </row>
    <row r="60" spans="2:22" x14ac:dyDescent="0.3">
      <c r="B60" s="2" t="s">
        <v>75</v>
      </c>
      <c r="C60" s="7">
        <v>6759</v>
      </c>
      <c r="L60" s="2">
        <v>16561</v>
      </c>
      <c r="M60" s="4"/>
    </row>
    <row r="61" spans="2:22" x14ac:dyDescent="0.3">
      <c r="B61" s="2" t="s">
        <v>15</v>
      </c>
      <c r="C61" s="7">
        <v>134590</v>
      </c>
      <c r="L61" s="29" t="s">
        <v>55</v>
      </c>
      <c r="M61" s="4">
        <v>0.65783204288266828</v>
      </c>
    </row>
    <row r="62" spans="2:22" x14ac:dyDescent="0.3">
      <c r="L62" s="2">
        <v>19560</v>
      </c>
      <c r="M62" s="4"/>
    </row>
    <row r="63" spans="2:22" x14ac:dyDescent="0.3">
      <c r="L63" s="29" t="s">
        <v>56</v>
      </c>
      <c r="M63" s="4">
        <v>0.65645586297760206</v>
      </c>
      <c r="O63" t="s">
        <v>90</v>
      </c>
      <c r="P63" t="s">
        <v>39</v>
      </c>
      <c r="Q63" t="s">
        <v>17</v>
      </c>
      <c r="R63" t="s">
        <v>16</v>
      </c>
      <c r="S63" t="s">
        <v>29</v>
      </c>
      <c r="T63" t="s">
        <v>30</v>
      </c>
      <c r="U63" t="s">
        <v>44</v>
      </c>
      <c r="V63" t="s">
        <v>92</v>
      </c>
    </row>
    <row r="64" spans="2:22" x14ac:dyDescent="0.3">
      <c r="B64" s="8" t="s">
        <v>48</v>
      </c>
      <c r="C64" s="10" t="s">
        <v>74</v>
      </c>
      <c r="D64" s="10" t="s">
        <v>73</v>
      </c>
      <c r="E64" s="10" t="s">
        <v>75</v>
      </c>
      <c r="G64" s="31" t="s">
        <v>0</v>
      </c>
      <c r="H64" t="s">
        <v>78</v>
      </c>
      <c r="L64" s="2">
        <v>18561</v>
      </c>
      <c r="M64" s="4"/>
      <c r="O64" t="s">
        <v>91</v>
      </c>
      <c r="P64" s="36">
        <v>298774986</v>
      </c>
      <c r="Q64" s="36">
        <v>1708771229</v>
      </c>
      <c r="R64" s="36">
        <v>2007546215</v>
      </c>
      <c r="S64" s="4">
        <v>0.57869255641166761</v>
      </c>
      <c r="T64" s="5">
        <v>12696.123255813953</v>
      </c>
      <c r="U64" s="5">
        <v>7347.1520234246009</v>
      </c>
      <c r="V64" s="4">
        <v>0.85117404333329383</v>
      </c>
    </row>
    <row r="65" spans="2:13" x14ac:dyDescent="0.3">
      <c r="B65" s="11" t="str">
        <f>C57</f>
        <v>Total Bookings</v>
      </c>
      <c r="C65" s="32">
        <f>C59</f>
        <v>94411</v>
      </c>
      <c r="D65" s="32">
        <f>C58</f>
        <v>33420</v>
      </c>
      <c r="E65" s="32">
        <f>C60</f>
        <v>6759</v>
      </c>
      <c r="G65" s="2" t="s">
        <v>36</v>
      </c>
      <c r="H65" s="4">
        <v>0.4091388661861951</v>
      </c>
      <c r="L65" s="29" t="s">
        <v>55</v>
      </c>
      <c r="M65" s="4">
        <v>0.65603413246647702</v>
      </c>
    </row>
    <row r="66" spans="2:13" x14ac:dyDescent="0.3">
      <c r="B66" t="s">
        <v>76</v>
      </c>
      <c r="C66" s="4">
        <f>C65/SUM($C$65:$E$65)</f>
        <v>0.7014711345568021</v>
      </c>
      <c r="D66" s="4">
        <f>D65/SUM($C$65:$E$65)</f>
        <v>0.24830968125417935</v>
      </c>
      <c r="E66" s="4">
        <f>E65/SUM($C$65:$E$65)</f>
        <v>5.0219184189018502E-2</v>
      </c>
      <c r="G66" s="2" t="s">
        <v>35</v>
      </c>
      <c r="H66" s="4">
        <v>0.19985140054981795</v>
      </c>
      <c r="L66" s="2">
        <v>19559</v>
      </c>
      <c r="M66" s="4"/>
    </row>
    <row r="67" spans="2:13" x14ac:dyDescent="0.3">
      <c r="G67" s="2" t="s">
        <v>34</v>
      </c>
      <c r="H67" s="4">
        <v>0.10963667434430492</v>
      </c>
      <c r="L67" s="29" t="s">
        <v>57</v>
      </c>
      <c r="M67" s="4">
        <v>0.53832951945080088</v>
      </c>
    </row>
    <row r="68" spans="2:13" x14ac:dyDescent="0.3">
      <c r="G68" s="2" t="s">
        <v>32</v>
      </c>
      <c r="H68" s="4">
        <v>9.9405602199271859E-2</v>
      </c>
      <c r="L68" s="2">
        <v>16560</v>
      </c>
      <c r="M68" s="4"/>
    </row>
    <row r="69" spans="2:13" x14ac:dyDescent="0.3">
      <c r="G69" s="2" t="s">
        <v>37</v>
      </c>
      <c r="H69" s="4">
        <v>7.1550635262649528E-2</v>
      </c>
      <c r="L69" s="29" t="s">
        <v>56</v>
      </c>
      <c r="M69" s="4">
        <v>0.53695652173913044</v>
      </c>
    </row>
    <row r="70" spans="2:13" x14ac:dyDescent="0.3">
      <c r="G70" s="2" t="s">
        <v>33</v>
      </c>
      <c r="H70" s="4">
        <v>6.0227357158778513E-2</v>
      </c>
      <c r="L70" s="2">
        <v>17558</v>
      </c>
      <c r="M70" s="4"/>
    </row>
    <row r="71" spans="2:13" ht="28.8" x14ac:dyDescent="0.3">
      <c r="B71" s="8" t="s">
        <v>79</v>
      </c>
      <c r="C71" s="10" t="s">
        <v>78</v>
      </c>
      <c r="D71" s="10" t="s">
        <v>80</v>
      </c>
      <c r="G71" s="2" t="s">
        <v>31</v>
      </c>
      <c r="H71" s="4">
        <v>5.0189464298982092E-2</v>
      </c>
      <c r="L71" s="29" t="s">
        <v>58</v>
      </c>
      <c r="M71" s="4">
        <v>0.53665814151747659</v>
      </c>
    </row>
    <row r="72" spans="2:13" x14ac:dyDescent="0.3">
      <c r="B72" s="11" t="s">
        <v>81</v>
      </c>
      <c r="C72" s="12">
        <v>0.40910000000000002</v>
      </c>
      <c r="D72" s="12">
        <v>0.24829999999999999</v>
      </c>
      <c r="H72" s="33">
        <v>1</v>
      </c>
      <c r="L72" s="2">
        <v>19563</v>
      </c>
      <c r="M72" s="4"/>
    </row>
    <row r="73" spans="2:13" x14ac:dyDescent="0.3">
      <c r="B73" s="11" t="s">
        <v>82</v>
      </c>
      <c r="C73" s="12">
        <v>0.2</v>
      </c>
      <c r="D73" s="12">
        <v>0.24829999999999999</v>
      </c>
      <c r="L73" s="29" t="s">
        <v>59</v>
      </c>
      <c r="M73" s="4">
        <v>0.53488142292490115</v>
      </c>
    </row>
    <row r="74" spans="2:13" x14ac:dyDescent="0.3">
      <c r="B74" s="11" t="s">
        <v>83</v>
      </c>
      <c r="C74" s="12">
        <v>0.1096</v>
      </c>
      <c r="D74" s="12">
        <v>0.24829999999999999</v>
      </c>
      <c r="L74" s="2">
        <v>16562</v>
      </c>
      <c r="M74" s="4"/>
    </row>
    <row r="75" spans="2:13" x14ac:dyDescent="0.3">
      <c r="B75" s="11" t="s">
        <v>84</v>
      </c>
      <c r="C75" s="12">
        <v>9.9400000000000002E-2</v>
      </c>
      <c r="D75" s="12">
        <v>0.24829999999999999</v>
      </c>
      <c r="L75" s="29" t="s">
        <v>54</v>
      </c>
      <c r="M75" s="4">
        <v>0.53460514640638868</v>
      </c>
    </row>
    <row r="76" spans="2:13" x14ac:dyDescent="0.3">
      <c r="B76" s="11" t="s">
        <v>85</v>
      </c>
      <c r="C76" s="12">
        <v>7.1599999999999997E-2</v>
      </c>
      <c r="D76" s="12">
        <v>0.24829999999999999</v>
      </c>
      <c r="L76" s="2">
        <v>18558</v>
      </c>
      <c r="M76" s="4"/>
    </row>
    <row r="77" spans="2:13" x14ac:dyDescent="0.3">
      <c r="B77" s="11" t="s">
        <v>86</v>
      </c>
      <c r="C77" s="12">
        <v>6.0199999999999997E-2</v>
      </c>
      <c r="D77" s="12">
        <v>0.24829999999999999</v>
      </c>
      <c r="L77" s="29" t="s">
        <v>58</v>
      </c>
      <c r="M77" s="4">
        <v>0.53451982799808884</v>
      </c>
    </row>
    <row r="78" spans="2:13" x14ac:dyDescent="0.3">
      <c r="B78" s="11" t="s">
        <v>87</v>
      </c>
      <c r="C78" s="12">
        <v>5.0200000000000002E-2</v>
      </c>
      <c r="D78" s="12">
        <v>0.24829999999999999</v>
      </c>
      <c r="L78" s="2">
        <v>19561</v>
      </c>
      <c r="M78" s="4"/>
    </row>
    <row r="79" spans="2:13" x14ac:dyDescent="0.3">
      <c r="L79" s="29" t="s">
        <v>55</v>
      </c>
      <c r="M79" s="4">
        <v>0.5328874024526199</v>
      </c>
    </row>
    <row r="80" spans="2:13" x14ac:dyDescent="0.3">
      <c r="L80" s="2">
        <v>17560</v>
      </c>
      <c r="M80" s="4"/>
    </row>
    <row r="81" spans="2:13" x14ac:dyDescent="0.3">
      <c r="L81" s="29" t="s">
        <v>56</v>
      </c>
      <c r="M81" s="4">
        <v>0.53137150936726762</v>
      </c>
    </row>
    <row r="82" spans="2:13" x14ac:dyDescent="0.3">
      <c r="B82" s="1" t="s">
        <v>0</v>
      </c>
      <c r="C82" t="s">
        <v>88</v>
      </c>
      <c r="D82" t="s">
        <v>30</v>
      </c>
      <c r="F82" s="31" t="s">
        <v>0</v>
      </c>
      <c r="G82" s="31" t="s">
        <v>88</v>
      </c>
      <c r="H82" s="31" t="s">
        <v>30</v>
      </c>
      <c r="L82" s="2">
        <v>18563</v>
      </c>
      <c r="M82" s="4"/>
    </row>
    <row r="83" spans="2:13" x14ac:dyDescent="0.3">
      <c r="B83" s="2" t="s">
        <v>20</v>
      </c>
      <c r="C83" s="34">
        <v>3.4076808351976138</v>
      </c>
      <c r="D83" s="5">
        <v>13130.842391304348</v>
      </c>
      <c r="F83" s="2" t="s">
        <v>20</v>
      </c>
      <c r="G83" s="34">
        <v>3.4076808351976138</v>
      </c>
      <c r="H83" s="5">
        <v>13130.842391304348</v>
      </c>
      <c r="L83" s="29" t="s">
        <v>59</v>
      </c>
      <c r="M83" s="4">
        <v>0.52980726131779476</v>
      </c>
    </row>
    <row r="84" spans="2:13" x14ac:dyDescent="0.3">
      <c r="B84" s="2" t="s">
        <v>21</v>
      </c>
      <c r="C84" s="34">
        <v>3.7790152403282531</v>
      </c>
      <c r="D84" s="5">
        <v>12153.865626676572</v>
      </c>
      <c r="F84" s="2" t="s">
        <v>21</v>
      </c>
      <c r="G84" s="34">
        <v>3.7790152403282531</v>
      </c>
      <c r="H84" s="5">
        <v>12153.865626676572</v>
      </c>
      <c r="L84" s="2">
        <v>17562</v>
      </c>
      <c r="M84" s="4"/>
    </row>
    <row r="85" spans="2:13" x14ac:dyDescent="0.3">
      <c r="B85" s="2" t="s">
        <v>22</v>
      </c>
      <c r="C85" s="34">
        <v>3.66113228089276</v>
      </c>
      <c r="D85" s="5">
        <v>9322.1987502866323</v>
      </c>
      <c r="F85" s="2" t="s">
        <v>22</v>
      </c>
      <c r="G85" s="34">
        <v>3.66113228089276</v>
      </c>
      <c r="H85" s="5">
        <v>9322.1987502866323</v>
      </c>
      <c r="L85" s="29" t="s">
        <v>54</v>
      </c>
      <c r="M85" s="4">
        <v>0.44840230487166055</v>
      </c>
    </row>
    <row r="86" spans="2:13" x14ac:dyDescent="0.3">
      <c r="B86" s="2" t="s">
        <v>23</v>
      </c>
      <c r="C86" s="34">
        <v>3.6504552641622596</v>
      </c>
      <c r="D86" s="5">
        <v>15386.974824531124</v>
      </c>
      <c r="F86" s="2" t="s">
        <v>23</v>
      </c>
      <c r="G86" s="34">
        <v>3.6504552641622596</v>
      </c>
      <c r="H86" s="5">
        <v>15386.974824531124</v>
      </c>
      <c r="L86" s="2">
        <v>18559</v>
      </c>
      <c r="M86" s="4"/>
    </row>
    <row r="87" spans="2:13" x14ac:dyDescent="0.3">
      <c r="B87" s="2" t="s">
        <v>15</v>
      </c>
      <c r="C87" s="34">
        <v>3.6190039341601539</v>
      </c>
      <c r="D87" s="5">
        <v>12696.123255813953</v>
      </c>
      <c r="L87" s="29" t="s">
        <v>57</v>
      </c>
      <c r="M87" s="4">
        <v>0.44633152173913043</v>
      </c>
    </row>
    <row r="88" spans="2:13" x14ac:dyDescent="0.3">
      <c r="L88" s="2">
        <v>17564</v>
      </c>
      <c r="M88" s="4"/>
    </row>
    <row r="89" spans="2:13" x14ac:dyDescent="0.3">
      <c r="L89" s="29" t="s">
        <v>60</v>
      </c>
      <c r="M89" s="4">
        <v>0.44621246077991933</v>
      </c>
    </row>
    <row r="90" spans="2:13" x14ac:dyDescent="0.3">
      <c r="B90" s="10" t="s">
        <v>30</v>
      </c>
      <c r="C90" s="10" t="s">
        <v>88</v>
      </c>
      <c r="D90" s="8" t="s">
        <v>89</v>
      </c>
      <c r="L90" s="2">
        <v>19558</v>
      </c>
      <c r="M90" s="4"/>
    </row>
    <row r="91" spans="2:13" x14ac:dyDescent="0.3">
      <c r="B91" s="35">
        <v>13131</v>
      </c>
      <c r="C91" s="9">
        <v>3.41</v>
      </c>
      <c r="D91" s="11" t="s">
        <v>20</v>
      </c>
      <c r="L91" s="29" t="s">
        <v>58</v>
      </c>
      <c r="M91" s="4">
        <v>0.44402681836651769</v>
      </c>
    </row>
    <row r="92" spans="2:13" x14ac:dyDescent="0.3">
      <c r="B92" s="35">
        <v>12154</v>
      </c>
      <c r="C92" s="9">
        <v>3.78</v>
      </c>
      <c r="D92" s="11" t="s">
        <v>21</v>
      </c>
      <c r="L92" s="2" t="s">
        <v>15</v>
      </c>
      <c r="M92" s="4">
        <v>0.57869255641166761</v>
      </c>
    </row>
    <row r="93" spans="2:13" x14ac:dyDescent="0.3">
      <c r="B93" s="35">
        <v>9322</v>
      </c>
      <c r="C93" s="9">
        <v>3.66</v>
      </c>
      <c r="D93" s="11" t="s">
        <v>22</v>
      </c>
    </row>
    <row r="94" spans="2:13" x14ac:dyDescent="0.3">
      <c r="B94" s="35">
        <v>15387</v>
      </c>
      <c r="C94" s="9">
        <v>3.65</v>
      </c>
      <c r="D94" s="11" t="s">
        <v>23</v>
      </c>
    </row>
  </sheetData>
  <pageMargins left="0.7" right="0.7" top="0.75" bottom="0.75" header="0.3" footer="0.3"/>
  <pageSetup orientation="portrait" r:id="rId21"/>
  <tableParts count="2">
    <tablePart r:id="rId22"/>
    <tablePart r:id="rId2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EAA1E1D4-AB89-4636-A396-7136782893E5}">
  <ds:schemaRefs/>
</ds:datastoreItem>
</file>

<file path=customXml/itemProps2.xml><?xml version="1.0" encoding="utf-8"?>
<ds:datastoreItem xmlns:ds="http://schemas.openxmlformats.org/officeDocument/2006/customXml" ds:itemID="{A958B2D1-45D4-48BF-A47F-A474688DECC6}">
  <ds:schemaRefs/>
</ds:datastoreItem>
</file>

<file path=customXml/itemProps3.xml><?xml version="1.0" encoding="utf-8"?>
<ds:datastoreItem xmlns:ds="http://schemas.openxmlformats.org/officeDocument/2006/customXml" ds:itemID="{DB420B7F-AB01-43C4-8969-23FF031CCFF9}">
  <ds:schemaRefs/>
</ds:datastoreItem>
</file>

<file path=customXml/itemProps4.xml><?xml version="1.0" encoding="utf-8"?>
<ds:datastoreItem xmlns:ds="http://schemas.openxmlformats.org/officeDocument/2006/customXml" ds:itemID="{A0263C93-7B72-44C4-B84F-94908EBDA839}">
  <ds:schemaRefs/>
</ds:datastoreItem>
</file>

<file path=customXml/itemProps5.xml><?xml version="1.0" encoding="utf-8"?>
<ds:datastoreItem xmlns:ds="http://schemas.openxmlformats.org/officeDocument/2006/customXml" ds:itemID="{DD366BC7-BBE5-4F94-B418-D435216096CF}">
  <ds:schemaRefs/>
</ds:datastoreItem>
</file>

<file path=customXml/itemProps6.xml><?xml version="1.0" encoding="utf-8"?>
<ds:datastoreItem xmlns:ds="http://schemas.openxmlformats.org/officeDocument/2006/customXml" ds:itemID="{A18DCA3E-AA7F-4D8B-834D-659FD3028882}">
  <ds:schemaRefs/>
</ds:datastoreItem>
</file>

<file path=customXml/itemProps7.xml><?xml version="1.0" encoding="utf-8"?>
<ds:datastoreItem xmlns:ds="http://schemas.openxmlformats.org/officeDocument/2006/customXml" ds:itemID="{11FC3834-A526-4522-B79D-75C4B01CC07C}">
  <ds:schemaRefs/>
</ds:datastoreItem>
</file>

<file path=customXml/itemProps8.xml><?xml version="1.0" encoding="utf-8"?>
<ds:datastoreItem xmlns:ds="http://schemas.openxmlformats.org/officeDocument/2006/customXml" ds:itemID="{9002975E-A110-4E9E-AAA2-574DAAE87BC9}">
  <ds:schemaRefs/>
</ds:datastoreItem>
</file>

<file path=customXml/itemProps9.xml><?xml version="1.0" encoding="utf-8"?>
<ds:datastoreItem xmlns:ds="http://schemas.openxmlformats.org/officeDocument/2006/customXml" ds:itemID="{50458440-9BB9-489D-AE99-67442449DCB4}">
  <ds:schemaRefs/>
</ds:datastoreItem>
</file>

<file path=customXml/itemProps10.xml><?xml version="1.0" encoding="utf-8"?>
<ds:datastoreItem xmlns:ds="http://schemas.openxmlformats.org/officeDocument/2006/customXml" ds:itemID="{18CD1E23-F0C7-4F17-AF07-3982AED1C8A9}">
  <ds:schemaRefs/>
</ds:datastoreItem>
</file>

<file path=customXml/itemProps11.xml><?xml version="1.0" encoding="utf-8"?>
<ds:datastoreItem xmlns:ds="http://schemas.openxmlformats.org/officeDocument/2006/customXml" ds:itemID="{20EBE6E7-3CC3-4B59-BB1E-A720E8BD4289}">
  <ds:schemaRefs/>
</ds:datastoreItem>
</file>

<file path=customXml/itemProps12.xml><?xml version="1.0" encoding="utf-8"?>
<ds:datastoreItem xmlns:ds="http://schemas.openxmlformats.org/officeDocument/2006/customXml" ds:itemID="{8E02636F-BC25-4023-9072-9126EA2A7AC9}">
  <ds:schemaRefs/>
</ds:datastoreItem>
</file>

<file path=customXml/itemProps13.xml><?xml version="1.0" encoding="utf-8"?>
<ds:datastoreItem xmlns:ds="http://schemas.openxmlformats.org/officeDocument/2006/customXml" ds:itemID="{F0C7D3E6-FC8D-4695-96F2-AA60DADE72A9}">
  <ds:schemaRefs/>
</ds:datastoreItem>
</file>

<file path=customXml/itemProps14.xml><?xml version="1.0" encoding="utf-8"?>
<ds:datastoreItem xmlns:ds="http://schemas.openxmlformats.org/officeDocument/2006/customXml" ds:itemID="{CBBE9E46-49BC-4C1C-9DA2-9D80B58EEAB5}">
  <ds:schemaRefs/>
</ds:datastoreItem>
</file>

<file path=customXml/itemProps15.xml><?xml version="1.0" encoding="utf-8"?>
<ds:datastoreItem xmlns:ds="http://schemas.openxmlformats.org/officeDocument/2006/customXml" ds:itemID="{91C978BC-D980-4B3B-AE25-DBD8D6D31371}">
  <ds:schemaRefs/>
</ds:datastoreItem>
</file>

<file path=customXml/itemProps16.xml><?xml version="1.0" encoding="utf-8"?>
<ds:datastoreItem xmlns:ds="http://schemas.openxmlformats.org/officeDocument/2006/customXml" ds:itemID="{18D4CB8A-D9A2-4D08-91EB-AB41AE228BF7}">
  <ds:schemaRefs/>
</ds:datastoreItem>
</file>

<file path=customXml/itemProps17.xml><?xml version="1.0" encoding="utf-8"?>
<ds:datastoreItem xmlns:ds="http://schemas.openxmlformats.org/officeDocument/2006/customXml" ds:itemID="{022CFCA3-DD3C-4AAE-8C89-38A72C23D101}">
  <ds:schemaRefs/>
</ds:datastoreItem>
</file>

<file path=customXml/itemProps18.xml><?xml version="1.0" encoding="utf-8"?>
<ds:datastoreItem xmlns:ds="http://schemas.openxmlformats.org/officeDocument/2006/customXml" ds:itemID="{5C45C9E4-0BF2-49C5-918B-565B1786D859}">
  <ds:schemaRefs/>
</ds:datastoreItem>
</file>

<file path=customXml/itemProps19.xml><?xml version="1.0" encoding="utf-8"?>
<ds:datastoreItem xmlns:ds="http://schemas.openxmlformats.org/officeDocument/2006/customXml" ds:itemID="{6BE95BE4-3F5B-43C1-84D4-EEB54927BE91}">
  <ds:schemaRefs/>
</ds:datastoreItem>
</file>

<file path=customXml/itemProps20.xml><?xml version="1.0" encoding="utf-8"?>
<ds:datastoreItem xmlns:ds="http://schemas.openxmlformats.org/officeDocument/2006/customXml" ds:itemID="{9AE4BB8A-F77A-4E3B-B2A2-4D90688DBD88}">
  <ds:schemaRefs/>
</ds:datastoreItem>
</file>

<file path=customXml/itemProps21.xml><?xml version="1.0" encoding="utf-8"?>
<ds:datastoreItem xmlns:ds="http://schemas.openxmlformats.org/officeDocument/2006/customXml" ds:itemID="{BA01624F-2940-46AC-ABE5-E55B603E366A}">
  <ds:schemaRefs/>
</ds:datastoreItem>
</file>

<file path=customXml/itemProps22.xml><?xml version="1.0" encoding="utf-8"?>
<ds:datastoreItem xmlns:ds="http://schemas.openxmlformats.org/officeDocument/2006/customXml" ds:itemID="{DB1C14FA-261D-475D-A824-476C7AA32A6A}">
  <ds:schemaRefs/>
</ds:datastoreItem>
</file>

<file path=customXml/itemProps23.xml><?xml version="1.0" encoding="utf-8"?>
<ds:datastoreItem xmlns:ds="http://schemas.openxmlformats.org/officeDocument/2006/customXml" ds:itemID="{A3816D4F-C94B-41C4-8C15-438C0B5C3CC3}">
  <ds:schemaRefs/>
</ds:datastoreItem>
</file>

<file path=customXml/itemProps24.xml><?xml version="1.0" encoding="utf-8"?>
<ds:datastoreItem xmlns:ds="http://schemas.openxmlformats.org/officeDocument/2006/customXml" ds:itemID="{F84904E8-EF22-45A3-A999-DDC0876C7528}">
  <ds:schemaRefs/>
</ds:datastoreItem>
</file>

<file path=customXml/itemProps25.xml><?xml version="1.0" encoding="utf-8"?>
<ds:datastoreItem xmlns:ds="http://schemas.openxmlformats.org/officeDocument/2006/customXml" ds:itemID="{967C1FC1-C435-40AD-8D25-26C69CB22B95}">
  <ds:schemaRefs/>
</ds:datastoreItem>
</file>

<file path=customXml/itemProps26.xml><?xml version="1.0" encoding="utf-8"?>
<ds:datastoreItem xmlns:ds="http://schemas.openxmlformats.org/officeDocument/2006/customXml" ds:itemID="{74F32870-7B5B-4B51-B237-5B0584E13790}">
  <ds:schemaRefs/>
</ds:datastoreItem>
</file>

<file path=customXml/itemProps27.xml><?xml version="1.0" encoding="utf-8"?>
<ds:datastoreItem xmlns:ds="http://schemas.openxmlformats.org/officeDocument/2006/customXml" ds:itemID="{9D549F9A-604C-4473-BE99-839586984190}">
  <ds:schemaRefs/>
</ds:datastoreItem>
</file>

<file path=customXml/itemProps28.xml><?xml version="1.0" encoding="utf-8"?>
<ds:datastoreItem xmlns:ds="http://schemas.openxmlformats.org/officeDocument/2006/customXml" ds:itemID="{5442E0F0-312E-47AA-9F79-F0663DB8B934}">
  <ds:schemaRefs/>
</ds:datastoreItem>
</file>

<file path=customXml/itemProps29.xml><?xml version="1.0" encoding="utf-8"?>
<ds:datastoreItem xmlns:ds="http://schemas.openxmlformats.org/officeDocument/2006/customXml" ds:itemID="{2FAD5211-86B2-4D08-8DB0-9142E3C4C6E1}">
  <ds:schemaRefs/>
</ds:datastoreItem>
</file>

<file path=customXml/itemProps30.xml><?xml version="1.0" encoding="utf-8"?>
<ds:datastoreItem xmlns:ds="http://schemas.openxmlformats.org/officeDocument/2006/customXml" ds:itemID="{E6FAAC30-3521-41E4-BCDB-8172B7C724DC}">
  <ds:schemaRefs/>
</ds:datastoreItem>
</file>

<file path=customXml/itemProps31.xml><?xml version="1.0" encoding="utf-8"?>
<ds:datastoreItem xmlns:ds="http://schemas.openxmlformats.org/officeDocument/2006/customXml" ds:itemID="{9F93EF68-DF86-40F1-A967-1E19644CF2D4}">
  <ds:schemaRefs/>
</ds:datastoreItem>
</file>

<file path=customXml/itemProps32.xml><?xml version="1.0" encoding="utf-8"?>
<ds:datastoreItem xmlns:ds="http://schemas.openxmlformats.org/officeDocument/2006/customXml" ds:itemID="{635C8B86-0E05-46D0-A009-2AF267B49A1F}">
  <ds:schemaRefs>
    <ds:schemaRef ds:uri="http://schemas.microsoft.com/DataMashup"/>
  </ds:schemaRefs>
</ds:datastoreItem>
</file>

<file path=customXml/itemProps33.xml><?xml version="1.0" encoding="utf-8"?>
<ds:datastoreItem xmlns:ds="http://schemas.openxmlformats.org/officeDocument/2006/customXml" ds:itemID="{C2D81AA0-CAFC-4832-A5A4-8B330857E86A}">
  <ds:schemaRefs/>
</ds:datastoreItem>
</file>

<file path=customXml/itemProps34.xml><?xml version="1.0" encoding="utf-8"?>
<ds:datastoreItem xmlns:ds="http://schemas.openxmlformats.org/officeDocument/2006/customXml" ds:itemID="{5E80444E-7141-4276-9F9B-00FA832EF086}">
  <ds:schemaRefs/>
</ds:datastoreItem>
</file>

<file path=customXml/itemProps35.xml><?xml version="1.0" encoding="utf-8"?>
<ds:datastoreItem xmlns:ds="http://schemas.openxmlformats.org/officeDocument/2006/customXml" ds:itemID="{52B9FCAC-9A76-4B1A-9860-BC652E4B99A9}">
  <ds:schemaRefs/>
</ds:datastoreItem>
</file>

<file path=customXml/itemProps36.xml><?xml version="1.0" encoding="utf-8"?>
<ds:datastoreItem xmlns:ds="http://schemas.openxmlformats.org/officeDocument/2006/customXml" ds:itemID="{F122F0EC-A4C5-428D-BD64-DC2D5167D227}">
  <ds:schemaRefs/>
</ds:datastoreItem>
</file>

<file path=customXml/itemProps37.xml><?xml version="1.0" encoding="utf-8"?>
<ds:datastoreItem xmlns:ds="http://schemas.openxmlformats.org/officeDocument/2006/customXml" ds:itemID="{D42D7414-69C0-46CD-8175-058D64CAE23B}">
  <ds:schemaRefs/>
</ds:datastoreItem>
</file>

<file path=customXml/itemProps38.xml><?xml version="1.0" encoding="utf-8"?>
<ds:datastoreItem xmlns:ds="http://schemas.openxmlformats.org/officeDocument/2006/customXml" ds:itemID="{CC5F1273-AF94-40BA-B728-675FB25C5A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01_Financial_Realisation</vt:lpstr>
      <vt:lpstr>02_Capacity_Pricing</vt:lpstr>
      <vt:lpstr>03_Channels_Strategy</vt:lpstr>
      <vt:lpstr>Dashboard</vt:lpstr>
      <vt:lpstr>Calculations</vt:lpstr>
      <vt:lpstr>'01_Financial_Realisation'!Print_Area</vt:lpstr>
      <vt:lpstr>'02_Capacity_Pricing'!Print_Area</vt:lpstr>
      <vt:lpstr>'03_Channels_Strategy'!Print_Area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Deshmukh</dc:creator>
  <cp:lastModifiedBy>Manas Deshmukh</cp:lastModifiedBy>
  <cp:lastPrinted>2026-09-10T06:03:01Z</cp:lastPrinted>
  <dcterms:created xsi:type="dcterms:W3CDTF">2026-09-07T09:12:27Z</dcterms:created>
  <dcterms:modified xsi:type="dcterms:W3CDTF">2026-09-12T06:24:42Z</dcterms:modified>
</cp:coreProperties>
</file>