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\Desktop\"/>
    </mc:Choice>
  </mc:AlternateContent>
  <xr:revisionPtr revIDLastSave="0" documentId="13_ncr:1_{A4C30ACE-5804-4148-B573-3B9780E8CAEC}" xr6:coauthVersionLast="47" xr6:coauthVersionMax="47" xr10:uidLastSave="{00000000-0000-0000-0000-000000000000}"/>
  <bookViews>
    <workbookView xWindow="-108" yWindow="-108" windowWidth="23256" windowHeight="12576" activeTab="1" xr2:uid="{5373AD5E-0336-4272-B6C6-1016E1D04058}"/>
  </bookViews>
  <sheets>
    <sheet name="Sheet1" sheetId="1" r:id="rId1"/>
    <sheet name="GRAPH(Without Short Selling)" sheetId="2" r:id="rId2"/>
    <sheet name="With SHort Selling" sheetId="3" r:id="rId3"/>
    <sheet name="Graph Data" sheetId="4" r:id="rId4"/>
  </sheets>
  <externalReferences>
    <externalReference r:id="rId5"/>
  </externalReferences>
  <definedNames>
    <definedName name="solver_adj" localSheetId="0" hidden="1">Sheet1!$F$3:$F$22</definedName>
    <definedName name="solver_cvg" localSheetId="0" hidden="1">0.0001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Sheet1!$C$48</definedName>
    <definedName name="solver_lhs2" localSheetId="0" hidden="1">Sheet1!$F$3:$F$22</definedName>
    <definedName name="solver_lhs3" localSheetId="0" hidden="1">Sheet1!$L$17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1" hidden="1">1</definedName>
    <definedName name="solver_neg" localSheetId="0" hidden="1">2</definedName>
    <definedName name="solver_nod" localSheetId="0" hidden="1">2147483647</definedName>
    <definedName name="solver_num" localSheetId="1" hidden="1">0</definedName>
    <definedName name="solver_num" localSheetId="0" hidden="1">3</definedName>
    <definedName name="solver_nwt" localSheetId="0" hidden="1">1</definedName>
    <definedName name="solver_opt" localSheetId="1" hidden="1">'GRAPH(Without Short Selling)'!$B$8</definedName>
    <definedName name="solver_opt" localSheetId="0" hidden="1">Sheet1!$C$50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3</definedName>
    <definedName name="solver_rel3" localSheetId="0" hidden="1">2</definedName>
    <definedName name="solver_rhs1" localSheetId="0" hidden="1">0.08</definedName>
    <definedName name="solver_rhs2" localSheetId="0" hidden="1">0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1" hidden="1">1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9" i="3" l="1" a="1"/>
  <c r="C49" i="3" s="1"/>
  <c r="C50" i="3" s="1"/>
  <c r="C48" i="3" a="1"/>
  <c r="C48" i="3" s="1"/>
  <c r="D22" i="3"/>
  <c r="D21" i="3"/>
  <c r="D20" i="3"/>
  <c r="D19" i="3"/>
  <c r="D18" i="3"/>
  <c r="L17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C48" i="1" l="1" a="1"/>
  <c r="C48" i="1" s="1"/>
  <c r="L17" i="1"/>
  <c r="C49" i="1" a="1"/>
  <c r="C49" i="1" s="1"/>
  <c r="C50" i="1" s="1"/>
  <c r="D22" i="1" l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<sst xmlns="http://schemas.openxmlformats.org/spreadsheetml/2006/main" count="89" uniqueCount="38">
  <si>
    <t>ASSET</t>
  </si>
  <si>
    <t>exp return</t>
  </si>
  <si>
    <t>annul ret</t>
  </si>
  <si>
    <t>i</t>
  </si>
  <si>
    <t>w</t>
  </si>
  <si>
    <t>stdev</t>
  </si>
  <si>
    <t>DLF</t>
  </si>
  <si>
    <t>ADANI</t>
  </si>
  <si>
    <t>ASIAN PAINTS</t>
  </si>
  <si>
    <t>BITCOIN</t>
  </si>
  <si>
    <t>DR.REDDY</t>
  </si>
  <si>
    <t>GUJALKAL</t>
  </si>
  <si>
    <t>HAL</t>
  </si>
  <si>
    <t>HINDALCO</t>
  </si>
  <si>
    <t>INFOSYS</t>
  </si>
  <si>
    <t>ITC</t>
  </si>
  <si>
    <t>NESTLE</t>
  </si>
  <si>
    <t>JINDAL</t>
  </si>
  <si>
    <t>L&amp;T</t>
  </si>
  <si>
    <t>M&amp;M</t>
  </si>
  <si>
    <t>MRF</t>
  </si>
  <si>
    <t>RELIANCE</t>
  </si>
  <si>
    <t>BEL</t>
  </si>
  <si>
    <t>HDFC</t>
  </si>
  <si>
    <t>TATA</t>
  </si>
  <si>
    <t>TCS</t>
  </si>
  <si>
    <t>Annualised Variance-Covariance Matrix</t>
  </si>
  <si>
    <t>expected returns</t>
  </si>
  <si>
    <t xml:space="preserve">variance </t>
  </si>
  <si>
    <t>std dev</t>
  </si>
  <si>
    <t xml:space="preserve">SUM OF W </t>
  </si>
  <si>
    <t>S.NO</t>
  </si>
  <si>
    <t>Expected(return)</t>
  </si>
  <si>
    <t>Deviation(risk)</t>
  </si>
  <si>
    <t>risk</t>
  </si>
  <si>
    <t>return</t>
  </si>
  <si>
    <t>EXPECTED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</si>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</sst>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10" fontId="0" fillId="0" borderId="0" xfId="0" applyNumberFormat="1"/>
    <xf numFmtId="10" fontId="1" fillId="0" borderId="0" xfId="1" applyNumberFormat="1"/>
    <xf numFmtId="0" fontId="0" fillId="0" borderId="0" xfId="0" applyNumberFormat="1"/>
    <xf numFmtId="164" fontId="0" fillId="0" borderId="0" xfId="2" applyNumberFormat="1" applyFont="1"/>
  </cellXfs>
  <cellStyles count="3">
    <cellStyle name="Normal" xfId="0" builtinId="0"/>
    <cellStyle name="Normal 2" xfId="1" xr:uid="{F9A773D6-D1A2-4DB2-A9A6-2134BE4D986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RISK VS RETURN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43449300087489068"/>
          <c:y val="0.148148148148148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'GRAPH(Without Short Selling)'!$B$6:$B$10</c:f>
              <c:numCache>
                <c:formatCode>General</c:formatCode>
                <c:ptCount val="5"/>
                <c:pt idx="0">
                  <c:v>0.24953792340422781</c:v>
                </c:pt>
                <c:pt idx="1">
                  <c:v>0.30000099756606802</c:v>
                </c:pt>
                <c:pt idx="2">
                  <c:v>0.39999911607159683</c:v>
                </c:pt>
                <c:pt idx="3">
                  <c:v>0.45</c:v>
                </c:pt>
                <c:pt idx="4">
                  <c:v>0.49614688519231009</c:v>
                </c:pt>
              </c:numCache>
            </c:numRef>
          </c:xVal>
          <c:yVal>
            <c:numRef>
              <c:f>'GRAPH(Without Short Selling)'!$C$6:$C$10</c:f>
              <c:numCache>
                <c:formatCode>General</c:formatCode>
                <c:ptCount val="5"/>
                <c:pt idx="0">
                  <c:v>0.12964635751180378</c:v>
                </c:pt>
                <c:pt idx="1">
                  <c:v>0.13169313656274534</c:v>
                </c:pt>
                <c:pt idx="2">
                  <c:v>0.15266941568474612</c:v>
                </c:pt>
                <c:pt idx="3">
                  <c:v>0.18943364463245327</c:v>
                </c:pt>
                <c:pt idx="4">
                  <c:v>0.22834348505292859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AA-4C9A-828B-EACCE75EC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86784"/>
        <c:axId val="2072352224"/>
      </c:scatterChart>
      <c:valAx>
        <c:axId val="30038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352224"/>
        <c:crosses val="autoZero"/>
        <c:crossBetween val="midCat"/>
      </c:valAx>
      <c:valAx>
        <c:axId val="207235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8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Risk</a:t>
            </a:r>
            <a:r>
              <a:rPr lang="en-IN" baseline="0"/>
              <a:t> Vs Return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53937007874017"/>
          <c:y val="0.15319444444444447"/>
          <c:w val="0.78425918635170599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[1]Sheet1!$G$57:$G$64</c:f>
              <c:numCache>
                <c:formatCode>General</c:formatCode>
                <c:ptCount val="8"/>
                <c:pt idx="0">
                  <c:v>0.12662899999999999</c:v>
                </c:pt>
                <c:pt idx="1">
                  <c:v>0.12964600000000001</c:v>
                </c:pt>
                <c:pt idx="2">
                  <c:v>0.13830100000000001</c:v>
                </c:pt>
                <c:pt idx="3">
                  <c:v>0.15163299999999999</c:v>
                </c:pt>
                <c:pt idx="4">
                  <c:v>0.16853599999999999</c:v>
                </c:pt>
                <c:pt idx="5">
                  <c:v>0.18804799999999999</c:v>
                </c:pt>
                <c:pt idx="6">
                  <c:v>0.20944099999999999</c:v>
                </c:pt>
                <c:pt idx="7">
                  <c:v>0.23219699999999999</c:v>
                </c:pt>
              </c:numCache>
            </c:numRef>
          </c:xVal>
          <c:yVal>
            <c:numRef>
              <c:f>[1]Sheet1!$H$57:$H$64</c:f>
              <c:numCache>
                <c:formatCode>General</c:formatCode>
                <c:ptCount val="8"/>
                <c:pt idx="0">
                  <c:v>0.28387499999999999</c:v>
                </c:pt>
                <c:pt idx="1">
                  <c:v>0.38388</c:v>
                </c:pt>
                <c:pt idx="2">
                  <c:v>0.48387999999999998</c:v>
                </c:pt>
                <c:pt idx="3">
                  <c:v>0.58387999999999995</c:v>
                </c:pt>
                <c:pt idx="4">
                  <c:v>0.68388000000000004</c:v>
                </c:pt>
                <c:pt idx="5">
                  <c:v>0.78388000000000002</c:v>
                </c:pt>
                <c:pt idx="6">
                  <c:v>0.88388</c:v>
                </c:pt>
                <c:pt idx="7">
                  <c:v>0.98387999999999998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F5-4E07-8F80-719DF529D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063376"/>
        <c:axId val="1645052976"/>
      </c:scatterChart>
      <c:valAx>
        <c:axId val="164506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052976"/>
        <c:crosses val="autoZero"/>
        <c:crossBetween val="midCat"/>
      </c:valAx>
      <c:valAx>
        <c:axId val="16450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06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7</xdr:row>
      <xdr:rowOff>137160</xdr:rowOff>
    </xdr:from>
    <xdr:to>
      <xdr:col>15</xdr:col>
      <xdr:colOff>518160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04C34-C23F-86B8-1329-4731F2527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49</xdr:row>
      <xdr:rowOff>72390</xdr:rowOff>
    </xdr:from>
    <xdr:to>
      <xdr:col>16</xdr:col>
      <xdr:colOff>312420</xdr:colOff>
      <xdr:row>64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F15427-18F0-4662-9C6D-9747E6873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AVIND/Downloads/solver%20with%20short%20sell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GRAPH"/>
    </sheetNames>
    <sheetDataSet>
      <sheetData sheetId="0">
        <row r="57">
          <cell r="G57">
            <v>0.12662899999999999</v>
          </cell>
          <cell r="H57">
            <v>0.28387499999999999</v>
          </cell>
        </row>
        <row r="58">
          <cell r="G58">
            <v>0.12964600000000001</v>
          </cell>
          <cell r="H58">
            <v>0.38388</v>
          </cell>
        </row>
        <row r="59">
          <cell r="G59">
            <v>0.13830100000000001</v>
          </cell>
          <cell r="H59">
            <v>0.48387999999999998</v>
          </cell>
        </row>
        <row r="60">
          <cell r="G60">
            <v>0.15163299999999999</v>
          </cell>
          <cell r="H60">
            <v>0.58387999999999995</v>
          </cell>
        </row>
        <row r="61">
          <cell r="G61">
            <v>0.16853599999999999</v>
          </cell>
          <cell r="H61">
            <v>0.68388000000000004</v>
          </cell>
        </row>
        <row r="62">
          <cell r="G62">
            <v>0.18804799999999999</v>
          </cell>
          <cell r="H62">
            <v>0.78388000000000002</v>
          </cell>
        </row>
        <row r="63">
          <cell r="G63">
            <v>0.20944099999999999</v>
          </cell>
          <cell r="H63">
            <v>0.88388</v>
          </cell>
        </row>
        <row r="64">
          <cell r="G64">
            <v>0.23219699999999999</v>
          </cell>
          <cell r="H64">
            <v>0.98387999999999998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08E6-5742-4DEF-8B7F-49A901CC47C2}">
  <dimension ref="A2:AC50"/>
  <sheetViews>
    <sheetView topLeftCell="A28" workbookViewId="0">
      <selection activeCell="C50" sqref="C50"/>
    </sheetView>
  </sheetViews>
  <sheetFormatPr defaultRowHeight="14.4" x14ac:dyDescent="0.3"/>
  <sheetData>
    <row r="2" spans="1:29" x14ac:dyDescent="0.3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29" x14ac:dyDescent="0.3">
      <c r="A3" s="1" t="s">
        <v>6</v>
      </c>
      <c r="C3" s="2">
        <v>1.6948479999999999E-3</v>
      </c>
      <c r="D3" s="2">
        <f t="shared" ref="D3:D22" si="0">C3*250</f>
        <v>0.42371199999999998</v>
      </c>
      <c r="E3">
        <v>1</v>
      </c>
      <c r="F3" s="4">
        <v>0</v>
      </c>
      <c r="G3">
        <v>5</v>
      </c>
    </row>
    <row r="4" spans="1:29" x14ac:dyDescent="0.3">
      <c r="A4" t="s">
        <v>7</v>
      </c>
      <c r="C4" s="2">
        <v>8.6641968689821311E-4</v>
      </c>
      <c r="D4" s="2">
        <f t="shared" si="0"/>
        <v>0.21660492172455328</v>
      </c>
      <c r="E4">
        <v>1</v>
      </c>
      <c r="F4" s="4">
        <v>0</v>
      </c>
      <c r="G4">
        <v>5</v>
      </c>
    </row>
    <row r="5" spans="1:29" x14ac:dyDescent="0.3">
      <c r="A5" t="s">
        <v>8</v>
      </c>
      <c r="C5" s="2">
        <v>9.7605626984494846E-4</v>
      </c>
      <c r="D5" s="2">
        <f t="shared" si="0"/>
        <v>0.24401406746123711</v>
      </c>
      <c r="E5">
        <v>1</v>
      </c>
      <c r="F5" s="4">
        <v>0</v>
      </c>
      <c r="G5">
        <v>5</v>
      </c>
    </row>
    <row r="6" spans="1:29" x14ac:dyDescent="0.3">
      <c r="A6" t="s">
        <v>9</v>
      </c>
      <c r="C6" s="3">
        <v>1.3720934747360244E-3</v>
      </c>
      <c r="D6" s="2">
        <f t="shared" si="0"/>
        <v>0.34302336868400607</v>
      </c>
      <c r="E6">
        <v>1</v>
      </c>
      <c r="F6" s="4">
        <v>0</v>
      </c>
      <c r="G6">
        <v>5</v>
      </c>
    </row>
    <row r="7" spans="1:29" x14ac:dyDescent="0.3">
      <c r="A7" t="s">
        <v>10</v>
      </c>
      <c r="C7" s="2">
        <v>6.8748218025972891E-4</v>
      </c>
      <c r="D7" s="2">
        <f t="shared" si="0"/>
        <v>0.17187054506493224</v>
      </c>
      <c r="E7">
        <v>1</v>
      </c>
      <c r="F7" s="4">
        <v>0</v>
      </c>
      <c r="G7">
        <v>5</v>
      </c>
    </row>
    <row r="8" spans="1:29" x14ac:dyDescent="0.3">
      <c r="A8" t="s">
        <v>11</v>
      </c>
      <c r="C8" s="2">
        <v>7.4600509330919132E-4</v>
      </c>
      <c r="D8" s="2">
        <f t="shared" si="0"/>
        <v>0.18650127332729782</v>
      </c>
      <c r="E8">
        <v>1</v>
      </c>
      <c r="F8" s="4">
        <v>0</v>
      </c>
      <c r="G8">
        <v>5</v>
      </c>
    </row>
    <row r="9" spans="1:29" x14ac:dyDescent="0.3">
      <c r="A9" t="s">
        <v>12</v>
      </c>
      <c r="C9" s="2">
        <v>1.6464528842459998E-3</v>
      </c>
      <c r="D9" s="2">
        <f t="shared" si="0"/>
        <v>0.41161322106149995</v>
      </c>
      <c r="E9">
        <v>1</v>
      </c>
      <c r="F9" s="4">
        <v>0</v>
      </c>
      <c r="G9">
        <v>5</v>
      </c>
    </row>
    <row r="10" spans="1:29" x14ac:dyDescent="0.3">
      <c r="A10" t="s">
        <v>13</v>
      </c>
      <c r="C10" s="2">
        <v>1.4863375834410473E-3</v>
      </c>
      <c r="D10" s="2">
        <f t="shared" si="0"/>
        <v>0.37158439586026182</v>
      </c>
      <c r="E10">
        <v>1</v>
      </c>
      <c r="F10" s="4">
        <v>0</v>
      </c>
      <c r="G10">
        <v>5</v>
      </c>
    </row>
    <row r="11" spans="1:29" x14ac:dyDescent="0.3">
      <c r="A11" t="s">
        <v>14</v>
      </c>
      <c r="C11" s="2">
        <v>1.126526561032E-3</v>
      </c>
      <c r="D11" s="2">
        <f t="shared" si="0"/>
        <v>0.28163164025800003</v>
      </c>
      <c r="E11">
        <v>1</v>
      </c>
      <c r="F11" s="4">
        <v>0</v>
      </c>
      <c r="G11">
        <v>5</v>
      </c>
    </row>
    <row r="12" spans="1:29" x14ac:dyDescent="0.3">
      <c r="A12" t="s">
        <v>15</v>
      </c>
      <c r="C12" s="2">
        <v>5.1109472561827957E-4</v>
      </c>
      <c r="D12" s="2">
        <f t="shared" si="0"/>
        <v>0.12777368140456991</v>
      </c>
      <c r="E12">
        <v>1</v>
      </c>
      <c r="F12" s="4">
        <v>0</v>
      </c>
      <c r="G12">
        <v>5</v>
      </c>
      <c r="J12" s="4">
        <v>0.05</v>
      </c>
      <c r="K12" s="4">
        <v>0.05</v>
      </c>
      <c r="L12" s="4">
        <v>0.05</v>
      </c>
      <c r="M12" s="4">
        <v>0.05</v>
      </c>
      <c r="N12" s="4">
        <v>0.05</v>
      </c>
      <c r="O12" s="4">
        <v>0.05</v>
      </c>
      <c r="P12" s="4">
        <v>0.05</v>
      </c>
      <c r="Q12" s="4">
        <v>0.05</v>
      </c>
      <c r="R12" s="4">
        <v>0.05</v>
      </c>
      <c r="S12" s="4">
        <v>0.05</v>
      </c>
      <c r="T12" s="4">
        <v>0.05</v>
      </c>
      <c r="U12" s="4">
        <v>0.05</v>
      </c>
      <c r="V12" s="4">
        <v>0.05</v>
      </c>
      <c r="W12" s="4">
        <v>0.05</v>
      </c>
      <c r="X12" s="4">
        <v>0.05</v>
      </c>
      <c r="Y12" s="4">
        <v>0.05</v>
      </c>
      <c r="Z12" s="4">
        <v>0.05</v>
      </c>
      <c r="AA12" s="4">
        <v>0.05</v>
      </c>
      <c r="AB12" s="4">
        <v>0.05</v>
      </c>
      <c r="AC12" s="4">
        <v>0.05</v>
      </c>
    </row>
    <row r="13" spans="1:29" x14ac:dyDescent="0.3">
      <c r="A13" t="s">
        <v>16</v>
      </c>
      <c r="C13" s="2">
        <v>1.0146951140353486E-3</v>
      </c>
      <c r="D13" s="2">
        <f t="shared" si="0"/>
        <v>0.25367377850883716</v>
      </c>
      <c r="E13">
        <v>1</v>
      </c>
      <c r="F13" s="4">
        <v>0</v>
      </c>
      <c r="G13">
        <v>5</v>
      </c>
    </row>
    <row r="14" spans="1:29" x14ac:dyDescent="0.3">
      <c r="A14" t="s">
        <v>17</v>
      </c>
      <c r="C14" s="2">
        <v>1.4406246512041608E-3</v>
      </c>
      <c r="D14" s="2">
        <f t="shared" si="0"/>
        <v>0.36015616280104024</v>
      </c>
      <c r="E14">
        <v>1</v>
      </c>
      <c r="F14" s="4">
        <v>0</v>
      </c>
      <c r="G14">
        <v>5</v>
      </c>
    </row>
    <row r="15" spans="1:29" x14ac:dyDescent="0.3">
      <c r="A15" t="s">
        <v>18</v>
      </c>
      <c r="C15" s="2">
        <v>1.7615059151110009E-3</v>
      </c>
      <c r="D15" s="2">
        <f t="shared" si="0"/>
        <v>0.44037647877775021</v>
      </c>
      <c r="E15">
        <v>1</v>
      </c>
      <c r="F15" s="4">
        <v>0</v>
      </c>
      <c r="G15">
        <v>5</v>
      </c>
    </row>
    <row r="16" spans="1:29" x14ac:dyDescent="0.3">
      <c r="A16" t="s">
        <v>19</v>
      </c>
      <c r="C16" s="2">
        <v>1.1881030707444028E-3</v>
      </c>
      <c r="D16" s="2">
        <f t="shared" si="0"/>
        <v>0.29702576768610067</v>
      </c>
      <c r="E16">
        <v>1</v>
      </c>
      <c r="F16" s="4">
        <v>0</v>
      </c>
      <c r="G16">
        <v>5</v>
      </c>
    </row>
    <row r="17" spans="1:20" x14ac:dyDescent="0.3">
      <c r="A17" t="s">
        <v>20</v>
      </c>
      <c r="C17" s="2">
        <v>3.7949189334497187E-4</v>
      </c>
      <c r="D17" s="2">
        <f t="shared" si="0"/>
        <v>9.4872973336242963E-2</v>
      </c>
      <c r="E17">
        <v>1</v>
      </c>
      <c r="F17" s="4">
        <v>0</v>
      </c>
      <c r="G17">
        <v>5</v>
      </c>
      <c r="J17" t="s">
        <v>30</v>
      </c>
      <c r="L17">
        <f>SUM(F3:F22)</f>
        <v>0.99999999999999978</v>
      </c>
    </row>
    <row r="18" spans="1:20" x14ac:dyDescent="0.3">
      <c r="A18" t="s">
        <v>21</v>
      </c>
      <c r="C18" s="2">
        <v>1.0594850494499999E-3</v>
      </c>
      <c r="D18" s="2">
        <f t="shared" si="0"/>
        <v>0.26487126236249997</v>
      </c>
      <c r="E18">
        <v>1</v>
      </c>
      <c r="F18" s="4">
        <v>0</v>
      </c>
      <c r="G18">
        <v>5</v>
      </c>
    </row>
    <row r="19" spans="1:20" x14ac:dyDescent="0.3">
      <c r="A19" t="s">
        <v>22</v>
      </c>
      <c r="C19" s="2">
        <v>3.3359208297753951E-4</v>
      </c>
      <c r="D19" s="2">
        <f t="shared" si="0"/>
        <v>8.3398020744384876E-2</v>
      </c>
      <c r="E19">
        <v>1</v>
      </c>
      <c r="F19" s="4">
        <v>0.99999999999999978</v>
      </c>
      <c r="G19">
        <v>5</v>
      </c>
    </row>
    <row r="20" spans="1:20" x14ac:dyDescent="0.3">
      <c r="A20" t="s">
        <v>23</v>
      </c>
      <c r="C20" s="2">
        <v>5.308464536372974E-4</v>
      </c>
      <c r="D20" s="2">
        <f t="shared" si="0"/>
        <v>0.13271161340932436</v>
      </c>
      <c r="E20">
        <v>1</v>
      </c>
      <c r="F20" s="4">
        <v>0</v>
      </c>
      <c r="G20">
        <v>5</v>
      </c>
    </row>
    <row r="21" spans="1:20" x14ac:dyDescent="0.3">
      <c r="A21" t="s">
        <v>24</v>
      </c>
      <c r="C21" s="2">
        <v>1.9845874411028586E-3</v>
      </c>
      <c r="D21" s="2">
        <f t="shared" si="0"/>
        <v>0.49614686027571464</v>
      </c>
      <c r="E21">
        <v>1</v>
      </c>
      <c r="F21" s="4">
        <v>0</v>
      </c>
      <c r="G21">
        <v>5</v>
      </c>
    </row>
    <row r="22" spans="1:20" x14ac:dyDescent="0.3">
      <c r="A22" t="s">
        <v>25</v>
      </c>
      <c r="C22" s="2">
        <v>1.3384831538036316E-3</v>
      </c>
      <c r="D22" s="2">
        <f t="shared" si="0"/>
        <v>0.33462078845090792</v>
      </c>
      <c r="E22">
        <v>1</v>
      </c>
      <c r="F22" s="4">
        <v>0</v>
      </c>
      <c r="G22">
        <v>5</v>
      </c>
    </row>
    <row r="24" spans="1:20" x14ac:dyDescent="0.3">
      <c r="B24" s="2"/>
      <c r="C24" s="2"/>
    </row>
    <row r="25" spans="1:20" x14ac:dyDescent="0.3">
      <c r="A25" t="s">
        <v>26</v>
      </c>
      <c r="B25" s="2"/>
    </row>
    <row r="26" spans="1:20" x14ac:dyDescent="0.3">
      <c r="A26" s="4">
        <v>0.21030997944038013</v>
      </c>
      <c r="B26" s="4">
        <v>8.5272552863718556E-2</v>
      </c>
      <c r="C26" s="4">
        <v>4.227539483735835E-2</v>
      </c>
      <c r="D26" s="4">
        <v>5.8638788038014086E-3</v>
      </c>
      <c r="E26" s="4">
        <v>-8.6495105784135853E-3</v>
      </c>
      <c r="F26" s="4">
        <v>9.8925551147559271E-2</v>
      </c>
      <c r="G26" s="4">
        <v>5.2518466242414331E-2</v>
      </c>
      <c r="H26" s="4">
        <v>-0.91032602708870147</v>
      </c>
      <c r="I26" s="4">
        <v>-8.5713790190274104E-3</v>
      </c>
      <c r="J26" s="4">
        <v>6.1455369856183641E-2</v>
      </c>
      <c r="K26" s="4">
        <v>2.6900314434280165E-2</v>
      </c>
      <c r="L26" s="4">
        <v>0.12552176175043889</v>
      </c>
      <c r="M26" s="4">
        <v>5.1505072429805933E-2</v>
      </c>
      <c r="N26" s="4">
        <v>7.7438158666766593E-4</v>
      </c>
      <c r="O26" s="4">
        <v>6.0794482358631566E-2</v>
      </c>
      <c r="P26" s="4">
        <v>6.3599313728332454E-2</v>
      </c>
      <c r="Q26" s="4">
        <v>7.8294307376871555E-2</v>
      </c>
      <c r="R26" s="4">
        <v>6.9658387782699366E-2</v>
      </c>
      <c r="S26" s="4">
        <v>6.780154161946747E-2</v>
      </c>
      <c r="T26" s="4">
        <v>-7.8224009489247532E-3</v>
      </c>
    </row>
    <row r="27" spans="1:20" x14ac:dyDescent="0.3">
      <c r="A27" s="4">
        <v>8.5272552863718556E-2</v>
      </c>
      <c r="B27" s="4">
        <v>0.15745057138620919</v>
      </c>
      <c r="C27" s="4">
        <v>4.028067855563202E-2</v>
      </c>
      <c r="D27" s="4">
        <v>4.9768048649036969E-3</v>
      </c>
      <c r="E27" s="4">
        <v>-3.0214659893888594E-4</v>
      </c>
      <c r="F27" s="4">
        <v>7.2272495640854958E-2</v>
      </c>
      <c r="G27" s="4">
        <v>4.3937886222310985E-2</v>
      </c>
      <c r="H27" s="4">
        <v>-7.7484292679698452</v>
      </c>
      <c r="I27" s="4">
        <v>-6.9955692765115377E-3</v>
      </c>
      <c r="J27" s="4">
        <v>4.1039857120302087E-2</v>
      </c>
      <c r="K27" s="4">
        <v>2.1877257881548953E-2</v>
      </c>
      <c r="L27" s="4">
        <v>9.9060458961138409E-2</v>
      </c>
      <c r="M27" s="4">
        <v>4.8950956627221681E-2</v>
      </c>
      <c r="N27" s="4">
        <v>8.7767410218245589E-3</v>
      </c>
      <c r="O27" s="4">
        <v>4.4992593842588954E-2</v>
      </c>
      <c r="P27" s="4">
        <v>5.3872192163914492E-2</v>
      </c>
      <c r="Q27" s="4">
        <v>6.123282054966802E-2</v>
      </c>
      <c r="R27" s="4">
        <v>5.2338671154953456E-2</v>
      </c>
      <c r="S27" s="4">
        <v>5.0888393316678798E-2</v>
      </c>
      <c r="T27" s="4">
        <v>-8.0768520383625898E-3</v>
      </c>
    </row>
    <row r="28" spans="1:20" x14ac:dyDescent="0.3">
      <c r="A28" s="4">
        <v>4.227539483735835E-2</v>
      </c>
      <c r="B28" s="4">
        <v>4.028067855563202E-2</v>
      </c>
      <c r="C28" s="4">
        <v>8.8358881873793912E-2</v>
      </c>
      <c r="D28" s="4">
        <v>-1.6325370480806066E-3</v>
      </c>
      <c r="E28" s="4">
        <v>-6.311485295493172E-3</v>
      </c>
      <c r="F28" s="4">
        <v>4.3742375375739516E-2</v>
      </c>
      <c r="G28" s="4">
        <v>1.3971432278277801E-2</v>
      </c>
      <c r="H28" s="4">
        <v>-7.6909628277614965</v>
      </c>
      <c r="I28" s="4">
        <v>-1.9997312755064439E-3</v>
      </c>
      <c r="J28" s="4">
        <v>2.1171046720125469E-2</v>
      </c>
      <c r="K28" s="4">
        <v>3.677850933935034E-2</v>
      </c>
      <c r="L28" s="4">
        <v>4.3945270341570759E-2</v>
      </c>
      <c r="M28" s="4">
        <v>3.6282461638331598E-2</v>
      </c>
      <c r="N28" s="4">
        <v>4.0148051353379758E-3</v>
      </c>
      <c r="O28" s="4">
        <v>3.1034702720641728E-2</v>
      </c>
      <c r="P28" s="4">
        <v>3.85305566063169E-2</v>
      </c>
      <c r="Q28" s="4">
        <v>2.9194461742519967E-2</v>
      </c>
      <c r="R28" s="4">
        <v>3.1496933134796117E-2</v>
      </c>
      <c r="S28" s="4">
        <v>3.5413868383680387E-2</v>
      </c>
      <c r="T28" s="4">
        <v>1.6958286893071399E-3</v>
      </c>
    </row>
    <row r="29" spans="1:20" x14ac:dyDescent="0.3">
      <c r="A29" s="4">
        <v>5.8638788038014086E-3</v>
      </c>
      <c r="B29" s="4">
        <v>4.9768048649036969E-3</v>
      </c>
      <c r="C29" s="4">
        <v>-1.6325370480806066E-3</v>
      </c>
      <c r="D29" s="4">
        <v>0.33728321236663794</v>
      </c>
      <c r="E29" s="4">
        <v>1.3823607087242932E-3</v>
      </c>
      <c r="F29" s="4">
        <v>-2.9690388120740202E-3</v>
      </c>
      <c r="G29" s="4">
        <v>-2.9899369823708894E-3</v>
      </c>
      <c r="H29" s="4">
        <v>-31.938684751226727</v>
      </c>
      <c r="I29" s="4">
        <v>-4.6513630828336214E-3</v>
      </c>
      <c r="J29" s="4">
        <v>-2.7451807614279141E-3</v>
      </c>
      <c r="K29" s="4">
        <v>5.032630868668753E-3</v>
      </c>
      <c r="L29" s="4">
        <v>2.4370823773932847E-3</v>
      </c>
      <c r="M29" s="4">
        <v>1.0441210621993189E-2</v>
      </c>
      <c r="N29" s="4">
        <v>-9.9168903224579191E-3</v>
      </c>
      <c r="O29" s="4">
        <v>-3.9292431991865065E-3</v>
      </c>
      <c r="P29" s="4">
        <v>1.0337314339793952E-2</v>
      </c>
      <c r="Q29" s="4">
        <v>3.6490289051440508E-3</v>
      </c>
      <c r="R29" s="4">
        <v>6.2549285991739438E-3</v>
      </c>
      <c r="S29" s="4">
        <v>1.7484899752763172E-3</v>
      </c>
      <c r="T29" s="4">
        <v>-1.1153817275044609E-2</v>
      </c>
    </row>
    <row r="30" spans="1:20" x14ac:dyDescent="0.3">
      <c r="A30" s="4">
        <v>-8.6495105784135853E-3</v>
      </c>
      <c r="B30" s="4">
        <v>-3.0214659893888594E-4</v>
      </c>
      <c r="C30" s="4">
        <v>-6.311485295493172E-3</v>
      </c>
      <c r="D30" s="4">
        <v>1.3823607087242932E-3</v>
      </c>
      <c r="E30" s="4">
        <v>8.2914210586316678E-2</v>
      </c>
      <c r="F30" s="4">
        <v>-1.0907473578400885E-3</v>
      </c>
      <c r="G30" s="4">
        <v>-1.0108969488895468E-2</v>
      </c>
      <c r="H30" s="4">
        <v>-7.5909418784365874</v>
      </c>
      <c r="I30" s="4">
        <v>4.016001001634204E-3</v>
      </c>
      <c r="J30" s="4">
        <v>1.2599734899316757E-3</v>
      </c>
      <c r="K30" s="4">
        <v>-1.0868844591283349E-3</v>
      </c>
      <c r="L30" s="4">
        <v>-8.7287330998314424E-3</v>
      </c>
      <c r="M30" s="4">
        <v>-1.8367300817306918E-3</v>
      </c>
      <c r="N30" s="4">
        <v>2.5506578071844765E-2</v>
      </c>
      <c r="O30" s="4">
        <v>-4.779988807632027E-3</v>
      </c>
      <c r="P30" s="4">
        <v>-2.4174175082645024E-3</v>
      </c>
      <c r="Q30" s="4">
        <v>-1.297515065602018E-2</v>
      </c>
      <c r="R30" s="4">
        <v>-1.4158975857926123E-3</v>
      </c>
      <c r="S30" s="4">
        <v>-2.8627449650229821E-3</v>
      </c>
      <c r="T30" s="4">
        <v>3.2617469302241545E-3</v>
      </c>
    </row>
    <row r="31" spans="1:20" x14ac:dyDescent="0.3">
      <c r="A31" s="4">
        <v>9.8925551147559271E-2</v>
      </c>
      <c r="B31" s="4">
        <v>7.2272495640854958E-2</v>
      </c>
      <c r="C31" s="4">
        <v>4.3742375375739516E-2</v>
      </c>
      <c r="D31" s="4">
        <v>-2.9690388120740202E-3</v>
      </c>
      <c r="E31" s="4">
        <v>-1.0907473578400885E-3</v>
      </c>
      <c r="F31" s="4">
        <v>0.2637591258377236</v>
      </c>
      <c r="G31" s="4">
        <v>4.6598687425660458E-2</v>
      </c>
      <c r="H31" s="4">
        <v>-1.1497923374742858</v>
      </c>
      <c r="I31" s="4">
        <v>3.8756463079866682E-3</v>
      </c>
      <c r="J31" s="4">
        <v>4.2582349594499282E-2</v>
      </c>
      <c r="K31" s="4">
        <v>2.9008319796475047E-2</v>
      </c>
      <c r="L31" s="4">
        <v>0.10237099345421666</v>
      </c>
      <c r="M31" s="4">
        <v>5.2068427828057214E-2</v>
      </c>
      <c r="N31" s="4">
        <v>7.9261213673355382E-3</v>
      </c>
      <c r="O31" s="4">
        <v>5.0503217704205045E-2</v>
      </c>
      <c r="P31" s="4">
        <v>6.269893878334154E-2</v>
      </c>
      <c r="Q31" s="4">
        <v>4.5027406483155209E-2</v>
      </c>
      <c r="R31" s="4">
        <v>4.0314544414255589E-2</v>
      </c>
      <c r="S31" s="4">
        <v>5.0382900126985479E-2</v>
      </c>
      <c r="T31" s="4">
        <v>9.0919411035225673E-4</v>
      </c>
    </row>
    <row r="32" spans="1:20" x14ac:dyDescent="0.3">
      <c r="A32" s="4">
        <v>5.2518466242414331E-2</v>
      </c>
      <c r="B32" s="4">
        <v>4.3937886222310985E-2</v>
      </c>
      <c r="C32" s="4">
        <v>1.3971432278277801E-2</v>
      </c>
      <c r="D32" s="4">
        <v>-2.9899369823708894E-3</v>
      </c>
      <c r="E32" s="4">
        <v>-1.0108969488895468E-2</v>
      </c>
      <c r="F32" s="4">
        <v>4.6598687425660458E-2</v>
      </c>
      <c r="G32" s="4">
        <v>0.16408206826750418</v>
      </c>
      <c r="H32" s="4">
        <v>20.181353029667651</v>
      </c>
      <c r="I32" s="4">
        <v>-1.2591931467859584E-3</v>
      </c>
      <c r="J32" s="4">
        <v>3.3042532904977391E-2</v>
      </c>
      <c r="K32" s="4">
        <v>8.5250114475237931E-3</v>
      </c>
      <c r="L32" s="4">
        <v>5.257633520731167E-2</v>
      </c>
      <c r="M32" s="4">
        <v>2.5679929437332327E-2</v>
      </c>
      <c r="N32" s="4">
        <v>-1.5451600896090466E-3</v>
      </c>
      <c r="O32" s="4">
        <v>2.7188402482734991E-2</v>
      </c>
      <c r="P32" s="4">
        <v>3.6330885496912511E-2</v>
      </c>
      <c r="Q32" s="4">
        <v>7.48990493263616E-2</v>
      </c>
      <c r="R32" s="4">
        <v>2.866445788814825E-2</v>
      </c>
      <c r="S32" s="4">
        <v>2.9822868271335564E-2</v>
      </c>
      <c r="T32" s="4">
        <v>-2.2295549397582551E-3</v>
      </c>
    </row>
    <row r="33" spans="1:20" x14ac:dyDescent="0.3">
      <c r="A33" s="4">
        <v>-0.91032602708870147</v>
      </c>
      <c r="B33" s="4">
        <v>-7.7484292679698452</v>
      </c>
      <c r="C33" s="4">
        <v>-7.6909628277614965</v>
      </c>
      <c r="D33" s="4">
        <v>-31.938684751226727</v>
      </c>
      <c r="E33" s="4">
        <v>-7.5909418784365874</v>
      </c>
      <c r="F33" s="4">
        <v>-1.1497923374742858</v>
      </c>
      <c r="G33" s="4">
        <v>20.181353029667651</v>
      </c>
      <c r="H33" s="4">
        <v>807282.99580087827</v>
      </c>
      <c r="I33" s="4">
        <v>2.4380656746571616</v>
      </c>
      <c r="J33" s="4">
        <v>1.2762508214578629</v>
      </c>
      <c r="K33" s="4">
        <v>-11.432407957576673</v>
      </c>
      <c r="L33" s="4">
        <v>-24.567047136907728</v>
      </c>
      <c r="M33" s="4">
        <v>-6.7722111616560987</v>
      </c>
      <c r="N33" s="4">
        <v>1.7157835604377938</v>
      </c>
      <c r="O33" s="4">
        <v>4.7627738860814688</v>
      </c>
      <c r="P33" s="4">
        <v>-2.5016719324396548</v>
      </c>
      <c r="Q33" s="4">
        <v>5.3078719451573555</v>
      </c>
      <c r="R33" s="4">
        <v>7.8053850633396609</v>
      </c>
      <c r="S33" s="4">
        <v>-9.0620406082489252E-2</v>
      </c>
      <c r="T33" s="4">
        <v>24.48887855489966</v>
      </c>
    </row>
    <row r="34" spans="1:20" x14ac:dyDescent="0.3">
      <c r="A34" s="4">
        <v>-8.5713790190274104E-3</v>
      </c>
      <c r="B34" s="4">
        <v>-6.9955692765115377E-3</v>
      </c>
      <c r="C34" s="4">
        <v>-1.9997312755064439E-3</v>
      </c>
      <c r="D34" s="4">
        <v>-4.6513630828336214E-3</v>
      </c>
      <c r="E34" s="4">
        <v>4.016001001634204E-3</v>
      </c>
      <c r="F34" s="4">
        <v>3.8756463079866682E-3</v>
      </c>
      <c r="G34" s="4">
        <v>-1.2591931467859584E-3</v>
      </c>
      <c r="H34" s="4">
        <v>2.4380656746571616</v>
      </c>
      <c r="I34" s="4">
        <v>0.11368466223528449</v>
      </c>
      <c r="J34" s="4">
        <v>-1.7859307049419779E-2</v>
      </c>
      <c r="K34" s="4">
        <v>4.2394088701243095E-3</v>
      </c>
      <c r="L34" s="4">
        <v>8.2845413734988407E-3</v>
      </c>
      <c r="M34" s="4">
        <v>-1.7768197501537449E-3</v>
      </c>
      <c r="N34" s="4">
        <v>1.0808581250256513E-2</v>
      </c>
      <c r="O34" s="4">
        <v>-2.2972788943035217E-3</v>
      </c>
      <c r="P34" s="4">
        <v>4.1668295372702087E-3</v>
      </c>
      <c r="Q34" s="4">
        <v>-5.6867485726496926E-3</v>
      </c>
      <c r="R34" s="4">
        <v>-4.882284313872168E-4</v>
      </c>
      <c r="S34" s="4">
        <v>-2.4673146407969211E-3</v>
      </c>
      <c r="T34" s="4">
        <v>5.2692204861787349E-4</v>
      </c>
    </row>
    <row r="35" spans="1:20" x14ac:dyDescent="0.3">
      <c r="A35" s="4">
        <v>6.1455369856183641E-2</v>
      </c>
      <c r="B35" s="4">
        <v>4.1039857120302087E-2</v>
      </c>
      <c r="C35" s="4">
        <v>2.1171046720125469E-2</v>
      </c>
      <c r="D35" s="4">
        <v>-2.7451807614279141E-3</v>
      </c>
      <c r="E35" s="4">
        <v>1.2599734899316757E-3</v>
      </c>
      <c r="F35" s="4">
        <v>4.2582349594499282E-2</v>
      </c>
      <c r="G35" s="4">
        <v>3.3042532904977391E-2</v>
      </c>
      <c r="H35" s="4">
        <v>1.2762508214578629</v>
      </c>
      <c r="I35" s="4">
        <v>-1.7859307049419779E-2</v>
      </c>
      <c r="J35" s="4">
        <v>8.9009068429284466E-2</v>
      </c>
      <c r="K35" s="4">
        <v>1.4957589066675752E-2</v>
      </c>
      <c r="L35" s="4">
        <v>5.4801740433456876E-2</v>
      </c>
      <c r="M35" s="4">
        <v>2.3860810931118387E-2</v>
      </c>
      <c r="N35" s="4">
        <v>1.2448690640230587E-4</v>
      </c>
      <c r="O35" s="4">
        <v>2.7681681399132924E-2</v>
      </c>
      <c r="P35" s="4">
        <v>3.1064182978624094E-2</v>
      </c>
      <c r="Q35" s="4">
        <v>4.3027353121331317E-2</v>
      </c>
      <c r="R35" s="4">
        <v>3.0803289792586633E-2</v>
      </c>
      <c r="S35" s="4">
        <v>3.2999278495035221E-2</v>
      </c>
      <c r="T35" s="4">
        <v>-6.3995198278139218E-3</v>
      </c>
    </row>
    <row r="36" spans="1:20" x14ac:dyDescent="0.3">
      <c r="A36" s="4">
        <v>2.6900314434280165E-2</v>
      </c>
      <c r="B36" s="4">
        <v>2.1877257881548953E-2</v>
      </c>
      <c r="C36" s="4">
        <v>3.677850933935034E-2</v>
      </c>
      <c r="D36" s="4">
        <v>5.032630868668753E-3</v>
      </c>
      <c r="E36" s="4">
        <v>-1.0868844591283349E-3</v>
      </c>
      <c r="F36" s="4">
        <v>2.9008319796475047E-2</v>
      </c>
      <c r="G36" s="4">
        <v>8.5250114475237931E-3</v>
      </c>
      <c r="H36" s="4">
        <v>-11.432407957576673</v>
      </c>
      <c r="I36" s="4">
        <v>4.2394088701243095E-3</v>
      </c>
      <c r="J36" s="4">
        <v>1.4957589066675752E-2</v>
      </c>
      <c r="K36" s="4">
        <v>6.1807420452574896E-2</v>
      </c>
      <c r="L36" s="4">
        <v>3.9542730233473537E-2</v>
      </c>
      <c r="M36" s="4">
        <v>2.8612641562817735E-2</v>
      </c>
      <c r="N36" s="4">
        <v>7.9389488800676276E-3</v>
      </c>
      <c r="O36" s="4">
        <v>2.374639933252538E-2</v>
      </c>
      <c r="P36" s="4">
        <v>3.1573940543453347E-2</v>
      </c>
      <c r="Q36" s="4">
        <v>1.9556647627214666E-2</v>
      </c>
      <c r="R36" s="4">
        <v>2.2872657940664627E-2</v>
      </c>
      <c r="S36" s="4">
        <v>2.6427387482620482E-2</v>
      </c>
      <c r="T36" s="4">
        <v>-4.7026629778557766E-4</v>
      </c>
    </row>
    <row r="37" spans="1:20" x14ac:dyDescent="0.3">
      <c r="A37" s="4">
        <v>0.12552176175043889</v>
      </c>
      <c r="B37" s="4">
        <v>9.9060458961138409E-2</v>
      </c>
      <c r="C37" s="4">
        <v>4.3945270341570759E-2</v>
      </c>
      <c r="D37" s="4">
        <v>2.4370823773932847E-3</v>
      </c>
      <c r="E37" s="4">
        <v>-8.7287330998314424E-3</v>
      </c>
      <c r="F37" s="4">
        <v>0.10237099345421666</v>
      </c>
      <c r="G37" s="4">
        <v>5.257633520731167E-2</v>
      </c>
      <c r="H37" s="4">
        <v>-24.567047136907728</v>
      </c>
      <c r="I37" s="4">
        <v>8.2845413734988407E-3</v>
      </c>
      <c r="J37" s="4">
        <v>5.4801740433456876E-2</v>
      </c>
      <c r="K37" s="4">
        <v>3.9542730233473537E-2</v>
      </c>
      <c r="L37" s="4">
        <v>0.31860487086703204</v>
      </c>
      <c r="M37" s="4">
        <v>6.583399033302953E-2</v>
      </c>
      <c r="N37" s="4">
        <v>2.2159182133825846E-4</v>
      </c>
      <c r="O37" s="4">
        <v>6.4570425754967589E-2</v>
      </c>
      <c r="P37" s="4">
        <v>7.475488130380345E-2</v>
      </c>
      <c r="Q37" s="4">
        <v>7.7211873488569394E-2</v>
      </c>
      <c r="R37" s="4">
        <v>7.2688919751899686E-2</v>
      </c>
      <c r="S37" s="4">
        <v>7.3274214073341656E-2</v>
      </c>
      <c r="T37" s="4">
        <v>-9.2484017366762164E-3</v>
      </c>
    </row>
    <row r="38" spans="1:20" x14ac:dyDescent="0.3">
      <c r="A38" s="4">
        <v>5.1505072429805933E-2</v>
      </c>
      <c r="B38" s="4">
        <v>4.8950956627221681E-2</v>
      </c>
      <c r="C38" s="4">
        <v>3.6282461638331598E-2</v>
      </c>
      <c r="D38" s="4">
        <v>1.0441210621993189E-2</v>
      </c>
      <c r="E38" s="4">
        <v>-1.8367300817306918E-3</v>
      </c>
      <c r="F38" s="4">
        <v>5.2068427828057214E-2</v>
      </c>
      <c r="G38" s="4">
        <v>2.5679929437332327E-2</v>
      </c>
      <c r="H38" s="4">
        <v>-6.7722111616560987</v>
      </c>
      <c r="I38" s="4">
        <v>-1.7768197501537449E-3</v>
      </c>
      <c r="J38" s="4">
        <v>2.3860810931118387E-2</v>
      </c>
      <c r="K38" s="4">
        <v>2.8612641562817735E-2</v>
      </c>
      <c r="L38" s="4">
        <v>6.583399033302953E-2</v>
      </c>
      <c r="M38" s="4">
        <v>0.15499829262589501</v>
      </c>
      <c r="N38" s="4">
        <v>4.5873157982657215E-3</v>
      </c>
      <c r="O38" s="4">
        <v>3.4746933751591789E-2</v>
      </c>
      <c r="P38" s="4">
        <v>3.877689254170371E-2</v>
      </c>
      <c r="Q38" s="4">
        <v>3.6659496973163126E-2</v>
      </c>
      <c r="R38" s="4">
        <v>3.078370238300189E-2</v>
      </c>
      <c r="S38" s="4">
        <v>4.1204714224383238E-2</v>
      </c>
      <c r="T38" s="4">
        <v>5.4301272021213317E-3</v>
      </c>
    </row>
    <row r="39" spans="1:20" x14ac:dyDescent="0.3">
      <c r="A39" s="4">
        <v>7.7438158666766593E-4</v>
      </c>
      <c r="B39" s="4">
        <v>8.7767410218245589E-3</v>
      </c>
      <c r="C39" s="4">
        <v>4.0148051353379758E-3</v>
      </c>
      <c r="D39" s="4">
        <v>-9.9168903224579191E-3</v>
      </c>
      <c r="E39" s="4">
        <v>2.5506578071844765E-2</v>
      </c>
      <c r="F39" s="4">
        <v>7.9261213673355382E-3</v>
      </c>
      <c r="G39" s="4">
        <v>-1.5451600896090466E-3</v>
      </c>
      <c r="H39" s="4">
        <v>1.7157835604377938</v>
      </c>
      <c r="I39" s="4">
        <v>1.0808581250256513E-2</v>
      </c>
      <c r="J39" s="4">
        <v>1.2448690640230587E-4</v>
      </c>
      <c r="K39" s="4">
        <v>7.9389488800676276E-3</v>
      </c>
      <c r="L39" s="4">
        <v>2.2159182133825846E-4</v>
      </c>
      <c r="M39" s="4">
        <v>4.5873157982657215E-3</v>
      </c>
      <c r="N39" s="4">
        <v>0.14297539326123621</v>
      </c>
      <c r="O39" s="4">
        <v>1.8492716420737193E-3</v>
      </c>
      <c r="P39" s="4">
        <v>1.0213982789274542E-3</v>
      </c>
      <c r="Q39" s="4">
        <v>-4.5604953726667771E-3</v>
      </c>
      <c r="R39" s="4">
        <v>9.1715780726974762E-3</v>
      </c>
      <c r="S39" s="4">
        <v>6.4685481992067546E-3</v>
      </c>
      <c r="T39" s="4">
        <v>1.2633871115028563E-2</v>
      </c>
    </row>
    <row r="40" spans="1:20" x14ac:dyDescent="0.3">
      <c r="A40" s="4">
        <v>6.0794482358631566E-2</v>
      </c>
      <c r="B40" s="4">
        <v>4.4992593842588954E-2</v>
      </c>
      <c r="C40" s="4">
        <v>3.1034702720641728E-2</v>
      </c>
      <c r="D40" s="4">
        <v>-3.9292431991865065E-3</v>
      </c>
      <c r="E40" s="4">
        <v>-4.779988807632027E-3</v>
      </c>
      <c r="F40" s="4">
        <v>5.0503217704205045E-2</v>
      </c>
      <c r="G40" s="4">
        <v>2.7188402482734991E-2</v>
      </c>
      <c r="H40" s="4">
        <v>4.7627738860814688</v>
      </c>
      <c r="I40" s="4">
        <v>-2.2972788943035217E-3</v>
      </c>
      <c r="J40" s="4">
        <v>2.7681681399132924E-2</v>
      </c>
      <c r="K40" s="4">
        <v>2.374639933252538E-2</v>
      </c>
      <c r="L40" s="4">
        <v>6.4570425754967589E-2</v>
      </c>
      <c r="M40" s="4">
        <v>3.4746933751591789E-2</v>
      </c>
      <c r="N40" s="4">
        <v>1.8492716420737193E-3</v>
      </c>
      <c r="O40" s="4">
        <v>8.4692304649226974E-2</v>
      </c>
      <c r="P40" s="4">
        <v>4.0521629820246347E-2</v>
      </c>
      <c r="Q40" s="4">
        <v>3.9657554623790843E-2</v>
      </c>
      <c r="R40" s="4">
        <v>3.9079479041126214E-2</v>
      </c>
      <c r="S40" s="4">
        <v>3.7381367213789173E-2</v>
      </c>
      <c r="T40" s="4">
        <v>-5.7965064058431992E-3</v>
      </c>
    </row>
    <row r="41" spans="1:20" x14ac:dyDescent="0.3">
      <c r="A41" s="4">
        <v>6.3599313728332454E-2</v>
      </c>
      <c r="B41" s="4">
        <v>5.3872192163914492E-2</v>
      </c>
      <c r="C41" s="4">
        <v>3.85305566063169E-2</v>
      </c>
      <c r="D41" s="4">
        <v>1.0337314339793952E-2</v>
      </c>
      <c r="E41" s="4">
        <v>-2.4174175082645024E-3</v>
      </c>
      <c r="F41" s="4">
        <v>6.269893878334154E-2</v>
      </c>
      <c r="G41" s="4">
        <v>3.6330885496912511E-2</v>
      </c>
      <c r="H41" s="4">
        <v>-2.5016719324396548</v>
      </c>
      <c r="I41" s="4">
        <v>4.1668295372702087E-3</v>
      </c>
      <c r="J41" s="4">
        <v>3.1064182978624094E-2</v>
      </c>
      <c r="K41" s="4">
        <v>3.1573940543453347E-2</v>
      </c>
      <c r="L41" s="4">
        <v>7.475488130380345E-2</v>
      </c>
      <c r="M41" s="4">
        <v>3.877689254170371E-2</v>
      </c>
      <c r="N41" s="4">
        <v>1.0213982789274542E-3</v>
      </c>
      <c r="O41" s="4">
        <v>4.0521629820246347E-2</v>
      </c>
      <c r="P41" s="4">
        <v>0.1195310240248519</v>
      </c>
      <c r="Q41" s="4">
        <v>4.3764582840011473E-2</v>
      </c>
      <c r="R41" s="4">
        <v>4.8382021537600128E-2</v>
      </c>
      <c r="S41" s="4">
        <v>5.4584551978586728E-2</v>
      </c>
      <c r="T41" s="4">
        <v>-1.1291386273656748E-3</v>
      </c>
    </row>
    <row r="42" spans="1:20" x14ac:dyDescent="0.3">
      <c r="A42" s="4">
        <v>7.8294307376871555E-2</v>
      </c>
      <c r="B42" s="4">
        <v>6.123282054966802E-2</v>
      </c>
      <c r="C42" s="4">
        <v>2.9194461742519967E-2</v>
      </c>
      <c r="D42" s="4">
        <v>3.6490289051440508E-3</v>
      </c>
      <c r="E42" s="4">
        <v>-1.297515065602018E-2</v>
      </c>
      <c r="F42" s="4">
        <v>4.5027406483155209E-2</v>
      </c>
      <c r="G42" s="4">
        <v>7.48990493263616E-2</v>
      </c>
      <c r="H42" s="4">
        <v>5.3078719451573555</v>
      </c>
      <c r="I42" s="4">
        <v>-5.6867485726496926E-3</v>
      </c>
      <c r="J42" s="4">
        <v>4.3027353121331317E-2</v>
      </c>
      <c r="K42" s="4">
        <v>1.9556647627214666E-2</v>
      </c>
      <c r="L42" s="4">
        <v>7.7211873488569394E-2</v>
      </c>
      <c r="M42" s="4">
        <v>3.6659496973163126E-2</v>
      </c>
      <c r="N42" s="4">
        <v>-4.5604953726667771E-3</v>
      </c>
      <c r="O42" s="4">
        <v>3.9657554623790843E-2</v>
      </c>
      <c r="P42" s="4">
        <v>4.3764582840011473E-2</v>
      </c>
      <c r="Q42" s="4">
        <v>0.31726672512590631</v>
      </c>
      <c r="R42" s="4">
        <v>3.6594503765555848E-2</v>
      </c>
      <c r="S42" s="4">
        <v>3.9968255877367131E-2</v>
      </c>
      <c r="T42" s="4">
        <v>-6.4648915305435652E-3</v>
      </c>
    </row>
    <row r="43" spans="1:20" x14ac:dyDescent="0.3">
      <c r="A43" s="4">
        <v>6.9658387782699366E-2</v>
      </c>
      <c r="B43" s="4">
        <v>5.2338671154953456E-2</v>
      </c>
      <c r="C43" s="4">
        <v>3.1496933134796117E-2</v>
      </c>
      <c r="D43" s="4">
        <v>6.2549285991739438E-3</v>
      </c>
      <c r="E43" s="4">
        <v>-1.4158975857926123E-3</v>
      </c>
      <c r="F43" s="4">
        <v>4.0314544414255589E-2</v>
      </c>
      <c r="G43" s="4">
        <v>2.866445788814825E-2</v>
      </c>
      <c r="H43" s="4">
        <v>7.8053850633396609</v>
      </c>
      <c r="I43" s="4">
        <v>-4.882284313872168E-4</v>
      </c>
      <c r="J43" s="4">
        <v>3.0803289792586633E-2</v>
      </c>
      <c r="K43" s="4">
        <v>2.2872657940664627E-2</v>
      </c>
      <c r="L43" s="4">
        <v>7.2688919751899686E-2</v>
      </c>
      <c r="M43" s="4">
        <v>3.078370238300189E-2</v>
      </c>
      <c r="N43" s="4">
        <v>9.1715780726974762E-3</v>
      </c>
      <c r="O43" s="4">
        <v>3.9079479041126214E-2</v>
      </c>
      <c r="P43" s="4">
        <v>4.8382021537600128E-2</v>
      </c>
      <c r="Q43" s="4">
        <v>3.6594503765555848E-2</v>
      </c>
      <c r="R43" s="4">
        <v>9.5733889565859237E-2</v>
      </c>
      <c r="S43" s="4">
        <v>5.5574466178029885E-2</v>
      </c>
      <c r="T43" s="4">
        <v>2.7516243549066796E-4</v>
      </c>
    </row>
    <row r="44" spans="1:20" x14ac:dyDescent="0.3">
      <c r="A44" s="4">
        <v>6.780154161946747E-2</v>
      </c>
      <c r="B44" s="4">
        <v>5.0888393316678798E-2</v>
      </c>
      <c r="C44" s="4">
        <v>3.5413868383680387E-2</v>
      </c>
      <c r="D44" s="4">
        <v>1.7484899752763172E-3</v>
      </c>
      <c r="E44" s="4">
        <v>-2.8627449650229821E-3</v>
      </c>
      <c r="F44" s="4">
        <v>5.0382900126985479E-2</v>
      </c>
      <c r="G44" s="4">
        <v>2.9822868271335564E-2</v>
      </c>
      <c r="H44" s="4">
        <v>-9.0620406082489252E-2</v>
      </c>
      <c r="I44" s="4">
        <v>-2.4673146407969211E-3</v>
      </c>
      <c r="J44" s="4">
        <v>3.2999278495035221E-2</v>
      </c>
      <c r="K44" s="4">
        <v>2.6427387482620482E-2</v>
      </c>
      <c r="L44" s="4">
        <v>7.3274214073341656E-2</v>
      </c>
      <c r="M44" s="4">
        <v>4.1204714224383238E-2</v>
      </c>
      <c r="N44" s="4">
        <v>6.4685481992067546E-3</v>
      </c>
      <c r="O44" s="4">
        <v>3.7381367213789173E-2</v>
      </c>
      <c r="P44" s="4">
        <v>5.4584551978586728E-2</v>
      </c>
      <c r="Q44" s="4">
        <v>3.9968255877367131E-2</v>
      </c>
      <c r="R44" s="4">
        <v>5.5574466178029885E-2</v>
      </c>
      <c r="S44" s="4">
        <v>5.214043828064175E-2</v>
      </c>
      <c r="T44" s="4">
        <v>-1.2111691582741931E-4</v>
      </c>
    </row>
    <row r="45" spans="1:20" x14ac:dyDescent="0.3">
      <c r="A45" s="4">
        <v>-7.8224009489247532E-3</v>
      </c>
      <c r="B45" s="4">
        <v>-8.0768520383625898E-3</v>
      </c>
      <c r="C45" s="4">
        <v>1.6958286893071399E-3</v>
      </c>
      <c r="D45" s="4">
        <v>-1.1153817275044609E-2</v>
      </c>
      <c r="E45" s="4">
        <v>3.2617469302241545E-3</v>
      </c>
      <c r="F45" s="4">
        <v>9.0919411035225673E-4</v>
      </c>
      <c r="G45" s="4">
        <v>-2.2295549397582551E-3</v>
      </c>
      <c r="H45" s="4">
        <v>24.48887855489966</v>
      </c>
      <c r="I45" s="4">
        <v>5.2692204861787349E-4</v>
      </c>
      <c r="J45" s="4">
        <v>-6.3995198278139218E-3</v>
      </c>
      <c r="K45" s="4">
        <v>-4.7026629778557766E-4</v>
      </c>
      <c r="L45" s="4">
        <v>-9.2484017366762164E-3</v>
      </c>
      <c r="M45" s="4">
        <v>5.4301272021213317E-3</v>
      </c>
      <c r="N45" s="4">
        <v>1.2633871115028563E-2</v>
      </c>
      <c r="O45" s="4">
        <v>-5.7965064058431992E-3</v>
      </c>
      <c r="P45" s="4">
        <v>-1.1291386273656748E-3</v>
      </c>
      <c r="Q45" s="4">
        <v>-6.4648915305435652E-3</v>
      </c>
      <c r="R45" s="4">
        <v>2.7516243549066796E-4</v>
      </c>
      <c r="S45" s="4">
        <v>-1.2111691582741931E-4</v>
      </c>
      <c r="T45" s="4">
        <v>0.49485848925664166</v>
      </c>
    </row>
    <row r="48" spans="1:20" x14ac:dyDescent="0.3">
      <c r="A48" t="s">
        <v>27</v>
      </c>
      <c r="C48" s="4">
        <f t="array" ref="C48">MMULT(TRANSPOSE(F3:F22),D3:D22)</f>
        <v>8.3398020744384863E-2</v>
      </c>
    </row>
    <row r="49" spans="1:3" x14ac:dyDescent="0.3">
      <c r="A49" t="s">
        <v>28</v>
      </c>
      <c r="C49">
        <f t="array" ref="C49">MMULT(TRANSPOSE(F3:F22),MMULT((A26:T45),F3:F22))</f>
        <v>0.3172667251259062</v>
      </c>
    </row>
    <row r="50" spans="1:3" x14ac:dyDescent="0.3">
      <c r="A50" t="s">
        <v>29</v>
      </c>
      <c r="C50">
        <f>SQRT(C49)</f>
        <v>0.56326434746565146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1135-3998-4DAA-9C2B-565E4F14B32C}">
  <dimension ref="A4:X22"/>
  <sheetViews>
    <sheetView tabSelected="1" workbookViewId="0">
      <selection activeCell="F19" sqref="F19"/>
    </sheetView>
  </sheetViews>
  <sheetFormatPr defaultRowHeight="14.4" x14ac:dyDescent="0.3"/>
  <sheetData>
    <row r="4" spans="1:24" x14ac:dyDescent="0.3">
      <c r="B4" s="4"/>
    </row>
    <row r="5" spans="1:24" x14ac:dyDescent="0.3">
      <c r="A5" t="s">
        <v>31</v>
      </c>
      <c r="B5" s="4" t="s">
        <v>32</v>
      </c>
      <c r="C5" t="s">
        <v>33</v>
      </c>
      <c r="E5" s="1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</row>
    <row r="6" spans="1:24" x14ac:dyDescent="0.3">
      <c r="A6">
        <v>1</v>
      </c>
      <c r="B6" s="4">
        <v>0.24953792340422781</v>
      </c>
      <c r="C6">
        <v>0.12964635751180378</v>
      </c>
      <c r="E6" s="4">
        <v>0</v>
      </c>
      <c r="F6" s="4">
        <v>0</v>
      </c>
      <c r="G6" s="4">
        <v>0</v>
      </c>
      <c r="H6" s="4">
        <v>5.4183242384542675E-2</v>
      </c>
      <c r="I6" s="4">
        <v>0</v>
      </c>
      <c r="J6" s="4">
        <v>0</v>
      </c>
      <c r="K6" s="4">
        <v>3.7642358064431447E-2</v>
      </c>
      <c r="L6" s="4">
        <v>8.2921164733629065E-7</v>
      </c>
      <c r="M6" s="4">
        <v>9.6046551185974674E-2</v>
      </c>
      <c r="N6" s="4">
        <v>0</v>
      </c>
      <c r="O6" s="4">
        <v>0</v>
      </c>
      <c r="P6" s="4">
        <v>0</v>
      </c>
      <c r="Q6" s="4">
        <v>0</v>
      </c>
      <c r="R6" s="4">
        <v>4.258585069750008E-2</v>
      </c>
      <c r="S6" s="4">
        <v>0</v>
      </c>
      <c r="T6" s="4">
        <v>0</v>
      </c>
      <c r="U6" s="4">
        <v>0</v>
      </c>
      <c r="V6" s="4">
        <v>0</v>
      </c>
      <c r="W6" s="4">
        <v>0.73497212238495191</v>
      </c>
      <c r="X6" s="4">
        <v>3.4569046070951938E-2</v>
      </c>
    </row>
    <row r="7" spans="1:24" x14ac:dyDescent="0.3">
      <c r="A7">
        <v>2</v>
      </c>
      <c r="B7" s="4">
        <v>0.30000099756606802</v>
      </c>
      <c r="C7">
        <v>0.13169313656274534</v>
      </c>
      <c r="E7" s="4">
        <v>-9.9999999999753064E-7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8.2921164733629065E-7</v>
      </c>
      <c r="M7" s="4">
        <v>0</v>
      </c>
      <c r="N7" s="4">
        <v>0</v>
      </c>
      <c r="O7" s="4">
        <v>0</v>
      </c>
      <c r="P7" s="4">
        <v>0</v>
      </c>
      <c r="Q7" s="4">
        <v>-9.9999999999926537E-7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1.0000011707883527</v>
      </c>
      <c r="X7" s="4">
        <v>0</v>
      </c>
    </row>
    <row r="8" spans="1:24" x14ac:dyDescent="0.3">
      <c r="A8">
        <v>3</v>
      </c>
      <c r="B8" s="4">
        <v>0.39999911607159683</v>
      </c>
      <c r="C8">
        <v>0.15266941568474612</v>
      </c>
      <c r="E8" s="4">
        <v>0</v>
      </c>
      <c r="F8" s="4">
        <v>0</v>
      </c>
      <c r="G8" s="4">
        <v>0.20345546025647337</v>
      </c>
      <c r="H8" s="4">
        <v>5.9165192564431951E-2</v>
      </c>
      <c r="I8" s="4">
        <v>7.0147618164005388E-2</v>
      </c>
      <c r="J8" s="4">
        <v>1.0017140446797171E-2</v>
      </c>
      <c r="K8" s="4">
        <v>1.0443222601845296E-2</v>
      </c>
      <c r="L8" s="4">
        <v>1.0901123258202488E-6</v>
      </c>
      <c r="M8" s="4">
        <v>7.2743237790687809E-2</v>
      </c>
      <c r="N8" s="4">
        <v>2.2809932504562178E-2</v>
      </c>
      <c r="O8" s="4">
        <v>4.6049765483471589E-2</v>
      </c>
      <c r="P8" s="4">
        <v>0</v>
      </c>
      <c r="Q8" s="4">
        <v>1.3010768994085474E-3</v>
      </c>
      <c r="R8" s="4">
        <v>6.7568626640279253E-2</v>
      </c>
      <c r="S8" s="4">
        <v>1.8221561621965362E-2</v>
      </c>
      <c r="T8" s="4">
        <v>2.3741339899352135E-2</v>
      </c>
      <c r="U8" s="4">
        <v>0.31831820666906885</v>
      </c>
      <c r="V8" s="4">
        <v>2.0255713055779261E-2</v>
      </c>
      <c r="W8" s="4">
        <v>1.2308823790118727E-3</v>
      </c>
      <c r="X8" s="4">
        <v>5.4529932910534262E-2</v>
      </c>
    </row>
    <row r="9" spans="1:24" x14ac:dyDescent="0.3">
      <c r="A9">
        <v>4</v>
      </c>
      <c r="B9" s="4">
        <v>0.45</v>
      </c>
      <c r="C9">
        <v>0.18943364463245327</v>
      </c>
      <c r="E9" s="4">
        <v>0</v>
      </c>
      <c r="F9" s="4">
        <v>0</v>
      </c>
      <c r="G9" s="4">
        <v>0</v>
      </c>
      <c r="H9" s="4">
        <v>7.5519192632534935E-3</v>
      </c>
      <c r="I9" s="4">
        <v>0.28109549531661443</v>
      </c>
      <c r="J9" s="4">
        <v>0</v>
      </c>
      <c r="K9" s="4">
        <v>0</v>
      </c>
      <c r="L9" s="4">
        <v>0</v>
      </c>
      <c r="M9" s="4">
        <v>0.10648934204903675</v>
      </c>
      <c r="N9" s="4">
        <v>0.1878281070006326</v>
      </c>
      <c r="O9" s="4">
        <v>0</v>
      </c>
      <c r="P9" s="4">
        <v>0</v>
      </c>
      <c r="Q9" s="4">
        <v>0</v>
      </c>
      <c r="R9" s="4">
        <v>0</v>
      </c>
      <c r="S9" s="4">
        <v>0.26028349310805016</v>
      </c>
      <c r="T9" s="4">
        <v>0</v>
      </c>
      <c r="U9" s="4">
        <v>4.7101330582301829E-2</v>
      </c>
      <c r="V9" s="4">
        <v>0.1000795630398021</v>
      </c>
      <c r="W9" s="4">
        <v>9.0418174443458551E-7</v>
      </c>
      <c r="X9" s="4">
        <v>9.5698454585642686E-3</v>
      </c>
    </row>
    <row r="10" spans="1:24" x14ac:dyDescent="0.3">
      <c r="A10">
        <v>5</v>
      </c>
      <c r="B10" s="4">
        <v>0.49614688519231009</v>
      </c>
      <c r="C10">
        <v>0.22834348505292859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0.99999909581825552</v>
      </c>
      <c r="V10" s="4">
        <v>0</v>
      </c>
      <c r="W10" s="4">
        <v>9.0418174443458551E-7</v>
      </c>
      <c r="X10" s="4">
        <v>0</v>
      </c>
    </row>
    <row r="14" spans="1:24" x14ac:dyDescent="0.3">
      <c r="B14" s="4"/>
    </row>
    <row r="15" spans="1:24" x14ac:dyDescent="0.3">
      <c r="B15" s="4"/>
    </row>
    <row r="16" spans="1:24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</sheetData>
  <sortState xmlns:xlrd2="http://schemas.microsoft.com/office/spreadsheetml/2017/richdata2" ref="A6:C13">
    <sortCondition ref="B6:B1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F91C-1A9C-41E2-90F1-6D09F23313C3}">
  <dimension ref="A2:AC66"/>
  <sheetViews>
    <sheetView topLeftCell="A28" workbookViewId="0">
      <selection activeCell="J11" sqref="J11"/>
    </sheetView>
  </sheetViews>
  <sheetFormatPr defaultRowHeight="14.4" x14ac:dyDescent="0.3"/>
  <sheetData>
    <row r="2" spans="1:29" x14ac:dyDescent="0.3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29" x14ac:dyDescent="0.3">
      <c r="A3" s="1" t="s">
        <v>6</v>
      </c>
      <c r="C3" s="2">
        <v>1.6948479999999999E-3</v>
      </c>
      <c r="D3" s="2">
        <f t="shared" ref="D3:D22" si="0">C3*250</f>
        <v>0.42371199999999998</v>
      </c>
      <c r="E3">
        <v>1</v>
      </c>
      <c r="F3">
        <v>-3.6906864260043262E-2</v>
      </c>
      <c r="G3">
        <v>5</v>
      </c>
    </row>
    <row r="4" spans="1:29" x14ac:dyDescent="0.3">
      <c r="A4" t="s">
        <v>7</v>
      </c>
      <c r="C4" s="2">
        <v>8.6641968689821311E-4</v>
      </c>
      <c r="D4" s="2">
        <f t="shared" si="0"/>
        <v>0.21660492172455328</v>
      </c>
      <c r="E4">
        <v>1</v>
      </c>
      <c r="F4">
        <v>1.6022513857201291E-2</v>
      </c>
      <c r="G4">
        <v>5</v>
      </c>
    </row>
    <row r="5" spans="1:29" x14ac:dyDescent="0.3">
      <c r="A5" t="s">
        <v>8</v>
      </c>
      <c r="C5" s="2">
        <v>9.7605626984494846E-4</v>
      </c>
      <c r="D5" s="2">
        <f t="shared" si="0"/>
        <v>0.24401406746123711</v>
      </c>
      <c r="E5">
        <v>1</v>
      </c>
      <c r="F5">
        <v>9.0056769441099513E-2</v>
      </c>
      <c r="G5">
        <v>5</v>
      </c>
    </row>
    <row r="6" spans="1:29" x14ac:dyDescent="0.3">
      <c r="A6" t="s">
        <v>9</v>
      </c>
      <c r="C6" s="3">
        <v>1.3720934747360244E-3</v>
      </c>
      <c r="D6" s="2">
        <f t="shared" si="0"/>
        <v>0.34302336868400607</v>
      </c>
      <c r="E6">
        <v>1</v>
      </c>
      <c r="F6">
        <v>4.8591318081465502E-2</v>
      </c>
      <c r="G6">
        <v>5</v>
      </c>
    </row>
    <row r="7" spans="1:29" x14ac:dyDescent="0.3">
      <c r="A7" t="s">
        <v>10</v>
      </c>
      <c r="C7" s="2">
        <v>6.8748218025972891E-4</v>
      </c>
      <c r="D7" s="2">
        <f t="shared" si="0"/>
        <v>0.17187054506493224</v>
      </c>
      <c r="E7">
        <v>1</v>
      </c>
      <c r="F7">
        <v>0.19550356316952838</v>
      </c>
      <c r="G7">
        <v>5</v>
      </c>
    </row>
    <row r="8" spans="1:29" x14ac:dyDescent="0.3">
      <c r="A8" t="s">
        <v>11</v>
      </c>
      <c r="C8" s="2">
        <v>7.4600509330919132E-4</v>
      </c>
      <c r="D8" s="2">
        <f t="shared" si="0"/>
        <v>0.18650127332729782</v>
      </c>
      <c r="E8">
        <v>1</v>
      </c>
      <c r="F8">
        <v>9.4890803163846858E-4</v>
      </c>
      <c r="G8">
        <v>5</v>
      </c>
    </row>
    <row r="9" spans="1:29" x14ac:dyDescent="0.3">
      <c r="A9" t="s">
        <v>12</v>
      </c>
      <c r="C9" s="2">
        <v>1.6464528842459998E-3</v>
      </c>
      <c r="D9" s="2">
        <f t="shared" si="0"/>
        <v>0.41161322106149995</v>
      </c>
      <c r="E9">
        <v>1</v>
      </c>
      <c r="F9">
        <v>4.5798770678682779E-2</v>
      </c>
      <c r="G9">
        <v>5</v>
      </c>
    </row>
    <row r="10" spans="1:29" x14ac:dyDescent="0.3">
      <c r="A10" t="s">
        <v>13</v>
      </c>
      <c r="C10" s="2">
        <v>1.4863375834410473E-3</v>
      </c>
      <c r="D10" s="2">
        <f t="shared" si="0"/>
        <v>0.37158439586026182</v>
      </c>
      <c r="E10">
        <v>1</v>
      </c>
      <c r="F10">
        <v>6.3082401950833661E-7</v>
      </c>
      <c r="G10">
        <v>5</v>
      </c>
    </row>
    <row r="11" spans="1:29" x14ac:dyDescent="0.3">
      <c r="A11" t="s">
        <v>14</v>
      </c>
      <c r="C11" s="2">
        <v>1.126526561032E-3</v>
      </c>
      <c r="D11" s="2">
        <f t="shared" si="0"/>
        <v>0.28163164025800003</v>
      </c>
      <c r="E11">
        <v>1</v>
      </c>
      <c r="F11">
        <v>0.15502804298800699</v>
      </c>
      <c r="G11">
        <v>5</v>
      </c>
    </row>
    <row r="12" spans="1:29" x14ac:dyDescent="0.3">
      <c r="A12" t="s">
        <v>15</v>
      </c>
      <c r="C12" s="2">
        <v>5.1109472561827957E-4</v>
      </c>
      <c r="D12" s="2">
        <f t="shared" si="0"/>
        <v>0.12777368140456991</v>
      </c>
      <c r="E12">
        <v>1</v>
      </c>
      <c r="F12">
        <v>0.18330477754261346</v>
      </c>
      <c r="G12">
        <v>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  <c r="X12">
        <v>0.05</v>
      </c>
      <c r="Y12">
        <v>0.05</v>
      </c>
      <c r="Z12">
        <v>0.05</v>
      </c>
      <c r="AA12">
        <v>0.05</v>
      </c>
      <c r="AB12">
        <v>0.05</v>
      </c>
      <c r="AC12">
        <v>0.05</v>
      </c>
    </row>
    <row r="13" spans="1:29" x14ac:dyDescent="0.3">
      <c r="A13" t="s">
        <v>16</v>
      </c>
      <c r="C13" s="2">
        <v>1.0146951140353486E-3</v>
      </c>
      <c r="D13" s="2">
        <f t="shared" si="0"/>
        <v>0.25367377850883716</v>
      </c>
      <c r="E13">
        <v>1</v>
      </c>
      <c r="F13">
        <v>0.14396521919050217</v>
      </c>
      <c r="G13">
        <v>5</v>
      </c>
    </row>
    <row r="14" spans="1:29" x14ac:dyDescent="0.3">
      <c r="A14" t="s">
        <v>17</v>
      </c>
      <c r="C14" s="2">
        <v>1.4406246512041608E-3</v>
      </c>
      <c r="D14" s="2">
        <f t="shared" si="0"/>
        <v>0.36015616280104024</v>
      </c>
      <c r="E14">
        <v>1</v>
      </c>
      <c r="F14">
        <v>-2.9895625620927138E-2</v>
      </c>
      <c r="G14">
        <v>5</v>
      </c>
    </row>
    <row r="15" spans="1:29" x14ac:dyDescent="0.3">
      <c r="A15" t="s">
        <v>18</v>
      </c>
      <c r="C15" s="2">
        <v>1.7615059151110009E-3</v>
      </c>
      <c r="D15" s="2">
        <f t="shared" si="0"/>
        <v>0.44037647877775021</v>
      </c>
      <c r="E15">
        <v>1</v>
      </c>
      <c r="F15">
        <v>2.0929338396993898E-2</v>
      </c>
      <c r="G15">
        <v>5</v>
      </c>
    </row>
    <row r="16" spans="1:29" x14ac:dyDescent="0.3">
      <c r="A16" t="s">
        <v>19</v>
      </c>
      <c r="C16" s="2">
        <v>1.1881030707444028E-3</v>
      </c>
      <c r="D16" s="2">
        <f t="shared" si="0"/>
        <v>0.29702576768610067</v>
      </c>
      <c r="E16">
        <v>1</v>
      </c>
      <c r="F16">
        <v>5.4148152726660903E-2</v>
      </c>
      <c r="G16">
        <v>5</v>
      </c>
    </row>
    <row r="17" spans="1:20" x14ac:dyDescent="0.3">
      <c r="A17" t="s">
        <v>20</v>
      </c>
      <c r="C17" s="2">
        <v>3.7949189334497187E-4</v>
      </c>
      <c r="D17" s="2">
        <f t="shared" si="0"/>
        <v>9.4872973336242963E-2</v>
      </c>
      <c r="E17">
        <v>1</v>
      </c>
      <c r="F17">
        <v>0.14308321847009581</v>
      </c>
      <c r="G17">
        <v>5</v>
      </c>
      <c r="J17" t="s">
        <v>30</v>
      </c>
      <c r="L17">
        <f>SUM(F3:F22)</f>
        <v>1.0000000000000002</v>
      </c>
    </row>
    <row r="18" spans="1:20" x14ac:dyDescent="0.3">
      <c r="A18" t="s">
        <v>21</v>
      </c>
      <c r="C18" s="2">
        <v>1.0594850494499999E-3</v>
      </c>
      <c r="D18" s="2">
        <f t="shared" si="0"/>
        <v>0.26487126236249997</v>
      </c>
      <c r="E18">
        <v>1</v>
      </c>
      <c r="F18">
        <v>2.9286969975128058E-2</v>
      </c>
      <c r="G18">
        <v>5</v>
      </c>
    </row>
    <row r="19" spans="1:20" x14ac:dyDescent="0.3">
      <c r="A19" t="s">
        <v>22</v>
      </c>
      <c r="C19" s="2">
        <v>3.3359208297753951E-4</v>
      </c>
      <c r="D19" s="2">
        <f t="shared" si="0"/>
        <v>8.3398020744384876E-2</v>
      </c>
      <c r="E19">
        <v>1</v>
      </c>
      <c r="F19">
        <v>2.2338938396804592E-2</v>
      </c>
      <c r="G19">
        <v>5</v>
      </c>
    </row>
    <row r="20" spans="1:20" x14ac:dyDescent="0.3">
      <c r="A20" t="s">
        <v>23</v>
      </c>
      <c r="C20" s="2">
        <v>5.308464536372974E-4</v>
      </c>
      <c r="D20" s="2">
        <f t="shared" si="0"/>
        <v>0.13271161340932436</v>
      </c>
      <c r="E20">
        <v>1</v>
      </c>
      <c r="F20">
        <v>0.1541234454259639</v>
      </c>
      <c r="G20">
        <v>5</v>
      </c>
    </row>
    <row r="21" spans="1:20" x14ac:dyDescent="0.3">
      <c r="A21" t="s">
        <v>24</v>
      </c>
      <c r="C21" s="2">
        <v>1.9845874411028586E-3</v>
      </c>
      <c r="D21" s="2">
        <f t="shared" si="0"/>
        <v>0.49614686027571464</v>
      </c>
      <c r="E21">
        <v>1</v>
      </c>
      <c r="F21">
        <v>-0.26882330413054634</v>
      </c>
      <c r="G21">
        <v>5</v>
      </c>
    </row>
    <row r="22" spans="1:20" x14ac:dyDescent="0.3">
      <c r="A22" t="s">
        <v>25</v>
      </c>
      <c r="C22" s="2">
        <v>1.3384831538036316E-3</v>
      </c>
      <c r="D22" s="2">
        <f t="shared" si="0"/>
        <v>0.33462078845090792</v>
      </c>
      <c r="E22">
        <v>1</v>
      </c>
      <c r="F22">
        <v>3.249521681511152E-2</v>
      </c>
      <c r="G22">
        <v>5</v>
      </c>
    </row>
    <row r="24" spans="1:20" x14ac:dyDescent="0.3">
      <c r="B24" s="2"/>
      <c r="C24" s="2"/>
    </row>
    <row r="25" spans="1:20" x14ac:dyDescent="0.3">
      <c r="A25" t="s">
        <v>26</v>
      </c>
      <c r="B25" s="2"/>
    </row>
    <row r="26" spans="1:20" x14ac:dyDescent="0.3">
      <c r="A26">
        <v>0.21030997944038013</v>
      </c>
      <c r="B26">
        <v>8.5272552863718556E-2</v>
      </c>
      <c r="C26">
        <v>4.227539483735835E-2</v>
      </c>
      <c r="D26">
        <v>5.8638788038014086E-3</v>
      </c>
      <c r="E26">
        <v>-8.6495105784135853E-3</v>
      </c>
      <c r="F26">
        <v>9.8925551147559271E-2</v>
      </c>
      <c r="G26">
        <v>5.2518466242414331E-2</v>
      </c>
      <c r="H26">
        <v>-0.91032602708870147</v>
      </c>
      <c r="I26">
        <v>-8.5713790190274104E-3</v>
      </c>
      <c r="J26">
        <v>6.1455369856183641E-2</v>
      </c>
      <c r="K26">
        <v>2.6900314434280165E-2</v>
      </c>
      <c r="L26">
        <v>0.12552176175043889</v>
      </c>
      <c r="M26">
        <v>5.1505072429805933E-2</v>
      </c>
      <c r="N26">
        <v>7.7438158666766593E-4</v>
      </c>
      <c r="O26">
        <v>6.0794482358631566E-2</v>
      </c>
      <c r="P26">
        <v>6.3599313728332454E-2</v>
      </c>
      <c r="Q26">
        <v>7.8294307376871555E-2</v>
      </c>
      <c r="R26">
        <v>6.9658387782699366E-2</v>
      </c>
      <c r="S26">
        <v>6.780154161946747E-2</v>
      </c>
      <c r="T26">
        <v>-7.8224009489247532E-3</v>
      </c>
    </row>
    <row r="27" spans="1:20" x14ac:dyDescent="0.3">
      <c r="A27">
        <v>8.5272552863718556E-2</v>
      </c>
      <c r="B27">
        <v>0.15745057138620919</v>
      </c>
      <c r="C27">
        <v>4.028067855563202E-2</v>
      </c>
      <c r="D27">
        <v>4.9768048649036969E-3</v>
      </c>
      <c r="E27">
        <v>-3.0214659893888594E-4</v>
      </c>
      <c r="F27">
        <v>7.2272495640854958E-2</v>
      </c>
      <c r="G27">
        <v>4.3937886222310985E-2</v>
      </c>
      <c r="H27">
        <v>-7.7484292679698452</v>
      </c>
      <c r="I27">
        <v>-6.9955692765115377E-3</v>
      </c>
      <c r="J27">
        <v>4.1039857120302087E-2</v>
      </c>
      <c r="K27">
        <v>2.1877257881548953E-2</v>
      </c>
      <c r="L27">
        <v>9.9060458961138409E-2</v>
      </c>
      <c r="M27">
        <v>4.8950956627221681E-2</v>
      </c>
      <c r="N27">
        <v>8.7767410218245589E-3</v>
      </c>
      <c r="O27">
        <v>4.4992593842588954E-2</v>
      </c>
      <c r="P27">
        <v>5.3872192163914492E-2</v>
      </c>
      <c r="Q27">
        <v>6.123282054966802E-2</v>
      </c>
      <c r="R27">
        <v>5.2338671154953456E-2</v>
      </c>
      <c r="S27">
        <v>5.0888393316678798E-2</v>
      </c>
      <c r="T27">
        <v>-8.0768520383625898E-3</v>
      </c>
    </row>
    <row r="28" spans="1:20" x14ac:dyDescent="0.3">
      <c r="A28">
        <v>4.227539483735835E-2</v>
      </c>
      <c r="B28">
        <v>4.028067855563202E-2</v>
      </c>
      <c r="C28">
        <v>8.8358881873793912E-2</v>
      </c>
      <c r="D28">
        <v>-1.6325370480806066E-3</v>
      </c>
      <c r="E28">
        <v>-6.311485295493172E-3</v>
      </c>
      <c r="F28">
        <v>4.3742375375739516E-2</v>
      </c>
      <c r="G28">
        <v>1.3971432278277801E-2</v>
      </c>
      <c r="H28">
        <v>-7.6909628277614965</v>
      </c>
      <c r="I28">
        <v>-1.9997312755064439E-3</v>
      </c>
      <c r="J28">
        <v>2.1171046720125469E-2</v>
      </c>
      <c r="K28">
        <v>3.677850933935034E-2</v>
      </c>
      <c r="L28">
        <v>4.3945270341570759E-2</v>
      </c>
      <c r="M28">
        <v>3.6282461638331598E-2</v>
      </c>
      <c r="N28">
        <v>4.0148051353379758E-3</v>
      </c>
      <c r="O28">
        <v>3.1034702720641728E-2</v>
      </c>
      <c r="P28">
        <v>3.85305566063169E-2</v>
      </c>
      <c r="Q28">
        <v>2.9194461742519967E-2</v>
      </c>
      <c r="R28">
        <v>3.1496933134796117E-2</v>
      </c>
      <c r="S28">
        <v>3.5413868383680387E-2</v>
      </c>
      <c r="T28">
        <v>1.6958286893071399E-3</v>
      </c>
    </row>
    <row r="29" spans="1:20" x14ac:dyDescent="0.3">
      <c r="A29">
        <v>5.8638788038014086E-3</v>
      </c>
      <c r="B29">
        <v>4.9768048649036969E-3</v>
      </c>
      <c r="C29">
        <v>-1.6325370480806066E-3</v>
      </c>
      <c r="D29">
        <v>0.33728321236663794</v>
      </c>
      <c r="E29">
        <v>1.3823607087242932E-3</v>
      </c>
      <c r="F29">
        <v>-2.9690388120740202E-3</v>
      </c>
      <c r="G29">
        <v>-2.9899369823708894E-3</v>
      </c>
      <c r="H29">
        <v>-31.938684751226727</v>
      </c>
      <c r="I29">
        <v>-4.6513630828336214E-3</v>
      </c>
      <c r="J29">
        <v>-2.7451807614279141E-3</v>
      </c>
      <c r="K29">
        <v>5.032630868668753E-3</v>
      </c>
      <c r="L29">
        <v>2.4370823773932847E-3</v>
      </c>
      <c r="M29">
        <v>1.0441210621993189E-2</v>
      </c>
      <c r="N29">
        <v>-9.9168903224579191E-3</v>
      </c>
      <c r="O29">
        <v>-3.9292431991865065E-3</v>
      </c>
      <c r="P29">
        <v>1.0337314339793952E-2</v>
      </c>
      <c r="Q29">
        <v>3.6490289051440508E-3</v>
      </c>
      <c r="R29">
        <v>6.2549285991739438E-3</v>
      </c>
      <c r="S29">
        <v>1.7484899752763172E-3</v>
      </c>
      <c r="T29">
        <v>-1.1153817275044609E-2</v>
      </c>
    </row>
    <row r="30" spans="1:20" x14ac:dyDescent="0.3">
      <c r="A30">
        <v>-8.6495105784135853E-3</v>
      </c>
      <c r="B30">
        <v>-3.0214659893888594E-4</v>
      </c>
      <c r="C30">
        <v>-6.311485295493172E-3</v>
      </c>
      <c r="D30">
        <v>1.3823607087242932E-3</v>
      </c>
      <c r="E30">
        <v>8.2914210586316678E-2</v>
      </c>
      <c r="F30">
        <v>-1.0907473578400885E-3</v>
      </c>
      <c r="G30">
        <v>-1.0108969488895468E-2</v>
      </c>
      <c r="H30">
        <v>-7.5909418784365874</v>
      </c>
      <c r="I30">
        <v>4.016001001634204E-3</v>
      </c>
      <c r="J30">
        <v>1.2599734899316757E-3</v>
      </c>
      <c r="K30">
        <v>-1.0868844591283349E-3</v>
      </c>
      <c r="L30">
        <v>-8.7287330998314424E-3</v>
      </c>
      <c r="M30">
        <v>-1.8367300817306918E-3</v>
      </c>
      <c r="N30">
        <v>2.5506578071844765E-2</v>
      </c>
      <c r="O30">
        <v>-4.779988807632027E-3</v>
      </c>
      <c r="P30">
        <v>-2.4174175082645024E-3</v>
      </c>
      <c r="Q30">
        <v>-1.297515065602018E-2</v>
      </c>
      <c r="R30">
        <v>-1.4158975857926123E-3</v>
      </c>
      <c r="S30">
        <v>-2.8627449650229821E-3</v>
      </c>
      <c r="T30">
        <v>3.2617469302241545E-3</v>
      </c>
    </row>
    <row r="31" spans="1:20" x14ac:dyDescent="0.3">
      <c r="A31">
        <v>9.8925551147559271E-2</v>
      </c>
      <c r="B31">
        <v>7.2272495640854958E-2</v>
      </c>
      <c r="C31">
        <v>4.3742375375739516E-2</v>
      </c>
      <c r="D31">
        <v>-2.9690388120740202E-3</v>
      </c>
      <c r="E31">
        <v>-1.0907473578400885E-3</v>
      </c>
      <c r="F31">
        <v>0.2637591258377236</v>
      </c>
      <c r="G31">
        <v>4.6598687425660458E-2</v>
      </c>
      <c r="H31">
        <v>-1.1497923374742858</v>
      </c>
      <c r="I31">
        <v>3.8756463079866682E-3</v>
      </c>
      <c r="J31">
        <v>4.2582349594499282E-2</v>
      </c>
      <c r="K31">
        <v>2.9008319796475047E-2</v>
      </c>
      <c r="L31">
        <v>0.10237099345421666</v>
      </c>
      <c r="M31">
        <v>5.2068427828057214E-2</v>
      </c>
      <c r="N31">
        <v>7.9261213673355382E-3</v>
      </c>
      <c r="O31">
        <v>5.0503217704205045E-2</v>
      </c>
      <c r="P31">
        <v>6.269893878334154E-2</v>
      </c>
      <c r="Q31">
        <v>4.5027406483155209E-2</v>
      </c>
      <c r="R31">
        <v>4.0314544414255589E-2</v>
      </c>
      <c r="S31">
        <v>5.0382900126985479E-2</v>
      </c>
      <c r="T31">
        <v>9.0919411035225673E-4</v>
      </c>
    </row>
    <row r="32" spans="1:20" x14ac:dyDescent="0.3">
      <c r="A32">
        <v>5.2518466242414331E-2</v>
      </c>
      <c r="B32">
        <v>4.3937886222310985E-2</v>
      </c>
      <c r="C32">
        <v>1.3971432278277801E-2</v>
      </c>
      <c r="D32">
        <v>-2.9899369823708894E-3</v>
      </c>
      <c r="E32">
        <v>-1.0108969488895468E-2</v>
      </c>
      <c r="F32">
        <v>4.6598687425660458E-2</v>
      </c>
      <c r="G32">
        <v>0.16408206826750418</v>
      </c>
      <c r="H32">
        <v>20.181353029667651</v>
      </c>
      <c r="I32">
        <v>-1.2591931467859584E-3</v>
      </c>
      <c r="J32">
        <v>3.3042532904977391E-2</v>
      </c>
      <c r="K32">
        <v>8.5250114475237931E-3</v>
      </c>
      <c r="L32">
        <v>5.257633520731167E-2</v>
      </c>
      <c r="M32">
        <v>2.5679929437332327E-2</v>
      </c>
      <c r="N32">
        <v>-1.5451600896090466E-3</v>
      </c>
      <c r="O32">
        <v>2.7188402482734991E-2</v>
      </c>
      <c r="P32">
        <v>3.6330885496912511E-2</v>
      </c>
      <c r="Q32">
        <v>7.48990493263616E-2</v>
      </c>
      <c r="R32">
        <v>2.866445788814825E-2</v>
      </c>
      <c r="S32">
        <v>2.9822868271335564E-2</v>
      </c>
      <c r="T32">
        <v>-2.2295549397582551E-3</v>
      </c>
    </row>
    <row r="33" spans="1:20" x14ac:dyDescent="0.3">
      <c r="A33">
        <v>-0.91032602708870147</v>
      </c>
      <c r="B33">
        <v>-7.7484292679698452</v>
      </c>
      <c r="C33">
        <v>-7.6909628277614965</v>
      </c>
      <c r="D33">
        <v>-31.938684751226727</v>
      </c>
      <c r="E33">
        <v>-7.5909418784365874</v>
      </c>
      <c r="F33">
        <v>-1.1497923374742858</v>
      </c>
      <c r="G33">
        <v>20.181353029667651</v>
      </c>
      <c r="H33">
        <v>807282.99580087827</v>
      </c>
      <c r="I33">
        <v>2.4380656746571616</v>
      </c>
      <c r="J33">
        <v>1.2762508214578629</v>
      </c>
      <c r="K33">
        <v>-11.432407957576673</v>
      </c>
      <c r="L33">
        <v>-24.567047136907728</v>
      </c>
      <c r="M33">
        <v>-6.7722111616560987</v>
      </c>
      <c r="N33">
        <v>1.7157835604377938</v>
      </c>
      <c r="O33">
        <v>4.7627738860814688</v>
      </c>
      <c r="P33">
        <v>-2.5016719324396548</v>
      </c>
      <c r="Q33">
        <v>5.3078719451573555</v>
      </c>
      <c r="R33">
        <v>7.8053850633396609</v>
      </c>
      <c r="S33">
        <v>-9.0620406082489252E-2</v>
      </c>
      <c r="T33">
        <v>24.48887855489966</v>
      </c>
    </row>
    <row r="34" spans="1:20" x14ac:dyDescent="0.3">
      <c r="A34">
        <v>-8.5713790190274104E-3</v>
      </c>
      <c r="B34">
        <v>-6.9955692765115377E-3</v>
      </c>
      <c r="C34">
        <v>-1.9997312755064439E-3</v>
      </c>
      <c r="D34">
        <v>-4.6513630828336214E-3</v>
      </c>
      <c r="E34">
        <v>4.016001001634204E-3</v>
      </c>
      <c r="F34">
        <v>3.8756463079866682E-3</v>
      </c>
      <c r="G34">
        <v>-1.2591931467859584E-3</v>
      </c>
      <c r="H34">
        <v>2.4380656746571616</v>
      </c>
      <c r="I34">
        <v>0.11368466223528449</v>
      </c>
      <c r="J34">
        <v>-1.7859307049419779E-2</v>
      </c>
      <c r="K34">
        <v>4.2394088701243095E-3</v>
      </c>
      <c r="L34">
        <v>8.2845413734988407E-3</v>
      </c>
      <c r="M34">
        <v>-1.7768197501537449E-3</v>
      </c>
      <c r="N34">
        <v>1.0808581250256513E-2</v>
      </c>
      <c r="O34">
        <v>-2.2972788943035217E-3</v>
      </c>
      <c r="P34">
        <v>4.1668295372702087E-3</v>
      </c>
      <c r="Q34">
        <v>-5.6867485726496926E-3</v>
      </c>
      <c r="R34">
        <v>-4.882284313872168E-4</v>
      </c>
      <c r="S34">
        <v>-2.4673146407969211E-3</v>
      </c>
      <c r="T34">
        <v>5.2692204861787349E-4</v>
      </c>
    </row>
    <row r="35" spans="1:20" x14ac:dyDescent="0.3">
      <c r="A35">
        <v>6.1455369856183641E-2</v>
      </c>
      <c r="B35">
        <v>4.1039857120302087E-2</v>
      </c>
      <c r="C35">
        <v>2.1171046720125469E-2</v>
      </c>
      <c r="D35">
        <v>-2.7451807614279141E-3</v>
      </c>
      <c r="E35">
        <v>1.2599734899316757E-3</v>
      </c>
      <c r="F35">
        <v>4.2582349594499282E-2</v>
      </c>
      <c r="G35">
        <v>3.3042532904977391E-2</v>
      </c>
      <c r="H35">
        <v>1.2762508214578629</v>
      </c>
      <c r="I35">
        <v>-1.7859307049419779E-2</v>
      </c>
      <c r="J35">
        <v>8.9009068429284466E-2</v>
      </c>
      <c r="K35">
        <v>1.4957589066675752E-2</v>
      </c>
      <c r="L35">
        <v>5.4801740433456876E-2</v>
      </c>
      <c r="M35">
        <v>2.3860810931118387E-2</v>
      </c>
      <c r="N35">
        <v>1.2448690640230587E-4</v>
      </c>
      <c r="O35">
        <v>2.7681681399132924E-2</v>
      </c>
      <c r="P35">
        <v>3.1064182978624094E-2</v>
      </c>
      <c r="Q35">
        <v>4.3027353121331317E-2</v>
      </c>
      <c r="R35">
        <v>3.0803289792586633E-2</v>
      </c>
      <c r="S35">
        <v>3.2999278495035221E-2</v>
      </c>
      <c r="T35">
        <v>-6.3995198278139218E-3</v>
      </c>
    </row>
    <row r="36" spans="1:20" x14ac:dyDescent="0.3">
      <c r="A36">
        <v>2.6900314434280165E-2</v>
      </c>
      <c r="B36">
        <v>2.1877257881548953E-2</v>
      </c>
      <c r="C36">
        <v>3.677850933935034E-2</v>
      </c>
      <c r="D36">
        <v>5.032630868668753E-3</v>
      </c>
      <c r="E36">
        <v>-1.0868844591283349E-3</v>
      </c>
      <c r="F36">
        <v>2.9008319796475047E-2</v>
      </c>
      <c r="G36">
        <v>8.5250114475237931E-3</v>
      </c>
      <c r="H36">
        <v>-11.432407957576673</v>
      </c>
      <c r="I36">
        <v>4.2394088701243095E-3</v>
      </c>
      <c r="J36">
        <v>1.4957589066675752E-2</v>
      </c>
      <c r="K36">
        <v>6.1807420452574896E-2</v>
      </c>
      <c r="L36">
        <v>3.9542730233473537E-2</v>
      </c>
      <c r="M36">
        <v>2.8612641562817735E-2</v>
      </c>
      <c r="N36">
        <v>7.9389488800676276E-3</v>
      </c>
      <c r="O36">
        <v>2.374639933252538E-2</v>
      </c>
      <c r="P36">
        <v>3.1573940543453347E-2</v>
      </c>
      <c r="Q36">
        <v>1.9556647627214666E-2</v>
      </c>
      <c r="R36">
        <v>2.2872657940664627E-2</v>
      </c>
      <c r="S36">
        <v>2.6427387482620482E-2</v>
      </c>
      <c r="T36">
        <v>-4.7026629778557766E-4</v>
      </c>
    </row>
    <row r="37" spans="1:20" x14ac:dyDescent="0.3">
      <c r="A37">
        <v>0.12552176175043889</v>
      </c>
      <c r="B37">
        <v>9.9060458961138409E-2</v>
      </c>
      <c r="C37">
        <v>4.3945270341570759E-2</v>
      </c>
      <c r="D37">
        <v>2.4370823773932847E-3</v>
      </c>
      <c r="E37">
        <v>-8.7287330998314424E-3</v>
      </c>
      <c r="F37">
        <v>0.10237099345421666</v>
      </c>
      <c r="G37">
        <v>5.257633520731167E-2</v>
      </c>
      <c r="H37">
        <v>-24.567047136907728</v>
      </c>
      <c r="I37">
        <v>8.2845413734988407E-3</v>
      </c>
      <c r="J37">
        <v>5.4801740433456876E-2</v>
      </c>
      <c r="K37">
        <v>3.9542730233473537E-2</v>
      </c>
      <c r="L37">
        <v>0.31860487086703204</v>
      </c>
      <c r="M37">
        <v>6.583399033302953E-2</v>
      </c>
      <c r="N37">
        <v>2.2159182133825846E-4</v>
      </c>
      <c r="O37">
        <v>6.4570425754967589E-2</v>
      </c>
      <c r="P37">
        <v>7.475488130380345E-2</v>
      </c>
      <c r="Q37">
        <v>7.7211873488569394E-2</v>
      </c>
      <c r="R37">
        <v>7.2688919751899686E-2</v>
      </c>
      <c r="S37">
        <v>7.3274214073341656E-2</v>
      </c>
      <c r="T37">
        <v>-9.2484017366762164E-3</v>
      </c>
    </row>
    <row r="38" spans="1:20" x14ac:dyDescent="0.3">
      <c r="A38">
        <v>5.1505072429805933E-2</v>
      </c>
      <c r="B38">
        <v>4.8950956627221681E-2</v>
      </c>
      <c r="C38">
        <v>3.6282461638331598E-2</v>
      </c>
      <c r="D38">
        <v>1.0441210621993189E-2</v>
      </c>
      <c r="E38">
        <v>-1.8367300817306918E-3</v>
      </c>
      <c r="F38">
        <v>5.2068427828057214E-2</v>
      </c>
      <c r="G38">
        <v>2.5679929437332327E-2</v>
      </c>
      <c r="H38">
        <v>-6.7722111616560987</v>
      </c>
      <c r="I38">
        <v>-1.7768197501537449E-3</v>
      </c>
      <c r="J38">
        <v>2.3860810931118387E-2</v>
      </c>
      <c r="K38">
        <v>2.8612641562817735E-2</v>
      </c>
      <c r="L38">
        <v>6.583399033302953E-2</v>
      </c>
      <c r="M38">
        <v>0.15499829262589501</v>
      </c>
      <c r="N38">
        <v>4.5873157982657215E-3</v>
      </c>
      <c r="O38">
        <v>3.4746933751591789E-2</v>
      </c>
      <c r="P38">
        <v>3.877689254170371E-2</v>
      </c>
      <c r="Q38">
        <v>3.6659496973163126E-2</v>
      </c>
      <c r="R38">
        <v>3.078370238300189E-2</v>
      </c>
      <c r="S38">
        <v>4.1204714224383238E-2</v>
      </c>
      <c r="T38">
        <v>5.4301272021213317E-3</v>
      </c>
    </row>
    <row r="39" spans="1:20" x14ac:dyDescent="0.3">
      <c r="A39">
        <v>7.7438158666766593E-4</v>
      </c>
      <c r="B39">
        <v>8.7767410218245589E-3</v>
      </c>
      <c r="C39">
        <v>4.0148051353379758E-3</v>
      </c>
      <c r="D39">
        <v>-9.9168903224579191E-3</v>
      </c>
      <c r="E39">
        <v>2.5506578071844765E-2</v>
      </c>
      <c r="F39">
        <v>7.9261213673355382E-3</v>
      </c>
      <c r="G39">
        <v>-1.5451600896090466E-3</v>
      </c>
      <c r="H39">
        <v>1.7157835604377938</v>
      </c>
      <c r="I39">
        <v>1.0808581250256513E-2</v>
      </c>
      <c r="J39">
        <v>1.2448690640230587E-4</v>
      </c>
      <c r="K39">
        <v>7.9389488800676276E-3</v>
      </c>
      <c r="L39">
        <v>2.2159182133825846E-4</v>
      </c>
      <c r="M39">
        <v>4.5873157982657215E-3</v>
      </c>
      <c r="N39">
        <v>0.14297539326123621</v>
      </c>
      <c r="O39">
        <v>1.8492716420737193E-3</v>
      </c>
      <c r="P39">
        <v>1.0213982789274542E-3</v>
      </c>
      <c r="Q39">
        <v>-4.5604953726667771E-3</v>
      </c>
      <c r="R39">
        <v>9.1715780726974762E-3</v>
      </c>
      <c r="S39">
        <v>6.4685481992067546E-3</v>
      </c>
      <c r="T39">
        <v>1.2633871115028563E-2</v>
      </c>
    </row>
    <row r="40" spans="1:20" x14ac:dyDescent="0.3">
      <c r="A40">
        <v>6.0794482358631566E-2</v>
      </c>
      <c r="B40">
        <v>4.4992593842588954E-2</v>
      </c>
      <c r="C40">
        <v>3.1034702720641728E-2</v>
      </c>
      <c r="D40">
        <v>-3.9292431991865065E-3</v>
      </c>
      <c r="E40">
        <v>-4.779988807632027E-3</v>
      </c>
      <c r="F40">
        <v>5.0503217704205045E-2</v>
      </c>
      <c r="G40">
        <v>2.7188402482734991E-2</v>
      </c>
      <c r="H40">
        <v>4.7627738860814688</v>
      </c>
      <c r="I40">
        <v>-2.2972788943035217E-3</v>
      </c>
      <c r="J40">
        <v>2.7681681399132924E-2</v>
      </c>
      <c r="K40">
        <v>2.374639933252538E-2</v>
      </c>
      <c r="L40">
        <v>6.4570425754967589E-2</v>
      </c>
      <c r="M40">
        <v>3.4746933751591789E-2</v>
      </c>
      <c r="N40">
        <v>1.8492716420737193E-3</v>
      </c>
      <c r="O40">
        <v>8.4692304649226974E-2</v>
      </c>
      <c r="P40">
        <v>4.0521629820246347E-2</v>
      </c>
      <c r="Q40">
        <v>3.9657554623790843E-2</v>
      </c>
      <c r="R40">
        <v>3.9079479041126214E-2</v>
      </c>
      <c r="S40">
        <v>3.7381367213789173E-2</v>
      </c>
      <c r="T40">
        <v>-5.7965064058431992E-3</v>
      </c>
    </row>
    <row r="41" spans="1:20" x14ac:dyDescent="0.3">
      <c r="A41">
        <v>6.3599313728332454E-2</v>
      </c>
      <c r="B41">
        <v>5.3872192163914492E-2</v>
      </c>
      <c r="C41">
        <v>3.85305566063169E-2</v>
      </c>
      <c r="D41">
        <v>1.0337314339793952E-2</v>
      </c>
      <c r="E41">
        <v>-2.4174175082645024E-3</v>
      </c>
      <c r="F41">
        <v>6.269893878334154E-2</v>
      </c>
      <c r="G41">
        <v>3.6330885496912511E-2</v>
      </c>
      <c r="H41">
        <v>-2.5016719324396548</v>
      </c>
      <c r="I41">
        <v>4.1668295372702087E-3</v>
      </c>
      <c r="J41">
        <v>3.1064182978624094E-2</v>
      </c>
      <c r="K41">
        <v>3.1573940543453347E-2</v>
      </c>
      <c r="L41">
        <v>7.475488130380345E-2</v>
      </c>
      <c r="M41">
        <v>3.877689254170371E-2</v>
      </c>
      <c r="N41">
        <v>1.0213982789274542E-3</v>
      </c>
      <c r="O41">
        <v>4.0521629820246347E-2</v>
      </c>
      <c r="P41">
        <v>0.1195310240248519</v>
      </c>
      <c r="Q41">
        <v>4.3764582840011473E-2</v>
      </c>
      <c r="R41">
        <v>4.8382021537600128E-2</v>
      </c>
      <c r="S41">
        <v>5.4584551978586728E-2</v>
      </c>
      <c r="T41">
        <v>-1.1291386273656748E-3</v>
      </c>
    </row>
    <row r="42" spans="1:20" x14ac:dyDescent="0.3">
      <c r="A42">
        <v>7.8294307376871555E-2</v>
      </c>
      <c r="B42">
        <v>6.123282054966802E-2</v>
      </c>
      <c r="C42">
        <v>2.9194461742519967E-2</v>
      </c>
      <c r="D42">
        <v>3.6490289051440508E-3</v>
      </c>
      <c r="E42">
        <v>-1.297515065602018E-2</v>
      </c>
      <c r="F42">
        <v>4.5027406483155209E-2</v>
      </c>
      <c r="G42">
        <v>7.48990493263616E-2</v>
      </c>
      <c r="H42">
        <v>5.3078719451573555</v>
      </c>
      <c r="I42">
        <v>-5.6867485726496926E-3</v>
      </c>
      <c r="J42">
        <v>4.3027353121331317E-2</v>
      </c>
      <c r="K42">
        <v>1.9556647627214666E-2</v>
      </c>
      <c r="L42">
        <v>7.7211873488569394E-2</v>
      </c>
      <c r="M42">
        <v>3.6659496973163126E-2</v>
      </c>
      <c r="N42">
        <v>-4.5604953726667771E-3</v>
      </c>
      <c r="O42">
        <v>3.9657554623790843E-2</v>
      </c>
      <c r="P42">
        <v>4.3764582840011473E-2</v>
      </c>
      <c r="Q42">
        <v>0.31726672512590631</v>
      </c>
      <c r="R42">
        <v>3.6594503765555848E-2</v>
      </c>
      <c r="S42">
        <v>3.9968255877367131E-2</v>
      </c>
      <c r="T42">
        <v>-6.4648915305435652E-3</v>
      </c>
    </row>
    <row r="43" spans="1:20" x14ac:dyDescent="0.3">
      <c r="A43">
        <v>6.9658387782699366E-2</v>
      </c>
      <c r="B43">
        <v>5.2338671154953456E-2</v>
      </c>
      <c r="C43">
        <v>3.1496933134796117E-2</v>
      </c>
      <c r="D43">
        <v>6.2549285991739438E-3</v>
      </c>
      <c r="E43">
        <v>-1.4158975857926123E-3</v>
      </c>
      <c r="F43">
        <v>4.0314544414255589E-2</v>
      </c>
      <c r="G43">
        <v>2.866445788814825E-2</v>
      </c>
      <c r="H43">
        <v>7.8053850633396609</v>
      </c>
      <c r="I43">
        <v>-4.882284313872168E-4</v>
      </c>
      <c r="J43">
        <v>3.0803289792586633E-2</v>
      </c>
      <c r="K43">
        <v>2.2872657940664627E-2</v>
      </c>
      <c r="L43">
        <v>7.2688919751899686E-2</v>
      </c>
      <c r="M43">
        <v>3.078370238300189E-2</v>
      </c>
      <c r="N43">
        <v>9.1715780726974762E-3</v>
      </c>
      <c r="O43">
        <v>3.9079479041126214E-2</v>
      </c>
      <c r="P43">
        <v>4.8382021537600128E-2</v>
      </c>
      <c r="Q43">
        <v>3.6594503765555848E-2</v>
      </c>
      <c r="R43">
        <v>9.5733889565859237E-2</v>
      </c>
      <c r="S43">
        <v>5.5574466178029885E-2</v>
      </c>
      <c r="T43">
        <v>2.7516243549066796E-4</v>
      </c>
    </row>
    <row r="44" spans="1:20" x14ac:dyDescent="0.3">
      <c r="A44">
        <v>6.780154161946747E-2</v>
      </c>
      <c r="B44">
        <v>5.0888393316678798E-2</v>
      </c>
      <c r="C44">
        <v>3.5413868383680387E-2</v>
      </c>
      <c r="D44">
        <v>1.7484899752763172E-3</v>
      </c>
      <c r="E44">
        <v>-2.8627449650229821E-3</v>
      </c>
      <c r="F44">
        <v>5.0382900126985479E-2</v>
      </c>
      <c r="G44">
        <v>2.9822868271335564E-2</v>
      </c>
      <c r="H44">
        <v>-9.0620406082489252E-2</v>
      </c>
      <c r="I44">
        <v>-2.4673146407969211E-3</v>
      </c>
      <c r="J44">
        <v>3.2999278495035221E-2</v>
      </c>
      <c r="K44">
        <v>2.6427387482620482E-2</v>
      </c>
      <c r="L44">
        <v>7.3274214073341656E-2</v>
      </c>
      <c r="M44">
        <v>4.1204714224383238E-2</v>
      </c>
      <c r="N44">
        <v>6.4685481992067546E-3</v>
      </c>
      <c r="O44">
        <v>3.7381367213789173E-2</v>
      </c>
      <c r="P44">
        <v>5.4584551978586728E-2</v>
      </c>
      <c r="Q44">
        <v>3.9968255877367131E-2</v>
      </c>
      <c r="R44">
        <v>5.5574466178029885E-2</v>
      </c>
      <c r="S44">
        <v>5.214043828064175E-2</v>
      </c>
      <c r="T44">
        <v>-1.2111691582741931E-4</v>
      </c>
    </row>
    <row r="45" spans="1:20" x14ac:dyDescent="0.3">
      <c r="A45">
        <v>-7.8224009489247532E-3</v>
      </c>
      <c r="B45">
        <v>-8.0768520383625898E-3</v>
      </c>
      <c r="C45">
        <v>1.6958286893071399E-3</v>
      </c>
      <c r="D45">
        <v>-1.1153817275044609E-2</v>
      </c>
      <c r="E45">
        <v>3.2617469302241545E-3</v>
      </c>
      <c r="F45">
        <v>9.0919411035225673E-4</v>
      </c>
      <c r="G45">
        <v>-2.2295549397582551E-3</v>
      </c>
      <c r="H45">
        <v>24.48887855489966</v>
      </c>
      <c r="I45">
        <v>5.2692204861787349E-4</v>
      </c>
      <c r="J45">
        <v>-6.3995198278139218E-3</v>
      </c>
      <c r="K45">
        <v>-4.7026629778557766E-4</v>
      </c>
      <c r="L45">
        <v>-9.2484017366762164E-3</v>
      </c>
      <c r="M45">
        <v>5.4301272021213317E-3</v>
      </c>
      <c r="N45">
        <v>1.2633871115028563E-2</v>
      </c>
      <c r="O45">
        <v>-5.7965064058431992E-3</v>
      </c>
      <c r="P45">
        <v>-1.1291386273656748E-3</v>
      </c>
      <c r="Q45">
        <v>-6.4648915305435652E-3</v>
      </c>
      <c r="R45">
        <v>2.7516243549066796E-4</v>
      </c>
      <c r="S45">
        <v>-1.2111691582741931E-4</v>
      </c>
      <c r="T45">
        <v>0.49485848925664166</v>
      </c>
    </row>
    <row r="48" spans="1:20" x14ac:dyDescent="0.3">
      <c r="A48" t="s">
        <v>27</v>
      </c>
      <c r="C48">
        <f t="array" ref="C48">MMULT(TRANSPOSE(F3:F22),D3:D22)</f>
        <v>0.11838799953223825</v>
      </c>
    </row>
    <row r="49" spans="1:8" x14ac:dyDescent="0.3">
      <c r="A49" t="s">
        <v>28</v>
      </c>
      <c r="C49">
        <f t="array" ref="C49">MMULT(TRANSPOSE(F3:F22),MMULT((A26:T45),F3:F22))</f>
        <v>1.8152095845543705E-2</v>
      </c>
    </row>
    <row r="50" spans="1:8" x14ac:dyDescent="0.3">
      <c r="A50" t="s">
        <v>29</v>
      </c>
      <c r="C50">
        <f>SQRT(C49)</f>
        <v>0.13472971404090378</v>
      </c>
    </row>
    <row r="56" spans="1:8" x14ac:dyDescent="0.3">
      <c r="G56" t="s">
        <v>34</v>
      </c>
      <c r="H56" t="s">
        <v>35</v>
      </c>
    </row>
    <row r="57" spans="1:8" x14ac:dyDescent="0.3">
      <c r="F57" s="5"/>
      <c r="G57" s="5">
        <v>0.12662899999999999</v>
      </c>
      <c r="H57" s="5">
        <v>0.28387499999999999</v>
      </c>
    </row>
    <row r="58" spans="1:8" x14ac:dyDescent="0.3">
      <c r="F58" s="2"/>
      <c r="G58" s="5">
        <v>0.12964600000000001</v>
      </c>
      <c r="H58" s="2">
        <v>0.38388</v>
      </c>
    </row>
    <row r="59" spans="1:8" x14ac:dyDescent="0.3">
      <c r="F59" s="2"/>
      <c r="G59" s="5">
        <v>0.13830100000000001</v>
      </c>
      <c r="H59" s="2">
        <v>0.48387999999999998</v>
      </c>
    </row>
    <row r="60" spans="1:8" x14ac:dyDescent="0.3">
      <c r="F60" s="2"/>
      <c r="G60" s="5">
        <v>0.15163299999999999</v>
      </c>
      <c r="H60" s="2">
        <v>0.58387999999999995</v>
      </c>
    </row>
    <row r="61" spans="1:8" x14ac:dyDescent="0.3">
      <c r="F61" s="2"/>
      <c r="G61" s="5">
        <v>0.16853599999999999</v>
      </c>
      <c r="H61" s="2">
        <v>0.68388000000000004</v>
      </c>
    </row>
    <row r="62" spans="1:8" x14ac:dyDescent="0.3">
      <c r="F62" s="2"/>
      <c r="G62" s="5">
        <v>0.18804799999999999</v>
      </c>
      <c r="H62" s="2">
        <v>0.78388000000000002</v>
      </c>
    </row>
    <row r="63" spans="1:8" x14ac:dyDescent="0.3">
      <c r="F63" s="2"/>
      <c r="G63" s="5">
        <v>0.20944099999999999</v>
      </c>
      <c r="H63" s="2">
        <v>0.88388</v>
      </c>
    </row>
    <row r="64" spans="1:8" x14ac:dyDescent="0.3">
      <c r="F64" s="2"/>
      <c r="G64" s="5">
        <v>0.23219699999999999</v>
      </c>
      <c r="H64" s="2">
        <v>0.98387999999999998</v>
      </c>
    </row>
    <row r="65" spans="6:7" x14ac:dyDescent="0.3">
      <c r="F65" s="2"/>
      <c r="G65" s="5"/>
    </row>
    <row r="66" spans="6:7" x14ac:dyDescent="0.3">
      <c r="F66" s="2"/>
      <c r="G66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038A-755D-475A-87F8-C2114F852643}">
  <dimension ref="A1:H2"/>
  <sheetViews>
    <sheetView topLeftCell="A16" workbookViewId="0">
      <selection activeCell="C5" sqref="C5"/>
    </sheetView>
  </sheetViews>
  <sheetFormatPr defaultRowHeight="14.4" x14ac:dyDescent="0.3"/>
  <sheetData>
    <row r="1" spans="1:8" x14ac:dyDescent="0.3">
      <c r="A1" t="s">
        <v>36</v>
      </c>
      <c r="D1">
        <v>0.28387499999999999</v>
      </c>
      <c r="E1">
        <v>0.383876</v>
      </c>
      <c r="F1">
        <v>0.80857599999999996</v>
      </c>
      <c r="G1">
        <v>1.589636</v>
      </c>
      <c r="H1">
        <v>3.5896349999999999</v>
      </c>
    </row>
    <row r="2" spans="1:8" x14ac:dyDescent="0.3">
      <c r="A2" t="s">
        <v>37</v>
      </c>
      <c r="D2">
        <v>0.12662899999999999</v>
      </c>
      <c r="E2">
        <v>0.12964500000000001</v>
      </c>
      <c r="F2">
        <v>0.19317899999999999</v>
      </c>
      <c r="G2">
        <v>0.38450499999999999</v>
      </c>
      <c r="H2">
        <v>0.92781999999999998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GRAPH(Without Short Selling)</vt:lpstr>
      <vt:lpstr>With SHort Selling</vt:lpstr>
      <vt:lpstr>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Inkollu</dc:creator>
  <cp:lastModifiedBy>Aravind Inkollu</cp:lastModifiedBy>
  <dcterms:created xsi:type="dcterms:W3CDTF">2022-10-22T16:37:23Z</dcterms:created>
  <dcterms:modified xsi:type="dcterms:W3CDTF">2022-10-22T18:22:41Z</dcterms:modified>
</cp:coreProperties>
</file>