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University of Iowa\AQ-India\Global.Model.Extracts\India.Global.Extracts.Report\"/>
    </mc:Choice>
  </mc:AlternateContent>
  <xr:revisionPtr revIDLastSave="0" documentId="13_ncr:1_{51CD2F80-350C-4C94-A1E8-5A5C607A68B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inal_bystate" sheetId="6" r:id="rId1"/>
    <sheet name="statistics" sheetId="7" r:id="rId2"/>
    <sheet name="Read-Me" sheetId="8" r:id="rId3"/>
  </sheets>
  <externalReferences>
    <externalReference r:id="rId4"/>
    <externalReference r:id="rId5"/>
    <externalReference r:id="rId6"/>
    <externalReference r:id="rId7"/>
  </externalReferences>
  <definedNames>
    <definedName name="CBWorkbookPriority" hidden="1">-1117163756</definedName>
    <definedName name="DB_05">'[1]2005'!$A$1:$AD$45</definedName>
    <definedName name="Dung_Income">[2]Elacticities!$G$69</definedName>
    <definedName name="Dung_Price">[2]Elacticities!$H$69</definedName>
    <definedName name="E_App_BasicIncome">[2]Elacticities!$G$7</definedName>
    <definedName name="E_App_BasicPrice">[2]Elacticities!$H$7</definedName>
    <definedName name="E_App_HighIncome">[2]Elacticities!$G$9</definedName>
    <definedName name="E_App_HighPrice">[2]Elacticities!$H$9</definedName>
    <definedName name="E_App_MidIncome">[2]Elacticities!$G$8</definedName>
    <definedName name="E_App_MidPrice">[2]Elacticities!$H$8</definedName>
    <definedName name="E_Elec_BasicIncome">[2]Elacticities!$G$79</definedName>
    <definedName name="E_Elec_BasicPrice">[2]Elacticities!$H$79</definedName>
    <definedName name="E_Elec_HighIncome">[2]Elacticities!$G$81</definedName>
    <definedName name="E_Elec_HighPrice">[2]Elacticities!$H$81</definedName>
    <definedName name="E_Elec_MidIncome">[2]Elacticities!$G$80</definedName>
    <definedName name="E_Elec_MidPrice">[2]Elacticities!$H$80</definedName>
    <definedName name="Firewood_Income">[2]Elacticities!$G$70</definedName>
    <definedName name="Firewood_Price">[2]Elacticities!$H$70</definedName>
    <definedName name="growth">[3]air2!$C$23</definedName>
    <definedName name="growth2">[4]air2!$C$23</definedName>
    <definedName name="growth3">[4]air2!$C$23</definedName>
    <definedName name="Kerosene_Income">[2]Elacticities!$G$37</definedName>
    <definedName name="Kerosene_Price">[2]Elacticities!$H$37</definedName>
    <definedName name="LPG_Income">[2]Elacticities!$G$41</definedName>
    <definedName name="LPG_Price">[2]Elacticities!$H$41</definedName>
    <definedName name="NatGas_Income">[2]Elacticities!$G$63</definedName>
    <definedName name="NatGas_Price">[2]Elacticities!$H$63</definedName>
    <definedName name="Solar_Income">[2]Elacticities!$G$90</definedName>
    <definedName name="Solar_Price">[2]Elacticities!$H$90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8" i="7" s="1"/>
  <c r="E3" i="7"/>
  <c r="E8" i="7" s="1"/>
  <c r="F3" i="7"/>
  <c r="F8" i="7" s="1"/>
  <c r="G3" i="7"/>
  <c r="G8" i="7" s="1"/>
  <c r="H3" i="7"/>
  <c r="H8" i="7" s="1"/>
  <c r="I3" i="7"/>
  <c r="I8" i="7" s="1"/>
  <c r="J3" i="7"/>
  <c r="J8" i="7" s="1"/>
  <c r="K3" i="7"/>
  <c r="K8" i="7" s="1"/>
  <c r="L3" i="7"/>
  <c r="L8" i="7" s="1"/>
  <c r="M3" i="7"/>
  <c r="M8" i="7" s="1"/>
  <c r="N3" i="7"/>
  <c r="N8" i="7" s="1"/>
  <c r="O3" i="7"/>
  <c r="O8" i="7" s="1"/>
  <c r="P3" i="7"/>
  <c r="P8" i="7" s="1"/>
  <c r="Q3" i="7"/>
  <c r="Q8" i="7" s="1"/>
  <c r="R3" i="7"/>
  <c r="R8" i="7" s="1"/>
  <c r="S3" i="7"/>
  <c r="S8" i="7" s="1"/>
  <c r="T3" i="7"/>
  <c r="T8" i="7" s="1"/>
  <c r="U3" i="7"/>
  <c r="U8" i="7" s="1"/>
  <c r="V3" i="7"/>
  <c r="V8" i="7" s="1"/>
  <c r="W3" i="7"/>
  <c r="W8" i="7" s="1"/>
  <c r="X3" i="7"/>
  <c r="X8" i="7" s="1"/>
  <c r="Y3" i="7"/>
  <c r="Y8" i="7" s="1"/>
  <c r="D4" i="7"/>
  <c r="D9" i="7" s="1"/>
  <c r="E4" i="7"/>
  <c r="E9" i="7" s="1"/>
  <c r="F4" i="7"/>
  <c r="F9" i="7" s="1"/>
  <c r="G4" i="7"/>
  <c r="G9" i="7" s="1"/>
  <c r="H4" i="7"/>
  <c r="H9" i="7" s="1"/>
  <c r="I4" i="7"/>
  <c r="I9" i="7" s="1"/>
  <c r="J4" i="7"/>
  <c r="J9" i="7" s="1"/>
  <c r="K4" i="7"/>
  <c r="K9" i="7" s="1"/>
  <c r="L4" i="7"/>
  <c r="L9" i="7" s="1"/>
  <c r="M4" i="7"/>
  <c r="M9" i="7" s="1"/>
  <c r="N4" i="7"/>
  <c r="N9" i="7" s="1"/>
  <c r="O4" i="7"/>
  <c r="O9" i="7" s="1"/>
  <c r="P4" i="7"/>
  <c r="P9" i="7" s="1"/>
  <c r="Q4" i="7"/>
  <c r="Q9" i="7" s="1"/>
  <c r="R4" i="7"/>
  <c r="R9" i="7" s="1"/>
  <c r="S4" i="7"/>
  <c r="S9" i="7" s="1"/>
  <c r="T4" i="7"/>
  <c r="T9" i="7" s="1"/>
  <c r="U4" i="7"/>
  <c r="U9" i="7" s="1"/>
  <c r="V4" i="7"/>
  <c r="V9" i="7" s="1"/>
  <c r="W4" i="7"/>
  <c r="W9" i="7" s="1"/>
  <c r="X4" i="7"/>
  <c r="X9" i="7" s="1"/>
  <c r="Y4" i="7"/>
  <c r="Y9" i="7" s="1"/>
  <c r="D5" i="7"/>
  <c r="D10" i="7" s="1"/>
  <c r="E5" i="7"/>
  <c r="E10" i="7" s="1"/>
  <c r="F5" i="7"/>
  <c r="F10" i="7" s="1"/>
  <c r="G5" i="7"/>
  <c r="G10" i="7" s="1"/>
  <c r="H5" i="7"/>
  <c r="H10" i="7" s="1"/>
  <c r="I5" i="7"/>
  <c r="I10" i="7" s="1"/>
  <c r="J5" i="7"/>
  <c r="J10" i="7" s="1"/>
  <c r="K5" i="7"/>
  <c r="K10" i="7" s="1"/>
  <c r="L5" i="7"/>
  <c r="L10" i="7" s="1"/>
  <c r="M5" i="7"/>
  <c r="M10" i="7" s="1"/>
  <c r="N5" i="7"/>
  <c r="N10" i="7" s="1"/>
  <c r="O5" i="7"/>
  <c r="O10" i="7" s="1"/>
  <c r="P5" i="7"/>
  <c r="P10" i="7" s="1"/>
  <c r="Q5" i="7"/>
  <c r="Q10" i="7" s="1"/>
  <c r="R5" i="7"/>
  <c r="R10" i="7" s="1"/>
  <c r="S5" i="7"/>
  <c r="S10" i="7" s="1"/>
  <c r="T5" i="7"/>
  <c r="T10" i="7" s="1"/>
  <c r="U5" i="7"/>
  <c r="U10" i="7" s="1"/>
  <c r="V5" i="7"/>
  <c r="V10" i="7" s="1"/>
  <c r="W5" i="7"/>
  <c r="W10" i="7" s="1"/>
  <c r="X5" i="7"/>
  <c r="X10" i="7" s="1"/>
  <c r="Y5" i="7"/>
  <c r="Y10" i="7" s="1"/>
  <c r="D6" i="7"/>
  <c r="D11" i="7" s="1"/>
  <c r="E6" i="7"/>
  <c r="E11" i="7" s="1"/>
  <c r="F6" i="7"/>
  <c r="F11" i="7" s="1"/>
  <c r="G6" i="7"/>
  <c r="G11" i="7" s="1"/>
  <c r="H6" i="7"/>
  <c r="H11" i="7" s="1"/>
  <c r="I6" i="7"/>
  <c r="I11" i="7" s="1"/>
  <c r="J6" i="7"/>
  <c r="J11" i="7" s="1"/>
  <c r="K6" i="7"/>
  <c r="K11" i="7" s="1"/>
  <c r="L6" i="7"/>
  <c r="L11" i="7" s="1"/>
  <c r="M6" i="7"/>
  <c r="M11" i="7" s="1"/>
  <c r="N6" i="7"/>
  <c r="N11" i="7" s="1"/>
  <c r="O6" i="7"/>
  <c r="O11" i="7" s="1"/>
  <c r="P6" i="7"/>
  <c r="P11" i="7" s="1"/>
  <c r="Q6" i="7"/>
  <c r="Q11" i="7" s="1"/>
  <c r="R6" i="7"/>
  <c r="R11" i="7" s="1"/>
  <c r="S6" i="7"/>
  <c r="S11" i="7" s="1"/>
  <c r="T6" i="7"/>
  <c r="T11" i="7" s="1"/>
  <c r="U6" i="7"/>
  <c r="U11" i="7" s="1"/>
  <c r="V6" i="7"/>
  <c r="V11" i="7" s="1"/>
  <c r="W6" i="7"/>
  <c r="W11" i="7" s="1"/>
  <c r="X6" i="7"/>
  <c r="X11" i="7" s="1"/>
  <c r="Y6" i="7"/>
  <c r="Y11" i="7" s="1"/>
  <c r="C6" i="7"/>
  <c r="C11" i="7" s="1"/>
  <c r="C5" i="7"/>
  <c r="C10" i="7" s="1"/>
  <c r="C4" i="7"/>
  <c r="C9" i="7" s="1"/>
  <c r="C3" i="7"/>
  <c r="C8" i="7" s="1"/>
</calcChain>
</file>

<file path=xl/sharedStrings.xml><?xml version="1.0" encoding="utf-8"?>
<sst xmlns="http://schemas.openxmlformats.org/spreadsheetml/2006/main" count="83" uniqueCount="81">
  <si>
    <t>ST_CEN_CD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</si>
  <si>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</si>
  <si>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</si>
  <si>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</si>
  <si>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</si>
  <si>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</si>
  <si>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</si>
  <si>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</si>
  <si>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</si>
  <si>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</si>
  <si>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</si>
  <si>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</si>
  <si>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Nagaland</t>
  </si>
  <si>
    <t>Manipur</t>
  </si>
  <si>
    <t>Mizoram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</si>
  <si>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</si>
  <si>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</si>
  <si>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</si>
  <si>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</si>
  <si>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</si>
  <si>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</si>
  <si>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</si>
  <si>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</si>
  <si>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</si>
  <si>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</si>
  <si>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</si>
  <si>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</si>
  <si>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</si>
  <si>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</si>
  <si>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</si>
  <si>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</si>
  <si>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Puducherry</t>
  </si>
  <si>
    <t>Andaman &amp; Nicobar Island</t>
  </si>
  <si>
    <t>state_name</t>
  </si>
  <si>
    <t>Arunachal Pradesh</t>
  </si>
  <si>
    <t>Trupura</t>
  </si>
  <si>
    <t>Tamilnadu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</si>
  <si>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</si>
  <si>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</si>
  <si>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</si>
  <si>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</si>
  <si>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</si>
  <si>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</si>
  <si>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</si>
  <si>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</si>
  <si>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</si>
  <si>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</si>
  <si>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</si>
  <si>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</si>
  <si>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</si>
  <si>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</si>
  <si>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</si>
  <si>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</si>
  <si>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</si>
  <si>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</si>
  <si>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</si>
  <si>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</si>
  <si>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</si>
  <si>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</si>
  <si>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</si>
  <si>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Telangana</t>
  </si>
  <si>
    <t>No.of states below 5</t>
  </si>
  <si>
    <t>No.of states below 40</t>
  </si>
  <si>
    <t>No.of states above 60</t>
  </si>
  <si>
    <t>No.of states above 90</t>
  </si>
  <si>
    <t>No.of states above 5</t>
  </si>
  <si>
    <t>No.of states above 40</t>
  </si>
  <si>
    <t>Data sources</t>
  </si>
  <si>
    <t>https://sites.wustl.edu/acag/datasets/surface-pm2-5/</t>
  </si>
  <si>
    <t>Grid resolution in this file is 0.1 degree x 0.1 degree</t>
  </si>
  <si>
    <t>mid-long and mid-lat represent the center of 0.1 x 0.1 degree grids</t>
  </si>
  <si>
    <t>Domain size</t>
  </si>
  <si>
    <t>67E to 99E in longitudes</t>
  </si>
  <si>
    <t>7N to 39 N in latitudes</t>
  </si>
  <si>
    <t>States are as designated under Census 2011 + Telangana</t>
  </si>
  <si>
    <t>JK as State includes new UT - Ladakh</t>
  </si>
  <si>
    <t>PM2.5 units is micro-gm/m3</t>
  </si>
  <si>
    <t>State and District GIS Shapefiles are available here</t>
  </si>
  <si>
    <t>http://projects.datameet.org/maps/</t>
  </si>
  <si>
    <t>Total states - 30</t>
  </si>
  <si>
    <t>Total Union Territories (UT)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</si>
</sst>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5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0" fontId="5" fillId="0" borderId="0" xfId="3"/>
    <xf numFmtId="0" fontId="2" fillId="0" borderId="0" xfId="3" applyFont="1"/>
  </cellXfs>
  <cellStyles count="4">
    <cellStyle name="Normal" xfId="0" builtinId="0"/>
    <cellStyle name="Normal 2" xfId="1" xr:uid="{00000000-0005-0000-0000-000001000000}"/>
    <cellStyle name="Normal 3" xfId="3" xr:uid="{DC146C86-7F22-4DE1-802A-3BF243D1BBD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B\Segment%20Y\China\Pivot_Vehicle%20Parc%20China%202005-203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b264419\My%20Documents\WB_IMF_IndiaLowCarbonGrowth\Model\Start_Her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3\xr0\Documents%20and%20Settings\Lew\Local%20Settings\Temp\Documents%20and%20Settings\Fulton\Local%20Settings\Temporary%20Internet%20Files\OLK45B\WINNT\Profiles\fulton\Local%20Settings\Temp\WEC97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Lew\Local%20Settings\Temp\Documents%20and%20Settings\Fulton\Local%20Settings\Temporary%20Internet%20Files\OLK45B\WINNT\Profiles\fulton\Local%20Settings\Temp\WEC97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Overview"/>
      <sheetName val="Background"/>
      <sheetName val="byFuel"/>
      <sheetName val="byClass"/>
      <sheetName val="byNorm"/>
      <sheetName val="byAge"/>
      <sheetName val="Cht_Class"/>
      <sheetName val="Cht_Fuel"/>
      <sheetName val="Cht_Age"/>
      <sheetName val="Cht_Norm"/>
      <sheetName val="Database"/>
      <sheetName val="2005"/>
      <sheetName val="2008"/>
      <sheetName val="2015"/>
      <sheetName val="2025"/>
      <sheetName val="20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Class</v>
          </cell>
        </row>
      </sheetData>
      <sheetData sheetId="12">
        <row r="1">
          <cell r="A1" t="str">
            <v>Parc 2005: type and age</v>
          </cell>
          <cell r="B1" t="str">
            <v>Parc</v>
          </cell>
          <cell r="C1" t="str">
            <v>Vehicle</v>
          </cell>
          <cell r="D1" t="str">
            <v>Fuel</v>
          </cell>
          <cell r="E1" t="str">
            <v>Norm</v>
          </cell>
          <cell r="F1">
            <v>25</v>
          </cell>
          <cell r="G1">
            <v>24</v>
          </cell>
          <cell r="H1">
            <v>23</v>
          </cell>
          <cell r="I1">
            <v>22</v>
          </cell>
          <cell r="J1">
            <v>21</v>
          </cell>
          <cell r="K1">
            <v>20</v>
          </cell>
          <cell r="L1">
            <v>19</v>
          </cell>
          <cell r="M1">
            <v>18</v>
          </cell>
          <cell r="N1">
            <v>17</v>
          </cell>
          <cell r="O1">
            <v>16</v>
          </cell>
          <cell r="P1">
            <v>15</v>
          </cell>
          <cell r="Q1">
            <v>14</v>
          </cell>
          <cell r="R1">
            <v>13</v>
          </cell>
          <cell r="S1">
            <v>12</v>
          </cell>
          <cell r="T1">
            <v>11</v>
          </cell>
          <cell r="U1">
            <v>10</v>
          </cell>
          <cell r="V1">
            <v>9</v>
          </cell>
          <cell r="W1">
            <v>8</v>
          </cell>
          <cell r="X1">
            <v>7</v>
          </cell>
          <cell r="Y1">
            <v>6</v>
          </cell>
          <cell r="Z1">
            <v>5</v>
          </cell>
          <cell r="AA1">
            <v>4</v>
          </cell>
          <cell r="AB1">
            <v>3</v>
          </cell>
          <cell r="AC1">
            <v>2</v>
          </cell>
          <cell r="AD1">
            <v>1</v>
          </cell>
        </row>
        <row r="2">
          <cell r="A2" t="str">
            <v>PC [P] cars (no norms)</v>
          </cell>
          <cell r="B2">
            <v>2005</v>
          </cell>
          <cell r="C2" t="str">
            <v>PC</v>
          </cell>
          <cell r="D2" t="str">
            <v>P</v>
          </cell>
          <cell r="E2" t="str">
            <v>no norms</v>
          </cell>
          <cell r="O2">
            <v>0</v>
          </cell>
          <cell r="P2">
            <v>32318.487775593632</v>
          </cell>
          <cell r="Q2">
            <v>74577.230067046476</v>
          </cell>
          <cell r="R2">
            <v>113396.47038281562</v>
          </cell>
          <cell r="S2">
            <v>137797.29555814501</v>
          </cell>
          <cell r="T2">
            <v>197111.96001659898</v>
          </cell>
          <cell r="U2">
            <v>259711.65507023915</v>
          </cell>
          <cell r="V2">
            <v>359355.95953628613</v>
          </cell>
          <cell r="W2">
            <v>401622.95988257159</v>
          </cell>
          <cell r="X2">
            <v>538005.42284742417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</row>
        <row r="3">
          <cell r="A3" t="str">
            <v>PC [P] cars (Euro I) Jan.'00-Jun.'04</v>
          </cell>
          <cell r="B3">
            <v>2005</v>
          </cell>
          <cell r="C3" t="str">
            <v>PC</v>
          </cell>
          <cell r="D3" t="str">
            <v>P</v>
          </cell>
          <cell r="E3" t="str">
            <v>Euro I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593111.92933415633</v>
          </cell>
          <cell r="Z3">
            <v>723186.0231626489</v>
          </cell>
          <cell r="AA3">
            <v>1120791.8330453269</v>
          </cell>
          <cell r="AB3">
            <v>1765232.3209016242</v>
          </cell>
          <cell r="AC3">
            <v>1000913.3092947548</v>
          </cell>
          <cell r="AD3">
            <v>0</v>
          </cell>
        </row>
        <row r="4">
          <cell r="A4" t="str">
            <v>PC [P] cars (Euro II) Beijing Aug.'02/Shanghai Mar.'03 - '04</v>
          </cell>
          <cell r="B4">
            <v>2005</v>
          </cell>
          <cell r="C4" t="str">
            <v>PC</v>
          </cell>
          <cell r="D4" t="str">
            <v>P</v>
          </cell>
          <cell r="E4" t="str">
            <v>Euro II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46699.65971022196</v>
          </cell>
          <cell r="AB4">
            <v>275498.68592106277</v>
          </cell>
          <cell r="AC4">
            <v>318799.80359748</v>
          </cell>
          <cell r="AD4">
            <v>0</v>
          </cell>
        </row>
        <row r="5">
          <cell r="A5" t="str">
            <v>PC [P] cars (Euro II) Jul.'05 nationwide</v>
          </cell>
          <cell r="B5">
            <v>2005</v>
          </cell>
          <cell r="C5" t="str">
            <v>PC</v>
          </cell>
          <cell r="D5" t="str">
            <v>P</v>
          </cell>
          <cell r="E5" t="str">
            <v>Euro II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1041766.9137557653</v>
          </cell>
          <cell r="AD5">
            <v>2718424.3378500002</v>
          </cell>
        </row>
        <row r="6">
          <cell r="A6" t="str">
            <v>PC [P] cars (Euro III) Jan.'05 Beijing/Shanghai</v>
          </cell>
          <cell r="B6">
            <v>2005</v>
          </cell>
          <cell r="C6" t="str">
            <v>PC</v>
          </cell>
          <cell r="D6" t="str">
            <v>P</v>
          </cell>
          <cell r="E6" t="str">
            <v>Euro III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302047.14865000005</v>
          </cell>
        </row>
        <row r="7">
          <cell r="A7" t="str">
            <v>LCV [P] light duty (no norms)</v>
          </cell>
          <cell r="B7">
            <v>2005</v>
          </cell>
          <cell r="C7" t="str">
            <v>LCV</v>
          </cell>
          <cell r="D7" t="str">
            <v>P</v>
          </cell>
          <cell r="E7" t="str">
            <v>no norms</v>
          </cell>
          <cell r="O7">
            <v>0</v>
          </cell>
          <cell r="P7">
            <v>59663.299335568248</v>
          </cell>
          <cell r="Q7">
            <v>103868.65233249668</v>
          </cell>
          <cell r="R7">
            <v>203731.62455118951</v>
          </cell>
          <cell r="S7">
            <v>253752.37123499688</v>
          </cell>
          <cell r="T7">
            <v>287721.80042257853</v>
          </cell>
          <cell r="U7">
            <v>340626.4700429198</v>
          </cell>
          <cell r="V7">
            <v>440403.46323117858</v>
          </cell>
          <cell r="W7">
            <v>555376.67915404972</v>
          </cell>
          <cell r="X7">
            <v>567901.62600087991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LCV [P] SUV (no norms)</v>
          </cell>
          <cell r="B8">
            <v>2005</v>
          </cell>
          <cell r="C8" t="str">
            <v>SUV</v>
          </cell>
          <cell r="D8" t="str">
            <v>P</v>
          </cell>
          <cell r="E8" t="str">
            <v>no norms</v>
          </cell>
          <cell r="O8">
            <v>0</v>
          </cell>
          <cell r="P8">
            <v>0</v>
          </cell>
          <cell r="Q8">
            <v>0</v>
          </cell>
          <cell r="R8">
            <v>32616.129041393571</v>
          </cell>
          <cell r="S8">
            <v>45560.264636579232</v>
          </cell>
          <cell r="T8">
            <v>63368.606641596234</v>
          </cell>
          <cell r="U8">
            <v>60813.350951252083</v>
          </cell>
          <cell r="V8">
            <v>45531.984610779466</v>
          </cell>
          <cell r="W8">
            <v>27824.789068508027</v>
          </cell>
          <cell r="X8">
            <v>21471.179342877047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LCV [P] SUV (Euro I)</v>
          </cell>
          <cell r="B9">
            <v>2005</v>
          </cell>
          <cell r="C9" t="str">
            <v>SUV</v>
          </cell>
          <cell r="D9" t="str">
            <v>P</v>
          </cell>
          <cell r="E9" t="str">
            <v>Euro I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19268.296907716031</v>
          </cell>
          <cell r="Z9">
            <v>17627.124431696058</v>
          </cell>
          <cell r="AA9">
            <v>29782.619559540592</v>
          </cell>
          <cell r="AB9">
            <v>136995.69095161292</v>
          </cell>
          <cell r="AC9">
            <v>77339.905394706497</v>
          </cell>
          <cell r="AD9">
            <v>0</v>
          </cell>
        </row>
        <row r="10">
          <cell r="A10" t="str">
            <v>LCV [D] SUV (Euro I)</v>
          </cell>
          <cell r="B10">
            <v>2005</v>
          </cell>
          <cell r="C10" t="str">
            <v>SUV</v>
          </cell>
          <cell r="D10" t="str">
            <v>D</v>
          </cell>
          <cell r="E10" t="str">
            <v>Euro I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595.92670848606133</v>
          </cell>
          <cell r="Z10">
            <v>734.46351798733645</v>
          </cell>
          <cell r="AA10">
            <v>1567.5062926073995</v>
          </cell>
          <cell r="AB10">
            <v>5683.8637735243656</v>
          </cell>
          <cell r="AC10">
            <v>0</v>
          </cell>
          <cell r="AD10">
            <v>0</v>
          </cell>
        </row>
        <row r="11">
          <cell r="A11" t="str">
            <v>LCV [P] light pickup (Euro I)</v>
          </cell>
          <cell r="B11">
            <v>2005</v>
          </cell>
          <cell r="C11" t="str">
            <v>LCV</v>
          </cell>
          <cell r="D11" t="str">
            <v>P</v>
          </cell>
          <cell r="E11" t="str">
            <v>Euro I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7008.8443089170896</v>
          </cell>
          <cell r="Z11">
            <v>6847.9771180263215</v>
          </cell>
          <cell r="AA11">
            <v>9917.318021100833</v>
          </cell>
          <cell r="AB11">
            <v>172048.83025770826</v>
          </cell>
          <cell r="AC11">
            <v>65656.576978310506</v>
          </cell>
          <cell r="AD11">
            <v>0</v>
          </cell>
        </row>
        <row r="12">
          <cell r="A12" t="str">
            <v>LCV [D] light pickup (Euro I)</v>
          </cell>
          <cell r="B12">
            <v>2005</v>
          </cell>
          <cell r="C12" t="str">
            <v>LCV</v>
          </cell>
          <cell r="D12" t="str">
            <v>D</v>
          </cell>
          <cell r="E12" t="str">
            <v>Euro I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143.03763895749162</v>
          </cell>
          <cell r="Z12">
            <v>139.75463506176166</v>
          </cell>
          <cell r="AA12">
            <v>202.39424532858754</v>
          </cell>
          <cell r="AB12">
            <v>2282.2804013777627</v>
          </cell>
          <cell r="AC12">
            <v>0</v>
          </cell>
          <cell r="AD12">
            <v>0</v>
          </cell>
        </row>
        <row r="13">
          <cell r="A13" t="str">
            <v>LCV [P] light bus (Euro I)</v>
          </cell>
          <cell r="B13">
            <v>2005</v>
          </cell>
          <cell r="C13" t="str">
            <v>LCV</v>
          </cell>
          <cell r="D13" t="str">
            <v>P</v>
          </cell>
          <cell r="E13" t="str">
            <v>Euro I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175996.16461275346</v>
          </cell>
          <cell r="Z13">
            <v>205265.40121726174</v>
          </cell>
          <cell r="AA13">
            <v>206942.09701834945</v>
          </cell>
          <cell r="AB13">
            <v>268316.73465968814</v>
          </cell>
          <cell r="AC13">
            <v>60065.069810752648</v>
          </cell>
          <cell r="AD13">
            <v>0</v>
          </cell>
        </row>
        <row r="14">
          <cell r="A14" t="str">
            <v>LCV [D] light bus (Euro I)</v>
          </cell>
          <cell r="B14">
            <v>2005</v>
          </cell>
          <cell r="C14" t="str">
            <v>LCV</v>
          </cell>
          <cell r="D14" t="str">
            <v>D</v>
          </cell>
          <cell r="E14" t="str">
            <v>Euro I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31058.146696368261</v>
          </cell>
          <cell r="Z14">
            <v>36223.306097163833</v>
          </cell>
          <cell r="AA14">
            <v>48541.97337467457</v>
          </cell>
          <cell r="AB14">
            <v>61277.740753361213</v>
          </cell>
          <cell r="AC14">
            <v>0</v>
          </cell>
          <cell r="AD14">
            <v>0</v>
          </cell>
        </row>
        <row r="15">
          <cell r="A15" t="str">
            <v>LCV [P] mini bus (Euro I)</v>
          </cell>
          <cell r="B15">
            <v>2005</v>
          </cell>
          <cell r="C15" t="str">
            <v>LCV</v>
          </cell>
          <cell r="D15" t="str">
            <v>P</v>
          </cell>
          <cell r="E15" t="str">
            <v>Euro I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389762.33723832812</v>
          </cell>
          <cell r="Z15">
            <v>476087.30416317697</v>
          </cell>
          <cell r="AA15">
            <v>621679.15238922823</v>
          </cell>
          <cell r="AB15">
            <v>663495.02066654409</v>
          </cell>
          <cell r="AC15">
            <v>363111.36142994999</v>
          </cell>
          <cell r="AD15">
            <v>0</v>
          </cell>
        </row>
        <row r="16">
          <cell r="A16" t="str">
            <v>LCV [P] mini truck (Euro I)</v>
          </cell>
          <cell r="B16">
            <v>2005</v>
          </cell>
          <cell r="C16" t="str">
            <v>LCV</v>
          </cell>
          <cell r="D16" t="str">
            <v>P</v>
          </cell>
          <cell r="E16" t="str">
            <v>Euro I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125553.88602955602</v>
          </cell>
          <cell r="Z16">
            <v>135640.87401013926</v>
          </cell>
          <cell r="AA16">
            <v>144336.66897829631</v>
          </cell>
          <cell r="AB16">
            <v>139300.41806311952</v>
          </cell>
          <cell r="AC16">
            <v>90791.742577830009</v>
          </cell>
          <cell r="AD16">
            <v>0</v>
          </cell>
        </row>
        <row r="17">
          <cell r="A17" t="str">
            <v>LCV [P] SUV (Euro II)</v>
          </cell>
          <cell r="B17">
            <v>2005</v>
          </cell>
          <cell r="C17" t="str">
            <v>SUV</v>
          </cell>
          <cell r="D17" t="str">
            <v>P</v>
          </cell>
          <cell r="E17" t="str">
            <v>Euro II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80496.636227143492</v>
          </cell>
          <cell r="AD17">
            <v>186788.89575</v>
          </cell>
        </row>
        <row r="18">
          <cell r="A18" t="str">
            <v>LCV [D] SUV (Euro II)</v>
          </cell>
          <cell r="B18">
            <v>2005</v>
          </cell>
          <cell r="C18" t="str">
            <v>SUV</v>
          </cell>
          <cell r="D18" t="str">
            <v>D</v>
          </cell>
          <cell r="E18" t="str">
            <v>Euro II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3060.5420318977353</v>
          </cell>
          <cell r="AC18">
            <v>3221.1539106500118</v>
          </cell>
          <cell r="AD18">
            <v>20754.321750000003</v>
          </cell>
        </row>
        <row r="19">
          <cell r="A19" t="str">
            <v>LCV [P] light pickup (Euro II)</v>
          </cell>
          <cell r="B19">
            <v>2005</v>
          </cell>
          <cell r="C19" t="str">
            <v>LCV</v>
          </cell>
          <cell r="D19" t="str">
            <v>P</v>
          </cell>
          <cell r="E19" t="str">
            <v>Euro II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68336.437263139509</v>
          </cell>
          <cell r="AD19">
            <v>124507.3584</v>
          </cell>
        </row>
        <row r="20">
          <cell r="A20" t="str">
            <v>LCV [D] light pickup (Euro II)</v>
          </cell>
          <cell r="B20">
            <v>2005</v>
          </cell>
          <cell r="C20" t="str">
            <v>LCV</v>
          </cell>
          <cell r="D20" t="str">
            <v>D</v>
          </cell>
          <cell r="E20" t="str">
            <v>Euro II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1228.9202161264875</v>
          </cell>
          <cell r="AC20">
            <v>2734.5513110499942</v>
          </cell>
          <cell r="AD20">
            <v>31126.839599999999</v>
          </cell>
        </row>
        <row r="21">
          <cell r="A21" t="str">
            <v>LCV [P] light bus (Euro II)</v>
          </cell>
          <cell r="B21">
            <v>2005</v>
          </cell>
          <cell r="C21" t="str">
            <v>LCV</v>
          </cell>
          <cell r="D21" t="str">
            <v>P</v>
          </cell>
          <cell r="E21" t="str">
            <v>Euro II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62516.705313232356</v>
          </cell>
          <cell r="AD21">
            <v>110760.32992</v>
          </cell>
        </row>
        <row r="22">
          <cell r="A22" t="str">
            <v>LCV [D] light bus (Euro II)</v>
          </cell>
          <cell r="B22">
            <v>2005</v>
          </cell>
          <cell r="C22" t="str">
            <v>LCV</v>
          </cell>
          <cell r="D22" t="str">
            <v>D</v>
          </cell>
          <cell r="E22" t="str">
            <v>Euro II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32995.706559502192</v>
          </cell>
          <cell r="AC22">
            <v>55072.971432514998</v>
          </cell>
          <cell r="AD22">
            <v>62302.685580000005</v>
          </cell>
        </row>
        <row r="23">
          <cell r="A23" t="str">
            <v>LCV [P] mini bus (Euro II)</v>
          </cell>
          <cell r="B23">
            <v>2005</v>
          </cell>
          <cell r="C23" t="str">
            <v>LCV</v>
          </cell>
          <cell r="D23" t="str">
            <v>P</v>
          </cell>
          <cell r="E23" t="str">
            <v>Euro II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377932.23332505004</v>
          </cell>
          <cell r="AD23">
            <v>819424.01750000007</v>
          </cell>
        </row>
        <row r="24">
          <cell r="A24" t="str">
            <v>LCV [P] mini truck (Euro II)</v>
          </cell>
          <cell r="B24">
            <v>2005</v>
          </cell>
          <cell r="C24" t="str">
            <v>LCV</v>
          </cell>
          <cell r="D24" t="str">
            <v>P</v>
          </cell>
          <cell r="E24" t="str">
            <v>Euro II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94497.52798916999</v>
          </cell>
          <cell r="AD24">
            <v>215994.5215</v>
          </cell>
        </row>
        <row r="25">
          <cell r="A25" t="str">
            <v>HCV [D] medium duty (no norms)</v>
          </cell>
          <cell r="B25">
            <v>2005</v>
          </cell>
          <cell r="C25" t="str">
            <v>HCV</v>
          </cell>
          <cell r="D25" t="str">
            <v>D</v>
          </cell>
          <cell r="E25" t="str">
            <v>no norms</v>
          </cell>
          <cell r="O25">
            <v>0</v>
          </cell>
          <cell r="P25">
            <v>262559.87736157782</v>
          </cell>
          <cell r="Q25">
            <v>379161.70144100883</v>
          </cell>
          <cell r="R25">
            <v>450651.64053319185</v>
          </cell>
          <cell r="S25">
            <v>478777.55666700087</v>
          </cell>
          <cell r="T25">
            <v>446654.51888990588</v>
          </cell>
          <cell r="U25">
            <v>439879.38195185218</v>
          </cell>
          <cell r="V25">
            <v>418571.59167819459</v>
          </cell>
          <cell r="W25">
            <v>426182.6637757268</v>
          </cell>
          <cell r="X25">
            <v>500167.06934019737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HCV [D] heavy duty (no norms)</v>
          </cell>
          <cell r="B26">
            <v>2005</v>
          </cell>
          <cell r="C26" t="str">
            <v>HCV</v>
          </cell>
          <cell r="D26" t="str">
            <v>D</v>
          </cell>
          <cell r="E26" t="str">
            <v>no norms</v>
          </cell>
          <cell r="O26">
            <v>0</v>
          </cell>
          <cell r="P26">
            <v>10987.562331279334</v>
          </cell>
          <cell r="Q26">
            <v>18918.460835049005</v>
          </cell>
          <cell r="R26">
            <v>18192.140843565059</v>
          </cell>
          <cell r="S26">
            <v>22448.002335860012</v>
          </cell>
          <cell r="T26">
            <v>29953.164345658031</v>
          </cell>
          <cell r="U26">
            <v>27508.861563303548</v>
          </cell>
          <cell r="V26">
            <v>29909.24857381024</v>
          </cell>
          <cell r="W26">
            <v>34440.821109205695</v>
          </cell>
          <cell r="X26">
            <v>29891.78571196182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HCV [D] medium bus (no norms)</v>
          </cell>
          <cell r="B27">
            <v>2005</v>
          </cell>
          <cell r="C27" t="str">
            <v>HCV</v>
          </cell>
          <cell r="D27" t="str">
            <v>D</v>
          </cell>
          <cell r="E27" t="str">
            <v>no norms</v>
          </cell>
          <cell r="O27">
            <v>0</v>
          </cell>
          <cell r="P27">
            <v>4189.8179902557968</v>
          </cell>
          <cell r="Q27">
            <v>6638.993629288907</v>
          </cell>
          <cell r="R27">
            <v>5007.457589675947</v>
          </cell>
          <cell r="S27">
            <v>5814.4516645671711</v>
          </cell>
          <cell r="T27">
            <v>13657.189446682407</v>
          </cell>
          <cell r="U27">
            <v>9712.2933622214769</v>
          </cell>
          <cell r="V27">
            <v>14539.329336174922</v>
          </cell>
          <cell r="W27">
            <v>16040.779357840682</v>
          </cell>
          <cell r="X27">
            <v>13145.28525749992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HCV [D] large bus (no norms)</v>
          </cell>
          <cell r="B28">
            <v>2005</v>
          </cell>
          <cell r="C28" t="str">
            <v>HCV</v>
          </cell>
          <cell r="D28" t="str">
            <v>D</v>
          </cell>
          <cell r="E28" t="str">
            <v>no norms</v>
          </cell>
          <cell r="O28">
            <v>0</v>
          </cell>
          <cell r="P28">
            <v>2618.636243909873</v>
          </cell>
          <cell r="Q28">
            <v>5311.1949034311256</v>
          </cell>
          <cell r="R28">
            <v>5545.0926254387196</v>
          </cell>
          <cell r="S28">
            <v>1416.4496933039823</v>
          </cell>
          <cell r="T28">
            <v>2034.7356080722982</v>
          </cell>
          <cell r="U28">
            <v>2823.8721296114168</v>
          </cell>
          <cell r="V28">
            <v>2550.525260111508</v>
          </cell>
          <cell r="W28">
            <v>4894.9182370317958</v>
          </cell>
          <cell r="X28">
            <v>7392.2165120648524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HCV [D] light duty (Euro I)</v>
          </cell>
          <cell r="B29">
            <v>2005</v>
          </cell>
          <cell r="C29" t="str">
            <v>HCV</v>
          </cell>
          <cell r="D29" t="str">
            <v>D</v>
          </cell>
          <cell r="E29" t="str">
            <v>Euro I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375610.22116165841</v>
          </cell>
          <cell r="Z29">
            <v>356967.92944021575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HCV [D] medium duty (Euro I)</v>
          </cell>
          <cell r="B30">
            <v>2005</v>
          </cell>
          <cell r="C30" t="str">
            <v>HCV</v>
          </cell>
          <cell r="D30" t="str">
            <v>D</v>
          </cell>
          <cell r="E30" t="str">
            <v>Euro I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157373.40096903357</v>
          </cell>
          <cell r="Z30">
            <v>159097.27380850664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HCV [D] heavy duty (Euro I)</v>
          </cell>
          <cell r="B31">
            <v>2005</v>
          </cell>
          <cell r="C31" t="str">
            <v>HCV</v>
          </cell>
          <cell r="D31" t="str">
            <v>D</v>
          </cell>
          <cell r="E31" t="str">
            <v>Euro I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79924.106862101602</v>
          </cell>
          <cell r="Z31">
            <v>143435.76108691964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HCV [D] medium bus (Euro I)</v>
          </cell>
          <cell r="B32">
            <v>2005</v>
          </cell>
          <cell r="C32" t="str">
            <v>HCV</v>
          </cell>
          <cell r="D32" t="str">
            <v>D</v>
          </cell>
          <cell r="E32" t="str">
            <v>Euro I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37863.863583478102</v>
          </cell>
          <cell r="Z32">
            <v>47052.099551306135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HCV [D] large bus (Euro I)</v>
          </cell>
          <cell r="B33">
            <v>2005</v>
          </cell>
          <cell r="C33" t="str">
            <v>HCV</v>
          </cell>
          <cell r="D33" t="str">
            <v>D</v>
          </cell>
          <cell r="E33" t="str">
            <v>Euro I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7467.8391127351933</v>
          </cell>
          <cell r="Z33">
            <v>11020.339211094823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HCV [D] light duty (Euro II)</v>
          </cell>
          <cell r="B34">
            <v>2005</v>
          </cell>
          <cell r="C34" t="str">
            <v>HCV</v>
          </cell>
          <cell r="D34" t="str">
            <v>D</v>
          </cell>
          <cell r="E34" t="str">
            <v>Euro II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505348.48971550039</v>
          </cell>
          <cell r="AB34">
            <v>639610.29024321598</v>
          </cell>
          <cell r="AC34">
            <v>763713.50202000001</v>
          </cell>
          <cell r="AD34">
            <v>849514.81350000005</v>
          </cell>
        </row>
        <row r="35">
          <cell r="A35" t="str">
            <v>HCV [D] medium duty (Euro II)</v>
          </cell>
          <cell r="B35">
            <v>2005</v>
          </cell>
          <cell r="C35" t="str">
            <v>HCV</v>
          </cell>
          <cell r="D35" t="str">
            <v>D</v>
          </cell>
          <cell r="E35" t="str">
            <v>Euro II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161003.99638281562</v>
          </cell>
          <cell r="AB35">
            <v>134747.13633564598</v>
          </cell>
          <cell r="AC35">
            <v>203737.35869999998</v>
          </cell>
          <cell r="AD35">
            <v>193818.83500000002</v>
          </cell>
        </row>
        <row r="36">
          <cell r="A36" t="str">
            <v>HCV [D] heavy duty (Euro II)</v>
          </cell>
          <cell r="B36">
            <v>2005</v>
          </cell>
          <cell r="C36" t="str">
            <v>HCV</v>
          </cell>
          <cell r="D36" t="str">
            <v>D</v>
          </cell>
          <cell r="E36" t="str">
            <v>Euro II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241682.04386137077</v>
          </cell>
          <cell r="AB36">
            <v>254053.30589049598</v>
          </cell>
          <cell r="AC36">
            <v>373743.14873399999</v>
          </cell>
          <cell r="AD36">
            <v>235050.894</v>
          </cell>
        </row>
        <row r="37">
          <cell r="A37" t="str">
            <v>HCV [D] medium bus (Euro II)</v>
          </cell>
          <cell r="B37">
            <v>2005</v>
          </cell>
          <cell r="C37" t="str">
            <v>HCV</v>
          </cell>
          <cell r="D37" t="str">
            <v>D</v>
          </cell>
          <cell r="E37" t="str">
            <v>Euro II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53972.953083806126</v>
          </cell>
          <cell r="AB37">
            <v>54359.479228877994</v>
          </cell>
          <cell r="AC37">
            <v>69147.073709999997</v>
          </cell>
          <cell r="AD37">
            <v>61669.357000000004</v>
          </cell>
        </row>
        <row r="38">
          <cell r="A38" t="str">
            <v>HCV [D] large bus (Euro II)</v>
          </cell>
          <cell r="B38">
            <v>2005</v>
          </cell>
          <cell r="C38" t="str">
            <v>HCV</v>
          </cell>
          <cell r="D38" t="str">
            <v>D</v>
          </cell>
          <cell r="E38" t="str">
            <v>Euro II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16389.39740066613</v>
          </cell>
          <cell r="AB38">
            <v>18862.352622143997</v>
          </cell>
          <cell r="AC38">
            <v>25759.540674</v>
          </cell>
          <cell r="AD38">
            <v>28500.185500000003</v>
          </cell>
        </row>
        <row r="39">
          <cell r="A39" t="str">
            <v>MC-two wheeler - (4 stroke)</v>
          </cell>
          <cell r="B39">
            <v>2005</v>
          </cell>
          <cell r="C39" t="str">
            <v>MC-two</v>
          </cell>
          <cell r="D39" t="str">
            <v>P</v>
          </cell>
          <cell r="E39" t="str">
            <v>4 stroke</v>
          </cell>
          <cell r="O39">
            <v>2.4493748598632837E-3</v>
          </cell>
          <cell r="P39">
            <v>1.7818892182617209E-2</v>
          </cell>
          <cell r="Q39">
            <v>0.16087073517773456</v>
          </cell>
          <cell r="R39">
            <v>1.913226726796875</v>
          </cell>
          <cell r="S39">
            <v>17.177792696015629</v>
          </cell>
          <cell r="T39">
            <v>169.59118951406253</v>
          </cell>
          <cell r="U39">
            <v>1287.4760743500003</v>
          </cell>
          <cell r="V39">
            <v>7646.5437924150019</v>
          </cell>
          <cell r="W39">
            <v>41536.38544848001</v>
          </cell>
          <cell r="X39">
            <v>185392.42618500005</v>
          </cell>
          <cell r="Y39">
            <v>860417.47152000014</v>
          </cell>
          <cell r="Z39">
            <v>3241102.2966</v>
          </cell>
          <cell r="AA39">
            <v>7734946.9680000003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MC-three wheeler - (2 stroke)</v>
          </cell>
          <cell r="B40">
            <v>2005</v>
          </cell>
          <cell r="C40" t="str">
            <v>MC-three</v>
          </cell>
          <cell r="D40" t="str">
            <v>P</v>
          </cell>
          <cell r="E40" t="str">
            <v>2 stroke</v>
          </cell>
          <cell r="O40">
            <v>3.4019095275878916E-3</v>
          </cell>
          <cell r="P40">
            <v>1.8282925833206197E-2</v>
          </cell>
          <cell r="Q40">
            <v>0.10836431466833508</v>
          </cell>
          <cell r="R40">
            <v>0.75731891269043061</v>
          </cell>
          <cell r="S40">
            <v>4.4375964464707085</v>
          </cell>
          <cell r="T40">
            <v>25.721330409632845</v>
          </cell>
          <cell r="U40">
            <v>118.01864014875012</v>
          </cell>
          <cell r="V40">
            <v>475.01256892275052</v>
          </cell>
          <cell r="W40">
            <v>1810.560391344002</v>
          </cell>
          <cell r="X40">
            <v>5889.6529650000011</v>
          </cell>
          <cell r="Y40">
            <v>15177.187080000003</v>
          </cell>
          <cell r="Z40">
            <v>44111.741399999999</v>
          </cell>
          <cell r="AA40">
            <v>89309.196000000011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MC-three wheeler - (4 stroke)</v>
          </cell>
          <cell r="B41">
            <v>2005</v>
          </cell>
          <cell r="C41" t="str">
            <v>MC-three</v>
          </cell>
          <cell r="D41" t="str">
            <v>P</v>
          </cell>
          <cell r="E41" t="str">
            <v>4 stroke</v>
          </cell>
          <cell r="O41">
            <v>0</v>
          </cell>
          <cell r="P41">
            <v>2.7842019035339411E-4</v>
          </cell>
          <cell r="Q41">
            <v>3.3514736495361395E-3</v>
          </cell>
          <cell r="R41">
            <v>3.9858890141601648E-2</v>
          </cell>
          <cell r="S41">
            <v>0.33401263575585954</v>
          </cell>
          <cell r="T41">
            <v>2.5438678427109398</v>
          </cell>
          <cell r="U41">
            <v>16.093450929375017</v>
          </cell>
          <cell r="V41">
            <v>104.27105171475013</v>
          </cell>
          <cell r="W41">
            <v>852.02841945600073</v>
          </cell>
          <cell r="X41">
            <v>5225.936130000001</v>
          </cell>
          <cell r="Y41">
            <v>22754.330460000005</v>
          </cell>
          <cell r="Z41">
            <v>95705.48520000001</v>
          </cell>
          <cell r="AA41">
            <v>278950.93200000003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MC-two wheeler - (2 stroke - Euro I)</v>
          </cell>
          <cell r="B42">
            <v>2005</v>
          </cell>
          <cell r="C42" t="str">
            <v>MC-two</v>
          </cell>
          <cell r="D42" t="str">
            <v>P</v>
          </cell>
          <cell r="E42" t="str">
            <v>2 stroke - Euro I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1117005.345</v>
          </cell>
          <cell r="AC42">
            <v>1030750</v>
          </cell>
          <cell r="AD42">
            <v>870000</v>
          </cell>
        </row>
        <row r="43">
          <cell r="A43" t="str">
            <v>MC-two wheeler - (4 stroke - Euro I)</v>
          </cell>
          <cell r="B43">
            <v>2005</v>
          </cell>
          <cell r="C43" t="str">
            <v>MC-two</v>
          </cell>
          <cell r="D43" t="str">
            <v>P</v>
          </cell>
          <cell r="E43" t="str">
            <v>4 stroke - Euro I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10988342.01</v>
          </cell>
          <cell r="AC43">
            <v>13193600</v>
          </cell>
          <cell r="AD43">
            <v>16060200</v>
          </cell>
        </row>
        <row r="44">
          <cell r="A44" t="str">
            <v>MC-three wheeler - (2 stroke - Euro I)</v>
          </cell>
          <cell r="B44">
            <v>2005</v>
          </cell>
          <cell r="C44" t="str">
            <v>MC-three</v>
          </cell>
          <cell r="D44" t="str">
            <v>P</v>
          </cell>
          <cell r="E44" t="str">
            <v>2 stroke - Euro I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92286.99</v>
          </cell>
          <cell r="AC44">
            <v>58900</v>
          </cell>
          <cell r="AD44">
            <v>34800</v>
          </cell>
        </row>
        <row r="45">
          <cell r="A45" t="str">
            <v>MC-three wheeler - (4 stroke - Euro I)</v>
          </cell>
          <cell r="B45">
            <v>2005</v>
          </cell>
          <cell r="C45" t="str">
            <v>MC-three</v>
          </cell>
          <cell r="D45" t="str">
            <v>P</v>
          </cell>
          <cell r="E45" t="str">
            <v>4 stroke - Euro I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334740.19500000001</v>
          </cell>
          <cell r="AC45">
            <v>441750</v>
          </cell>
          <cell r="AD45">
            <v>435000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ntrolPanel"/>
      <sheetName val="GDP"/>
      <sheetName val="Pop"/>
      <sheetName val="Land"/>
      <sheetName val="Eprice"/>
      <sheetName val="Template"/>
      <sheetName val="Elacticities"/>
      <sheetName val="EmFac"/>
      <sheetName val="Conversion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</sheetNames>
    <sheetDataSet>
      <sheetData sheetId="0" refreshError="1">
        <row r="23">
          <cell r="C23">
            <v>4.6583322403045191E-2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2"/>
    </sheetNames>
    <sheetDataSet>
      <sheetData sheetId="0">
        <row r="23">
          <cell r="C23">
            <v>4.6583322403045191E-2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-0.499984740745262"/>
  </sheetPr>
  <dimension ref="A1:Y642"/>
  <sheetViews>
    <sheetView zoomScaleNormal="100" workbookViewId="0">
      <selection activeCell="B42" sqref="B42"/>
    </sheetView>
  </sheetViews>
  <sheetFormatPr defaultRowHeight="14.4" x14ac:dyDescent="0.3"/>
  <cols>
    <col min="1" max="1" width="11.5546875" style="3" bestFit="1" customWidth="1"/>
    <col min="2" max="2" width="28" style="3" bestFit="1" customWidth="1"/>
  </cols>
  <sheetData>
    <row r="1" spans="1:25" x14ac:dyDescent="0.3">
      <c r="A1" s="2" t="s">
        <v>0</v>
      </c>
      <c r="B1" s="2" t="s">
        <v>33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</row>
    <row r="2" spans="1:25" x14ac:dyDescent="0.3">
      <c r="A2" s="3">
        <v>1</v>
      </c>
      <c r="B2" s="3" t="s">
        <v>1</v>
      </c>
      <c r="C2" s="5">
        <v>13.577809147374349</v>
      </c>
      <c r="D2" s="5">
        <v>14.681987577639768</v>
      </c>
      <c r="E2" s="5">
        <v>17.528627893845293</v>
      </c>
      <c r="F2" s="5">
        <v>18.784359119141762</v>
      </c>
      <c r="G2" s="5">
        <v>18.848390739695034</v>
      </c>
      <c r="H2" s="5">
        <v>16.622642574816492</v>
      </c>
      <c r="I2" s="5">
        <v>17.143252399774113</v>
      </c>
      <c r="J2" s="5">
        <v>15.17600225861098</v>
      </c>
      <c r="K2" s="5">
        <v>15.537662337662324</v>
      </c>
      <c r="L2" s="5">
        <v>17.02365894974594</v>
      </c>
      <c r="M2" s="5">
        <v>16.133935629587807</v>
      </c>
      <c r="N2" s="5">
        <v>15.3873517786561</v>
      </c>
      <c r="O2" s="5">
        <v>16.337492941840733</v>
      </c>
      <c r="P2" s="5">
        <v>16.671936758893292</v>
      </c>
      <c r="Q2" s="5">
        <v>17.011180124223614</v>
      </c>
      <c r="R2" s="5">
        <v>16.275607001693935</v>
      </c>
      <c r="S2" s="5">
        <v>17.482439299830627</v>
      </c>
      <c r="T2" s="5">
        <v>16.287916431394699</v>
      </c>
      <c r="U2" s="5">
        <v>21.242405420666287</v>
      </c>
      <c r="V2" s="5">
        <v>17.503952569169968</v>
      </c>
      <c r="W2" s="5">
        <v>17.85454545454547</v>
      </c>
      <c r="X2" s="5">
        <v>15.344381705251285</v>
      </c>
      <c r="Y2" s="5">
        <v>15.37199322416712</v>
      </c>
    </row>
    <row r="3" spans="1:25" x14ac:dyDescent="0.3">
      <c r="A3" s="3">
        <v>2</v>
      </c>
      <c r="B3" s="3" t="s">
        <v>2</v>
      </c>
      <c r="C3" s="5">
        <v>18.694943109987399</v>
      </c>
      <c r="D3" s="5">
        <v>19.32439949431102</v>
      </c>
      <c r="E3" s="5">
        <v>25.959544879898868</v>
      </c>
      <c r="F3" s="5">
        <v>26.287737041719318</v>
      </c>
      <c r="G3" s="5">
        <v>26.31592920353981</v>
      </c>
      <c r="H3" s="5">
        <v>26.775347661188327</v>
      </c>
      <c r="I3" s="5">
        <v>27.615170670037919</v>
      </c>
      <c r="J3" s="5">
        <v>23.436662452591662</v>
      </c>
      <c r="K3" s="5">
        <v>23.5371681415929</v>
      </c>
      <c r="L3" s="5">
        <v>23.772819216182047</v>
      </c>
      <c r="M3" s="5">
        <v>25.655499367888744</v>
      </c>
      <c r="N3" s="5">
        <v>25.322376738305948</v>
      </c>
      <c r="O3" s="5">
        <v>25.59190897597977</v>
      </c>
      <c r="P3" s="5">
        <v>26.310619469026562</v>
      </c>
      <c r="Q3" s="5">
        <v>27.017951959544895</v>
      </c>
      <c r="R3" s="5">
        <v>26.399241466498083</v>
      </c>
      <c r="S3" s="5">
        <v>27.444627054361565</v>
      </c>
      <c r="T3" s="5">
        <v>27.269911504424801</v>
      </c>
      <c r="U3" s="5">
        <v>32.14058154235142</v>
      </c>
      <c r="V3" s="5">
        <v>27.949051833122638</v>
      </c>
      <c r="W3" s="5">
        <v>29.268015170670047</v>
      </c>
      <c r="X3" s="5">
        <v>25.117572692793949</v>
      </c>
      <c r="Y3" s="5">
        <v>26.136409608091022</v>
      </c>
    </row>
    <row r="4" spans="1:25" x14ac:dyDescent="0.3">
      <c r="A4" s="3">
        <v>3</v>
      </c>
      <c r="B4" s="3" t="s">
        <v>3</v>
      </c>
      <c r="C4" s="5">
        <v>47.327611044417814</v>
      </c>
      <c r="D4" s="5">
        <v>49.667106842737141</v>
      </c>
      <c r="E4" s="5">
        <v>57.712244897959181</v>
      </c>
      <c r="F4" s="5">
        <v>58.850540216086415</v>
      </c>
      <c r="G4" s="5">
        <v>61.464345738295293</v>
      </c>
      <c r="H4" s="5">
        <v>65.918127250900312</v>
      </c>
      <c r="I4" s="5">
        <v>65.86170468187278</v>
      </c>
      <c r="J4" s="5">
        <v>63.851380552220867</v>
      </c>
      <c r="K4" s="5">
        <v>63.267947178871545</v>
      </c>
      <c r="L4" s="5">
        <v>67.134333733493293</v>
      </c>
      <c r="M4" s="5">
        <v>70.668187274909997</v>
      </c>
      <c r="N4" s="5">
        <v>66.434453781512644</v>
      </c>
      <c r="O4" s="5">
        <v>76.378271308523324</v>
      </c>
      <c r="P4" s="5">
        <v>75.047779111644687</v>
      </c>
      <c r="Q4" s="5">
        <v>70.002280912364981</v>
      </c>
      <c r="R4" s="5">
        <v>71.049579831932803</v>
      </c>
      <c r="S4" s="5">
        <v>70.114405762304955</v>
      </c>
      <c r="T4" s="5">
        <v>73.763265306122406</v>
      </c>
      <c r="U4" s="5">
        <v>81.022328931572616</v>
      </c>
      <c r="V4" s="5">
        <v>71.517046818727536</v>
      </c>
      <c r="W4" s="5">
        <v>76.0117647058823</v>
      </c>
      <c r="X4" s="5">
        <v>68.934453781512673</v>
      </c>
      <c r="Y4" s="5">
        <v>70.957623049219663</v>
      </c>
    </row>
    <row r="5" spans="1:25" x14ac:dyDescent="0.3">
      <c r="A5" s="3">
        <v>4</v>
      </c>
      <c r="B5" s="3" t="s">
        <v>4</v>
      </c>
      <c r="C5" s="5">
        <v>30.575000000000003</v>
      </c>
      <c r="D5" s="5">
        <v>31.175000000000001</v>
      </c>
      <c r="E5" s="5">
        <v>36.375</v>
      </c>
      <c r="F5" s="5">
        <v>38.324999999999996</v>
      </c>
      <c r="G5" s="5">
        <v>38.325000000000003</v>
      </c>
      <c r="H5" s="5">
        <v>41.2</v>
      </c>
      <c r="I5" s="5">
        <v>43.275000000000006</v>
      </c>
      <c r="J5" s="5">
        <v>39.650000000000006</v>
      </c>
      <c r="K5" s="5">
        <v>41.3</v>
      </c>
      <c r="L5" s="5">
        <v>42</v>
      </c>
      <c r="M5" s="5">
        <v>48.150000000000006</v>
      </c>
      <c r="N5" s="5">
        <v>44.125</v>
      </c>
      <c r="O5" s="5">
        <v>49.975000000000001</v>
      </c>
      <c r="P5" s="5">
        <v>50.274999999999999</v>
      </c>
      <c r="Q5" s="5">
        <v>48.3</v>
      </c>
      <c r="R5" s="5">
        <v>49.3</v>
      </c>
      <c r="S5" s="5">
        <v>48.924999999999997</v>
      </c>
      <c r="T5" s="5">
        <v>51.024999999999999</v>
      </c>
      <c r="U5" s="5">
        <v>56.774999999999999</v>
      </c>
      <c r="V5" s="5">
        <v>51.5</v>
      </c>
      <c r="W5" s="5">
        <v>54.1</v>
      </c>
      <c r="X5" s="5">
        <v>49.424999999999997</v>
      </c>
      <c r="Y5" s="5">
        <v>50.400000000000006</v>
      </c>
    </row>
    <row r="6" spans="1:25" x14ac:dyDescent="0.3">
      <c r="A6" s="3">
        <v>5</v>
      </c>
      <c r="B6" s="3" t="s">
        <v>5</v>
      </c>
      <c r="C6" s="5">
        <v>23.434474017743941</v>
      </c>
      <c r="D6" s="5">
        <v>23.325855513307989</v>
      </c>
      <c r="E6" s="5">
        <v>31.655893536121681</v>
      </c>
      <c r="F6" s="5">
        <v>31.628897338403057</v>
      </c>
      <c r="G6" s="5">
        <v>30.73067173637514</v>
      </c>
      <c r="H6" s="5">
        <v>31.612420785804819</v>
      </c>
      <c r="I6" s="5">
        <v>34.256020278834008</v>
      </c>
      <c r="J6" s="5">
        <v>28.348035487959415</v>
      </c>
      <c r="K6" s="5">
        <v>29.483143219264953</v>
      </c>
      <c r="L6" s="5">
        <v>30.017617237008878</v>
      </c>
      <c r="M6" s="5">
        <v>34.381875792141926</v>
      </c>
      <c r="N6" s="5">
        <v>31.711913814955633</v>
      </c>
      <c r="O6" s="5">
        <v>31.827376425855526</v>
      </c>
      <c r="P6" s="5">
        <v>34.668187579214155</v>
      </c>
      <c r="Q6" s="5">
        <v>34.565272496831462</v>
      </c>
      <c r="R6" s="5">
        <v>33.58136882129272</v>
      </c>
      <c r="S6" s="5">
        <v>33.812674271229362</v>
      </c>
      <c r="T6" s="5">
        <v>34.988339670468918</v>
      </c>
      <c r="U6" s="5">
        <v>37.186818757921444</v>
      </c>
      <c r="V6" s="5">
        <v>33.908618504436014</v>
      </c>
      <c r="W6" s="5">
        <v>35.667934093789619</v>
      </c>
      <c r="X6" s="5">
        <v>31.192141951837819</v>
      </c>
      <c r="Y6" s="5">
        <v>31.000126742712276</v>
      </c>
    </row>
    <row r="7" spans="1:25" x14ac:dyDescent="0.3">
      <c r="A7" s="3">
        <v>6</v>
      </c>
      <c r="B7" s="3" t="s">
        <v>6</v>
      </c>
      <c r="C7" s="5">
        <v>53.807650273223992</v>
      </c>
      <c r="D7" s="5">
        <v>56.742896174863453</v>
      </c>
      <c r="E7" s="5">
        <v>62.928825136612076</v>
      </c>
      <c r="F7" s="5">
        <v>66.425136612021831</v>
      </c>
      <c r="G7" s="5">
        <v>69.007786885246048</v>
      </c>
      <c r="H7" s="5">
        <v>77.496038251366087</v>
      </c>
      <c r="I7" s="5">
        <v>76.697267759562976</v>
      </c>
      <c r="J7" s="5">
        <v>72.677595628415276</v>
      </c>
      <c r="K7" s="5">
        <v>71.15642076502742</v>
      </c>
      <c r="L7" s="5">
        <v>77.155737704917954</v>
      </c>
      <c r="M7" s="5">
        <v>81.394125683060111</v>
      </c>
      <c r="N7" s="5">
        <v>78.286065573770458</v>
      </c>
      <c r="O7" s="5">
        <v>90.297131147540881</v>
      </c>
      <c r="P7" s="5">
        <v>91.853961748633765</v>
      </c>
      <c r="Q7" s="5">
        <v>84.040027322404285</v>
      </c>
      <c r="R7" s="5">
        <v>82.861065573770489</v>
      </c>
      <c r="S7" s="5">
        <v>81.068852459016341</v>
      </c>
      <c r="T7" s="5">
        <v>84.224043715846989</v>
      </c>
      <c r="U7" s="5">
        <v>88.697267759562777</v>
      </c>
      <c r="V7" s="5">
        <v>85.68729508196715</v>
      </c>
      <c r="W7" s="5">
        <v>89.061885245901607</v>
      </c>
      <c r="X7" s="5">
        <v>87.27131147540986</v>
      </c>
      <c r="Y7" s="5">
        <v>83.366939890710384</v>
      </c>
    </row>
    <row r="8" spans="1:25" x14ac:dyDescent="0.3">
      <c r="A8" s="3">
        <v>7</v>
      </c>
      <c r="B8" s="3" t="s">
        <v>7</v>
      </c>
      <c r="C8" s="5">
        <v>80.090000000000032</v>
      </c>
      <c r="D8" s="5">
        <v>81.919999999999931</v>
      </c>
      <c r="E8" s="5">
        <v>90.8</v>
      </c>
      <c r="F8" s="5">
        <v>95.123999999999995</v>
      </c>
      <c r="G8" s="5">
        <v>98.673999999999992</v>
      </c>
      <c r="H8" s="5">
        <v>111.04199999999999</v>
      </c>
      <c r="I8" s="5">
        <v>104.944</v>
      </c>
      <c r="J8" s="5">
        <v>101.148</v>
      </c>
      <c r="K8" s="5">
        <v>95.604000000000013</v>
      </c>
      <c r="L8" s="5">
        <v>106.752</v>
      </c>
      <c r="M8" s="5">
        <v>112.32999999999998</v>
      </c>
      <c r="N8" s="5">
        <v>106.4</v>
      </c>
      <c r="O8" s="5">
        <v>126.95800000000001</v>
      </c>
      <c r="P8" s="5">
        <v>129.69</v>
      </c>
      <c r="Q8" s="5">
        <v>116.32599999999998</v>
      </c>
      <c r="R8" s="5">
        <v>116.18799999999997</v>
      </c>
      <c r="S8" s="5">
        <v>110.85199999999999</v>
      </c>
      <c r="T8" s="5">
        <v>112.18800000000002</v>
      </c>
      <c r="U8" s="5">
        <v>122.33400000000002</v>
      </c>
      <c r="V8" s="5">
        <v>119.52600000000002</v>
      </c>
      <c r="W8" s="5">
        <v>123.03800000000005</v>
      </c>
      <c r="X8" s="5">
        <v>120.30399999999996</v>
      </c>
      <c r="Y8" s="5">
        <v>111.318</v>
      </c>
    </row>
    <row r="9" spans="1:25" x14ac:dyDescent="0.3">
      <c r="A9" s="3">
        <v>8</v>
      </c>
      <c r="B9" s="3" t="s">
        <v>8</v>
      </c>
      <c r="C9" s="5">
        <v>45.761596598960786</v>
      </c>
      <c r="D9" s="5">
        <v>48.233230987246031</v>
      </c>
      <c r="E9" s="5">
        <v>48.798323098724723</v>
      </c>
      <c r="F9" s="5">
        <v>53.543599433160033</v>
      </c>
      <c r="G9" s="5">
        <v>58.360840812470478</v>
      </c>
      <c r="H9" s="5">
        <v>60.228483703353717</v>
      </c>
      <c r="I9" s="5">
        <v>59.581554085970637</v>
      </c>
      <c r="J9" s="5">
        <v>57.495370807746752</v>
      </c>
      <c r="K9" s="5">
        <v>59.132994803967918</v>
      </c>
      <c r="L9" s="5">
        <v>58.371256495040171</v>
      </c>
      <c r="M9" s="5">
        <v>59.937057156353283</v>
      </c>
      <c r="N9" s="5">
        <v>60.76606046291942</v>
      </c>
      <c r="O9" s="5">
        <v>63.983939537080722</v>
      </c>
      <c r="P9" s="5">
        <v>62.216556447803526</v>
      </c>
      <c r="Q9" s="5">
        <v>65.506589513462487</v>
      </c>
      <c r="R9" s="5">
        <v>62.621823334908008</v>
      </c>
      <c r="S9" s="5">
        <v>61.024681152574189</v>
      </c>
      <c r="T9" s="5">
        <v>65.469248937175266</v>
      </c>
      <c r="U9" s="5">
        <v>60.868634860651817</v>
      </c>
      <c r="V9" s="5">
        <v>59.908030231459598</v>
      </c>
      <c r="W9" s="5">
        <v>63.127822390174941</v>
      </c>
      <c r="X9" s="5">
        <v>63.000377893245179</v>
      </c>
      <c r="Y9" s="5">
        <v>61.244024563061011</v>
      </c>
    </row>
    <row r="10" spans="1:25" x14ac:dyDescent="0.3">
      <c r="A10" s="3">
        <v>9</v>
      </c>
      <c r="B10" s="3" t="s">
        <v>9</v>
      </c>
      <c r="C10" s="5">
        <v>63.082853919909887</v>
      </c>
      <c r="D10" s="5">
        <v>61.956175972927333</v>
      </c>
      <c r="E10" s="5">
        <v>68.270586576424023</v>
      </c>
      <c r="F10" s="5">
        <v>73.50580936266222</v>
      </c>
      <c r="G10" s="5">
        <v>74.889142695995417</v>
      </c>
      <c r="H10" s="5">
        <v>82.01934574168078</v>
      </c>
      <c r="I10" s="5">
        <v>81.753694303440312</v>
      </c>
      <c r="J10" s="5">
        <v>77.783615341229691</v>
      </c>
      <c r="K10" s="5">
        <v>75.228116187253377</v>
      </c>
      <c r="L10" s="5">
        <v>80.4312464749014</v>
      </c>
      <c r="M10" s="5">
        <v>90.667005076142189</v>
      </c>
      <c r="N10" s="5">
        <v>86.590524534686935</v>
      </c>
      <c r="O10" s="5">
        <v>88.665933446136592</v>
      </c>
      <c r="P10" s="5">
        <v>94.484743372814435</v>
      </c>
      <c r="Q10" s="5">
        <v>87.14813874788473</v>
      </c>
      <c r="R10" s="5">
        <v>89.036491821770781</v>
      </c>
      <c r="S10" s="5">
        <v>83.881725888324937</v>
      </c>
      <c r="T10" s="5">
        <v>85.35947546531284</v>
      </c>
      <c r="U10" s="5">
        <v>93.878257191201371</v>
      </c>
      <c r="V10" s="5">
        <v>89.228877608573143</v>
      </c>
      <c r="W10" s="5">
        <v>88.950225606316991</v>
      </c>
      <c r="X10" s="5">
        <v>91.093203609701447</v>
      </c>
      <c r="Y10" s="5">
        <v>88.250282007896104</v>
      </c>
    </row>
    <row r="11" spans="1:25" x14ac:dyDescent="0.3">
      <c r="A11" s="3">
        <v>10</v>
      </c>
      <c r="B11" s="3" t="s">
        <v>10</v>
      </c>
      <c r="C11" s="5">
        <v>54.629657534246697</v>
      </c>
      <c r="D11" s="5">
        <v>54.499178082191904</v>
      </c>
      <c r="E11" s="5">
        <v>60.43739726027394</v>
      </c>
      <c r="F11" s="5">
        <v>67.925479452054859</v>
      </c>
      <c r="G11" s="5">
        <v>64.03356164383554</v>
      </c>
      <c r="H11" s="5">
        <v>67.456575342465811</v>
      </c>
      <c r="I11" s="5">
        <v>68.61698630136982</v>
      </c>
      <c r="J11" s="5">
        <v>66.446301369862951</v>
      </c>
      <c r="K11" s="5">
        <v>75.006849315068308</v>
      </c>
      <c r="L11" s="5">
        <v>74.910068493150746</v>
      </c>
      <c r="M11" s="5">
        <v>81.560000000000045</v>
      </c>
      <c r="N11" s="5">
        <v>82.356027397260121</v>
      </c>
      <c r="O11" s="5">
        <v>75.216506849315067</v>
      </c>
      <c r="P11" s="5">
        <v>86.139452054794262</v>
      </c>
      <c r="Q11" s="5">
        <v>82.134794520548041</v>
      </c>
      <c r="R11" s="5">
        <v>83.758082191780829</v>
      </c>
      <c r="S11" s="5">
        <v>79.364109589041021</v>
      </c>
      <c r="T11" s="5">
        <v>78.246712328767146</v>
      </c>
      <c r="U11" s="5">
        <v>83.795958904109554</v>
      </c>
      <c r="V11" s="5">
        <v>77.261095890410914</v>
      </c>
      <c r="W11" s="5">
        <v>82.790479452054711</v>
      </c>
      <c r="X11" s="5">
        <v>80.973904109588986</v>
      </c>
      <c r="Y11" s="5">
        <v>83.98246575342479</v>
      </c>
    </row>
    <row r="12" spans="1:25" x14ac:dyDescent="0.3">
      <c r="A12" s="3">
        <v>11</v>
      </c>
      <c r="B12" s="3" t="s">
        <v>11</v>
      </c>
      <c r="C12" s="5">
        <v>22.100900900900893</v>
      </c>
      <c r="D12" s="5">
        <v>22.542342342342344</v>
      </c>
      <c r="E12" s="5">
        <v>29.845945945945942</v>
      </c>
      <c r="F12" s="5">
        <v>34.609909909909909</v>
      </c>
      <c r="G12" s="5">
        <v>31.92702702702702</v>
      </c>
      <c r="H12" s="5">
        <v>31.420720720720702</v>
      </c>
      <c r="I12" s="5">
        <v>30.6873873873874</v>
      </c>
      <c r="J12" s="5">
        <v>31.165765765765769</v>
      </c>
      <c r="K12" s="5">
        <v>31.061261261261247</v>
      </c>
      <c r="L12" s="5">
        <v>28.93783783783784</v>
      </c>
      <c r="M12" s="5">
        <v>29.718018018018022</v>
      </c>
      <c r="N12" s="5">
        <v>34.106306306306301</v>
      </c>
      <c r="O12" s="5">
        <v>29.729729729729719</v>
      </c>
      <c r="P12" s="5">
        <v>31.800900900900906</v>
      </c>
      <c r="Q12" s="5">
        <v>34.493693693693693</v>
      </c>
      <c r="R12" s="5">
        <v>30.209909909909911</v>
      </c>
      <c r="S12" s="5">
        <v>33.838738738738755</v>
      </c>
      <c r="T12" s="5">
        <v>34.313513513513527</v>
      </c>
      <c r="U12" s="5">
        <v>31.109909909909923</v>
      </c>
      <c r="V12" s="5">
        <v>29.916216216216228</v>
      </c>
      <c r="W12" s="5">
        <v>33.101801801801813</v>
      </c>
      <c r="X12" s="5">
        <v>28.886486486486472</v>
      </c>
      <c r="Y12" s="5">
        <v>31.564864864864852</v>
      </c>
    </row>
    <row r="13" spans="1:25" x14ac:dyDescent="0.3">
      <c r="A13" s="3">
        <v>12</v>
      </c>
      <c r="B13" s="3" t="s">
        <v>34</v>
      </c>
      <c r="C13" s="5">
        <v>8.5509186351705964</v>
      </c>
      <c r="D13" s="5">
        <v>10.414173228346451</v>
      </c>
      <c r="E13" s="5">
        <v>10.643044619422591</v>
      </c>
      <c r="F13" s="5">
        <v>13.41076115485564</v>
      </c>
      <c r="G13" s="5">
        <v>12.329571303587056</v>
      </c>
      <c r="H13" s="5">
        <v>12.683552055992989</v>
      </c>
      <c r="I13" s="5">
        <v>12.623972003499551</v>
      </c>
      <c r="J13" s="5">
        <v>13.649518810148731</v>
      </c>
      <c r="K13" s="5">
        <v>14.146281714785639</v>
      </c>
      <c r="L13" s="5">
        <v>13.314260717410331</v>
      </c>
      <c r="M13" s="5">
        <v>13.337970253718289</v>
      </c>
      <c r="N13" s="5">
        <v>16.281714785651783</v>
      </c>
      <c r="O13" s="5">
        <v>13.00201224846894</v>
      </c>
      <c r="P13" s="5">
        <v>13.72327209098863</v>
      </c>
      <c r="Q13" s="5">
        <v>16.179790026246703</v>
      </c>
      <c r="R13" s="5">
        <v>13.492738407699044</v>
      </c>
      <c r="S13" s="5">
        <v>14.38223972003499</v>
      </c>
      <c r="T13" s="5">
        <v>12.448293963254622</v>
      </c>
      <c r="U13" s="5">
        <v>12.986176727909029</v>
      </c>
      <c r="V13" s="5">
        <v>12.946281714785652</v>
      </c>
      <c r="W13" s="5">
        <v>13.508661417322818</v>
      </c>
      <c r="X13" s="5">
        <v>13.488626421697294</v>
      </c>
      <c r="Y13" s="5">
        <v>12.294838145231834</v>
      </c>
    </row>
    <row r="14" spans="1:25" x14ac:dyDescent="0.3">
      <c r="A14" s="3">
        <v>13</v>
      </c>
      <c r="B14" s="3" t="s">
        <v>12</v>
      </c>
      <c r="C14" s="5">
        <v>22.379930795847745</v>
      </c>
      <c r="D14" s="5">
        <v>23.543598615916952</v>
      </c>
      <c r="E14" s="5">
        <v>22.569550173010395</v>
      </c>
      <c r="F14" s="5">
        <v>23.558823529411782</v>
      </c>
      <c r="G14" s="5">
        <v>23.152595155709331</v>
      </c>
      <c r="H14" s="5">
        <v>24.547058823529419</v>
      </c>
      <c r="I14" s="5">
        <v>24.690657439446348</v>
      </c>
      <c r="J14" s="5">
        <v>24.910034602076127</v>
      </c>
      <c r="K14" s="5">
        <v>28.467474048442895</v>
      </c>
      <c r="L14" s="5">
        <v>27.032179930795838</v>
      </c>
      <c r="M14" s="5">
        <v>25.376816608996528</v>
      </c>
      <c r="N14" s="5">
        <v>32.204152249134964</v>
      </c>
      <c r="O14" s="5">
        <v>25.87404844290656</v>
      </c>
      <c r="P14" s="5">
        <v>26.900346020761219</v>
      </c>
      <c r="Q14" s="5">
        <v>30.426989619377149</v>
      </c>
      <c r="R14" s="5">
        <v>25.717993079584787</v>
      </c>
      <c r="S14" s="5">
        <v>26.506228373702417</v>
      </c>
      <c r="T14" s="5">
        <v>26.513148788927307</v>
      </c>
      <c r="U14" s="5">
        <v>24.601038062283742</v>
      </c>
      <c r="V14" s="5">
        <v>25.069550173010381</v>
      </c>
      <c r="W14" s="5">
        <v>27.495847750865043</v>
      </c>
      <c r="X14" s="5">
        <v>26.41453287197233</v>
      </c>
      <c r="Y14" s="5">
        <v>25.839100346020761</v>
      </c>
    </row>
    <row r="15" spans="1:25" x14ac:dyDescent="0.3">
      <c r="A15" s="3">
        <v>14</v>
      </c>
      <c r="B15" s="3" t="s">
        <v>13</v>
      </c>
      <c r="C15" s="5">
        <v>20.175144508670542</v>
      </c>
      <c r="D15" s="5">
        <v>21.179768786127184</v>
      </c>
      <c r="E15" s="5">
        <v>20.441618497109836</v>
      </c>
      <c r="F15" s="5">
        <v>23.535260115606938</v>
      </c>
      <c r="G15" s="5">
        <v>24.44450867052025</v>
      </c>
      <c r="H15" s="5">
        <v>25.080635838150279</v>
      </c>
      <c r="I15" s="5">
        <v>27.057225433526014</v>
      </c>
      <c r="J15" s="5">
        <v>27.372254335260124</v>
      </c>
      <c r="K15" s="5">
        <v>29.584682080924868</v>
      </c>
      <c r="L15" s="5">
        <v>28.47312138728326</v>
      </c>
      <c r="M15" s="5">
        <v>27.38728323699425</v>
      </c>
      <c r="N15" s="5">
        <v>31.501734104046221</v>
      </c>
      <c r="O15" s="5">
        <v>28.052023121387272</v>
      </c>
      <c r="P15" s="5">
        <v>30.633526011560708</v>
      </c>
      <c r="Q15" s="5">
        <v>33.061560693641631</v>
      </c>
      <c r="R15" s="5">
        <v>28.471965317919047</v>
      </c>
      <c r="S15" s="5">
        <v>29.346531791907513</v>
      </c>
      <c r="T15" s="5">
        <v>30.257803468208088</v>
      </c>
      <c r="U15" s="5">
        <v>28.374566473988441</v>
      </c>
      <c r="V15" s="5">
        <v>27.98554913294798</v>
      </c>
      <c r="W15" s="5">
        <v>32.809248554913268</v>
      </c>
      <c r="X15" s="5">
        <v>29.173410404624253</v>
      </c>
      <c r="Y15" s="5">
        <v>29.223988439306364</v>
      </c>
    </row>
    <row r="16" spans="1:25" x14ac:dyDescent="0.3">
      <c r="A16" s="3">
        <v>15</v>
      </c>
      <c r="B16" s="3" t="s">
        <v>14</v>
      </c>
      <c r="C16" s="5">
        <v>28.174603174603163</v>
      </c>
      <c r="D16" s="5">
        <v>28.287619047619042</v>
      </c>
      <c r="E16" s="5">
        <v>29.266031746031761</v>
      </c>
      <c r="F16" s="5">
        <v>32.564126984127036</v>
      </c>
      <c r="G16" s="5">
        <v>32.070158730158695</v>
      </c>
      <c r="H16" s="5">
        <v>34.217142857142875</v>
      </c>
      <c r="I16" s="5">
        <v>36.020634920634897</v>
      </c>
      <c r="J16" s="5">
        <v>34.525079365079378</v>
      </c>
      <c r="K16" s="5">
        <v>40.422857142857104</v>
      </c>
      <c r="L16" s="5">
        <v>38.15650793650795</v>
      </c>
      <c r="M16" s="5">
        <v>36.570158730158759</v>
      </c>
      <c r="N16" s="5">
        <v>41.05619047619048</v>
      </c>
      <c r="O16" s="5">
        <v>36.238412698412716</v>
      </c>
      <c r="P16" s="5">
        <v>39.611428571428618</v>
      </c>
      <c r="Q16" s="5">
        <v>40.830158730158765</v>
      </c>
      <c r="R16" s="5">
        <v>35.112380952380988</v>
      </c>
      <c r="S16" s="5">
        <v>39.282539682539685</v>
      </c>
      <c r="T16" s="5">
        <v>38.266984126984134</v>
      </c>
      <c r="U16" s="5">
        <v>39.052063492063517</v>
      </c>
      <c r="V16" s="5">
        <v>34.277460317460317</v>
      </c>
      <c r="W16" s="5">
        <v>41.202857142857148</v>
      </c>
      <c r="X16" s="5">
        <v>36.680634920634958</v>
      </c>
      <c r="Y16" s="5">
        <v>39.472380952380981</v>
      </c>
    </row>
    <row r="17" spans="1:25" x14ac:dyDescent="0.3">
      <c r="A17" s="3">
        <v>16</v>
      </c>
      <c r="B17" s="3" t="s">
        <v>35</v>
      </c>
      <c r="C17" s="5">
        <v>44.278343949044604</v>
      </c>
      <c r="D17" s="5">
        <v>44.194904458598764</v>
      </c>
      <c r="E17" s="5">
        <v>47.397452229299326</v>
      </c>
      <c r="F17" s="5">
        <v>48.787898089171975</v>
      </c>
      <c r="G17" s="5">
        <v>47.93503184713375</v>
      </c>
      <c r="H17" s="5">
        <v>51.811464968152855</v>
      </c>
      <c r="I17" s="5">
        <v>51.642675159235701</v>
      </c>
      <c r="J17" s="5">
        <v>52.538216560509518</v>
      </c>
      <c r="K17" s="5">
        <v>57.961783439490446</v>
      </c>
      <c r="L17" s="5">
        <v>54.371337579617808</v>
      </c>
      <c r="M17" s="5">
        <v>56.541401273885363</v>
      </c>
      <c r="N17" s="5">
        <v>62.191082802547783</v>
      </c>
      <c r="O17" s="5">
        <v>57.676433121019087</v>
      </c>
      <c r="P17" s="5">
        <v>62.536305732484067</v>
      </c>
      <c r="Q17" s="5">
        <v>62.528662420382176</v>
      </c>
      <c r="R17" s="5">
        <v>55.487261146496841</v>
      </c>
      <c r="S17" s="5">
        <v>63.559235668789817</v>
      </c>
      <c r="T17" s="5">
        <v>60.029936305732477</v>
      </c>
      <c r="U17" s="5">
        <v>65.098089171974522</v>
      </c>
      <c r="V17" s="5">
        <v>55.054777070063651</v>
      </c>
      <c r="W17" s="5">
        <v>73.379617834394921</v>
      </c>
      <c r="X17" s="5">
        <v>61.418471337579597</v>
      </c>
      <c r="Y17" s="5">
        <v>65.887898089171983</v>
      </c>
    </row>
    <row r="18" spans="1:25" x14ac:dyDescent="0.3">
      <c r="A18" s="3">
        <v>17</v>
      </c>
      <c r="B18" s="3" t="s">
        <v>15</v>
      </c>
      <c r="C18" s="5">
        <v>22.013846153846124</v>
      </c>
      <c r="D18" s="5">
        <v>22.330769230769224</v>
      </c>
      <c r="E18" s="5">
        <v>28.181538461538473</v>
      </c>
      <c r="F18" s="5">
        <v>29.69507692307694</v>
      </c>
      <c r="G18" s="5">
        <v>29.246153846153824</v>
      </c>
      <c r="H18" s="5">
        <v>31.107384615384582</v>
      </c>
      <c r="I18" s="5">
        <v>30.748307692307694</v>
      </c>
      <c r="J18" s="5">
        <v>32.508307692307689</v>
      </c>
      <c r="K18" s="5">
        <v>36.341230769230727</v>
      </c>
      <c r="L18" s="5">
        <v>33.02184615384617</v>
      </c>
      <c r="M18" s="5">
        <v>34.334769230769226</v>
      </c>
      <c r="N18" s="5">
        <v>39.533846153846127</v>
      </c>
      <c r="O18" s="5">
        <v>31.691692307692289</v>
      </c>
      <c r="P18" s="5">
        <v>35.611384615384651</v>
      </c>
      <c r="Q18" s="5">
        <v>39.886769230769247</v>
      </c>
      <c r="R18" s="5">
        <v>33.270769230769218</v>
      </c>
      <c r="S18" s="5">
        <v>34.280923076923074</v>
      </c>
      <c r="T18" s="5">
        <v>33.627999999999972</v>
      </c>
      <c r="U18" s="5">
        <v>33.926153846153831</v>
      </c>
      <c r="V18" s="5">
        <v>34.234461538461524</v>
      </c>
      <c r="W18" s="5">
        <v>40.473538461538496</v>
      </c>
      <c r="X18" s="5">
        <v>36.893230769230762</v>
      </c>
      <c r="Y18" s="5">
        <v>36.921538461538468</v>
      </c>
    </row>
    <row r="19" spans="1:25" x14ac:dyDescent="0.3">
      <c r="A19" s="3">
        <v>18</v>
      </c>
      <c r="B19" s="3" t="s">
        <v>16</v>
      </c>
      <c r="C19" s="5">
        <v>19.545094806265446</v>
      </c>
      <c r="D19" s="5">
        <v>20.885490519373462</v>
      </c>
      <c r="E19" s="5">
        <v>23.408408903544895</v>
      </c>
      <c r="F19" s="5">
        <v>25.164633140972779</v>
      </c>
      <c r="G19" s="5">
        <v>24.233553173948909</v>
      </c>
      <c r="H19" s="5">
        <v>26.286727122835931</v>
      </c>
      <c r="I19" s="5">
        <v>26.84542456718879</v>
      </c>
      <c r="J19" s="5">
        <v>27.794064303380054</v>
      </c>
      <c r="K19" s="5">
        <v>30.530667765869712</v>
      </c>
      <c r="L19" s="5">
        <v>29.44715581203624</v>
      </c>
      <c r="M19" s="5">
        <v>29.001648804616647</v>
      </c>
      <c r="N19" s="5">
        <v>34.528441879637207</v>
      </c>
      <c r="O19" s="5">
        <v>30.558532563891166</v>
      </c>
      <c r="P19" s="5">
        <v>31.618878812860693</v>
      </c>
      <c r="Q19" s="5">
        <v>35.417724649628965</v>
      </c>
      <c r="R19" s="5">
        <v>30.952102225886193</v>
      </c>
      <c r="S19" s="5">
        <v>31.795300906842524</v>
      </c>
      <c r="T19" s="5">
        <v>29.48804616652928</v>
      </c>
      <c r="U19" s="5">
        <v>29.412448474855701</v>
      </c>
      <c r="V19" s="5">
        <v>30.944023083264621</v>
      </c>
      <c r="W19" s="5">
        <v>34.955976916735388</v>
      </c>
      <c r="X19" s="5">
        <v>31.964962901896119</v>
      </c>
      <c r="Y19" s="5">
        <v>32.445177246496236</v>
      </c>
    </row>
    <row r="20" spans="1:25" x14ac:dyDescent="0.3">
      <c r="A20" s="3">
        <v>19</v>
      </c>
      <c r="B20" s="3" t="s">
        <v>17</v>
      </c>
      <c r="C20" s="5">
        <v>36.313421706710876</v>
      </c>
      <c r="D20" s="5">
        <v>37.791300745650375</v>
      </c>
      <c r="E20" s="5">
        <v>42.253769676884858</v>
      </c>
      <c r="F20" s="5">
        <v>44.112261806130888</v>
      </c>
      <c r="G20" s="5">
        <v>45.048053024026466</v>
      </c>
      <c r="H20" s="5">
        <v>45.622949461474761</v>
      </c>
      <c r="I20" s="5">
        <v>47.127754763877356</v>
      </c>
      <c r="J20" s="5">
        <v>48.470091135045578</v>
      </c>
      <c r="K20" s="5">
        <v>53.833388566694239</v>
      </c>
      <c r="L20" s="5">
        <v>53.411930405965215</v>
      </c>
      <c r="M20" s="5">
        <v>58.053935376967708</v>
      </c>
      <c r="N20" s="5">
        <v>60.535045567522872</v>
      </c>
      <c r="O20" s="5">
        <v>53.133885666942859</v>
      </c>
      <c r="P20" s="5">
        <v>61.24913007456496</v>
      </c>
      <c r="Q20" s="5">
        <v>61.086578293289136</v>
      </c>
      <c r="R20" s="5">
        <v>59.769594034796903</v>
      </c>
      <c r="S20" s="5">
        <v>61.979370339685111</v>
      </c>
      <c r="T20" s="5">
        <v>59.437282518641332</v>
      </c>
      <c r="U20" s="5">
        <v>61.394449047224484</v>
      </c>
      <c r="V20" s="5">
        <v>59.14788732394365</v>
      </c>
      <c r="W20" s="5">
        <v>64.466942833471379</v>
      </c>
      <c r="X20" s="5">
        <v>58.734962717481338</v>
      </c>
      <c r="Y20" s="5">
        <v>66.033222866611439</v>
      </c>
    </row>
    <row r="21" spans="1:25" x14ac:dyDescent="0.3">
      <c r="A21" s="3">
        <v>20</v>
      </c>
      <c r="B21" s="3" t="s">
        <v>18</v>
      </c>
      <c r="C21" s="5">
        <v>33.293230505569838</v>
      </c>
      <c r="D21" s="5">
        <v>34.686289631533853</v>
      </c>
      <c r="E21" s="5">
        <v>37.193144815766914</v>
      </c>
      <c r="F21" s="5">
        <v>43.221165381319558</v>
      </c>
      <c r="G21" s="5">
        <v>44.100428449014537</v>
      </c>
      <c r="H21" s="5">
        <v>45.74704370179952</v>
      </c>
      <c r="I21" s="5">
        <v>47.23521850899747</v>
      </c>
      <c r="J21" s="5">
        <v>43.945329905741183</v>
      </c>
      <c r="K21" s="5">
        <v>47.962724935732602</v>
      </c>
      <c r="L21" s="5">
        <v>50.231790916880961</v>
      </c>
      <c r="M21" s="5">
        <v>56.753299057412086</v>
      </c>
      <c r="N21" s="5">
        <v>53.447215081405368</v>
      </c>
      <c r="O21" s="5">
        <v>49.331105398457552</v>
      </c>
      <c r="P21" s="5">
        <v>61.509597257926266</v>
      </c>
      <c r="Q21" s="5">
        <v>56.418423307626405</v>
      </c>
      <c r="R21" s="5">
        <v>59.821850899742898</v>
      </c>
      <c r="S21" s="5">
        <v>55.470437017994868</v>
      </c>
      <c r="T21" s="5">
        <v>56.282519280205655</v>
      </c>
      <c r="U21" s="5">
        <v>58.753556126820918</v>
      </c>
      <c r="V21" s="5">
        <v>54.609254498714691</v>
      </c>
      <c r="W21" s="5">
        <v>54.104627249357314</v>
      </c>
      <c r="X21" s="5">
        <v>58.705227077977696</v>
      </c>
      <c r="Y21" s="5">
        <v>60.615681233933124</v>
      </c>
    </row>
    <row r="22" spans="1:25" x14ac:dyDescent="0.3">
      <c r="A22" s="3">
        <v>21</v>
      </c>
      <c r="B22" s="3" t="s">
        <v>19</v>
      </c>
      <c r="C22" s="5">
        <v>24.101806083650207</v>
      </c>
      <c r="D22" s="5">
        <v>25.030085551330814</v>
      </c>
      <c r="E22" s="5">
        <v>26.303184410646395</v>
      </c>
      <c r="F22" s="5">
        <v>31.715922053231939</v>
      </c>
      <c r="G22" s="5">
        <v>31.814923954372738</v>
      </c>
      <c r="H22" s="5">
        <v>33.02119771863115</v>
      </c>
      <c r="I22" s="5">
        <v>34.17243346007605</v>
      </c>
      <c r="J22" s="5">
        <v>34.474762357414534</v>
      </c>
      <c r="K22" s="5">
        <v>35.998669201520833</v>
      </c>
      <c r="L22" s="5">
        <v>37.871387832699597</v>
      </c>
      <c r="M22" s="5">
        <v>41.958887832699702</v>
      </c>
      <c r="N22" s="5">
        <v>40.220960076045664</v>
      </c>
      <c r="O22" s="5">
        <v>37.602281368821188</v>
      </c>
      <c r="P22" s="5">
        <v>42.800190114068613</v>
      </c>
      <c r="Q22" s="5">
        <v>40.787167300380212</v>
      </c>
      <c r="R22" s="5">
        <v>42.523193916349861</v>
      </c>
      <c r="S22" s="5">
        <v>44.303184410646296</v>
      </c>
      <c r="T22" s="5">
        <v>44.327994296577984</v>
      </c>
      <c r="U22" s="5">
        <v>43.027709125475226</v>
      </c>
      <c r="V22" s="5">
        <v>42.551140684410669</v>
      </c>
      <c r="W22" s="5">
        <v>43.267157794676748</v>
      </c>
      <c r="X22" s="5">
        <v>43.469724334600699</v>
      </c>
      <c r="Y22" s="5">
        <v>45.247671102661734</v>
      </c>
    </row>
    <row r="23" spans="1:25" x14ac:dyDescent="0.3">
      <c r="A23" s="3">
        <v>22</v>
      </c>
      <c r="B23" s="3" t="s">
        <v>20</v>
      </c>
      <c r="C23" s="5">
        <v>31.611058823529337</v>
      </c>
      <c r="D23" s="5">
        <v>33.331588235294113</v>
      </c>
      <c r="E23" s="5">
        <v>32.905000000000022</v>
      </c>
      <c r="F23" s="5">
        <v>38.722588235294069</v>
      </c>
      <c r="G23" s="5">
        <v>39.352999999999994</v>
      </c>
      <c r="H23" s="5">
        <v>40.765058823529422</v>
      </c>
      <c r="I23" s="5">
        <v>43.180882352941161</v>
      </c>
      <c r="J23" s="5">
        <v>41.538000000000075</v>
      </c>
      <c r="K23" s="5">
        <v>42.624941176470493</v>
      </c>
      <c r="L23" s="5">
        <v>46.227470588235256</v>
      </c>
      <c r="M23" s="5">
        <v>48.430294117647151</v>
      </c>
      <c r="N23" s="5">
        <v>47.461470588235159</v>
      </c>
      <c r="O23" s="5">
        <v>44.815999999999931</v>
      </c>
      <c r="P23" s="5">
        <v>50.645411764705891</v>
      </c>
      <c r="Q23" s="5">
        <v>46.25476470588238</v>
      </c>
      <c r="R23" s="5">
        <v>49.767705882352878</v>
      </c>
      <c r="S23" s="5">
        <v>49.651470588235071</v>
      </c>
      <c r="T23" s="5">
        <v>50.324999999999918</v>
      </c>
      <c r="U23" s="5">
        <v>49.204352941176396</v>
      </c>
      <c r="V23" s="5">
        <v>48.862882352941277</v>
      </c>
      <c r="W23" s="5">
        <v>49.424117647058814</v>
      </c>
      <c r="X23" s="5">
        <v>50.068705882352859</v>
      </c>
      <c r="Y23" s="5">
        <v>52.884000000000107</v>
      </c>
    </row>
    <row r="24" spans="1:25" x14ac:dyDescent="0.3">
      <c r="A24" s="3">
        <v>23</v>
      </c>
      <c r="B24" s="3" t="s">
        <v>21</v>
      </c>
      <c r="C24" s="5">
        <v>32.10110592283111</v>
      </c>
      <c r="D24" s="5">
        <v>32.940452199557569</v>
      </c>
      <c r="E24" s="5">
        <v>34.262816416810026</v>
      </c>
      <c r="F24" s="5">
        <v>38.384369623986089</v>
      </c>
      <c r="G24" s="5">
        <v>41.106586384861195</v>
      </c>
      <c r="H24" s="5">
        <v>44.582059474072366</v>
      </c>
      <c r="I24" s="5">
        <v>44.425755713934706</v>
      </c>
      <c r="J24" s="5">
        <v>42.250798722044763</v>
      </c>
      <c r="K24" s="5">
        <v>43.612607520275418</v>
      </c>
      <c r="L24" s="5">
        <v>46.690071270582415</v>
      </c>
      <c r="M24" s="5">
        <v>50.091545834357277</v>
      </c>
      <c r="N24" s="5">
        <v>47.864782501843138</v>
      </c>
      <c r="O24" s="5">
        <v>47.363135905628027</v>
      </c>
      <c r="P24" s="5">
        <v>52.249324158269971</v>
      </c>
      <c r="Q24" s="5">
        <v>51.082673875644929</v>
      </c>
      <c r="R24" s="5">
        <v>52.212804128778508</v>
      </c>
      <c r="S24" s="5">
        <v>50.36962398623735</v>
      </c>
      <c r="T24" s="5">
        <v>50.141017449004742</v>
      </c>
      <c r="U24" s="5">
        <v>49.627279429835312</v>
      </c>
      <c r="V24" s="5">
        <v>51.533226837060589</v>
      </c>
      <c r="W24" s="5">
        <v>51.248291963627508</v>
      </c>
      <c r="X24" s="5">
        <v>54.766158761366327</v>
      </c>
      <c r="Y24" s="5">
        <v>53.196141558122498</v>
      </c>
    </row>
    <row r="25" spans="1:25" x14ac:dyDescent="0.3">
      <c r="A25" s="3">
        <v>24</v>
      </c>
      <c r="B25" s="3" t="s">
        <v>22</v>
      </c>
      <c r="C25" s="5">
        <v>35.026447313619322</v>
      </c>
      <c r="D25" s="5">
        <v>35.04714702207405</v>
      </c>
      <c r="E25" s="5">
        <v>36.565680966264075</v>
      </c>
      <c r="F25" s="5">
        <v>38.513161182840598</v>
      </c>
      <c r="G25" s="5">
        <v>40.790045814244046</v>
      </c>
      <c r="H25" s="5">
        <v>42.684256559766865</v>
      </c>
      <c r="I25" s="5">
        <v>43.79142024156593</v>
      </c>
      <c r="J25" s="5">
        <v>41.486547271970011</v>
      </c>
      <c r="K25" s="5">
        <v>42.517909204498359</v>
      </c>
      <c r="L25" s="5">
        <v>40.798958767180324</v>
      </c>
      <c r="M25" s="5">
        <v>44.330695543523525</v>
      </c>
      <c r="N25" s="5">
        <v>41.682632236568203</v>
      </c>
      <c r="O25" s="5">
        <v>42.332569762598879</v>
      </c>
      <c r="P25" s="5">
        <v>42.195710120783112</v>
      </c>
      <c r="Q25" s="5">
        <v>45.223656809662586</v>
      </c>
      <c r="R25" s="5">
        <v>44.324156601415936</v>
      </c>
      <c r="S25" s="5">
        <v>43.502832153269487</v>
      </c>
      <c r="T25" s="5">
        <v>44.272802998750407</v>
      </c>
      <c r="U25" s="5">
        <v>41.347646813827573</v>
      </c>
      <c r="V25" s="5">
        <v>45.80399833402744</v>
      </c>
      <c r="W25" s="5">
        <v>46.667930029154562</v>
      </c>
      <c r="X25" s="5">
        <v>46.939358600583091</v>
      </c>
      <c r="Y25" s="5">
        <v>45.541232819658326</v>
      </c>
    </row>
    <row r="26" spans="1:25" x14ac:dyDescent="0.3">
      <c r="A26" s="3">
        <v>25</v>
      </c>
      <c r="B26" s="3" t="s">
        <v>23</v>
      </c>
      <c r="C26" s="5">
        <v>22.155555555555559</v>
      </c>
      <c r="D26" s="5">
        <v>22.166666666666671</v>
      </c>
      <c r="E26" s="5">
        <v>22.522222222222226</v>
      </c>
      <c r="F26" s="5">
        <v>21.866666666666664</v>
      </c>
      <c r="G26" s="5">
        <v>22.31111111111111</v>
      </c>
      <c r="H26" s="5">
        <v>25.022222222222222</v>
      </c>
      <c r="I26" s="5">
        <v>24.688888888888886</v>
      </c>
      <c r="J26" s="5">
        <v>23.944444444444443</v>
      </c>
      <c r="K26" s="5">
        <v>24.577777777777779</v>
      </c>
      <c r="L26" s="5">
        <v>25.677777777777777</v>
      </c>
      <c r="M26" s="5">
        <v>27.111111111111107</v>
      </c>
      <c r="N26" s="5">
        <v>25.166666666666668</v>
      </c>
      <c r="O26" s="5">
        <v>25.211111111111109</v>
      </c>
      <c r="P26" s="5">
        <v>26.277777777777779</v>
      </c>
      <c r="Q26" s="5">
        <v>26.655555555555555</v>
      </c>
      <c r="R26" s="5">
        <v>27.3</v>
      </c>
      <c r="S26" s="5">
        <v>26.133333333333333</v>
      </c>
      <c r="T26" s="5">
        <v>26.43333333333333</v>
      </c>
      <c r="U26" s="5">
        <v>25.8</v>
      </c>
      <c r="V26" s="5">
        <v>28.555555555555557</v>
      </c>
      <c r="W26" s="5">
        <v>29.06666666666667</v>
      </c>
      <c r="X26" s="5">
        <v>27.755555555555553</v>
      </c>
      <c r="Y26" s="5">
        <v>27.844444444444445</v>
      </c>
    </row>
    <row r="27" spans="1:25" x14ac:dyDescent="0.3">
      <c r="A27" s="3">
        <v>26</v>
      </c>
      <c r="B27" s="3" t="s">
        <v>24</v>
      </c>
      <c r="C27" s="5">
        <v>18.841666666666665</v>
      </c>
      <c r="D27" s="5">
        <v>19.141666666666666</v>
      </c>
      <c r="E27" s="5">
        <v>22.683333333333337</v>
      </c>
      <c r="F27" s="5">
        <v>23.999999999999996</v>
      </c>
      <c r="G27" s="5">
        <v>24.808333333333334</v>
      </c>
      <c r="H27" s="5">
        <v>28.25</v>
      </c>
      <c r="I27" s="5">
        <v>28.599999999999998</v>
      </c>
      <c r="J27" s="5">
        <v>27.041666666666668</v>
      </c>
      <c r="K27" s="5">
        <v>28.75</v>
      </c>
      <c r="L27" s="5">
        <v>29.424999999999997</v>
      </c>
      <c r="M27" s="5">
        <v>30.541666666666661</v>
      </c>
      <c r="N27" s="5">
        <v>30.074999999999992</v>
      </c>
      <c r="O27" s="5">
        <v>29.966666666666669</v>
      </c>
      <c r="P27" s="5">
        <v>32.074999999999996</v>
      </c>
      <c r="Q27" s="5">
        <v>32.358333333333334</v>
      </c>
      <c r="R27" s="5">
        <v>32.366666666666667</v>
      </c>
      <c r="S27" s="5">
        <v>30.841666666666669</v>
      </c>
      <c r="T27" s="5">
        <v>30.966666666666669</v>
      </c>
      <c r="U27" s="5">
        <v>29.858333333333331</v>
      </c>
      <c r="V27" s="5">
        <v>34.975000000000001</v>
      </c>
      <c r="W27" s="5">
        <v>34.483333333333327</v>
      </c>
      <c r="X27" s="5">
        <v>32.700000000000003</v>
      </c>
      <c r="Y27" s="5">
        <v>32.625</v>
      </c>
    </row>
    <row r="28" spans="1:25" x14ac:dyDescent="0.3">
      <c r="A28" s="3">
        <v>27</v>
      </c>
      <c r="B28" s="3" t="s">
        <v>25</v>
      </c>
      <c r="C28" s="5">
        <v>22.110018701576248</v>
      </c>
      <c r="D28" s="5">
        <v>22.660219075607799</v>
      </c>
      <c r="E28" s="5">
        <v>27.149185145605141</v>
      </c>
      <c r="F28" s="5">
        <v>29.373096446700448</v>
      </c>
      <c r="G28" s="5">
        <v>29.844857066524085</v>
      </c>
      <c r="H28" s="5">
        <v>32.572695698637524</v>
      </c>
      <c r="I28" s="5">
        <v>32.955062783863177</v>
      </c>
      <c r="J28" s="5">
        <v>33.221239647341655</v>
      </c>
      <c r="K28" s="5">
        <v>35.289366818060479</v>
      </c>
      <c r="L28" s="5">
        <v>36.332834624632639</v>
      </c>
      <c r="M28" s="5">
        <v>37.902938819128984</v>
      </c>
      <c r="N28" s="5">
        <v>37.247448570665135</v>
      </c>
      <c r="O28" s="5">
        <v>36.939700774779546</v>
      </c>
      <c r="P28" s="5">
        <v>38.725621159497848</v>
      </c>
      <c r="Q28" s="5">
        <v>36.975313919316115</v>
      </c>
      <c r="R28" s="5">
        <v>38.901175527651574</v>
      </c>
      <c r="S28" s="5">
        <v>38.957013091103363</v>
      </c>
      <c r="T28" s="5">
        <v>39.283034998664142</v>
      </c>
      <c r="U28" s="5">
        <v>38.888779054234554</v>
      </c>
      <c r="V28" s="5">
        <v>41.564707453913933</v>
      </c>
      <c r="W28" s="5">
        <v>41.298022976222171</v>
      </c>
      <c r="X28" s="5">
        <v>40.80072134651364</v>
      </c>
      <c r="Y28" s="5">
        <v>42.048704247929322</v>
      </c>
    </row>
    <row r="29" spans="1:25" x14ac:dyDescent="0.3">
      <c r="A29" s="3">
        <v>28</v>
      </c>
      <c r="B29" s="3" t="s">
        <v>26</v>
      </c>
      <c r="C29" s="5">
        <v>17.815709642470235</v>
      </c>
      <c r="D29" s="5">
        <v>19.622156013001028</v>
      </c>
      <c r="E29" s="5">
        <v>20.646099674972948</v>
      </c>
      <c r="F29" s="5">
        <v>23.694745395449573</v>
      </c>
      <c r="G29" s="5">
        <v>23.747941495124557</v>
      </c>
      <c r="H29" s="5">
        <v>24.434723726977243</v>
      </c>
      <c r="I29" s="5">
        <v>25.238407367280573</v>
      </c>
      <c r="J29" s="5">
        <v>27.482936078006464</v>
      </c>
      <c r="K29" s="5">
        <v>27.892416034669552</v>
      </c>
      <c r="L29" s="5">
        <v>29.095070422535205</v>
      </c>
      <c r="M29" s="5">
        <v>30.333965330444205</v>
      </c>
      <c r="N29" s="5">
        <v>31.182773564463684</v>
      </c>
      <c r="O29" s="5">
        <v>29.366847237269756</v>
      </c>
      <c r="P29" s="5">
        <v>30.686782231852661</v>
      </c>
      <c r="Q29" s="5">
        <v>29.126706392199377</v>
      </c>
      <c r="R29" s="5">
        <v>29.067768147345568</v>
      </c>
      <c r="S29" s="5">
        <v>32.394637053087713</v>
      </c>
      <c r="T29" s="5">
        <v>28.609046587215634</v>
      </c>
      <c r="U29" s="5">
        <v>28.94344528710727</v>
      </c>
      <c r="V29" s="5">
        <v>31.945232936078014</v>
      </c>
      <c r="W29" s="5">
        <v>31.812784398699833</v>
      </c>
      <c r="X29" s="5">
        <v>29.008938244853773</v>
      </c>
      <c r="Y29" s="5">
        <v>29.39404117009747</v>
      </c>
    </row>
    <row r="30" spans="1:25" x14ac:dyDescent="0.3">
      <c r="A30" s="3">
        <v>29</v>
      </c>
      <c r="B30" s="3" t="s">
        <v>27</v>
      </c>
      <c r="C30" s="5">
        <v>16.271362683438106</v>
      </c>
      <c r="D30" s="5">
        <v>17.562012578616272</v>
      </c>
      <c r="E30" s="5">
        <v>19.338700209643655</v>
      </c>
      <c r="F30" s="5">
        <v>21.721970649895109</v>
      </c>
      <c r="G30" s="5">
        <v>23.183186582809181</v>
      </c>
      <c r="H30" s="5">
        <v>24.22050314465405</v>
      </c>
      <c r="I30" s="5">
        <v>24.411865828092232</v>
      </c>
      <c r="J30" s="5">
        <v>26.025450733752635</v>
      </c>
      <c r="K30" s="5">
        <v>26.167421383647763</v>
      </c>
      <c r="L30" s="5">
        <v>27.609056603773592</v>
      </c>
      <c r="M30" s="5">
        <v>27.406750524109</v>
      </c>
      <c r="N30" s="5">
        <v>28.513207547169792</v>
      </c>
      <c r="O30" s="5">
        <v>28.233165618448634</v>
      </c>
      <c r="P30" s="5">
        <v>28.666415094339595</v>
      </c>
      <c r="Q30" s="5">
        <v>27.938909853249427</v>
      </c>
      <c r="R30" s="5">
        <v>26.331404612159321</v>
      </c>
      <c r="S30" s="5">
        <v>29.578280922431912</v>
      </c>
      <c r="T30" s="5">
        <v>27.11635220125779</v>
      </c>
      <c r="U30" s="5">
        <v>26.561257861635255</v>
      </c>
      <c r="V30" s="5">
        <v>29.708763102725321</v>
      </c>
      <c r="W30" s="5">
        <v>29.288343815513645</v>
      </c>
      <c r="X30" s="5">
        <v>25.934549266247366</v>
      </c>
      <c r="Y30" s="5">
        <v>28.27819706498947</v>
      </c>
    </row>
    <row r="31" spans="1:25" x14ac:dyDescent="0.3">
      <c r="A31" s="3">
        <v>30</v>
      </c>
      <c r="B31" s="3" t="s">
        <v>28</v>
      </c>
      <c r="C31" s="5">
        <v>19.573333333333327</v>
      </c>
      <c r="D31" s="5">
        <v>20.873333333333328</v>
      </c>
      <c r="E31" s="5">
        <v>22.063333333333329</v>
      </c>
      <c r="F31" s="5">
        <v>22.425000000000001</v>
      </c>
      <c r="G31" s="5">
        <v>23.991666666666667</v>
      </c>
      <c r="H31" s="5">
        <v>25.431666666666665</v>
      </c>
      <c r="I31" s="5">
        <v>24.386666666666674</v>
      </c>
      <c r="J31" s="5">
        <v>25.736666666666668</v>
      </c>
      <c r="K31" s="5">
        <v>25.33</v>
      </c>
      <c r="L31" s="5">
        <v>28.438333333333336</v>
      </c>
      <c r="M31" s="5">
        <v>29.061666666666657</v>
      </c>
      <c r="N31" s="5">
        <v>30.168333333333344</v>
      </c>
      <c r="O31" s="5">
        <v>27.338333333333331</v>
      </c>
      <c r="P31" s="5">
        <v>28.069999999999997</v>
      </c>
      <c r="Q31" s="5">
        <v>28.795000000000005</v>
      </c>
      <c r="R31" s="5">
        <v>26.463333333333331</v>
      </c>
      <c r="S31" s="5">
        <v>30.020000000000007</v>
      </c>
      <c r="T31" s="5">
        <v>28.41333333333333</v>
      </c>
      <c r="U31" s="5">
        <v>28.738333333333337</v>
      </c>
      <c r="V31" s="5">
        <v>30.739999999999995</v>
      </c>
      <c r="W31" s="5">
        <v>31.451666666666661</v>
      </c>
      <c r="X31" s="5">
        <v>27.276666666666674</v>
      </c>
      <c r="Y31" s="5">
        <v>30.620000000000005</v>
      </c>
    </row>
    <row r="32" spans="1:25" x14ac:dyDescent="0.3">
      <c r="A32" s="3">
        <v>31</v>
      </c>
      <c r="B32" s="3" t="s">
        <v>29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3">
      <c r="A33" s="3">
        <v>32</v>
      </c>
      <c r="B33" s="3" t="s">
        <v>30</v>
      </c>
      <c r="C33" s="5">
        <v>9.6419064748201446</v>
      </c>
      <c r="D33" s="5">
        <v>10.703057553956818</v>
      </c>
      <c r="E33" s="5">
        <v>12.246762589928057</v>
      </c>
      <c r="F33" s="5">
        <v>13.35899280575538</v>
      </c>
      <c r="G33" s="5">
        <v>13.905035971223018</v>
      </c>
      <c r="H33" s="5">
        <v>15.109712230215843</v>
      </c>
      <c r="I33" s="5">
        <v>15.807553956834527</v>
      </c>
      <c r="J33" s="5">
        <v>15.571582733812946</v>
      </c>
      <c r="K33" s="5">
        <v>16.28579136690648</v>
      </c>
      <c r="L33" s="5">
        <v>16.547661870503607</v>
      </c>
      <c r="M33" s="5">
        <v>17.708633093525165</v>
      </c>
      <c r="N33" s="5">
        <v>18.055575539568348</v>
      </c>
      <c r="O33" s="5">
        <v>16.825359712230206</v>
      </c>
      <c r="P33" s="5">
        <v>18.2160071942446</v>
      </c>
      <c r="Q33" s="5">
        <v>17.235251798561137</v>
      </c>
      <c r="R33" s="5">
        <v>16.046043165467648</v>
      </c>
      <c r="S33" s="5">
        <v>17.983812949640274</v>
      </c>
      <c r="T33" s="5">
        <v>16.428597122302168</v>
      </c>
      <c r="U33" s="5">
        <v>18.534352517985617</v>
      </c>
      <c r="V33" s="5">
        <v>17.908992805755396</v>
      </c>
      <c r="W33" s="5">
        <v>19.871043165467594</v>
      </c>
      <c r="X33" s="5">
        <v>15.711510791366914</v>
      </c>
      <c r="Y33" s="5">
        <v>17.1046762589928</v>
      </c>
    </row>
    <row r="34" spans="1:25" x14ac:dyDescent="0.3">
      <c r="A34" s="3">
        <v>33</v>
      </c>
      <c r="B34" s="3" t="s">
        <v>36</v>
      </c>
      <c r="C34" s="5">
        <v>18.451212471131637</v>
      </c>
      <c r="D34" s="5">
        <v>20.691050808314102</v>
      </c>
      <c r="E34" s="5">
        <v>21.276212471131615</v>
      </c>
      <c r="F34" s="5">
        <v>24.298094688221727</v>
      </c>
      <c r="G34" s="5">
        <v>23.402424942263281</v>
      </c>
      <c r="H34" s="5">
        <v>23.564491916859151</v>
      </c>
      <c r="I34" s="5">
        <v>25.079214780600459</v>
      </c>
      <c r="J34" s="5">
        <v>26.55484988452648</v>
      </c>
      <c r="K34" s="5">
        <v>26.10640877598156</v>
      </c>
      <c r="L34" s="5">
        <v>26.505138568129379</v>
      </c>
      <c r="M34" s="5">
        <v>27.522575057736692</v>
      </c>
      <c r="N34" s="5">
        <v>27.07517321016168</v>
      </c>
      <c r="O34" s="5">
        <v>27.425404157043854</v>
      </c>
      <c r="P34" s="5">
        <v>28.875808314087745</v>
      </c>
      <c r="Q34" s="5">
        <v>27.974826789838339</v>
      </c>
      <c r="R34" s="5">
        <v>26.08810623556591</v>
      </c>
      <c r="S34" s="5">
        <v>27.890415704387927</v>
      </c>
      <c r="T34" s="5">
        <v>23.944457274826842</v>
      </c>
      <c r="U34" s="5">
        <v>27.665935334873001</v>
      </c>
      <c r="V34" s="5">
        <v>28.44041570438797</v>
      </c>
      <c r="W34" s="5">
        <v>29.610623556581984</v>
      </c>
      <c r="X34" s="5">
        <v>25.696247113164031</v>
      </c>
      <c r="Y34" s="5">
        <v>25.533083140877508</v>
      </c>
    </row>
    <row r="35" spans="1:25" x14ac:dyDescent="0.3">
      <c r="A35" s="3">
        <v>34</v>
      </c>
      <c r="B35" s="3" t="s">
        <v>31</v>
      </c>
      <c r="C35" s="5">
        <v>21.831818181818186</v>
      </c>
      <c r="D35" s="5">
        <v>25.20454545454545</v>
      </c>
      <c r="E35" s="5">
        <v>25.84090909090909</v>
      </c>
      <c r="F35" s="5">
        <v>26.104545454545448</v>
      </c>
      <c r="G35" s="5">
        <v>25.877272727272729</v>
      </c>
      <c r="H35" s="5">
        <v>26.059090909090909</v>
      </c>
      <c r="I35" s="5">
        <v>26.877272727272722</v>
      </c>
      <c r="J35" s="5">
        <v>28.390909090909091</v>
      </c>
      <c r="K35" s="5">
        <v>27.854545454545448</v>
      </c>
      <c r="L35" s="5">
        <v>29.054545454545458</v>
      </c>
      <c r="M35" s="5">
        <v>29.990909090909089</v>
      </c>
      <c r="N35" s="5">
        <v>29.981818181818184</v>
      </c>
      <c r="O35" s="5">
        <v>28.081818181818189</v>
      </c>
      <c r="P35" s="5">
        <v>28.372727272727275</v>
      </c>
      <c r="Q35" s="5">
        <v>29.118181818181814</v>
      </c>
      <c r="R35" s="5">
        <v>28.413636363636364</v>
      </c>
      <c r="S35" s="5">
        <v>30.786363636363639</v>
      </c>
      <c r="T35" s="5">
        <v>25.545454545454547</v>
      </c>
      <c r="U35" s="5">
        <v>30.690909090909091</v>
      </c>
      <c r="V35" s="5">
        <v>30.113636363636363</v>
      </c>
      <c r="W35" s="5">
        <v>29.79545454545455</v>
      </c>
      <c r="X35" s="5">
        <v>27.459090909090904</v>
      </c>
      <c r="Y35" s="5">
        <v>26.068181818181817</v>
      </c>
    </row>
    <row r="36" spans="1:25" x14ac:dyDescent="0.3">
      <c r="A36" s="3">
        <v>35</v>
      </c>
      <c r="B36" s="3" t="s">
        <v>32</v>
      </c>
      <c r="C36" s="5">
        <v>12.428048780487805</v>
      </c>
      <c r="D36" s="5">
        <v>12.323780487804877</v>
      </c>
      <c r="E36" s="5">
        <v>13.500609756097566</v>
      </c>
      <c r="F36" s="5">
        <v>13.792073170731705</v>
      </c>
      <c r="G36" s="5">
        <v>14.603658536585366</v>
      </c>
      <c r="H36" s="5">
        <v>14.317682926829271</v>
      </c>
      <c r="I36" s="5">
        <v>16.036585365853654</v>
      </c>
      <c r="J36" s="5">
        <v>14.357926829268294</v>
      </c>
      <c r="K36" s="5">
        <v>16.323170731707322</v>
      </c>
      <c r="L36" s="5">
        <v>15.631707317073174</v>
      </c>
      <c r="M36" s="5">
        <v>15.915243902439027</v>
      </c>
      <c r="N36" s="5">
        <v>16.814634146341461</v>
      </c>
      <c r="O36" s="5">
        <v>16.182317073170722</v>
      </c>
      <c r="P36" s="5">
        <v>15.916463414634153</v>
      </c>
      <c r="Q36" s="5">
        <v>17.374390243902454</v>
      </c>
      <c r="R36" s="5">
        <v>17.135365853658541</v>
      </c>
      <c r="S36" s="5">
        <v>18.905487804878042</v>
      </c>
      <c r="T36" s="5">
        <v>15.435975609756097</v>
      </c>
      <c r="U36" s="5">
        <v>16.886585365853659</v>
      </c>
      <c r="V36" s="5">
        <v>14.686585365853658</v>
      </c>
      <c r="W36" s="5">
        <v>16.162804878048778</v>
      </c>
      <c r="X36" s="5">
        <v>16.301829268292682</v>
      </c>
      <c r="Y36" s="5">
        <v>16.078048780487801</v>
      </c>
    </row>
    <row r="37" spans="1:25" x14ac:dyDescent="0.3">
      <c r="A37" s="3">
        <v>36</v>
      </c>
      <c r="B37" s="3" t="s">
        <v>60</v>
      </c>
      <c r="C37" s="5">
        <v>19.865578635014881</v>
      </c>
      <c r="D37" s="5">
        <v>22.09948071216618</v>
      </c>
      <c r="E37" s="5">
        <v>23.511424332344209</v>
      </c>
      <c r="F37" s="5">
        <v>25.983308605341207</v>
      </c>
      <c r="G37" s="5">
        <v>26.101780415430245</v>
      </c>
      <c r="H37" s="5">
        <v>27.199629080118719</v>
      </c>
      <c r="I37" s="5">
        <v>27.272477744807162</v>
      </c>
      <c r="J37" s="5">
        <v>29.055118694362047</v>
      </c>
      <c r="K37" s="5">
        <v>30.427893175074193</v>
      </c>
      <c r="L37" s="5">
        <v>31.497181008902146</v>
      </c>
      <c r="M37" s="5">
        <v>32.083753709198824</v>
      </c>
      <c r="N37" s="5">
        <v>33.030267062314529</v>
      </c>
      <c r="O37" s="5">
        <v>31.815356083086073</v>
      </c>
      <c r="P37" s="5">
        <v>32.851409495549028</v>
      </c>
      <c r="Q37" s="5">
        <v>31.405563798219571</v>
      </c>
      <c r="R37" s="5">
        <v>32.705118694362</v>
      </c>
      <c r="S37" s="5">
        <v>34.169362017804168</v>
      </c>
      <c r="T37" s="5">
        <v>31.89792284866477</v>
      </c>
      <c r="U37" s="5">
        <v>32.711869436201745</v>
      </c>
      <c r="V37" s="5">
        <v>34.396142433234395</v>
      </c>
      <c r="W37" s="5">
        <v>34.714540059347122</v>
      </c>
      <c r="X37" s="5">
        <v>33.222626112759613</v>
      </c>
      <c r="Y37" s="5">
        <v>34.136795252225482</v>
      </c>
    </row>
    <row r="38" spans="1:25" x14ac:dyDescent="0.3">
      <c r="C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5" x14ac:dyDescent="0.3">
      <c r="C39" s="3"/>
    </row>
    <row r="40" spans="1:25" x14ac:dyDescent="0.3">
      <c r="C40" s="3"/>
    </row>
    <row r="41" spans="1:25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C42" s="3"/>
    </row>
    <row r="43" spans="1:25" x14ac:dyDescent="0.3">
      <c r="C43" s="3"/>
    </row>
    <row r="44" spans="1:25" x14ac:dyDescent="0.3">
      <c r="C44" s="3"/>
    </row>
    <row r="45" spans="1:25" x14ac:dyDescent="0.3">
      <c r="C45" s="3"/>
    </row>
    <row r="46" spans="1:25" x14ac:dyDescent="0.3">
      <c r="C46" s="3"/>
    </row>
    <row r="47" spans="1:25" x14ac:dyDescent="0.3">
      <c r="C47" s="3"/>
    </row>
    <row r="48" spans="1:25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B1:Y11"/>
  <sheetViews>
    <sheetView zoomScaleNormal="100" workbookViewId="0">
      <selection activeCell="B17" sqref="B17"/>
    </sheetView>
  </sheetViews>
  <sheetFormatPr defaultRowHeight="14.4" x14ac:dyDescent="0.3"/>
  <cols>
    <col min="2" max="2" width="23.77734375" customWidth="1"/>
    <col min="3" max="18" width="7.44140625" customWidth="1"/>
    <col min="19" max="25" width="7.33203125" customWidth="1"/>
  </cols>
  <sheetData>
    <row r="1" spans="2:25" x14ac:dyDescent="0.3">
      <c r="C1" s="4">
        <v>1998</v>
      </c>
      <c r="D1" s="4">
        <v>1999</v>
      </c>
      <c r="E1" s="4">
        <v>2000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4">
        <v>2007</v>
      </c>
      <c r="M1" s="4">
        <v>2008</v>
      </c>
      <c r="N1" s="4">
        <v>2009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4">
        <v>2017</v>
      </c>
      <c r="W1" s="4">
        <v>2018</v>
      </c>
      <c r="X1" s="4">
        <v>2019</v>
      </c>
      <c r="Y1" s="4">
        <v>2020</v>
      </c>
    </row>
    <row r="3" spans="2:25" x14ac:dyDescent="0.3">
      <c r="B3" t="s">
        <v>61</v>
      </c>
      <c r="C3" s="1">
        <f>COUNTIF(final_bystate!C2:C37,"&lt;5")</f>
        <v>1</v>
      </c>
      <c r="D3" s="1">
        <f>COUNTIF(final_bystate!D2:D37,"&lt;5")</f>
        <v>1</v>
      </c>
      <c r="E3" s="1">
        <f>COUNTIF(final_bystate!E2:E37,"&lt;5")</f>
        <v>1</v>
      </c>
      <c r="F3" s="1">
        <f>COUNTIF(final_bystate!F2:F37,"&lt;5")</f>
        <v>1</v>
      </c>
      <c r="G3" s="1">
        <f>COUNTIF(final_bystate!G2:G37,"&lt;5")</f>
        <v>1</v>
      </c>
      <c r="H3" s="1">
        <f>COUNTIF(final_bystate!H2:H37,"&lt;5")</f>
        <v>1</v>
      </c>
      <c r="I3" s="1">
        <f>COUNTIF(final_bystate!I2:I37,"&lt;5")</f>
        <v>1</v>
      </c>
      <c r="J3" s="1">
        <f>COUNTIF(final_bystate!J2:J37,"&lt;5")</f>
        <v>1</v>
      </c>
      <c r="K3" s="1">
        <f>COUNTIF(final_bystate!K2:K37,"&lt;5")</f>
        <v>1</v>
      </c>
      <c r="L3" s="1">
        <f>COUNTIF(final_bystate!L2:L37,"&lt;5")</f>
        <v>1</v>
      </c>
      <c r="M3" s="1">
        <f>COUNTIF(final_bystate!M2:M37,"&lt;5")</f>
        <v>1</v>
      </c>
      <c r="N3" s="1">
        <f>COUNTIF(final_bystate!N2:N37,"&lt;5")</f>
        <v>1</v>
      </c>
      <c r="O3" s="1">
        <f>COUNTIF(final_bystate!O2:O37,"&lt;5")</f>
        <v>1</v>
      </c>
      <c r="P3" s="1">
        <f>COUNTIF(final_bystate!P2:P37,"&lt;5")</f>
        <v>1</v>
      </c>
      <c r="Q3" s="1">
        <f>COUNTIF(final_bystate!Q2:Q37,"&lt;5")</f>
        <v>1</v>
      </c>
      <c r="R3" s="1">
        <f>COUNTIF(final_bystate!R2:R37,"&lt;5")</f>
        <v>1</v>
      </c>
      <c r="S3" s="1">
        <f>COUNTIF(final_bystate!S2:S37,"&lt;5")</f>
        <v>1</v>
      </c>
      <c r="T3" s="1">
        <f>COUNTIF(final_bystate!T2:T37,"&lt;5")</f>
        <v>1</v>
      </c>
      <c r="U3" s="1">
        <f>COUNTIF(final_bystate!U2:U37,"&lt;5")</f>
        <v>1</v>
      </c>
      <c r="V3" s="1">
        <f>COUNTIF(final_bystate!V2:V37,"&lt;5")</f>
        <v>1</v>
      </c>
      <c r="W3" s="1">
        <f>COUNTIF(final_bystate!W2:W37,"&lt;5")</f>
        <v>1</v>
      </c>
      <c r="X3" s="1">
        <f>COUNTIF(final_bystate!X2:X37,"&lt;5")</f>
        <v>1</v>
      </c>
      <c r="Y3" s="1">
        <f>COUNTIF(final_bystate!Y2:Y37,"&lt;5")</f>
        <v>1</v>
      </c>
    </row>
    <row r="4" spans="2:25" x14ac:dyDescent="0.3">
      <c r="B4" t="s">
        <v>62</v>
      </c>
      <c r="C4" s="1">
        <f>COUNTIF(final_bystate!C2:C37,"&lt;40")</f>
        <v>29</v>
      </c>
      <c r="D4" s="1">
        <f>COUNTIF(final_bystate!D2:D37,"&lt;40")</f>
        <v>29</v>
      </c>
      <c r="E4" s="1">
        <f>COUNTIF(final_bystate!E2:E37,"&lt;40")</f>
        <v>28</v>
      </c>
      <c r="F4" s="1">
        <f>COUNTIF(final_bystate!F2:F37,"&lt;40")</f>
        <v>27</v>
      </c>
      <c r="G4" s="1">
        <f>COUNTIF(final_bystate!G2:G37,"&lt;40")</f>
        <v>25</v>
      </c>
      <c r="H4" s="1">
        <f>COUNTIF(final_bystate!H2:H37,"&lt;40")</f>
        <v>23</v>
      </c>
      <c r="I4" s="1">
        <f>COUNTIF(final_bystate!I2:I37,"&lt;40")</f>
        <v>23</v>
      </c>
      <c r="J4" s="1">
        <f>COUNTIF(final_bystate!J2:J37,"&lt;40")</f>
        <v>24</v>
      </c>
      <c r="K4" s="1">
        <f>COUNTIF(final_bystate!K2:K37,"&lt;40")</f>
        <v>22</v>
      </c>
      <c r="L4" s="1">
        <f>COUNTIF(final_bystate!L2:L37,"&lt;40")</f>
        <v>23</v>
      </c>
      <c r="M4" s="1">
        <f>COUNTIF(final_bystate!M2:M37,"&lt;40")</f>
        <v>22</v>
      </c>
      <c r="N4" s="1">
        <f>COUNTIF(final_bystate!N2:N37,"&lt;40")</f>
        <v>21</v>
      </c>
      <c r="O4" s="1">
        <f>COUNTIF(final_bystate!O2:O37,"&lt;40")</f>
        <v>23</v>
      </c>
      <c r="P4" s="1">
        <f>COUNTIF(final_bystate!P2:P37,"&lt;40")</f>
        <v>22</v>
      </c>
      <c r="Q4" s="1">
        <f>COUNTIF(final_bystate!Q2:Q37,"&lt;40")</f>
        <v>21</v>
      </c>
      <c r="R4" s="1">
        <f>COUNTIF(final_bystate!R2:R37,"&lt;40")</f>
        <v>22</v>
      </c>
      <c r="S4" s="1">
        <f>COUNTIF(final_bystate!S2:S37,"&lt;40")</f>
        <v>22</v>
      </c>
      <c r="T4" s="1">
        <f>COUNTIF(final_bystate!T2:T37,"&lt;40")</f>
        <v>22</v>
      </c>
      <c r="U4" s="1">
        <f>COUNTIF(final_bystate!U2:U37,"&lt;40")</f>
        <v>22</v>
      </c>
      <c r="V4" s="1">
        <f>COUNTIF(final_bystate!V2:V37,"&lt;40")</f>
        <v>21</v>
      </c>
      <c r="W4" s="1">
        <f>COUNTIF(final_bystate!W2:W37,"&lt;40")</f>
        <v>19</v>
      </c>
      <c r="X4" s="1">
        <f>COUNTIF(final_bystate!X2:X37,"&lt;40")</f>
        <v>21</v>
      </c>
      <c r="Y4" s="1">
        <f>COUNTIF(final_bystate!Y2:Y37,"&lt;40")</f>
        <v>21</v>
      </c>
    </row>
    <row r="5" spans="2:25" x14ac:dyDescent="0.3">
      <c r="B5" t="s">
        <v>63</v>
      </c>
      <c r="C5" s="1">
        <f>COUNTIF(final_bystate!C2:C37,"&gt;60")</f>
        <v>2</v>
      </c>
      <c r="D5" s="1">
        <f>COUNTIF(final_bystate!D2:D37,"&gt;60")</f>
        <v>2</v>
      </c>
      <c r="E5" s="1">
        <f>COUNTIF(final_bystate!E2:E37,"&gt;60")</f>
        <v>4</v>
      </c>
      <c r="F5" s="1">
        <f>COUNTIF(final_bystate!F2:F37,"&gt;60")</f>
        <v>4</v>
      </c>
      <c r="G5" s="1">
        <f>COUNTIF(final_bystate!G2:G37,"&gt;60")</f>
        <v>5</v>
      </c>
      <c r="H5" s="1">
        <f>COUNTIF(final_bystate!H2:H37,"&gt;60")</f>
        <v>6</v>
      </c>
      <c r="I5" s="1">
        <f>COUNTIF(final_bystate!I2:I37,"&gt;60")</f>
        <v>5</v>
      </c>
      <c r="J5" s="1">
        <f>COUNTIF(final_bystate!J2:J37,"&gt;60")</f>
        <v>5</v>
      </c>
      <c r="K5" s="1">
        <f>COUNTIF(final_bystate!K2:K37,"&gt;60")</f>
        <v>5</v>
      </c>
      <c r="L5" s="1">
        <f>COUNTIF(final_bystate!L2:L37,"&gt;60")</f>
        <v>5</v>
      </c>
      <c r="M5" s="1">
        <f>COUNTIF(final_bystate!M2:M37,"&gt;60")</f>
        <v>5</v>
      </c>
      <c r="N5" s="1">
        <f>COUNTIF(final_bystate!N2:N37,"&gt;60")</f>
        <v>8</v>
      </c>
      <c r="O5" s="1">
        <f>COUNTIF(final_bystate!O2:O37,"&gt;60")</f>
        <v>6</v>
      </c>
      <c r="P5" s="1">
        <f>COUNTIF(final_bystate!P2:P37,"&gt;60")</f>
        <v>9</v>
      </c>
      <c r="Q5" s="1">
        <f>COUNTIF(final_bystate!Q2:Q37,"&gt;60")</f>
        <v>8</v>
      </c>
      <c r="R5" s="1">
        <f>COUNTIF(final_bystate!R2:R37,"&gt;60")</f>
        <v>6</v>
      </c>
      <c r="S5" s="1">
        <f>COUNTIF(final_bystate!S2:S37,"&gt;60")</f>
        <v>8</v>
      </c>
      <c r="T5" s="1">
        <f>COUNTIF(final_bystate!T2:T37,"&gt;60")</f>
        <v>7</v>
      </c>
      <c r="U5" s="1">
        <f>COUNTIF(final_bystate!U2:U37,"&gt;60")</f>
        <v>8</v>
      </c>
      <c r="V5" s="1">
        <f>COUNTIF(final_bystate!V2:V37,"&gt;60")</f>
        <v>5</v>
      </c>
      <c r="W5" s="1">
        <f>COUNTIF(final_bystate!W2:W37,"&gt;60")</f>
        <v>8</v>
      </c>
      <c r="X5" s="1">
        <f>COUNTIF(final_bystate!X2:X37,"&gt;60")</f>
        <v>7</v>
      </c>
      <c r="Y5" s="1">
        <f>COUNTIF(final_bystate!Y2:Y37,"&gt;60")</f>
        <v>9</v>
      </c>
    </row>
    <row r="6" spans="2:25" x14ac:dyDescent="0.3">
      <c r="B6" t="s">
        <v>64</v>
      </c>
      <c r="C6" s="1">
        <f>COUNTIF(final_bystate!C2:C37,"&gt;90")</f>
        <v>0</v>
      </c>
      <c r="D6" s="1">
        <f>COUNTIF(final_bystate!D2:D37,"&gt;90")</f>
        <v>0</v>
      </c>
      <c r="E6" s="1">
        <f>COUNTIF(final_bystate!E2:E37,"&gt;90")</f>
        <v>1</v>
      </c>
      <c r="F6" s="1">
        <f>COUNTIF(final_bystate!F2:F37,"&gt;90")</f>
        <v>1</v>
      </c>
      <c r="G6" s="1">
        <f>COUNTIF(final_bystate!G2:G37,"&gt;90")</f>
        <v>1</v>
      </c>
      <c r="H6" s="1">
        <f>COUNTIF(final_bystate!H2:H37,"&gt;90")</f>
        <v>1</v>
      </c>
      <c r="I6" s="1">
        <f>COUNTIF(final_bystate!I2:I37,"&gt;90")</f>
        <v>1</v>
      </c>
      <c r="J6" s="1">
        <f>COUNTIF(final_bystate!J2:J37,"&gt;90")</f>
        <v>1</v>
      </c>
      <c r="K6" s="1">
        <f>COUNTIF(final_bystate!K2:K37,"&gt;90")</f>
        <v>1</v>
      </c>
      <c r="L6" s="1">
        <f>COUNTIF(final_bystate!L2:L37,"&gt;90")</f>
        <v>1</v>
      </c>
      <c r="M6" s="1">
        <f>COUNTIF(final_bystate!M2:M37,"&gt;90")</f>
        <v>2</v>
      </c>
      <c r="N6" s="1">
        <f>COUNTIF(final_bystate!N2:N37,"&gt;90")</f>
        <v>1</v>
      </c>
      <c r="O6" s="1">
        <f>COUNTIF(final_bystate!O2:O37,"&gt;90")</f>
        <v>2</v>
      </c>
      <c r="P6" s="1">
        <f>COUNTIF(final_bystate!P2:P37,"&gt;90")</f>
        <v>3</v>
      </c>
      <c r="Q6" s="1">
        <f>COUNTIF(final_bystate!Q2:Q37,"&gt;90")</f>
        <v>1</v>
      </c>
      <c r="R6" s="1">
        <f>COUNTIF(final_bystate!R2:R37,"&gt;90")</f>
        <v>1</v>
      </c>
      <c r="S6" s="1">
        <f>COUNTIF(final_bystate!S2:S37,"&gt;90")</f>
        <v>1</v>
      </c>
      <c r="T6" s="1">
        <f>COUNTIF(final_bystate!T2:T37,"&gt;90")</f>
        <v>1</v>
      </c>
      <c r="U6" s="1">
        <f>COUNTIF(final_bystate!U2:U37,"&gt;90")</f>
        <v>2</v>
      </c>
      <c r="V6" s="1">
        <f>COUNTIF(final_bystate!V2:V37,"&gt;90")</f>
        <v>1</v>
      </c>
      <c r="W6" s="1">
        <f>COUNTIF(final_bystate!W2:W37,"&gt;90")</f>
        <v>1</v>
      </c>
      <c r="X6" s="1">
        <f>COUNTIF(final_bystate!X2:X37,"&gt;90")</f>
        <v>2</v>
      </c>
      <c r="Y6" s="1">
        <f>COUNTIF(final_bystate!Y2:Y37,"&gt;90")</f>
        <v>1</v>
      </c>
    </row>
    <row r="8" spans="2:25" x14ac:dyDescent="0.3">
      <c r="B8" t="s">
        <v>65</v>
      </c>
      <c r="C8" s="6">
        <f t="shared" ref="C8:Y8" si="0">C3/36</f>
        <v>2.7777777777777776E-2</v>
      </c>
      <c r="D8" s="6">
        <f t="shared" si="0"/>
        <v>2.7777777777777776E-2</v>
      </c>
      <c r="E8" s="6">
        <f t="shared" si="0"/>
        <v>2.7777777777777776E-2</v>
      </c>
      <c r="F8" s="6">
        <f t="shared" si="0"/>
        <v>2.7777777777777776E-2</v>
      </c>
      <c r="G8" s="6">
        <f t="shared" si="0"/>
        <v>2.7777777777777776E-2</v>
      </c>
      <c r="H8" s="6">
        <f t="shared" si="0"/>
        <v>2.7777777777777776E-2</v>
      </c>
      <c r="I8" s="6">
        <f t="shared" si="0"/>
        <v>2.7777777777777776E-2</v>
      </c>
      <c r="J8" s="6">
        <f t="shared" si="0"/>
        <v>2.7777777777777776E-2</v>
      </c>
      <c r="K8" s="6">
        <f t="shared" si="0"/>
        <v>2.7777777777777776E-2</v>
      </c>
      <c r="L8" s="6">
        <f t="shared" si="0"/>
        <v>2.7777777777777776E-2</v>
      </c>
      <c r="M8" s="6">
        <f t="shared" si="0"/>
        <v>2.7777777777777776E-2</v>
      </c>
      <c r="N8" s="6">
        <f t="shared" si="0"/>
        <v>2.7777777777777776E-2</v>
      </c>
      <c r="O8" s="6">
        <f t="shared" si="0"/>
        <v>2.7777777777777776E-2</v>
      </c>
      <c r="P8" s="6">
        <f t="shared" si="0"/>
        <v>2.7777777777777776E-2</v>
      </c>
      <c r="Q8" s="6">
        <f t="shared" si="0"/>
        <v>2.7777777777777776E-2</v>
      </c>
      <c r="R8" s="6">
        <f t="shared" si="0"/>
        <v>2.7777777777777776E-2</v>
      </c>
      <c r="S8" s="6">
        <f t="shared" si="0"/>
        <v>2.7777777777777776E-2</v>
      </c>
      <c r="T8" s="6">
        <f t="shared" si="0"/>
        <v>2.7777777777777776E-2</v>
      </c>
      <c r="U8" s="6">
        <f t="shared" si="0"/>
        <v>2.7777777777777776E-2</v>
      </c>
      <c r="V8" s="6">
        <f t="shared" si="0"/>
        <v>2.7777777777777776E-2</v>
      </c>
      <c r="W8" s="6">
        <f t="shared" si="0"/>
        <v>2.7777777777777776E-2</v>
      </c>
      <c r="X8" s="6">
        <f t="shared" si="0"/>
        <v>2.7777777777777776E-2</v>
      </c>
      <c r="Y8" s="6">
        <f t="shared" si="0"/>
        <v>2.7777777777777776E-2</v>
      </c>
    </row>
    <row r="9" spans="2:25" x14ac:dyDescent="0.3">
      <c r="B9" t="s">
        <v>66</v>
      </c>
      <c r="C9" s="6">
        <f t="shared" ref="C9:Y9" si="1">C4/36</f>
        <v>0.80555555555555558</v>
      </c>
      <c r="D9" s="6">
        <f t="shared" si="1"/>
        <v>0.80555555555555558</v>
      </c>
      <c r="E9" s="6">
        <f t="shared" si="1"/>
        <v>0.77777777777777779</v>
      </c>
      <c r="F9" s="6">
        <f t="shared" si="1"/>
        <v>0.75</v>
      </c>
      <c r="G9" s="6">
        <f t="shared" si="1"/>
        <v>0.69444444444444442</v>
      </c>
      <c r="H9" s="6">
        <f t="shared" si="1"/>
        <v>0.63888888888888884</v>
      </c>
      <c r="I9" s="6">
        <f t="shared" si="1"/>
        <v>0.63888888888888884</v>
      </c>
      <c r="J9" s="6">
        <f t="shared" si="1"/>
        <v>0.66666666666666663</v>
      </c>
      <c r="K9" s="6">
        <f t="shared" si="1"/>
        <v>0.61111111111111116</v>
      </c>
      <c r="L9" s="6">
        <f t="shared" si="1"/>
        <v>0.63888888888888884</v>
      </c>
      <c r="M9" s="6">
        <f t="shared" si="1"/>
        <v>0.61111111111111116</v>
      </c>
      <c r="N9" s="6">
        <f t="shared" si="1"/>
        <v>0.58333333333333337</v>
      </c>
      <c r="O9" s="6">
        <f t="shared" si="1"/>
        <v>0.63888888888888884</v>
      </c>
      <c r="P9" s="6">
        <f t="shared" si="1"/>
        <v>0.61111111111111116</v>
      </c>
      <c r="Q9" s="6">
        <f t="shared" si="1"/>
        <v>0.58333333333333337</v>
      </c>
      <c r="R9" s="6">
        <f t="shared" si="1"/>
        <v>0.61111111111111116</v>
      </c>
      <c r="S9" s="6">
        <f t="shared" si="1"/>
        <v>0.61111111111111116</v>
      </c>
      <c r="T9" s="6">
        <f t="shared" si="1"/>
        <v>0.61111111111111116</v>
      </c>
      <c r="U9" s="6">
        <f t="shared" si="1"/>
        <v>0.61111111111111116</v>
      </c>
      <c r="V9" s="6">
        <f t="shared" si="1"/>
        <v>0.58333333333333337</v>
      </c>
      <c r="W9" s="6">
        <f t="shared" si="1"/>
        <v>0.52777777777777779</v>
      </c>
      <c r="X9" s="6">
        <f t="shared" si="1"/>
        <v>0.58333333333333337</v>
      </c>
      <c r="Y9" s="6">
        <f t="shared" si="1"/>
        <v>0.58333333333333337</v>
      </c>
    </row>
    <row r="10" spans="2:25" x14ac:dyDescent="0.3">
      <c r="B10" t="s">
        <v>63</v>
      </c>
      <c r="C10" s="6">
        <f t="shared" ref="C10:Y10" si="2">C5/36</f>
        <v>5.5555555555555552E-2</v>
      </c>
      <c r="D10" s="6">
        <f t="shared" si="2"/>
        <v>5.5555555555555552E-2</v>
      </c>
      <c r="E10" s="6">
        <f t="shared" si="2"/>
        <v>0.1111111111111111</v>
      </c>
      <c r="F10" s="6">
        <f t="shared" si="2"/>
        <v>0.1111111111111111</v>
      </c>
      <c r="G10" s="6">
        <f t="shared" si="2"/>
        <v>0.1388888888888889</v>
      </c>
      <c r="H10" s="6">
        <f t="shared" si="2"/>
        <v>0.16666666666666666</v>
      </c>
      <c r="I10" s="6">
        <f t="shared" si="2"/>
        <v>0.1388888888888889</v>
      </c>
      <c r="J10" s="6">
        <f t="shared" si="2"/>
        <v>0.1388888888888889</v>
      </c>
      <c r="K10" s="6">
        <f t="shared" si="2"/>
        <v>0.1388888888888889</v>
      </c>
      <c r="L10" s="6">
        <f t="shared" si="2"/>
        <v>0.1388888888888889</v>
      </c>
      <c r="M10" s="6">
        <f t="shared" si="2"/>
        <v>0.1388888888888889</v>
      </c>
      <c r="N10" s="6">
        <f t="shared" si="2"/>
        <v>0.22222222222222221</v>
      </c>
      <c r="O10" s="6">
        <f t="shared" si="2"/>
        <v>0.16666666666666666</v>
      </c>
      <c r="P10" s="6">
        <f t="shared" si="2"/>
        <v>0.25</v>
      </c>
      <c r="Q10" s="6">
        <f t="shared" si="2"/>
        <v>0.22222222222222221</v>
      </c>
      <c r="R10" s="6">
        <f t="shared" si="2"/>
        <v>0.16666666666666666</v>
      </c>
      <c r="S10" s="6">
        <f t="shared" si="2"/>
        <v>0.22222222222222221</v>
      </c>
      <c r="T10" s="6">
        <f t="shared" si="2"/>
        <v>0.19444444444444445</v>
      </c>
      <c r="U10" s="6">
        <f t="shared" si="2"/>
        <v>0.22222222222222221</v>
      </c>
      <c r="V10" s="6">
        <f t="shared" si="2"/>
        <v>0.1388888888888889</v>
      </c>
      <c r="W10" s="6">
        <f t="shared" si="2"/>
        <v>0.22222222222222221</v>
      </c>
      <c r="X10" s="6">
        <f t="shared" si="2"/>
        <v>0.19444444444444445</v>
      </c>
      <c r="Y10" s="6">
        <f t="shared" si="2"/>
        <v>0.25</v>
      </c>
    </row>
    <row r="11" spans="2:25" x14ac:dyDescent="0.3">
      <c r="B11" t="s">
        <v>64</v>
      </c>
      <c r="C11" s="6">
        <f t="shared" ref="C11:Y11" si="3">C6/36</f>
        <v>0</v>
      </c>
      <c r="D11" s="6">
        <f t="shared" si="3"/>
        <v>0</v>
      </c>
      <c r="E11" s="6">
        <f t="shared" si="3"/>
        <v>2.7777777777777776E-2</v>
      </c>
      <c r="F11" s="6">
        <f t="shared" si="3"/>
        <v>2.7777777777777776E-2</v>
      </c>
      <c r="G11" s="6">
        <f t="shared" si="3"/>
        <v>2.7777777777777776E-2</v>
      </c>
      <c r="H11" s="6">
        <f t="shared" si="3"/>
        <v>2.7777777777777776E-2</v>
      </c>
      <c r="I11" s="6">
        <f t="shared" si="3"/>
        <v>2.7777777777777776E-2</v>
      </c>
      <c r="J11" s="6">
        <f t="shared" si="3"/>
        <v>2.7777777777777776E-2</v>
      </c>
      <c r="K11" s="6">
        <f t="shared" si="3"/>
        <v>2.7777777777777776E-2</v>
      </c>
      <c r="L11" s="6">
        <f t="shared" si="3"/>
        <v>2.7777777777777776E-2</v>
      </c>
      <c r="M11" s="6">
        <f t="shared" si="3"/>
        <v>5.5555555555555552E-2</v>
      </c>
      <c r="N11" s="6">
        <f t="shared" si="3"/>
        <v>2.7777777777777776E-2</v>
      </c>
      <c r="O11" s="6">
        <f t="shared" si="3"/>
        <v>5.5555555555555552E-2</v>
      </c>
      <c r="P11" s="6">
        <f t="shared" si="3"/>
        <v>8.3333333333333329E-2</v>
      </c>
      <c r="Q11" s="6">
        <f t="shared" si="3"/>
        <v>2.7777777777777776E-2</v>
      </c>
      <c r="R11" s="6">
        <f t="shared" si="3"/>
        <v>2.7777777777777776E-2</v>
      </c>
      <c r="S11" s="6">
        <f t="shared" si="3"/>
        <v>2.7777777777777776E-2</v>
      </c>
      <c r="T11" s="6">
        <f t="shared" si="3"/>
        <v>2.7777777777777776E-2</v>
      </c>
      <c r="U11" s="6">
        <f t="shared" si="3"/>
        <v>5.5555555555555552E-2</v>
      </c>
      <c r="V11" s="6">
        <f t="shared" si="3"/>
        <v>2.7777777777777776E-2</v>
      </c>
      <c r="W11" s="6">
        <f t="shared" si="3"/>
        <v>2.7777777777777776E-2</v>
      </c>
      <c r="X11" s="6">
        <f t="shared" si="3"/>
        <v>5.5555555555555552E-2</v>
      </c>
      <c r="Y11" s="6">
        <f t="shared" si="3"/>
        <v>2.7777777777777776E-2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9525-AF0C-426A-BE70-55C3E21EFB80}">
  <dimension ref="B3:B22"/>
  <sheetViews>
    <sheetView tabSelected="1" workbookViewId="0">
      <selection activeCell="I16" sqref="I16"/>
    </sheetView>
  </sheetViews>
  <sheetFormatPr defaultRowHeight="13.2" x14ac:dyDescent="0.25"/>
  <cols>
    <col min="1" max="16384" width="8.88671875" style="7"/>
  </cols>
  <sheetData>
    <row r="3" spans="2:2" x14ac:dyDescent="0.25">
      <c r="B3" s="7" t="s">
        <v>67</v>
      </c>
    </row>
    <row r="4" spans="2:2" x14ac:dyDescent="0.25">
      <c r="B4" s="7" t="s">
        <v>68</v>
      </c>
    </row>
    <row r="6" spans="2:2" x14ac:dyDescent="0.25">
      <c r="B6" s="7" t="s">
        <v>69</v>
      </c>
    </row>
    <row r="7" spans="2:2" x14ac:dyDescent="0.25">
      <c r="B7" s="7" t="s">
        <v>70</v>
      </c>
    </row>
    <row r="9" spans="2:2" x14ac:dyDescent="0.25">
      <c r="B9" s="7" t="s">
        <v>71</v>
      </c>
    </row>
    <row r="10" spans="2:2" x14ac:dyDescent="0.25">
      <c r="B10" s="7" t="s">
        <v>72</v>
      </c>
    </row>
    <row r="11" spans="2:2" x14ac:dyDescent="0.25">
      <c r="B11" s="7" t="s">
        <v>73</v>
      </c>
    </row>
    <row r="13" spans="2:2" x14ac:dyDescent="0.25">
      <c r="B13" s="7" t="s">
        <v>74</v>
      </c>
    </row>
    <row r="14" spans="2:2" x14ac:dyDescent="0.25">
      <c r="B14" s="8" t="s">
        <v>79</v>
      </c>
    </row>
    <row r="15" spans="2:2" x14ac:dyDescent="0.25">
      <c r="B15" s="8" t="s">
        <v>80</v>
      </c>
    </row>
    <row r="17" spans="2:2" x14ac:dyDescent="0.25">
      <c r="B17" s="7" t="s">
        <v>75</v>
      </c>
    </row>
    <row r="19" spans="2:2" x14ac:dyDescent="0.25">
      <c r="B19" s="7" t="s">
        <v>76</v>
      </c>
    </row>
    <row r="21" spans="2:2" x14ac:dyDescent="0.25">
      <c r="B21" s="7" t="s">
        <v>77</v>
      </c>
    </row>
    <row r="22" spans="2:2" x14ac:dyDescent="0.25">
      <c r="B22" s="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final_bystate</vt:lpstr>
      <vt:lpstr>statistics</vt:lpstr>
      <vt:lpstr>Read-Me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cp:lastPrinted>2016-10-18T10:04:46Z</cp:lastPrinted>
  <dcterms:created xsi:type="dcterms:W3CDTF">2015-09-04T04:43:30Z</dcterms:created>
  <dcterms:modified xsi:type="dcterms:W3CDTF">2022-02-04T04:20:56Z</dcterms:modified>
</cp:coreProperties>
</file>