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<sst xmlns="http://schemas.openxmlformats.org/spreadsheetml/2006/main" count="50" uniqueCount="39">
  <si>
    <t>Costo</t>
  </si>
  <si>
    <t>Categoría</t>
  </si>
  <si>
    <t>Justificación</t>
  </si>
  <si>
    <t>Observaciones</t>
  </si>
  <si>
    <t>Valor USD</t>
  </si>
  <si>
    <t>Valor COP</t>
  </si>
  <si>
    <t>Temporalidad</t>
  </si>
  <si>
    <t>Por mes COP</t>
  </si>
  <si>
    <t>Por semestre COP</t>
  </si>
  <si>
    <t>Servidores</t>
  </si>
  <si>
    <t>Recurso físico</t>
  </si>
  <si>
    <t>Almacenamiento de datos</t>
  </si>
  <si>
    <t>3 veces al semestre se necesitan el doble</t>
  </si>
  <si>
    <t>Mes</t>
  </si>
  <si>
    <t>Integración ChatGPT</t>
  </si>
  <si>
    <t>Recurso tecnológico</t>
  </si>
  <si>
    <t>Función de Chatbot</t>
  </si>
  <si>
    <t>Equipo profesional</t>
  </si>
  <si>
    <t>Recurso humano</t>
  </si>
  <si>
    <t>Mantenimiento de servidor y página y análisis de datos</t>
  </si>
  <si>
    <t>3 analistas de datos y una persona en mantenimiento</t>
  </si>
  <si>
    <t>Monitorías</t>
  </si>
  <si>
    <t>Estudiantes encargados de brindar soporte en mantenimiento</t>
  </si>
  <si>
    <t>3 estudiantes por semestre</t>
  </si>
  <si>
    <t>Practicantes (opcional)</t>
  </si>
  <si>
    <t>2 practicantes por semestre, 1 SMMLV por persona</t>
  </si>
  <si>
    <t>Diseño</t>
  </si>
  <si>
    <t xml:space="preserve">Diseño de la página web </t>
  </si>
  <si>
    <t>Proyecto realizado por los estudiantes</t>
  </si>
  <si>
    <t>Dominio web</t>
  </si>
  <si>
    <t xml:space="preserve">dominio de la página web </t>
  </si>
  <si>
    <t>Pagado por la universidad (Omega)</t>
  </si>
  <si>
    <t>Integración API</t>
  </si>
  <si>
    <t>Programación de API</t>
  </si>
  <si>
    <t>Total</t>
  </si>
  <si>
    <t>Referencias</t>
  </si>
  <si>
    <r>
      <rPr/>
      <t xml:space="preserve">OpenAI. (S,f.). Pricing, </t>
    </r>
    <r>
      <rPr>
        <color rgb="FF1155CC"/>
        <u/>
      </rPr>
      <t>https://platform.openai.com/docs/pricing</t>
    </r>
  </si>
  <si>
    <t>Super Intendencia Financiera de Colombia. (27 de abril, 2025.). Tasa de cambio del peso colombiano. https://suameca.banrep.gov.co/estadisticas- economicas/#/informacionSerie/1/Tasa%20de%20cambio%20del%20peso%20colombiano/Tasa%20de%20cambio%20Representativa%20del%20Mercado%20%28TCRM%29</t>
  </si>
  <si>
    <t>Solis, Y. (1 de abril, 2025). Salario mínimo 2025: ¿En cuánto queda con los descuentos de salud y pensión?. https://www.colombia.com/actualidad/economia/asi-queda-el-salario-minimo-del-2025-con-el-descuento-de-salud-y-pension-499284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</si>
</sst>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164" xfId="0" applyAlignment="1" applyBorder="1" applyFont="1" applyNumberFormat="1">
      <alignment readingOrder="0" shrinkToFit="0" vertical="center" wrapText="1"/>
    </xf>
    <xf borderId="4" fillId="2" fontId="1" numFmtId="0" xfId="0" applyAlignment="1" applyBorder="1" applyFill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" displayName="Tabla_1" name="Tabla_1" id="1">
  <tableColumns count="9">
    <tableColumn name="Costo" id="1"/>
    <tableColumn name="Categoría" id="2"/>
    <tableColumn name="Justificación" id="3"/>
    <tableColumn name="Observaciones" id="4"/>
    <tableColumn name="Valor USD" id="5"/>
    <tableColumn name="Valor COP" id="6"/>
    <tableColumn name="Temporalidad" id="7"/>
    <tableColumn name="Por mes COP" id="8"/>
    <tableColumn name="Por semestre COP" id="9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tform.openai.com/docs/pricing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2.75"/>
    <col customWidth="1" min="3" max="3" width="15.0"/>
    <col customWidth="1" min="4" max="4" width="16.5"/>
    <col customWidth="1" min="5" max="5" width="16.13"/>
    <col customWidth="1" min="6" max="6" width="16.25"/>
    <col customWidth="1" min="7" max="7" width="15.63"/>
    <col customWidth="1" min="8" max="8" width="18.63"/>
    <col customWidth="1" min="9" max="9" width="22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5" t="s">
        <v>10</v>
      </c>
      <c r="C2" s="5" t="s">
        <v>11</v>
      </c>
      <c r="D2" s="5" t="s">
        <v>12</v>
      </c>
      <c r="E2" s="6">
        <v>20.0</v>
      </c>
      <c r="F2" s="6">
        <f t="shared" ref="F2:F4" si="1">E2*4239.62</f>
        <v>84792.4</v>
      </c>
      <c r="G2" s="5" t="s">
        <v>13</v>
      </c>
      <c r="H2" s="6">
        <f t="shared" ref="H2:H6" si="2">F2</f>
        <v>84792.4</v>
      </c>
      <c r="I2" s="6">
        <f>(H2*6)+3*16</f>
        <v>508802.4</v>
      </c>
    </row>
    <row r="3">
      <c r="A3" s="5" t="s">
        <v>14</v>
      </c>
      <c r="B3" s="5" t="s">
        <v>15</v>
      </c>
      <c r="C3" s="5" t="s">
        <v>16</v>
      </c>
      <c r="D3" s="5"/>
      <c r="E3" s="6">
        <v>10.0</v>
      </c>
      <c r="F3" s="6">
        <f t="shared" si="1"/>
        <v>42396.2</v>
      </c>
      <c r="G3" s="5" t="s">
        <v>13</v>
      </c>
      <c r="H3" s="6">
        <f t="shared" si="2"/>
        <v>42396.2</v>
      </c>
      <c r="I3" s="6">
        <f t="shared" ref="I3:I4" si="3">H3*6</f>
        <v>254377.2</v>
      </c>
    </row>
    <row r="4">
      <c r="A4" s="5" t="s">
        <v>17</v>
      </c>
      <c r="B4" s="5" t="s">
        <v>18</v>
      </c>
      <c r="C4" s="5" t="s">
        <v>19</v>
      </c>
      <c r="D4" s="5" t="s">
        <v>20</v>
      </c>
      <c r="E4" s="6">
        <f>335.76*4</f>
        <v>1343.04</v>
      </c>
      <c r="F4" s="6">
        <f t="shared" si="1"/>
        <v>5693979.245</v>
      </c>
      <c r="G4" s="5" t="s">
        <v>13</v>
      </c>
      <c r="H4" s="6">
        <f t="shared" si="2"/>
        <v>5693979.245</v>
      </c>
      <c r="I4" s="6">
        <f t="shared" si="3"/>
        <v>34163875.47</v>
      </c>
    </row>
    <row r="5">
      <c r="A5" s="5" t="s">
        <v>21</v>
      </c>
      <c r="B5" s="5" t="s">
        <v>18</v>
      </c>
      <c r="C5" s="5" t="s">
        <v>22</v>
      </c>
      <c r="D5" s="5" t="s">
        <v>23</v>
      </c>
      <c r="E5" s="6">
        <f>F5/4239.62</f>
        <v>176.9026469</v>
      </c>
      <c r="F5" s="6">
        <f>250000*3</f>
        <v>750000</v>
      </c>
      <c r="G5" s="5" t="s">
        <v>13</v>
      </c>
      <c r="H5" s="6">
        <f t="shared" si="2"/>
        <v>750000</v>
      </c>
      <c r="I5" s="6">
        <f>H5*4</f>
        <v>3000000</v>
      </c>
    </row>
    <row r="6">
      <c r="A6" s="5" t="s">
        <v>24</v>
      </c>
      <c r="B6" s="5" t="s">
        <v>18</v>
      </c>
      <c r="C6" s="5" t="s">
        <v>19</v>
      </c>
      <c r="D6" s="5" t="s">
        <v>25</v>
      </c>
      <c r="E6" s="6">
        <f>335.76*2</f>
        <v>671.52</v>
      </c>
      <c r="F6" s="6">
        <f>E6*4239.62</f>
        <v>2846989.622</v>
      </c>
      <c r="G6" s="5" t="s">
        <v>13</v>
      </c>
      <c r="H6" s="6">
        <f t="shared" si="2"/>
        <v>2846989.622</v>
      </c>
      <c r="I6" s="6">
        <f>H6*6</f>
        <v>17081937.73</v>
      </c>
    </row>
    <row r="7">
      <c r="A7" s="5" t="s">
        <v>26</v>
      </c>
      <c r="B7" s="5" t="s">
        <v>18</v>
      </c>
      <c r="C7" s="5" t="s">
        <v>27</v>
      </c>
      <c r="D7" s="5" t="s">
        <v>28</v>
      </c>
      <c r="E7" s="6">
        <v>0.0</v>
      </c>
      <c r="F7" s="6">
        <v>0.0</v>
      </c>
      <c r="G7" s="5"/>
      <c r="H7" s="6">
        <v>0.0</v>
      </c>
      <c r="I7" s="6">
        <v>0.0</v>
      </c>
    </row>
    <row r="8">
      <c r="A8" s="5" t="s">
        <v>29</v>
      </c>
      <c r="B8" s="5" t="s">
        <v>15</v>
      </c>
      <c r="C8" s="5" t="s">
        <v>30</v>
      </c>
      <c r="D8" s="5" t="s">
        <v>31</v>
      </c>
      <c r="E8" s="6">
        <v>0.0</v>
      </c>
      <c r="F8" s="6">
        <v>0.0</v>
      </c>
      <c r="G8" s="5"/>
      <c r="H8" s="6">
        <v>0.0</v>
      </c>
      <c r="I8" s="6">
        <v>0.0</v>
      </c>
    </row>
    <row r="9">
      <c r="A9" s="5" t="s">
        <v>32</v>
      </c>
      <c r="B9" s="5" t="s">
        <v>18</v>
      </c>
      <c r="C9" s="5" t="s">
        <v>33</v>
      </c>
      <c r="D9" s="5" t="s">
        <v>28</v>
      </c>
      <c r="E9" s="6">
        <v>0.0</v>
      </c>
      <c r="F9" s="6">
        <v>0.0</v>
      </c>
      <c r="G9" s="5"/>
      <c r="H9" s="6">
        <v>0.0</v>
      </c>
      <c r="I9" s="6">
        <v>0.0</v>
      </c>
    </row>
    <row r="10">
      <c r="A10" s="7"/>
      <c r="B10" s="8"/>
      <c r="C10" s="8"/>
      <c r="D10" s="8"/>
      <c r="E10" s="9"/>
      <c r="F10" s="9"/>
      <c r="G10" s="10" t="s">
        <v>34</v>
      </c>
      <c r="H10" s="6">
        <f t="shared" ref="H10:I10" si="4">SUM(H2:H9)</f>
        <v>9418157.467</v>
      </c>
      <c r="I10" s="6">
        <f t="shared" si="4"/>
        <v>55008992.8</v>
      </c>
    </row>
    <row r="11">
      <c r="A11" s="11"/>
      <c r="B11" s="11"/>
      <c r="C11" s="11"/>
      <c r="D11" s="11"/>
      <c r="E11" s="12"/>
      <c r="F11" s="12"/>
      <c r="G11" s="11"/>
      <c r="H11" s="12"/>
      <c r="I11" s="12"/>
    </row>
    <row r="12">
      <c r="A12" s="13" t="s">
        <v>35</v>
      </c>
      <c r="B12" s="11"/>
      <c r="C12" s="11"/>
      <c r="D12" s="11"/>
      <c r="E12" s="12"/>
      <c r="F12" s="12"/>
      <c r="G12" s="11"/>
      <c r="H12" s="12"/>
      <c r="I12" s="12"/>
    </row>
    <row r="13">
      <c r="A13" s="14" t="s">
        <v>36</v>
      </c>
      <c r="D13" s="11"/>
      <c r="E13" s="12"/>
      <c r="F13" s="12"/>
      <c r="G13" s="11"/>
      <c r="H13" s="12"/>
      <c r="I13" s="12"/>
    </row>
    <row r="14">
      <c r="A14" s="11" t="s">
        <v>37</v>
      </c>
    </row>
    <row r="15">
      <c r="A15" s="11" t="s">
        <v>38</v>
      </c>
    </row>
    <row r="16">
      <c r="A16" s="11"/>
      <c r="B16" s="11"/>
      <c r="C16" s="11"/>
      <c r="D16" s="11"/>
      <c r="E16" s="12"/>
      <c r="F16" s="12"/>
      <c r="G16" s="11"/>
      <c r="H16" s="12"/>
      <c r="I16" s="12"/>
    </row>
    <row r="17">
      <c r="A17" s="11"/>
      <c r="B17" s="11"/>
      <c r="C17" s="11"/>
      <c r="D17" s="11"/>
      <c r="E17" s="12"/>
      <c r="F17" s="12"/>
      <c r="G17" s="11"/>
      <c r="H17" s="12"/>
      <c r="I17" s="12"/>
    </row>
    <row r="18">
      <c r="A18" s="11"/>
      <c r="B18" s="11"/>
      <c r="C18" s="11"/>
      <c r="D18" s="11"/>
      <c r="E18" s="12"/>
      <c r="F18" s="12"/>
      <c r="G18" s="11"/>
      <c r="H18" s="12"/>
      <c r="I18" s="12"/>
    </row>
    <row r="19">
      <c r="A19" s="11"/>
      <c r="B19" s="11"/>
      <c r="C19" s="11"/>
      <c r="D19" s="11"/>
      <c r="E19" s="12"/>
      <c r="F19" s="12"/>
      <c r="G19" s="11"/>
      <c r="H19" s="12"/>
      <c r="I19" s="12"/>
    </row>
    <row r="20">
      <c r="A20" s="11"/>
      <c r="B20" s="11"/>
      <c r="C20" s="11"/>
      <c r="D20" s="11"/>
      <c r="E20" s="12"/>
      <c r="F20" s="12"/>
      <c r="G20" s="11"/>
      <c r="H20" s="12"/>
      <c r="I20" s="12"/>
    </row>
    <row r="21">
      <c r="A21" s="11"/>
      <c r="B21" s="11"/>
      <c r="C21" s="11"/>
      <c r="D21" s="11"/>
      <c r="E21" s="12"/>
      <c r="F21" s="12"/>
      <c r="G21" s="11"/>
      <c r="H21" s="12"/>
      <c r="I21" s="12"/>
    </row>
    <row r="22">
      <c r="A22" s="11"/>
      <c r="B22" s="11"/>
      <c r="C22" s="11"/>
      <c r="D22" s="11"/>
      <c r="E22" s="12"/>
      <c r="F22" s="12"/>
      <c r="G22" s="11"/>
      <c r="H22" s="12"/>
      <c r="I22" s="12"/>
    </row>
    <row r="23">
      <c r="A23" s="11"/>
      <c r="B23" s="11"/>
      <c r="C23" s="11"/>
      <c r="D23" s="11"/>
      <c r="E23" s="12"/>
      <c r="F23" s="12"/>
      <c r="G23" s="11"/>
      <c r="H23" s="12"/>
      <c r="I23" s="12"/>
    </row>
    <row r="24">
      <c r="A24" s="11"/>
      <c r="B24" s="11"/>
      <c r="C24" s="11"/>
      <c r="D24" s="11"/>
      <c r="E24" s="12"/>
      <c r="F24" s="12"/>
      <c r="G24" s="11"/>
      <c r="H24" s="12"/>
      <c r="I24" s="12"/>
    </row>
    <row r="25">
      <c r="A25" s="11"/>
      <c r="B25" s="11"/>
      <c r="C25" s="11"/>
      <c r="D25" s="11"/>
      <c r="E25" s="12"/>
      <c r="F25" s="12"/>
      <c r="G25" s="11"/>
      <c r="H25" s="12"/>
      <c r="I25" s="12"/>
    </row>
    <row r="26">
      <c r="A26" s="11"/>
      <c r="B26" s="11"/>
      <c r="C26" s="11"/>
      <c r="D26" s="11"/>
      <c r="E26" s="12"/>
      <c r="F26" s="12"/>
      <c r="G26" s="11"/>
      <c r="H26" s="12"/>
      <c r="I26" s="12"/>
    </row>
    <row r="27">
      <c r="A27" s="11"/>
      <c r="B27" s="11"/>
      <c r="C27" s="11"/>
      <c r="D27" s="11"/>
      <c r="E27" s="12"/>
      <c r="F27" s="12"/>
      <c r="G27" s="11"/>
      <c r="H27" s="12"/>
      <c r="I27" s="12"/>
    </row>
    <row r="28">
      <c r="A28" s="11"/>
      <c r="B28" s="11"/>
      <c r="C28" s="11"/>
      <c r="D28" s="11"/>
      <c r="E28" s="12"/>
      <c r="F28" s="12"/>
      <c r="G28" s="11"/>
      <c r="H28" s="12"/>
      <c r="I28" s="12"/>
    </row>
    <row r="29">
      <c r="A29" s="11"/>
      <c r="B29" s="11"/>
      <c r="C29" s="11"/>
      <c r="D29" s="11"/>
      <c r="E29" s="11"/>
      <c r="F29" s="11"/>
      <c r="G29" s="11"/>
      <c r="H29" s="11"/>
      <c r="I29" s="11"/>
    </row>
  </sheetData>
  <mergeCells count="3">
    <mergeCell ref="A13:C13"/>
    <mergeCell ref="A14:I14"/>
    <mergeCell ref="A15:I15"/>
  </mergeCells>
  <dataValidations>
    <dataValidation type="custom" allowBlank="1" showDropDown="1" sqref="E2:F10 H2:I10">
      <formula1>AND(ISNUMBER(E2),(NOT(OR(NOT(ISERROR(DATEVALUE(E2))), AND(ISNUMBER(E2), LEFT(CELL("format", E2))="D")))))</formula1>
    </dataValidation>
  </dataValidations>
  <hyperlinks>
    <hyperlink r:id="rId1" ref="A13"/>
  </hyperlinks>
  <drawing r:id="rId2"/>
  <tableParts count="1">
    <tablePart r:id="rId4"/>
  </tableParts>
</worksheet>
</file>