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0640" windowHeight="11760" activeTab="1"/>
  </bookViews>
  <sheets>
    <sheet name="Data" sheetId="2" r:id="rId1"/>
    <sheet name="Scorecard" sheetId="3" r:id="rId2"/>
  </sheets>
  <definedNames>
    <definedName name="_xlnm._FilterDatabase" localSheetId="0" hidden="1">Data!$A$2:$H$18</definedName>
    <definedName name="_xlnm._FilterDatabase" localSheetId="1" hidden="1">Scorecard!$D$2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7" i="3"/>
  <c r="F6" i="3"/>
  <c r="F11" i="3"/>
  <c r="E7" i="3"/>
  <c r="E6" i="3"/>
  <c r="E11" i="3"/>
  <c r="E10" i="3"/>
  <c r="E12" i="3" l="1"/>
  <c r="G10" i="3"/>
  <c r="G11" i="3"/>
  <c r="G6" i="3"/>
  <c r="E8" i="3"/>
  <c r="G7" i="3"/>
  <c r="F8" i="3"/>
  <c r="F12" i="3"/>
  <c r="G8" i="3" l="1"/>
  <c r="G12" i="3"/>
</calcChain>
</file>

<file path=xl/sharedStrings.xml><?xml version="1.0" encoding="utf-8"?>
<sst xmlns="http://schemas.openxmlformats.org/spreadsheetml/2006/main" count="69" uniqueCount="27">
  <si>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</si>
  <si>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</si>
  <si>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</si>
  <si>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</si>
  <si>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</si>
  <si>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</si>
  <si>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</si>
  <si>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</si>
  <si>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</si>
  <si>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Revenue/Win</t>
  </si>
  <si>
    <t>Pipeline/Lead</t>
  </si>
  <si>
    <t>Region</t>
  </si>
  <si>
    <t>East</t>
  </si>
  <si>
    <t>West</t>
  </si>
  <si>
    <t>North</t>
  </si>
  <si>
    <t>South</t>
  </si>
  <si>
    <t>Performance Scorecard</t>
  </si>
  <si>
    <t>Sales (Lag Indicators)</t>
  </si>
  <si>
    <t>Marketing(Lead Indicators)</t>
  </si>
  <si>
    <t>Current Qtr.</t>
  </si>
  <si>
    <t>Previous Qtr</t>
  </si>
  <si>
    <t>Revenue_Win</t>
  </si>
  <si>
    <t>Pipeline_Lead</t>
  </si>
  <si>
    <t>*</t>
  </si>
  <si>
    <t xml:space="preserve">Note : You can check the performance of 2021_Q4 and Q3 by Clicking Region Tab </t>
  </si>
  <si>
    <t>2021 Q4 &amp; Q3 Difference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</si>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</sst>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[$$-409]#,##0.00"/>
    <numFmt numFmtId="168" formatCode="0.0%"/>
  </numFmts>
  <fonts count="14">
    <font>
      <sz val="11"/>
      <color theme="1"/>
      <name val="Open Sans"/>
      <family val="2"/>
    </font>
    <font>
      <sz val="8"/>
      <name val="Open Sans"/>
      <family val="2"/>
    </font>
    <font>
      <sz val="10"/>
      <color theme="1"/>
      <name val="Open Sans"/>
      <family val="2"/>
    </font>
    <font>
      <sz val="9"/>
      <color theme="1"/>
      <name val="Open Sans"/>
    </font>
    <font>
      <b/>
      <sz val="12"/>
      <color theme="1"/>
      <name val="Open Sans"/>
    </font>
    <font>
      <sz val="11"/>
      <color theme="1"/>
      <name val="Open Sans"/>
      <family val="2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Open Sans"/>
    </font>
    <font>
      <sz val="11"/>
      <color theme="1"/>
      <name val="Open Sans"/>
    </font>
    <font>
      <b/>
      <sz val="11"/>
      <color theme="1"/>
      <name val="Open Sans"/>
    </font>
    <font>
      <b/>
      <sz val="11"/>
      <color rgb="FF9C6500"/>
      <name val="Calibri"/>
      <family val="2"/>
      <scheme val="minor"/>
    </font>
    <font>
      <b/>
      <i/>
      <sz val="11"/>
      <color theme="1"/>
      <name val="Open Sans"/>
    </font>
    <font>
      <b/>
      <i/>
      <u/>
      <sz val="11"/>
      <color theme="1" tint="0.14999847407452621"/>
      <name val="Open Sans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00FFCC"/>
        <bgColor indexed="64"/>
      </patternFill>
    </fill>
    <fill>
      <patternFill patternType="solid">
        <fgColor rgb="FFD5FFF1"/>
        <bgColor indexed="64"/>
      </patternFill>
    </fill>
    <fill>
      <patternFill patternType="solid">
        <fgColor rgb="FFC1F8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0" applyNumberFormat="1" applyAlignment="1">
      <alignment horizontal="center" vertical="center"/>
    </xf>
    <xf numFmtId="0" fontId="9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vertical="center"/>
    </xf>
    <xf numFmtId="166" fontId="0" fillId="0" borderId="11" xfId="0" applyNumberFormat="1" applyBorder="1" applyAlignment="1">
      <alignment horizontal="center" vertical="center"/>
    </xf>
    <xf numFmtId="168" fontId="0" fillId="0" borderId="12" xfId="1" applyNumberFormat="1" applyFont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168" fontId="0" fillId="0" borderId="9" xfId="1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left" vertical="center" indent="1"/>
    </xf>
    <xf numFmtId="0" fontId="9" fillId="11" borderId="7" xfId="0" applyFont="1" applyFill="1" applyBorder="1" applyAlignment="1">
      <alignment horizontal="left" vertical="center" indent="1"/>
    </xf>
    <xf numFmtId="0" fontId="4" fillId="10" borderId="8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left" wrapText="1"/>
    </xf>
    <xf numFmtId="0" fontId="0" fillId="6" borderId="17" xfId="0" applyFill="1" applyBorder="1" applyAlignment="1">
      <alignment horizontal="left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2" fillId="9" borderId="0" xfId="0" applyFont="1" applyFill="1" applyAlignment="1">
      <alignment horizontal="left" vertical="center" wrapText="1"/>
    </xf>
    <xf numFmtId="0" fontId="8" fillId="11" borderId="1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8" borderId="1" xfId="3" applyFont="1" applyBorder="1" applyAlignment="1">
      <alignment horizontal="center" vertical="center"/>
    </xf>
    <xf numFmtId="0" fontId="6" fillId="6" borderId="1" xfId="2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</cellXfs>
  <cellStyles count="4">
    <cellStyle name="Heading 4" xfId="2" builtinId="19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F8FF"/>
      <color rgb="FFD5FFF1"/>
      <color rgb="FFC5FFEC"/>
      <color rgb="FF66FFCC"/>
      <color rgb="FF99FFCC"/>
      <color rgb="FF00CC66"/>
      <color rgb="FF00FFCC"/>
      <color rgb="FF00CC00"/>
      <color rgb="FFFFFF66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30" zoomScaleNormal="130" workbookViewId="0">
      <selection activeCell="K10" sqref="K10"/>
    </sheetView>
  </sheetViews>
  <sheetFormatPr defaultRowHeight="14.25"/>
  <cols>
    <col min="1" max="1" width="6.875" style="1" bestFit="1" customWidth="1"/>
    <col min="2" max="2" width="5.875" style="1" bestFit="1" customWidth="1"/>
    <col min="3" max="3" width="7.375" style="1" bestFit="1" customWidth="1"/>
    <col min="4" max="4" width="5.25" style="1" bestFit="1" customWidth="1"/>
    <col min="5" max="5" width="10.375" style="1" bestFit="1" customWidth="1"/>
    <col min="6" max="6" width="8.625" style="1" bestFit="1" customWidth="1"/>
    <col min="7" max="7" width="5.25" style="1" bestFit="1" customWidth="1"/>
    <col min="8" max="8" width="10.625" style="1" bestFit="1" customWidth="1"/>
    <col min="9" max="10" width="9" style="1"/>
    <col min="11" max="11" width="11.875" style="1" bestFit="1" customWidth="1"/>
    <col min="12" max="16384" width="9" style="1"/>
  </cols>
  <sheetData>
    <row r="1" spans="1:11" ht="30" customHeight="1" thickBot="1">
      <c r="A1" s="39" t="s">
        <v>16</v>
      </c>
      <c r="B1" s="40"/>
      <c r="C1" s="36" t="s">
        <v>17</v>
      </c>
      <c r="D1" s="36"/>
      <c r="E1" s="36"/>
      <c r="F1" s="37" t="s">
        <v>18</v>
      </c>
      <c r="G1" s="37"/>
      <c r="H1" s="38"/>
    </row>
    <row r="2" spans="1:11" ht="15" thickBot="1">
      <c r="A2" s="3" t="s">
        <v>0</v>
      </c>
      <c r="B2" s="4" t="s">
        <v>11</v>
      </c>
      <c r="C2" s="5" t="s">
        <v>8</v>
      </c>
      <c r="D2" s="5" t="s">
        <v>7</v>
      </c>
      <c r="E2" s="5" t="s">
        <v>9</v>
      </c>
      <c r="F2" s="6" t="s">
        <v>5</v>
      </c>
      <c r="G2" s="6" t="s">
        <v>6</v>
      </c>
      <c r="H2" s="7" t="s">
        <v>10</v>
      </c>
    </row>
    <row r="3" spans="1:11" ht="15" thickTop="1">
      <c r="A3" s="8" t="s">
        <v>1</v>
      </c>
      <c r="B3" s="9" t="s">
        <v>12</v>
      </c>
      <c r="C3" s="10">
        <v>37994.32</v>
      </c>
      <c r="D3" s="10">
        <v>119</v>
      </c>
      <c r="E3" s="11">
        <v>319.27999999999997</v>
      </c>
      <c r="F3" s="10">
        <v>292264</v>
      </c>
      <c r="G3" s="9">
        <v>999</v>
      </c>
      <c r="H3" s="12">
        <v>292.55655655655653</v>
      </c>
      <c r="K3" s="2"/>
    </row>
    <row r="4" spans="1:11">
      <c r="A4" s="13" t="s">
        <v>2</v>
      </c>
      <c r="B4" s="14" t="s">
        <v>12</v>
      </c>
      <c r="C4" s="15">
        <v>57199.92</v>
      </c>
      <c r="D4" s="15">
        <v>173.09</v>
      </c>
      <c r="E4" s="16">
        <v>330.46345831648273</v>
      </c>
      <c r="F4" s="15">
        <v>476666</v>
      </c>
      <c r="G4" s="14">
        <v>911</v>
      </c>
      <c r="H4" s="17">
        <v>523.23380900109771</v>
      </c>
    </row>
    <row r="5" spans="1:11">
      <c r="A5" s="13" t="s">
        <v>3</v>
      </c>
      <c r="B5" s="14" t="s">
        <v>12</v>
      </c>
      <c r="C5" s="15">
        <v>46508.84</v>
      </c>
      <c r="D5" s="15">
        <v>75.599999999999994</v>
      </c>
      <c r="E5" s="16">
        <v>615.19629629629628</v>
      </c>
      <c r="F5" s="15">
        <v>332206</v>
      </c>
      <c r="G5" s="14">
        <v>630</v>
      </c>
      <c r="H5" s="17">
        <v>527.31111111111113</v>
      </c>
    </row>
    <row r="6" spans="1:11">
      <c r="A6" s="13" t="s">
        <v>4</v>
      </c>
      <c r="B6" s="14" t="s">
        <v>12</v>
      </c>
      <c r="C6" s="15">
        <v>52743.040000000001</v>
      </c>
      <c r="D6" s="15">
        <v>142.72</v>
      </c>
      <c r="E6" s="16">
        <v>369.55605381165918</v>
      </c>
      <c r="F6" s="15">
        <v>329644</v>
      </c>
      <c r="G6" s="14">
        <v>892</v>
      </c>
      <c r="H6" s="17">
        <v>369.55605381165918</v>
      </c>
      <c r="K6" s="24"/>
    </row>
    <row r="7" spans="1:11">
      <c r="A7" s="13" t="s">
        <v>1</v>
      </c>
      <c r="B7" s="14" t="s">
        <v>13</v>
      </c>
      <c r="C7" s="15">
        <v>41454.01</v>
      </c>
      <c r="D7" s="15">
        <v>67</v>
      </c>
      <c r="E7" s="16">
        <v>618.71656716417908</v>
      </c>
      <c r="F7" s="15">
        <v>218179</v>
      </c>
      <c r="G7" s="14">
        <v>618</v>
      </c>
      <c r="H7" s="17">
        <v>353.04045307443369</v>
      </c>
    </row>
    <row r="8" spans="1:11">
      <c r="A8" s="13" t="s">
        <v>2</v>
      </c>
      <c r="B8" s="14" t="s">
        <v>13</v>
      </c>
      <c r="C8" s="15">
        <v>32346.240000000002</v>
      </c>
      <c r="D8" s="15">
        <v>90</v>
      </c>
      <c r="E8" s="16">
        <v>359.40266666666668</v>
      </c>
      <c r="F8" s="15">
        <v>202164</v>
      </c>
      <c r="G8" s="14">
        <v>530</v>
      </c>
      <c r="H8" s="17">
        <v>381.44150943396227</v>
      </c>
    </row>
    <row r="9" spans="1:11">
      <c r="A9" s="13" t="s">
        <v>3</v>
      </c>
      <c r="B9" s="14" t="s">
        <v>13</v>
      </c>
      <c r="C9" s="15">
        <v>46713.79</v>
      </c>
      <c r="D9" s="15">
        <v>99</v>
      </c>
      <c r="E9" s="16">
        <v>471.85646464646464</v>
      </c>
      <c r="F9" s="15">
        <v>274787</v>
      </c>
      <c r="G9" s="14">
        <v>994</v>
      </c>
      <c r="H9" s="17">
        <v>276.44567404426562</v>
      </c>
    </row>
    <row r="10" spans="1:11">
      <c r="A10" s="13" t="s">
        <v>4</v>
      </c>
      <c r="B10" s="14" t="s">
        <v>13</v>
      </c>
      <c r="C10" s="15">
        <v>19728.3</v>
      </c>
      <c r="D10" s="15">
        <v>70</v>
      </c>
      <c r="E10" s="16">
        <v>281.83285714285711</v>
      </c>
      <c r="F10" s="15">
        <v>197283</v>
      </c>
      <c r="G10" s="14">
        <v>709</v>
      </c>
      <c r="H10" s="17">
        <v>278.25528913963331</v>
      </c>
    </row>
    <row r="11" spans="1:11">
      <c r="A11" s="13" t="s">
        <v>1</v>
      </c>
      <c r="B11" s="14" t="s">
        <v>14</v>
      </c>
      <c r="C11" s="15">
        <v>72045.600000000006</v>
      </c>
      <c r="D11" s="15">
        <v>87</v>
      </c>
      <c r="E11" s="16">
        <v>828.11034482758623</v>
      </c>
      <c r="F11" s="15">
        <v>450285</v>
      </c>
      <c r="G11" s="14">
        <v>791</v>
      </c>
      <c r="H11" s="17">
        <v>569.26042983565105</v>
      </c>
    </row>
    <row r="12" spans="1:11">
      <c r="A12" s="13" t="s">
        <v>2</v>
      </c>
      <c r="B12" s="14" t="s">
        <v>14</v>
      </c>
      <c r="C12" s="15">
        <v>16332.12</v>
      </c>
      <c r="D12" s="15">
        <v>179</v>
      </c>
      <c r="E12" s="16">
        <v>91.240893854748606</v>
      </c>
      <c r="F12" s="15">
        <v>136101</v>
      </c>
      <c r="G12" s="14">
        <v>997</v>
      </c>
      <c r="H12" s="17">
        <v>136.51053159478434</v>
      </c>
    </row>
    <row r="13" spans="1:11">
      <c r="A13" s="13" t="s">
        <v>3</v>
      </c>
      <c r="B13" s="14" t="s">
        <v>14</v>
      </c>
      <c r="C13" s="15">
        <v>48666.15</v>
      </c>
      <c r="D13" s="15">
        <v>118</v>
      </c>
      <c r="E13" s="16">
        <v>412.42500000000001</v>
      </c>
      <c r="F13" s="15">
        <v>374355</v>
      </c>
      <c r="G13" s="14">
        <v>659</v>
      </c>
      <c r="H13" s="17">
        <v>568.06525037936262</v>
      </c>
    </row>
    <row r="14" spans="1:11">
      <c r="A14" s="13" t="s">
        <v>4</v>
      </c>
      <c r="B14" s="14" t="s">
        <v>14</v>
      </c>
      <c r="C14" s="15">
        <v>12999.5</v>
      </c>
      <c r="D14" s="15">
        <v>74</v>
      </c>
      <c r="E14" s="16">
        <v>175.66891891891891</v>
      </c>
      <c r="F14" s="15">
        <v>129995</v>
      </c>
      <c r="G14" s="14">
        <v>576</v>
      </c>
      <c r="H14" s="17">
        <v>225.68576388888889</v>
      </c>
    </row>
    <row r="15" spans="1:11">
      <c r="A15" s="13" t="s">
        <v>1</v>
      </c>
      <c r="B15" s="14" t="s">
        <v>15</v>
      </c>
      <c r="C15" s="15">
        <v>20326.2</v>
      </c>
      <c r="D15" s="15">
        <v>61</v>
      </c>
      <c r="E15" s="16">
        <v>333.21639344262297</v>
      </c>
      <c r="F15" s="15">
        <v>135508</v>
      </c>
      <c r="G15" s="14">
        <v>556</v>
      </c>
      <c r="H15" s="17">
        <v>243.71942446043167</v>
      </c>
    </row>
    <row r="16" spans="1:11">
      <c r="A16" s="13" t="s">
        <v>2</v>
      </c>
      <c r="B16" s="14" t="s">
        <v>15</v>
      </c>
      <c r="C16" s="15">
        <v>24489.599999999999</v>
      </c>
      <c r="D16" s="15">
        <v>106</v>
      </c>
      <c r="E16" s="16">
        <v>231.03396226415094</v>
      </c>
      <c r="F16" s="15">
        <v>122448</v>
      </c>
      <c r="G16" s="14">
        <v>591</v>
      </c>
      <c r="H16" s="17">
        <v>207.18781725888326</v>
      </c>
    </row>
    <row r="17" spans="1:8">
      <c r="A17" s="13" t="s">
        <v>3</v>
      </c>
      <c r="B17" s="14" t="s">
        <v>15</v>
      </c>
      <c r="C17" s="15">
        <v>72876.600000000006</v>
      </c>
      <c r="D17" s="15">
        <v>104</v>
      </c>
      <c r="E17" s="16">
        <v>700.73653846153854</v>
      </c>
      <c r="F17" s="15">
        <v>404870</v>
      </c>
      <c r="G17" s="14">
        <v>521</v>
      </c>
      <c r="H17" s="17">
        <v>777.10172744721694</v>
      </c>
    </row>
    <row r="18" spans="1:8" ht="15" thickBot="1">
      <c r="A18" s="18" t="s">
        <v>4</v>
      </c>
      <c r="B18" s="19" t="s">
        <v>15</v>
      </c>
      <c r="C18" s="20">
        <v>29606.55</v>
      </c>
      <c r="D18" s="20">
        <v>119</v>
      </c>
      <c r="E18" s="21">
        <v>248.79453781512603</v>
      </c>
      <c r="F18" s="20">
        <v>197377</v>
      </c>
      <c r="G18" s="19">
        <v>663</v>
      </c>
      <c r="H18" s="22">
        <v>297.70286576168928</v>
      </c>
    </row>
  </sheetData>
  <mergeCells count="3">
    <mergeCell ref="C1:E1"/>
    <mergeCell ref="F1:H1"/>
    <mergeCell ref="A1:B1"/>
  </mergeCells>
  <phoneticPr fontId="1" type="noConversion"/>
  <conditionalFormatting sqref="A3:A1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zoomScale="115" zoomScaleNormal="115" workbookViewId="0">
      <selection activeCell="L3" sqref="L3"/>
    </sheetView>
  </sheetViews>
  <sheetFormatPr defaultRowHeight="14.25"/>
  <cols>
    <col min="1" max="2" width="9" style="1"/>
    <col min="3" max="3" width="13.5" style="1" hidden="1" customWidth="1"/>
    <col min="4" max="4" width="14.375" style="1" customWidth="1"/>
    <col min="5" max="5" width="12.25" style="1" bestFit="1" customWidth="1"/>
    <col min="6" max="6" width="13" style="1" bestFit="1" customWidth="1"/>
    <col min="7" max="7" width="13.5" style="1" customWidth="1"/>
    <col min="8" max="9" width="9" style="1"/>
    <col min="10" max="10" width="9" style="1" hidden="1" customWidth="1"/>
    <col min="11" max="16384" width="9" style="1"/>
  </cols>
  <sheetData>
    <row r="2" spans="2:10" ht="15.75" thickBot="1">
      <c r="D2" s="46" t="s">
        <v>11</v>
      </c>
      <c r="E2" s="47" t="s">
        <v>23</v>
      </c>
      <c r="J2" s="1" t="s">
        <v>23</v>
      </c>
    </row>
    <row r="3" spans="2:10" ht="15" thickBot="1">
      <c r="J3" s="9" t="s">
        <v>12</v>
      </c>
    </row>
    <row r="4" spans="2:10" ht="15.75">
      <c r="D4" s="48" t="s">
        <v>26</v>
      </c>
      <c r="E4" s="32" t="s">
        <v>19</v>
      </c>
      <c r="F4" s="32" t="s">
        <v>20</v>
      </c>
      <c r="G4" s="41" t="s">
        <v>25</v>
      </c>
      <c r="J4" s="14" t="s">
        <v>13</v>
      </c>
    </row>
    <row r="5" spans="2:10" ht="16.5" thickBot="1">
      <c r="D5" s="49"/>
      <c r="E5" s="35" t="s">
        <v>4</v>
      </c>
      <c r="F5" s="35" t="s">
        <v>3</v>
      </c>
      <c r="G5" s="42"/>
      <c r="J5" s="14" t="s">
        <v>14</v>
      </c>
    </row>
    <row r="6" spans="2:10" ht="15.75" thickBot="1">
      <c r="B6" s="23"/>
      <c r="C6" s="26" t="s">
        <v>8</v>
      </c>
      <c r="D6" s="44" t="s">
        <v>8</v>
      </c>
      <c r="E6" s="27">
        <f ca="1">SUMIFS(INDIRECT($C6),QTR,E$5, INDIRECT($D$2),$E$2)</f>
        <v>115077.39</v>
      </c>
      <c r="F6" s="27">
        <f ca="1">SUMIFS(INDIRECT($C6),QTR,F$5, INDIRECT($D$2),$E$2)</f>
        <v>214765.38</v>
      </c>
      <c r="G6" s="28">
        <f ca="1">E6/F6-1</f>
        <v>-0.4641715997243131</v>
      </c>
      <c r="J6" s="14" t="s">
        <v>15</v>
      </c>
    </row>
    <row r="7" spans="2:10">
      <c r="B7" s="23"/>
      <c r="C7" s="25" t="s">
        <v>7</v>
      </c>
      <c r="D7" s="33" t="s">
        <v>7</v>
      </c>
      <c r="E7" s="27">
        <f ca="1">SUMIFS(INDIRECT($C7),QTR,E$5, INDIRECT($D$2),$E$2)</f>
        <v>405.72</v>
      </c>
      <c r="F7" s="27">
        <f ca="1">SUMIFS(INDIRECT($C7),QTR,F$5, INDIRECT($D$2),$E$2)</f>
        <v>396.6</v>
      </c>
      <c r="G7" s="29">
        <f t="shared" ref="G7:G8" ca="1" si="0">E7/F7-1</f>
        <v>2.2995461422087748E-2</v>
      </c>
      <c r="J7"/>
    </row>
    <row r="8" spans="2:10" ht="15" thickBot="1">
      <c r="B8" s="23"/>
      <c r="C8" s="25" t="s">
        <v>21</v>
      </c>
      <c r="D8" s="34" t="s">
        <v>9</v>
      </c>
      <c r="E8" s="31">
        <f ca="1">E6/E7</f>
        <v>283.63745933155872</v>
      </c>
      <c r="F8" s="31">
        <f ca="1">F6/F7</f>
        <v>541.51633888048411</v>
      </c>
      <c r="G8" s="30">
        <f t="shared" ca="1" si="0"/>
        <v>-0.47621624876925606</v>
      </c>
      <c r="J8"/>
    </row>
    <row r="9" spans="2:10" ht="2.25" customHeight="1" thickBot="1">
      <c r="B9" s="23"/>
      <c r="C9" s="26" t="s">
        <v>5</v>
      </c>
      <c r="D9" s="45"/>
      <c r="J9"/>
    </row>
    <row r="10" spans="2:10" ht="15.75" thickBot="1">
      <c r="B10" s="23"/>
      <c r="C10" s="25" t="s">
        <v>6</v>
      </c>
      <c r="D10" s="44" t="s">
        <v>5</v>
      </c>
      <c r="E10" s="27">
        <f ca="1">SUMIFS(INDIRECT($C9),QTR,E$5, INDIRECT($D$2),$E$2)</f>
        <v>854299</v>
      </c>
      <c r="F10" s="27">
        <f ca="1">SUMIFS(INDIRECT($C9),QTR,F$5, INDIRECT($D$2),$E$2)</f>
        <v>1386218</v>
      </c>
      <c r="G10" s="28">
        <f ca="1">E10/F10-1</f>
        <v>-0.38371958811673201</v>
      </c>
      <c r="J10"/>
    </row>
    <row r="11" spans="2:10">
      <c r="B11" s="23"/>
      <c r="C11" s="25" t="s">
        <v>22</v>
      </c>
      <c r="D11" s="33" t="s">
        <v>6</v>
      </c>
      <c r="E11" s="27">
        <f ca="1">SUMIFS(INDIRECT($C10),QTR,E$5, INDIRECT($D$2),$E$2)</f>
        <v>2840</v>
      </c>
      <c r="F11" s="27">
        <f ca="1">SUMIFS(INDIRECT($C10),QTR,F$5, INDIRECT($D$2),$E$2)</f>
        <v>2804</v>
      </c>
      <c r="G11" s="29">
        <f ca="1">E11/F11-1</f>
        <v>1.2838801711840153E-2</v>
      </c>
      <c r="J11"/>
    </row>
    <row r="12" spans="2:10" ht="15" thickBot="1">
      <c r="D12" s="34" t="s">
        <v>10</v>
      </c>
      <c r="E12" s="31">
        <f ca="1">E10/E11</f>
        <v>300.80950704225353</v>
      </c>
      <c r="F12" s="31">
        <f ca="1">F10/F11</f>
        <v>494.37161198288157</v>
      </c>
      <c r="G12" s="30">
        <f ca="1">E12/F12-1</f>
        <v>-0.39153159333778742</v>
      </c>
      <c r="J12"/>
    </row>
    <row r="13" spans="2:10">
      <c r="J13"/>
    </row>
    <row r="14" spans="2:10">
      <c r="D14" s="43" t="s">
        <v>24</v>
      </c>
      <c r="E14" s="43"/>
      <c r="F14" s="43"/>
      <c r="G14" s="43"/>
      <c r="J14"/>
    </row>
    <row r="15" spans="2:10">
      <c r="D15" s="43"/>
      <c r="E15" s="43"/>
      <c r="F15" s="43"/>
      <c r="G15" s="43"/>
      <c r="J15"/>
    </row>
    <row r="16" spans="2:10">
      <c r="D16" s="43"/>
      <c r="E16" s="43"/>
      <c r="F16" s="43"/>
      <c r="G16" s="43"/>
      <c r="J16"/>
    </row>
  </sheetData>
  <sortState ref="D2:E2">
    <sortCondition ref="E2"/>
  </sortState>
  <mergeCells count="3">
    <mergeCell ref="D4:D5"/>
    <mergeCell ref="G4:G5"/>
    <mergeCell ref="D14:G16"/>
  </mergeCells>
  <conditionalFormatting sqref="G6:G8 G10:G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">
      <formula1>$J$2:$J$6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k_Komal</cp:lastModifiedBy>
  <dcterms:created xsi:type="dcterms:W3CDTF">2022-01-28T10:24:42Z</dcterms:created>
  <dcterms:modified xsi:type="dcterms:W3CDTF">2022-12-02T12:27:34Z</dcterms:modified>
</cp:coreProperties>
</file>