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OneDrive\Desktop\Data Science\ASSG 2 DS\"/>
    </mc:Choice>
  </mc:AlternateContent>
  <bookViews>
    <workbookView xWindow="0" yWindow="0" windowWidth="15345" windowHeight="454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pivotCaches>
    <pivotCache cacheId="14" r:id="rId5"/>
    <pivotCache cacheId="15" r:id="rId6"/>
    <pivotCache cacheId="16" r:id="rId7"/>
  </pivotCaches>
</workbook>
</file>

<file path=xl/calcChain.xml><?xml version="1.0" encoding="utf-8"?>
<calcChain xmlns="http://schemas.openxmlformats.org/spreadsheetml/2006/main">
  <c r="AD35" i="2" l="1"/>
  <c r="AC35" i="2"/>
  <c r="AB35" i="2"/>
  <c r="X35" i="2"/>
  <c r="W35" i="2"/>
  <c r="V35" i="2"/>
  <c r="R35" i="2"/>
  <c r="Q35" i="2"/>
  <c r="P35" i="2"/>
  <c r="L35" i="2"/>
  <c r="K35" i="2"/>
  <c r="J35" i="2"/>
  <c r="F35" i="2"/>
  <c r="E35" i="2"/>
  <c r="D35" i="2"/>
  <c r="AD34" i="2"/>
  <c r="AC34" i="2"/>
  <c r="AD33" i="2"/>
  <c r="AC33" i="2"/>
  <c r="W33" i="2"/>
  <c r="F33" i="2"/>
  <c r="E33" i="2"/>
  <c r="AD32" i="2"/>
  <c r="AC32" i="2"/>
  <c r="F32" i="2"/>
  <c r="E32" i="2"/>
  <c r="AD31" i="2"/>
  <c r="AC31" i="2"/>
  <c r="R31" i="2"/>
  <c r="Q31" i="2"/>
  <c r="F31" i="2"/>
  <c r="E31" i="2"/>
  <c r="AD30" i="2"/>
  <c r="AC30" i="2"/>
  <c r="F30" i="2"/>
  <c r="E30" i="2"/>
  <c r="AD29" i="2"/>
  <c r="AC29" i="2"/>
  <c r="F29" i="2"/>
  <c r="E29" i="2"/>
  <c r="AD28" i="2"/>
  <c r="AC28" i="2"/>
  <c r="X28" i="2"/>
  <c r="W28" i="2"/>
  <c r="F28" i="2"/>
  <c r="E28" i="2"/>
  <c r="AD27" i="2"/>
  <c r="AC27" i="2"/>
  <c r="F27" i="2"/>
  <c r="E27" i="2"/>
  <c r="AD26" i="2"/>
  <c r="AC26" i="2"/>
  <c r="F26" i="2"/>
  <c r="E26" i="2"/>
  <c r="AD25" i="2"/>
  <c r="AC25" i="2"/>
  <c r="X25" i="2"/>
  <c r="F25" i="2"/>
  <c r="E25" i="2"/>
  <c r="AD24" i="2"/>
  <c r="AC24" i="2"/>
  <c r="F24" i="2"/>
  <c r="E24" i="2"/>
  <c r="AD23" i="2"/>
  <c r="AC23" i="2"/>
  <c r="F23" i="2"/>
  <c r="E23" i="2"/>
  <c r="AD22" i="2"/>
  <c r="AC22" i="2"/>
  <c r="F22" i="2"/>
  <c r="E22" i="2"/>
  <c r="AD21" i="2"/>
  <c r="AC21" i="2"/>
  <c r="R21" i="2"/>
  <c r="Q21" i="2"/>
  <c r="F21" i="2"/>
  <c r="E21" i="2"/>
  <c r="AD20" i="2"/>
  <c r="AC20" i="2"/>
  <c r="F20" i="2"/>
  <c r="E20" i="2"/>
  <c r="AD19" i="2"/>
  <c r="AC19" i="2"/>
  <c r="F19" i="2"/>
  <c r="E19" i="2"/>
  <c r="AD18" i="2"/>
  <c r="AC18" i="2"/>
  <c r="F18" i="2"/>
  <c r="E18" i="2"/>
  <c r="AD17" i="2"/>
  <c r="AC17" i="2"/>
  <c r="F17" i="2"/>
  <c r="E17" i="2"/>
  <c r="AD16" i="2"/>
  <c r="AC16" i="2"/>
  <c r="F16" i="2"/>
  <c r="E16" i="2"/>
  <c r="AD15" i="2"/>
  <c r="AC15" i="2"/>
  <c r="W15" i="2"/>
  <c r="F15" i="2"/>
  <c r="E15" i="2"/>
  <c r="AD14" i="2"/>
  <c r="AC14" i="2"/>
  <c r="F14" i="2"/>
  <c r="E14" i="2"/>
  <c r="AD13" i="2"/>
  <c r="AC13" i="2"/>
  <c r="F13" i="2"/>
  <c r="E13" i="2"/>
  <c r="AD12" i="2"/>
  <c r="AC12" i="2"/>
  <c r="F12" i="2"/>
  <c r="E12" i="2"/>
  <c r="AD11" i="2"/>
  <c r="AC11" i="2"/>
  <c r="F11" i="2"/>
  <c r="E11" i="2"/>
  <c r="AD10" i="2"/>
  <c r="AC10" i="2"/>
  <c r="F10" i="2"/>
  <c r="E10" i="2"/>
  <c r="AD9" i="2"/>
  <c r="AC9" i="2"/>
  <c r="F9" i="2"/>
  <c r="E9" i="2"/>
  <c r="AD8" i="2"/>
  <c r="AC8" i="2"/>
  <c r="F8" i="2"/>
  <c r="E8" i="2"/>
  <c r="AD7" i="2"/>
  <c r="AC7" i="2"/>
  <c r="F7" i="2"/>
  <c r="E7" i="2"/>
  <c r="AD6" i="2"/>
  <c r="AC6" i="2"/>
  <c r="F6" i="2"/>
  <c r="E6" i="2"/>
  <c r="AD5" i="2"/>
  <c r="AC5" i="2"/>
  <c r="F5" i="2"/>
  <c r="E5" i="2"/>
  <c r="AD4" i="2"/>
  <c r="AC4" i="2"/>
  <c r="R4" i="2"/>
  <c r="Q4" i="2"/>
  <c r="F4" i="2"/>
  <c r="E4" i="2"/>
  <c r="I10" i="1"/>
  <c r="H10" i="1"/>
  <c r="G10" i="1"/>
  <c r="F10" i="1"/>
  <c r="D10" i="1"/>
  <c r="C10" i="1"/>
  <c r="B10" i="1"/>
  <c r="E9" i="1"/>
  <c r="E8" i="1"/>
  <c r="E7" i="1"/>
  <c r="E6" i="1"/>
  <c r="E5" i="1"/>
  <c r="E10" i="1" l="1"/>
</calcChain>
</file>

<file path=xl/sharedStrings.xml><?xml version="1.0" encoding="utf-8"?>
<sst xmlns="http://schemas.openxmlformats.org/spreadsheetml/2006/main" count="237" uniqueCount="49">
  <si>
    <t xml:space="preserve">Assignment 2 </t>
  </si>
  <si>
    <t xml:space="preserve">Months </t>
  </si>
  <si>
    <t xml:space="preserve">January </t>
  </si>
  <si>
    <t>February</t>
  </si>
  <si>
    <t>March</t>
  </si>
  <si>
    <t>April</t>
  </si>
  <si>
    <t>May</t>
  </si>
  <si>
    <t>Electricity bill</t>
  </si>
  <si>
    <t>Rent</t>
  </si>
  <si>
    <t xml:space="preserve">                                                 Expenses</t>
  </si>
  <si>
    <t>COGS</t>
  </si>
  <si>
    <t xml:space="preserve">Salary </t>
  </si>
  <si>
    <t xml:space="preserve">             Profit </t>
  </si>
  <si>
    <t xml:space="preserve">DUE </t>
  </si>
  <si>
    <r>
      <t xml:space="preserve"> </t>
    </r>
    <r>
      <rPr>
        <b/>
        <sz val="11"/>
        <rFont val="Calibri"/>
        <family val="2"/>
        <scheme val="minor"/>
      </rPr>
      <t xml:space="preserve">       Investment</t>
    </r>
  </si>
  <si>
    <t xml:space="preserve">              Sales </t>
  </si>
  <si>
    <t>Total</t>
  </si>
  <si>
    <t xml:space="preserve">Case Study 1 </t>
  </si>
  <si>
    <t xml:space="preserve">           Loss</t>
  </si>
  <si>
    <t xml:space="preserve">Food items Sales for each customer each day </t>
  </si>
  <si>
    <t xml:space="preserve">Quantity </t>
  </si>
  <si>
    <t xml:space="preserve">Cost of prepared food </t>
  </si>
  <si>
    <t xml:space="preserve">Total price </t>
  </si>
  <si>
    <t xml:space="preserve">Food Items </t>
  </si>
  <si>
    <t>Profit earned</t>
  </si>
  <si>
    <t>No. of Days</t>
  </si>
  <si>
    <t>Maggie</t>
  </si>
  <si>
    <t>Egg bhujiya</t>
  </si>
  <si>
    <t>Biriyani</t>
  </si>
  <si>
    <t>Chicken kabab</t>
  </si>
  <si>
    <t>Kadhai paneer</t>
  </si>
  <si>
    <t>Tanduri veg Biriyani</t>
  </si>
  <si>
    <t>Omalet</t>
  </si>
  <si>
    <t>Paneer tikka</t>
  </si>
  <si>
    <t>Months- January</t>
  </si>
  <si>
    <t xml:space="preserve">Total Amount </t>
  </si>
  <si>
    <t xml:space="preserve">No. of days </t>
  </si>
  <si>
    <t>Kadhai panaeer</t>
  </si>
  <si>
    <t>Biryani</t>
  </si>
  <si>
    <t>Food Items</t>
  </si>
  <si>
    <t>Quantity</t>
  </si>
  <si>
    <t>Row Labels</t>
  </si>
  <si>
    <t>Grand Total</t>
  </si>
  <si>
    <t>Sum of Profit earned2</t>
  </si>
  <si>
    <t>(blank)</t>
  </si>
  <si>
    <t>Sum of Total price 2</t>
  </si>
  <si>
    <t>Profit earned at 3rd month</t>
  </si>
  <si>
    <t>Profit earned at 4th month</t>
  </si>
  <si>
    <t>Profit earned at 5th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</si>
</sst>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3" borderId="0" xfId="0" applyFill="1"/>
    <xf numFmtId="0" fontId="1" fillId="3" borderId="0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7" borderId="0" xfId="0" applyFont="1" applyFill="1"/>
    <xf numFmtId="0" fontId="0" fillId="9" borderId="0" xfId="0" applyFill="1"/>
    <xf numFmtId="1" fontId="1" fillId="0" borderId="0" xfId="0" applyNumberFormat="1" applyFont="1"/>
    <xf numFmtId="0" fontId="3" fillId="0" borderId="0" xfId="0" applyFont="1"/>
    <xf numFmtId="0" fontId="5" fillId="10" borderId="3" xfId="0" applyFont="1" applyFill="1" applyBorder="1"/>
    <xf numFmtId="0" fontId="1" fillId="10" borderId="3" xfId="0" applyFont="1" applyFill="1" applyBorder="1"/>
    <xf numFmtId="0" fontId="7" fillId="0" borderId="0" xfId="0" applyFont="1"/>
    <xf numFmtId="0" fontId="0" fillId="0" borderId="0" xfId="0" applyNumberFormat="1"/>
    <xf numFmtId="0" fontId="7" fillId="10" borderId="0" xfId="0" applyFont="1" applyFill="1"/>
    <xf numFmtId="0" fontId="0" fillId="10" borderId="0" xfId="0" applyFill="1"/>
    <xf numFmtId="0" fontId="7" fillId="12" borderId="0" xfId="0" applyFont="1" applyFill="1"/>
    <xf numFmtId="0" fontId="0" fillId="12" borderId="0" xfId="0" applyFill="1"/>
    <xf numFmtId="0" fontId="7" fillId="11" borderId="4" xfId="0" applyFont="1" applyFill="1" applyBorder="1"/>
    <xf numFmtId="0" fontId="0" fillId="11" borderId="0" xfId="0" applyFill="1" applyBorder="1"/>
    <xf numFmtId="0" fontId="7" fillId="12" borderId="4" xfId="0" applyFont="1" applyFill="1" applyBorder="1"/>
    <xf numFmtId="0" fontId="0" fillId="12" borderId="0" xfId="0" applyFill="1" applyBorder="1"/>
    <xf numFmtId="0" fontId="1" fillId="13" borderId="3" xfId="0" applyFont="1" applyFill="1" applyBorder="1"/>
    <xf numFmtId="0" fontId="1" fillId="14" borderId="3" xfId="0" applyFont="1" applyFill="1" applyBorder="1"/>
    <xf numFmtId="0" fontId="1" fillId="8" borderId="3" xfId="0" applyFont="1" applyFill="1" applyBorder="1"/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411.219329513886" createdVersion="6" refreshedVersion="6" minRefreshableVersion="3" recordCount="31">
  <cacheSource type="worksheet">
    <worksheetSource ref="L3:AD34" sheet="Sheet2"/>
  </cacheSource>
  <cacheFields count="19">
    <cacheField name="Profit earned" numFmtId="0">
      <sharedItems containsString="0" containsBlank="1" containsNumber="1" containsInteger="1" minValue="70" maxValue="3010" count="21">
        <n v="950"/>
        <n v="670"/>
        <n v="700"/>
        <n v="510"/>
        <n v="1120"/>
        <n v="550"/>
        <n v="840"/>
        <n v="370"/>
        <n v="290"/>
        <n v="190"/>
        <n v="1750"/>
        <n v="70"/>
        <n v="3010"/>
        <n v="970"/>
        <n v="520"/>
        <n v="2590"/>
        <n v="490"/>
        <n v="820"/>
        <n v="730"/>
        <n v="310"/>
        <m/>
      </sharedItems>
    </cacheField>
    <cacheField name="No. of days " numFmtId="0">
      <sharedItems containsSemiMixedTypes="0" containsString="0" containsNumber="1" containsInteger="1" minValue="1" maxValue="31"/>
    </cacheField>
    <cacheField name="Food Items" numFmtId="0">
      <sharedItems count="5">
        <s v="Biriyani"/>
        <s v="Chicken kabab"/>
        <s v="Maggie"/>
        <s v="Omalet"/>
        <s v="Egg bhujiya"/>
      </sharedItems>
    </cacheField>
    <cacheField name="Quantity" numFmtId="0">
      <sharedItems containsSemiMixedTypes="0" containsString="0" containsNumber="1" containsInteger="1" minValue="1" maxValue="9"/>
    </cacheField>
    <cacheField name="Cost of prepared food " numFmtId="0">
      <sharedItems containsSemiMixedTypes="0" containsString="0" containsNumber="1" containsInteger="1" minValue="100" maxValue="410"/>
    </cacheField>
    <cacheField name="Total price " numFmtId="0">
      <sharedItems containsSemiMixedTypes="0" containsString="0" containsNumber="1" containsInteger="1" minValue="180" maxValue="2100"/>
    </cacheField>
    <cacheField name="Profit earned2" numFmtId="0">
      <sharedItems containsSemiMixedTypes="0" containsString="0" containsNumber="1" containsInteger="1" minValue="30" maxValue="1690" count="20">
        <n v="450"/>
        <n v="1100"/>
        <n v="800"/>
        <n v="180"/>
        <n v="960"/>
        <n v="700"/>
        <n v="350"/>
        <n v="750"/>
        <n v="1690"/>
        <n v="650"/>
        <n v="50"/>
        <n v="550"/>
        <n v="930"/>
        <n v="310"/>
        <n v="30"/>
        <n v="1590"/>
        <n v="710"/>
        <n v="1250"/>
        <n v="950"/>
        <n v="440"/>
      </sharedItems>
    </cacheField>
    <cacheField name="No. of days 2" numFmtId="0">
      <sharedItems containsString="0" containsBlank="1" containsNumber="1" containsInteger="1" minValue="1" maxValue="30"/>
    </cacheField>
    <cacheField name="Food Items2" numFmtId="0">
      <sharedItems containsBlank="1"/>
    </cacheField>
    <cacheField name="Quantity2" numFmtId="0">
      <sharedItems containsString="0" containsBlank="1" containsNumber="1" containsInteger="1" minValue="1" maxValue="5"/>
    </cacheField>
    <cacheField name="Cost of prepared food 2" numFmtId="0">
      <sharedItems containsString="0" containsBlank="1" containsNumber="1" containsInteger="1" minValue="100" maxValue="400"/>
    </cacheField>
    <cacheField name="Total price 2" numFmtId="0">
      <sharedItems containsString="0" containsBlank="1" containsNumber="1" containsInteger="1" minValue="120" maxValue="1620"/>
    </cacheField>
    <cacheField name="Profit earned3" numFmtId="0">
      <sharedItems containsString="0" containsBlank="1" containsNumber="1" containsInteger="1" minValue="20" maxValue="1220"/>
    </cacheField>
    <cacheField name="No. of days 3" numFmtId="0">
      <sharedItems containsSemiMixedTypes="0" containsString="0" containsNumber="1" containsInteger="1" minValue="1" maxValue="31"/>
    </cacheField>
    <cacheField name="Food Items3" numFmtId="0">
      <sharedItems/>
    </cacheField>
    <cacheField name="Quantity3" numFmtId="0">
      <sharedItems containsSemiMixedTypes="0" containsString="0" containsNumber="1" containsInteger="1" minValue="1" maxValue="2"/>
    </cacheField>
    <cacheField name="Cost of prepared food 3" numFmtId="0">
      <sharedItems containsSemiMixedTypes="0" containsString="0" containsNumber="1" containsInteger="1" minValue="100" maxValue="400"/>
    </cacheField>
    <cacheField name="Total price 3" numFmtId="0">
      <sharedItems containsSemiMixedTypes="0" containsString="0" containsNumber="1" containsInteger="1" minValue="120" maxValue="420"/>
    </cacheField>
    <cacheField name="Profit earned4" numFmtId="0">
      <sharedItems containsSemiMixedTypes="0" containsString="0" containsNumber="1" containsInteger="1" minValue="2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4411.23627858796" createdVersion="6" refreshedVersion="6" minRefreshableVersion="3" recordCount="31">
  <cacheSource type="worksheet">
    <worksheetSource ref="A3:AD34" sheet="Sheet2"/>
  </cacheSource>
  <cacheFields count="30">
    <cacheField name="No. of Days" numFmtId="0">
      <sharedItems containsString="0" containsBlank="1" containsNumber="1" containsInteger="1" minValue="1" maxValue="30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m/>
      </sharedItems>
    </cacheField>
    <cacheField name="Food Items " numFmtId="0">
      <sharedItems containsBlank="1" count="9">
        <s v="Maggie"/>
        <s v="Egg bhujiya"/>
        <s v="Biriyani"/>
        <s v="Chicken kabab"/>
        <s v="Kadhai paneer"/>
        <s v="Tanduri veg Biriyani"/>
        <s v="Omalet"/>
        <s v="Paneer tikka"/>
        <m/>
      </sharedItems>
    </cacheField>
    <cacheField name="Quantity " numFmtId="0">
      <sharedItems containsString="0" containsBlank="1" containsNumber="1" containsInteger="1" minValue="1" maxValue="15" count="13">
        <n v="14"/>
        <n v="15"/>
        <n v="9"/>
        <n v="3"/>
        <n v="6"/>
        <n v="8"/>
        <n v="12"/>
        <n v="7"/>
        <n v="2"/>
        <n v="1"/>
        <n v="13"/>
        <n v="5"/>
        <m/>
      </sharedItems>
    </cacheField>
    <cacheField name="Cost of prepared food " numFmtId="0">
      <sharedItems containsString="0" containsBlank="1" containsNumber="1" containsInteger="1" minValue="100" maxValue="400" count="7">
        <n v="110"/>
        <n v="200"/>
        <n v="400"/>
        <n v="140"/>
        <n v="100"/>
        <n v="150"/>
        <m/>
      </sharedItems>
    </cacheField>
    <cacheField name="Total price " numFmtId="0">
      <sharedItems containsString="0" containsBlank="1" containsNumber="1" containsInteger="1" minValue="280" maxValue="6080"/>
    </cacheField>
    <cacheField name="Profit earned" numFmtId="0">
      <sharedItems containsString="0" containsBlank="1" containsNumber="1" containsInteger="1" minValue="80" maxValue="5680"/>
    </cacheField>
    <cacheField name="No. of days " numFmtId="0">
      <sharedItems containsString="0" containsBlank="1" containsNumber="1" containsInteger="1" minValue="1" maxValue="28"/>
    </cacheField>
    <cacheField name="Food Items 2" numFmtId="0">
      <sharedItems containsBlank="1" count="9">
        <s v="Egg bhujiya"/>
        <s v="Chicken kabab"/>
        <s v="Kadhai panaeer"/>
        <s v="Paneer tikka"/>
        <s v="Maggie"/>
        <s v="Omalet"/>
        <s v="Tanduri veg Biriyani"/>
        <s v="Biryani"/>
        <m/>
      </sharedItems>
    </cacheField>
    <cacheField name="Quantity 2" numFmtId="0">
      <sharedItems containsString="0" containsBlank="1" containsNumber="1" containsInteger="1" minValue="1" maxValue="8"/>
    </cacheField>
    <cacheField name="Cost of prepared food 2" numFmtId="0">
      <sharedItems containsString="0" containsBlank="1" containsNumber="1" containsInteger="1" minValue="110" maxValue="420"/>
    </cacheField>
    <cacheField name="Total price 2" numFmtId="0">
      <sharedItems containsString="0" containsBlank="1" containsNumber="1" containsInteger="1" minValue="180" maxValue="3430"/>
    </cacheField>
    <cacheField name="Profit earned2" numFmtId="0">
      <sharedItems containsString="0" containsBlank="1" containsNumber="1" containsInteger="1" minValue="70" maxValue="3010" count="21">
        <n v="950"/>
        <n v="670"/>
        <n v="700"/>
        <n v="510"/>
        <n v="1120"/>
        <n v="550"/>
        <n v="840"/>
        <n v="370"/>
        <n v="290"/>
        <n v="190"/>
        <n v="1750"/>
        <n v="70"/>
        <n v="3010"/>
        <n v="970"/>
        <n v="520"/>
        <n v="2590"/>
        <n v="490"/>
        <n v="820"/>
        <n v="730"/>
        <n v="310"/>
        <m/>
      </sharedItems>
    </cacheField>
    <cacheField name="No. of days 2" numFmtId="0">
      <sharedItems containsSemiMixedTypes="0" containsString="0" containsNumber="1" containsInteger="1" minValue="1" maxValue="31"/>
    </cacheField>
    <cacheField name="Food Items" numFmtId="0">
      <sharedItems/>
    </cacheField>
    <cacheField name="Quantity" numFmtId="0">
      <sharedItems containsSemiMixedTypes="0" containsString="0" containsNumber="1" containsInteger="1" minValue="1" maxValue="9"/>
    </cacheField>
    <cacheField name="Cost of prepared food 3" numFmtId="0">
      <sharedItems containsSemiMixedTypes="0" containsString="0" containsNumber="1" containsInteger="1" minValue="100" maxValue="410"/>
    </cacheField>
    <cacheField name="Total price 3" numFmtId="0">
      <sharedItems containsSemiMixedTypes="0" containsString="0" containsNumber="1" containsInteger="1" minValue="180" maxValue="2100"/>
    </cacheField>
    <cacheField name="Profit earned3" numFmtId="0">
      <sharedItems containsSemiMixedTypes="0" containsString="0" containsNumber="1" containsInteger="1" minValue="30" maxValue="1690"/>
    </cacheField>
    <cacheField name="No. of days 3" numFmtId="0">
      <sharedItems containsString="0" containsBlank="1" containsNumber="1" containsInteger="1" minValue="1" maxValue="30"/>
    </cacheField>
    <cacheField name="Food Items2" numFmtId="0">
      <sharedItems containsBlank="1"/>
    </cacheField>
    <cacheField name="Quantity2" numFmtId="0">
      <sharedItems containsString="0" containsBlank="1" containsNumber="1" containsInteger="1" minValue="1" maxValue="5"/>
    </cacheField>
    <cacheField name="Cost of prepared food 4" numFmtId="0">
      <sharedItems containsString="0" containsBlank="1" containsNumber="1" containsInteger="1" minValue="100" maxValue="400"/>
    </cacheField>
    <cacheField name="Total price 4" numFmtId="0">
      <sharedItems containsString="0" containsBlank="1" containsNumber="1" containsInteger="1" minValue="120" maxValue="1620"/>
    </cacheField>
    <cacheField name="Profit earned4" numFmtId="0">
      <sharedItems containsString="0" containsBlank="1" containsNumber="1" containsInteger="1" minValue="20" maxValue="1220"/>
    </cacheField>
    <cacheField name="No. of days 4" numFmtId="0">
      <sharedItems containsSemiMixedTypes="0" containsString="0" containsNumber="1" containsInteger="1" minValue="1" maxValue="31"/>
    </cacheField>
    <cacheField name="Food Items3" numFmtId="0">
      <sharedItems/>
    </cacheField>
    <cacheField name="Quantity3" numFmtId="0">
      <sharedItems containsSemiMixedTypes="0" containsString="0" containsNumber="1" containsInteger="1" minValue="1" maxValue="2"/>
    </cacheField>
    <cacheField name="Cost of prepared food 5" numFmtId="0">
      <sharedItems containsSemiMixedTypes="0" containsString="0" containsNumber="1" containsInteger="1" minValue="100" maxValue="400"/>
    </cacheField>
    <cacheField name="Total price 5" numFmtId="0">
      <sharedItems containsSemiMixedTypes="0" containsString="0" containsNumber="1" containsInteger="1" minValue="120" maxValue="420"/>
    </cacheField>
    <cacheField name="Profit earned5" numFmtId="0">
      <sharedItems containsSemiMixedTypes="0" containsString="0" containsNumber="1" containsInteger="1" minValue="2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ll" refreshedDate="44411.400120370374" createdVersion="6" refreshedVersion="6" minRefreshableVersion="3" recordCount="31">
  <cacheSource type="worksheet">
    <worksheetSource ref="M3:AD34" sheet="Sheet2"/>
  </cacheSource>
  <cacheFields count="18">
    <cacheField name="No. of days " numFmtId="0">
      <sharedItems containsSemiMixedTypes="0" containsString="0" containsNumber="1" containsInteger="1" minValue="1" maxValue="31"/>
    </cacheField>
    <cacheField name="Food Items" numFmtId="0">
      <sharedItems count="5">
        <s v="Biriyani"/>
        <s v="Chicken kabab"/>
        <s v="Maggie"/>
        <s v="Omalet"/>
        <s v="Egg bhujiya"/>
      </sharedItems>
    </cacheField>
    <cacheField name="Quantity" numFmtId="0">
      <sharedItems containsSemiMixedTypes="0" containsString="0" containsNumber="1" containsInteger="1" minValue="1" maxValue="9"/>
    </cacheField>
    <cacheField name="Cost of prepared food " numFmtId="0">
      <sharedItems containsSemiMixedTypes="0" containsString="0" containsNumber="1" containsInteger="1" minValue="100" maxValue="410"/>
    </cacheField>
    <cacheField name="Total price " numFmtId="0">
      <sharedItems containsSemiMixedTypes="0" containsString="0" containsNumber="1" containsInteger="1" minValue="180" maxValue="2100"/>
    </cacheField>
    <cacheField name="Profit earned" numFmtId="0">
      <sharedItems containsSemiMixedTypes="0" containsString="0" containsNumber="1" containsInteger="1" minValue="30" maxValue="1690"/>
    </cacheField>
    <cacheField name="No. of days 2" numFmtId="0">
      <sharedItems containsString="0" containsBlank="1" containsNumber="1" containsInteger="1" minValue="1" maxValue="30"/>
    </cacheField>
    <cacheField name="Food Items2" numFmtId="0">
      <sharedItems containsBlank="1"/>
    </cacheField>
    <cacheField name="Quantity2" numFmtId="0">
      <sharedItems containsString="0" containsBlank="1" containsNumber="1" containsInteger="1" minValue="1" maxValue="5"/>
    </cacheField>
    <cacheField name="Cost of prepared food 2" numFmtId="0">
      <sharedItems containsString="0" containsBlank="1" containsNumber="1" containsInteger="1" minValue="100" maxValue="400"/>
    </cacheField>
    <cacheField name="Total price 2" numFmtId="0">
      <sharedItems containsString="0" containsBlank="1" containsNumber="1" containsInteger="1" minValue="120" maxValue="1620"/>
    </cacheField>
    <cacheField name="Profit earned2" numFmtId="0">
      <sharedItems containsString="0" containsBlank="1" containsNumber="1" containsInteger="1" minValue="20" maxValue="1220"/>
    </cacheField>
    <cacheField name="No. of days 3" numFmtId="0">
      <sharedItems containsSemiMixedTypes="0" containsString="0" containsNumber="1" containsInteger="1" minValue="1" maxValue="31"/>
    </cacheField>
    <cacheField name="Food Items3" numFmtId="0">
      <sharedItems/>
    </cacheField>
    <cacheField name="Quantity3" numFmtId="0">
      <sharedItems containsSemiMixedTypes="0" containsString="0" containsNumber="1" containsInteger="1" minValue="1" maxValue="2"/>
    </cacheField>
    <cacheField name="Cost of prepared food 3" numFmtId="0">
      <sharedItems containsSemiMixedTypes="0" containsString="0" containsNumber="1" containsInteger="1" minValue="100" maxValue="400"/>
    </cacheField>
    <cacheField name="Total price 3" numFmtId="0">
      <sharedItems containsSemiMixedTypes="0" containsString="0" containsNumber="1" containsInteger="1" minValue="120" maxValue="420"/>
    </cacheField>
    <cacheField name="Profit earned3" numFmtId="0">
      <sharedItems containsSemiMixedTypes="0" containsString="0" containsNumber="1" containsInteger="1" minValue="20" maxValue="120" count="4">
        <n v="20"/>
        <n v="40"/>
        <n v="70"/>
        <n v="1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n v="1"/>
    <x v="0"/>
    <n v="2"/>
    <n v="410"/>
    <n v="860"/>
    <x v="0"/>
    <n v="1"/>
    <s v="Chicken kabab"/>
    <n v="3"/>
    <n v="130"/>
    <n v="410"/>
    <n v="280"/>
    <n v="1"/>
    <s v="Egg bhujiya"/>
    <n v="1"/>
    <n v="130"/>
    <n v="150"/>
    <n v="20"/>
  </r>
  <r>
    <x v="1"/>
    <n v="2"/>
    <x v="1"/>
    <n v="8"/>
    <n v="150"/>
    <n v="1250"/>
    <x v="1"/>
    <n v="2"/>
    <s v="Omalet"/>
    <n v="1"/>
    <n v="100"/>
    <n v="120"/>
    <n v="20"/>
    <n v="2"/>
    <s v="Chicken kabab"/>
    <n v="1"/>
    <n v="100"/>
    <n v="120"/>
    <n v="20"/>
  </r>
  <r>
    <x v="2"/>
    <n v="3"/>
    <x v="1"/>
    <n v="6"/>
    <n v="150"/>
    <n v="950"/>
    <x v="2"/>
    <n v="3"/>
    <s v="Biriyani"/>
    <n v="2"/>
    <n v="400"/>
    <n v="820"/>
    <n v="420"/>
    <n v="3"/>
    <s v="Egg bhujiya"/>
    <n v="1"/>
    <n v="400"/>
    <n v="420"/>
    <n v="20"/>
  </r>
  <r>
    <x v="3"/>
    <n v="4"/>
    <x v="2"/>
    <n v="2"/>
    <n v="130"/>
    <n v="310"/>
    <x v="3"/>
    <n v="4"/>
    <s v="Maggie"/>
    <n v="1"/>
    <n v="100"/>
    <n v="120"/>
    <n v="20"/>
    <n v="4"/>
    <s v="Biriyani"/>
    <n v="1"/>
    <n v="100"/>
    <n v="120"/>
    <n v="20"/>
  </r>
  <r>
    <x v="4"/>
    <n v="5"/>
    <x v="2"/>
    <n v="8"/>
    <n v="130"/>
    <n v="1090"/>
    <x v="4"/>
    <n v="5"/>
    <s v="Omalet"/>
    <n v="2"/>
    <n v="100"/>
    <n v="220"/>
    <n v="120"/>
    <n v="5"/>
    <s v="Omalet"/>
    <n v="1"/>
    <n v="100"/>
    <n v="120"/>
    <n v="20"/>
  </r>
  <r>
    <x v="5"/>
    <n v="6"/>
    <x v="2"/>
    <n v="6"/>
    <n v="130"/>
    <n v="830"/>
    <x v="5"/>
    <n v="6"/>
    <s v="Chicken kabab"/>
    <n v="2"/>
    <n v="130"/>
    <n v="280"/>
    <n v="150"/>
    <n v="6"/>
    <s v="Biriyani"/>
    <n v="1"/>
    <n v="130"/>
    <n v="150"/>
    <n v="20"/>
  </r>
  <r>
    <x v="6"/>
    <n v="7"/>
    <x v="3"/>
    <n v="4"/>
    <n v="100"/>
    <n v="450"/>
    <x v="6"/>
    <n v="7"/>
    <s v="Biriyani"/>
    <n v="1"/>
    <n v="400"/>
    <n v="420"/>
    <n v="20"/>
    <n v="7"/>
    <s v="Omalet"/>
    <n v="1"/>
    <n v="400"/>
    <n v="420"/>
    <n v="20"/>
  </r>
  <r>
    <x v="7"/>
    <n v="8"/>
    <x v="3"/>
    <n v="8"/>
    <n v="100"/>
    <n v="850"/>
    <x v="7"/>
    <n v="8"/>
    <s v="Omalet"/>
    <n v="2"/>
    <n v="100"/>
    <n v="220"/>
    <n v="120"/>
    <n v="8"/>
    <s v="Omalet"/>
    <n v="1"/>
    <n v="100"/>
    <n v="120"/>
    <n v="20"/>
  </r>
  <r>
    <x v="8"/>
    <n v="9"/>
    <x v="0"/>
    <n v="5"/>
    <n v="410"/>
    <n v="2100"/>
    <x v="8"/>
    <n v="9"/>
    <s v="Maggie"/>
    <n v="4"/>
    <n v="100"/>
    <n v="400"/>
    <n v="300"/>
    <n v="9"/>
    <s v="Biriyani"/>
    <n v="1"/>
    <n v="100"/>
    <n v="140"/>
    <n v="40"/>
  </r>
  <r>
    <x v="9"/>
    <n v="10"/>
    <x v="3"/>
    <n v="7"/>
    <n v="100"/>
    <n v="750"/>
    <x v="9"/>
    <n v="10"/>
    <s v="Egg bhujiya"/>
    <n v="5"/>
    <n v="200"/>
    <n v="1020"/>
    <n v="820"/>
    <n v="10"/>
    <s v="Chicken kabab"/>
    <n v="1"/>
    <n v="200"/>
    <n v="220"/>
    <n v="20"/>
  </r>
  <r>
    <x v="10"/>
    <n v="11"/>
    <x v="2"/>
    <n v="1"/>
    <n v="130"/>
    <n v="180"/>
    <x v="10"/>
    <n v="11"/>
    <s v="Biriyani"/>
    <n v="1"/>
    <n v="400"/>
    <n v="420"/>
    <n v="20"/>
    <n v="11"/>
    <s v="Egg bhujiya"/>
    <n v="1"/>
    <n v="400"/>
    <n v="420"/>
    <n v="20"/>
  </r>
  <r>
    <x v="11"/>
    <n v="12"/>
    <x v="1"/>
    <n v="3"/>
    <n v="150"/>
    <n v="500"/>
    <x v="6"/>
    <n v="12"/>
    <s v="Omalet"/>
    <n v="4"/>
    <n v="100"/>
    <n v="400"/>
    <n v="380"/>
    <n v="12"/>
    <s v="Egg bhujiya"/>
    <n v="1"/>
    <n v="100"/>
    <n v="120"/>
    <n v="20"/>
  </r>
  <r>
    <x v="6"/>
    <n v="13"/>
    <x v="3"/>
    <n v="6"/>
    <n v="100"/>
    <n v="650"/>
    <x v="11"/>
    <n v="13"/>
    <s v="Biriyani"/>
    <n v="3"/>
    <n v="400"/>
    <n v="1220"/>
    <n v="820"/>
    <n v="13"/>
    <s v="Chicken kabab"/>
    <n v="1"/>
    <n v="400"/>
    <n v="420"/>
    <n v="20"/>
  </r>
  <r>
    <x v="11"/>
    <n v="14"/>
    <x v="2"/>
    <n v="8"/>
    <n v="130"/>
    <n v="1090"/>
    <x v="4"/>
    <n v="14"/>
    <s v="Omalet"/>
    <n v="1"/>
    <n v="100"/>
    <n v="120"/>
    <n v="20"/>
    <n v="14"/>
    <s v="Omalet"/>
    <n v="1"/>
    <n v="100"/>
    <n v="120"/>
    <n v="20"/>
  </r>
  <r>
    <x v="12"/>
    <n v="15"/>
    <x v="3"/>
    <n v="7"/>
    <n v="100"/>
    <n v="750"/>
    <x v="9"/>
    <n v="15"/>
    <s v="Chicken kabab"/>
    <n v="3"/>
    <n v="130"/>
    <n v="410"/>
    <n v="280"/>
    <n v="15"/>
    <s v="Biriyani"/>
    <n v="1"/>
    <n v="130"/>
    <n v="200"/>
    <n v="70"/>
  </r>
  <r>
    <x v="13"/>
    <n v="16"/>
    <x v="4"/>
    <n v="5"/>
    <n v="220"/>
    <n v="1150"/>
    <x v="12"/>
    <n v="16"/>
    <s v="Chicken kabab"/>
    <n v="5"/>
    <n v="130"/>
    <n v="670"/>
    <n v="540"/>
    <n v="16"/>
    <s v="Egg bhujiya"/>
    <n v="1"/>
    <n v="130"/>
    <n v="150"/>
    <n v="20"/>
  </r>
  <r>
    <x v="14"/>
    <n v="17"/>
    <x v="2"/>
    <n v="3"/>
    <n v="130"/>
    <n v="440"/>
    <x v="13"/>
    <n v="17"/>
    <s v="Biriyani"/>
    <n v="2"/>
    <n v="400"/>
    <n v="820"/>
    <n v="420"/>
    <n v="17"/>
    <s v="Maggie"/>
    <n v="1"/>
    <n v="400"/>
    <n v="420"/>
    <n v="20"/>
  </r>
  <r>
    <x v="15"/>
    <n v="18"/>
    <x v="0"/>
    <n v="1"/>
    <n v="410"/>
    <n v="440"/>
    <x v="14"/>
    <n v="18"/>
    <s v="Maggie"/>
    <n v="5"/>
    <n v="100"/>
    <n v="520"/>
    <n v="420"/>
    <n v="18"/>
    <s v="Chicken kabab"/>
    <n v="1"/>
    <n v="100"/>
    <n v="120"/>
    <n v="20"/>
  </r>
  <r>
    <x v="16"/>
    <n v="19"/>
    <x v="3"/>
    <n v="5"/>
    <n v="100"/>
    <n v="550"/>
    <x v="0"/>
    <n v="19"/>
    <s v="Maggie"/>
    <n v="4"/>
    <n v="100"/>
    <n v="420"/>
    <n v="320"/>
    <n v="19"/>
    <s v="Omalet"/>
    <n v="1"/>
    <n v="100"/>
    <n v="120"/>
    <n v="20"/>
  </r>
  <r>
    <x v="8"/>
    <n v="20"/>
    <x v="2"/>
    <n v="2"/>
    <n v="130"/>
    <n v="310"/>
    <x v="3"/>
    <n v="20"/>
    <s v="Maggie"/>
    <n v="3"/>
    <n v="100"/>
    <n v="320"/>
    <n v="220"/>
    <n v="20"/>
    <s v="Omalet"/>
    <n v="1"/>
    <n v="100"/>
    <n v="120"/>
    <n v="20"/>
  </r>
  <r>
    <x v="6"/>
    <n v="21"/>
    <x v="1"/>
    <n v="8"/>
    <n v="150"/>
    <n v="1250"/>
    <x v="1"/>
    <n v="21"/>
    <s v="Omalet"/>
    <n v="5"/>
    <n v="100"/>
    <n v="520"/>
    <n v="420"/>
    <n v="21"/>
    <s v="Egg bhujiya"/>
    <n v="2"/>
    <n v="100"/>
    <n v="220"/>
    <n v="120"/>
  </r>
  <r>
    <x v="17"/>
    <n v="22"/>
    <x v="0"/>
    <n v="5"/>
    <n v="410"/>
    <n v="2100"/>
    <x v="8"/>
    <n v="22"/>
    <s v="Egg bhujiya"/>
    <n v="3"/>
    <n v="200"/>
    <n v="690"/>
    <n v="490"/>
    <n v="22"/>
    <s v="Chicken kabab"/>
    <n v="1"/>
    <n v="200"/>
    <n v="220"/>
    <n v="20"/>
  </r>
  <r>
    <x v="18"/>
    <n v="23"/>
    <x v="4"/>
    <n v="8"/>
    <n v="220"/>
    <n v="1810"/>
    <x v="15"/>
    <n v="23"/>
    <s v="Biriyani"/>
    <n v="2"/>
    <n v="400"/>
    <n v="820"/>
    <n v="420"/>
    <n v="23"/>
    <s v="Maggie"/>
    <n v="1"/>
    <n v="400"/>
    <n v="420"/>
    <n v="20"/>
  </r>
  <r>
    <x v="7"/>
    <n v="24"/>
    <x v="4"/>
    <n v="4"/>
    <n v="220"/>
    <n v="930"/>
    <x v="16"/>
    <n v="24"/>
    <s v="Egg bhujiya"/>
    <n v="4"/>
    <n v="200"/>
    <n v="800"/>
    <n v="600"/>
    <n v="24"/>
    <s v="Omalet"/>
    <n v="1"/>
    <n v="200"/>
    <n v="220"/>
    <n v="20"/>
  </r>
  <r>
    <x v="15"/>
    <n v="25"/>
    <x v="1"/>
    <n v="9"/>
    <n v="150"/>
    <n v="1400"/>
    <x v="17"/>
    <n v="25"/>
    <s v="Chicken kabab"/>
    <n v="3"/>
    <n v="130"/>
    <n v="430"/>
    <n v="300"/>
    <n v="25"/>
    <s v="Chicken kabab"/>
    <n v="1"/>
    <n v="130"/>
    <n v="150"/>
    <n v="20"/>
  </r>
  <r>
    <x v="19"/>
    <n v="26"/>
    <x v="3"/>
    <n v="4"/>
    <n v="100"/>
    <n v="450"/>
    <x v="6"/>
    <n v="26"/>
    <s v="Maggie"/>
    <n v="4"/>
    <n v="100"/>
    <n v="420"/>
    <n v="320"/>
    <n v="26"/>
    <s v="Egg bhujiya"/>
    <n v="1"/>
    <n v="100"/>
    <n v="120"/>
    <n v="20"/>
  </r>
  <r>
    <x v="16"/>
    <n v="27"/>
    <x v="1"/>
    <n v="7"/>
    <n v="150"/>
    <n v="1100"/>
    <x v="18"/>
    <n v="27"/>
    <s v="Biriyani"/>
    <n v="4"/>
    <n v="400"/>
    <n v="1620"/>
    <n v="1220"/>
    <n v="27"/>
    <s v="Omalet"/>
    <n v="1"/>
    <n v="400"/>
    <n v="420"/>
    <n v="20"/>
  </r>
  <r>
    <x v="16"/>
    <n v="28"/>
    <x v="0"/>
    <n v="1"/>
    <n v="410"/>
    <n v="440"/>
    <x v="14"/>
    <n v="28"/>
    <s v="Egg bhujiya"/>
    <n v="3"/>
    <n v="200"/>
    <n v="620"/>
    <n v="420"/>
    <n v="28"/>
    <s v="Egg bhujiya"/>
    <n v="1"/>
    <n v="200"/>
    <n v="220"/>
    <n v="20"/>
  </r>
  <r>
    <x v="20"/>
    <n v="29"/>
    <x v="3"/>
    <n v="6"/>
    <n v="100"/>
    <n v="650"/>
    <x v="11"/>
    <n v="29"/>
    <s v="Biriyani"/>
    <n v="2"/>
    <n v="400"/>
    <n v="820"/>
    <n v="420"/>
    <n v="29"/>
    <s v="Maggie"/>
    <n v="1"/>
    <n v="400"/>
    <n v="420"/>
    <n v="20"/>
  </r>
  <r>
    <x v="20"/>
    <n v="30"/>
    <x v="2"/>
    <n v="4"/>
    <n v="130"/>
    <n v="570"/>
    <x v="19"/>
    <n v="30"/>
    <s v="Maggie"/>
    <n v="5"/>
    <n v="100"/>
    <n v="570"/>
    <n v="470"/>
    <n v="30"/>
    <s v="Chicken kabab"/>
    <n v="2"/>
    <n v="100"/>
    <n v="220"/>
    <n v="120"/>
  </r>
  <r>
    <x v="20"/>
    <n v="31"/>
    <x v="3"/>
    <n v="4"/>
    <n v="100"/>
    <n v="450"/>
    <x v="6"/>
    <m/>
    <m/>
    <m/>
    <m/>
    <m/>
    <m/>
    <n v="31"/>
    <s v="Maggie"/>
    <n v="1"/>
    <n v="100"/>
    <n v="120"/>
    <n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x v="0"/>
    <x v="0"/>
    <x v="0"/>
    <x v="0"/>
    <n v="1620"/>
    <n v="1510"/>
    <n v="1"/>
    <x v="0"/>
    <n v="5"/>
    <n v="220"/>
    <n v="1170"/>
    <x v="0"/>
    <n v="1"/>
    <s v="Biriyani"/>
    <n v="2"/>
    <n v="410"/>
    <n v="860"/>
    <n v="450"/>
    <n v="1"/>
    <s v="Chicken kabab"/>
    <n v="3"/>
    <n v="130"/>
    <n v="410"/>
    <n v="280"/>
    <n v="1"/>
    <s v="Egg bhujiya"/>
    <n v="1"/>
    <n v="130"/>
    <n v="150"/>
    <n v="20"/>
  </r>
  <r>
    <x v="1"/>
    <x v="0"/>
    <x v="1"/>
    <x v="0"/>
    <n v="1730"/>
    <n v="1620"/>
    <n v="2"/>
    <x v="1"/>
    <n v="5"/>
    <n v="150"/>
    <n v="820"/>
    <x v="1"/>
    <n v="2"/>
    <s v="Chicken kabab"/>
    <n v="8"/>
    <n v="150"/>
    <n v="1250"/>
    <n v="1100"/>
    <n v="2"/>
    <s v="Omalet"/>
    <n v="1"/>
    <n v="100"/>
    <n v="120"/>
    <n v="20"/>
    <n v="2"/>
    <s v="Chicken kabab"/>
    <n v="1"/>
    <n v="100"/>
    <n v="120"/>
    <n v="20"/>
  </r>
  <r>
    <x v="2"/>
    <x v="1"/>
    <x v="0"/>
    <x v="1"/>
    <n v="2880"/>
    <n v="2680"/>
    <n v="3"/>
    <x v="2"/>
    <n v="4"/>
    <n v="210"/>
    <n v="910"/>
    <x v="2"/>
    <n v="3"/>
    <s v="Chicken kabab"/>
    <n v="6"/>
    <n v="150"/>
    <n v="950"/>
    <n v="800"/>
    <n v="3"/>
    <s v="Biriyani"/>
    <n v="2"/>
    <n v="400"/>
    <n v="820"/>
    <n v="420"/>
    <n v="3"/>
    <s v="Egg bhujiya"/>
    <n v="1"/>
    <n v="400"/>
    <n v="420"/>
    <n v="20"/>
  </r>
  <r>
    <x v="3"/>
    <x v="2"/>
    <x v="1"/>
    <x v="2"/>
    <n v="6080"/>
    <n v="5680"/>
    <n v="4"/>
    <x v="0"/>
    <n v="3"/>
    <n v="220"/>
    <n v="730"/>
    <x v="3"/>
    <n v="4"/>
    <s v="Maggie"/>
    <n v="2"/>
    <n v="130"/>
    <n v="310"/>
    <n v="180"/>
    <n v="4"/>
    <s v="Maggie"/>
    <n v="1"/>
    <n v="100"/>
    <n v="120"/>
    <n v="20"/>
    <n v="4"/>
    <s v="Biriyani"/>
    <n v="1"/>
    <n v="100"/>
    <n v="120"/>
    <n v="20"/>
  </r>
  <r>
    <x v="4"/>
    <x v="2"/>
    <x v="2"/>
    <x v="2"/>
    <n v="3680"/>
    <n v="3280"/>
    <n v="5"/>
    <x v="3"/>
    <n v="8"/>
    <n v="150"/>
    <n v="1270"/>
    <x v="4"/>
    <n v="5"/>
    <s v="Maggie"/>
    <n v="8"/>
    <n v="130"/>
    <n v="1090"/>
    <n v="960"/>
    <n v="5"/>
    <s v="Omalet"/>
    <n v="2"/>
    <n v="100"/>
    <n v="220"/>
    <n v="120"/>
    <n v="5"/>
    <s v="Omalet"/>
    <n v="1"/>
    <n v="100"/>
    <n v="120"/>
    <n v="20"/>
  </r>
  <r>
    <x v="5"/>
    <x v="0"/>
    <x v="2"/>
    <x v="0"/>
    <n v="1070"/>
    <n v="960"/>
    <n v="6"/>
    <x v="4"/>
    <n v="5"/>
    <n v="120"/>
    <n v="670"/>
    <x v="5"/>
    <n v="6"/>
    <s v="Maggie"/>
    <n v="6"/>
    <n v="130"/>
    <n v="830"/>
    <n v="700"/>
    <n v="6"/>
    <s v="Chicken kabab"/>
    <n v="2"/>
    <n v="130"/>
    <n v="280"/>
    <n v="150"/>
    <n v="6"/>
    <s v="Biriyani"/>
    <n v="1"/>
    <n v="130"/>
    <n v="150"/>
    <n v="20"/>
  </r>
  <r>
    <x v="6"/>
    <x v="3"/>
    <x v="3"/>
    <x v="3"/>
    <n v="500"/>
    <n v="360"/>
    <n v="7"/>
    <x v="5"/>
    <n v="8"/>
    <n v="110"/>
    <n v="950"/>
    <x v="6"/>
    <n v="7"/>
    <s v="Omalet"/>
    <n v="4"/>
    <n v="100"/>
    <n v="450"/>
    <n v="350"/>
    <n v="7"/>
    <s v="Biriyani"/>
    <n v="1"/>
    <n v="400"/>
    <n v="420"/>
    <n v="20"/>
    <n v="7"/>
    <s v="Omalet"/>
    <n v="1"/>
    <n v="400"/>
    <n v="420"/>
    <n v="20"/>
  </r>
  <r>
    <x v="7"/>
    <x v="3"/>
    <x v="4"/>
    <x v="3"/>
    <n v="920"/>
    <n v="780"/>
    <n v="8"/>
    <x v="3"/>
    <n v="3"/>
    <n v="150"/>
    <n v="520"/>
    <x v="7"/>
    <n v="8"/>
    <s v="Omalet"/>
    <n v="8"/>
    <n v="100"/>
    <n v="850"/>
    <n v="750"/>
    <n v="8"/>
    <s v="Omalet"/>
    <n v="2"/>
    <n v="100"/>
    <n v="220"/>
    <n v="120"/>
    <n v="8"/>
    <s v="Omalet"/>
    <n v="1"/>
    <n v="100"/>
    <n v="120"/>
    <n v="20"/>
  </r>
  <r>
    <x v="8"/>
    <x v="3"/>
    <x v="5"/>
    <x v="3"/>
    <n v="1200"/>
    <n v="1060"/>
    <n v="9"/>
    <x v="6"/>
    <n v="2"/>
    <n v="220"/>
    <n v="510"/>
    <x v="8"/>
    <n v="9"/>
    <s v="Biriyani"/>
    <n v="5"/>
    <n v="410"/>
    <n v="2100"/>
    <n v="1690"/>
    <n v="9"/>
    <s v="Maggie"/>
    <n v="4"/>
    <n v="100"/>
    <n v="400"/>
    <n v="300"/>
    <n v="9"/>
    <s v="Biriyani"/>
    <n v="1"/>
    <n v="100"/>
    <n v="140"/>
    <n v="40"/>
  </r>
  <r>
    <x v="9"/>
    <x v="4"/>
    <x v="6"/>
    <x v="1"/>
    <n v="2480"/>
    <n v="2280"/>
    <n v="10"/>
    <x v="4"/>
    <n v="2"/>
    <n v="120"/>
    <n v="310"/>
    <x v="9"/>
    <n v="10"/>
    <s v="Omalet"/>
    <n v="7"/>
    <n v="100"/>
    <n v="750"/>
    <n v="650"/>
    <n v="10"/>
    <s v="Egg bhujiya"/>
    <n v="5"/>
    <n v="200"/>
    <n v="1020"/>
    <n v="820"/>
    <n v="10"/>
    <s v="Chicken kabab"/>
    <n v="1"/>
    <n v="200"/>
    <n v="220"/>
    <n v="20"/>
  </r>
  <r>
    <x v="10"/>
    <x v="5"/>
    <x v="7"/>
    <x v="1"/>
    <n v="1480"/>
    <n v="1280"/>
    <n v="11"/>
    <x v="7"/>
    <n v="5"/>
    <n v="420"/>
    <n v="2170"/>
    <x v="10"/>
    <n v="11"/>
    <s v="Maggie"/>
    <n v="1"/>
    <n v="130"/>
    <n v="180"/>
    <n v="50"/>
    <n v="11"/>
    <s v="Biriyani"/>
    <n v="1"/>
    <n v="400"/>
    <n v="420"/>
    <n v="20"/>
    <n v="11"/>
    <s v="Egg bhujiya"/>
    <n v="1"/>
    <n v="400"/>
    <n v="420"/>
    <n v="20"/>
  </r>
  <r>
    <x v="11"/>
    <x v="2"/>
    <x v="5"/>
    <x v="2"/>
    <n v="3280"/>
    <n v="2880"/>
    <n v="12"/>
    <x v="5"/>
    <n v="1"/>
    <n v="110"/>
    <n v="180"/>
    <x v="11"/>
    <n v="12"/>
    <s v="Chicken kabab"/>
    <n v="3"/>
    <n v="150"/>
    <n v="500"/>
    <n v="350"/>
    <n v="12"/>
    <s v="Omalet"/>
    <n v="4"/>
    <n v="100"/>
    <n v="400"/>
    <n v="380"/>
    <n v="12"/>
    <s v="Egg bhujiya"/>
    <n v="1"/>
    <n v="100"/>
    <n v="120"/>
    <n v="20"/>
  </r>
  <r>
    <x v="12"/>
    <x v="6"/>
    <x v="1"/>
    <x v="4"/>
    <n v="1580"/>
    <n v="1480"/>
    <n v="13"/>
    <x v="5"/>
    <n v="8"/>
    <n v="110"/>
    <n v="950"/>
    <x v="6"/>
    <n v="13"/>
    <s v="Omalet"/>
    <n v="6"/>
    <n v="100"/>
    <n v="650"/>
    <n v="550"/>
    <n v="13"/>
    <s v="Biriyani"/>
    <n v="3"/>
    <n v="400"/>
    <n v="1220"/>
    <n v="820"/>
    <n v="13"/>
    <s v="Chicken kabab"/>
    <n v="1"/>
    <n v="400"/>
    <n v="420"/>
    <n v="20"/>
  </r>
  <r>
    <x v="13"/>
    <x v="6"/>
    <x v="1"/>
    <x v="4"/>
    <n v="1580"/>
    <n v="1480"/>
    <n v="14"/>
    <x v="1"/>
    <n v="1"/>
    <n v="150"/>
    <n v="220"/>
    <x v="11"/>
    <n v="14"/>
    <s v="Maggie"/>
    <n v="8"/>
    <n v="130"/>
    <n v="1090"/>
    <n v="960"/>
    <n v="14"/>
    <s v="Omalet"/>
    <n v="1"/>
    <n v="100"/>
    <n v="120"/>
    <n v="20"/>
    <n v="14"/>
    <s v="Omalet"/>
    <n v="1"/>
    <n v="100"/>
    <n v="120"/>
    <n v="20"/>
  </r>
  <r>
    <x v="14"/>
    <x v="5"/>
    <x v="3"/>
    <x v="1"/>
    <n v="680"/>
    <n v="480"/>
    <n v="15"/>
    <x v="7"/>
    <n v="8"/>
    <n v="420"/>
    <n v="3430"/>
    <x v="12"/>
    <n v="15"/>
    <s v="Omalet"/>
    <n v="7"/>
    <n v="100"/>
    <n v="750"/>
    <n v="650"/>
    <n v="15"/>
    <s v="Chicken kabab"/>
    <n v="3"/>
    <n v="130"/>
    <n v="410"/>
    <n v="280"/>
    <n v="15"/>
    <s v="Biriyani"/>
    <n v="1"/>
    <n v="130"/>
    <n v="200"/>
    <n v="70"/>
  </r>
  <r>
    <x v="15"/>
    <x v="3"/>
    <x v="8"/>
    <x v="3"/>
    <n v="360"/>
    <n v="220"/>
    <n v="16"/>
    <x v="1"/>
    <n v="7"/>
    <n v="150"/>
    <n v="1120"/>
    <x v="13"/>
    <n v="16"/>
    <s v="Egg bhujiya"/>
    <n v="5"/>
    <n v="220"/>
    <n v="1150"/>
    <n v="930"/>
    <n v="16"/>
    <s v="Chicken kabab"/>
    <n v="5"/>
    <n v="130"/>
    <n v="670"/>
    <n v="540"/>
    <n v="16"/>
    <s v="Egg bhujiya"/>
    <n v="1"/>
    <n v="130"/>
    <n v="150"/>
    <n v="20"/>
  </r>
  <r>
    <x v="16"/>
    <x v="5"/>
    <x v="5"/>
    <x v="1"/>
    <n v="1680"/>
    <n v="1480"/>
    <n v="17"/>
    <x v="1"/>
    <n v="4"/>
    <n v="150"/>
    <n v="670"/>
    <x v="14"/>
    <n v="17"/>
    <s v="Maggie"/>
    <n v="3"/>
    <n v="130"/>
    <n v="440"/>
    <n v="310"/>
    <n v="17"/>
    <s v="Biriyani"/>
    <n v="2"/>
    <n v="400"/>
    <n v="820"/>
    <n v="420"/>
    <n v="17"/>
    <s v="Maggie"/>
    <n v="1"/>
    <n v="400"/>
    <n v="420"/>
    <n v="20"/>
  </r>
  <r>
    <x v="17"/>
    <x v="1"/>
    <x v="9"/>
    <x v="1"/>
    <n v="280"/>
    <n v="80"/>
    <n v="18"/>
    <x v="7"/>
    <n v="7"/>
    <n v="420"/>
    <n v="3010"/>
    <x v="15"/>
    <n v="18"/>
    <s v="Biriyani"/>
    <n v="1"/>
    <n v="410"/>
    <n v="440"/>
    <n v="30"/>
    <n v="18"/>
    <s v="Maggie"/>
    <n v="5"/>
    <n v="100"/>
    <n v="520"/>
    <n v="420"/>
    <n v="18"/>
    <s v="Chicken kabab"/>
    <n v="1"/>
    <n v="100"/>
    <n v="120"/>
    <n v="20"/>
  </r>
  <r>
    <x v="18"/>
    <x v="1"/>
    <x v="2"/>
    <x v="1"/>
    <n v="1880"/>
    <n v="1680"/>
    <n v="19"/>
    <x v="7"/>
    <n v="2"/>
    <n v="420"/>
    <n v="910"/>
    <x v="16"/>
    <n v="19"/>
    <s v="Omalet"/>
    <n v="5"/>
    <n v="100"/>
    <n v="550"/>
    <n v="450"/>
    <n v="19"/>
    <s v="Maggie"/>
    <n v="4"/>
    <n v="100"/>
    <n v="420"/>
    <n v="320"/>
    <n v="19"/>
    <s v="Omalet"/>
    <n v="1"/>
    <n v="100"/>
    <n v="120"/>
    <n v="20"/>
  </r>
  <r>
    <x v="19"/>
    <x v="6"/>
    <x v="3"/>
    <x v="4"/>
    <n v="380"/>
    <n v="280"/>
    <n v="20"/>
    <x v="0"/>
    <n v="2"/>
    <n v="220"/>
    <n v="510"/>
    <x v="8"/>
    <n v="20"/>
    <s v="Maggie"/>
    <n v="2"/>
    <n v="130"/>
    <n v="310"/>
    <n v="180"/>
    <n v="20"/>
    <s v="Maggie"/>
    <n v="3"/>
    <n v="100"/>
    <n v="320"/>
    <n v="220"/>
    <n v="20"/>
    <s v="Omalet"/>
    <n v="1"/>
    <n v="100"/>
    <n v="120"/>
    <n v="20"/>
  </r>
  <r>
    <x v="20"/>
    <x v="2"/>
    <x v="3"/>
    <x v="2"/>
    <n v="1280"/>
    <n v="880"/>
    <n v="21"/>
    <x v="5"/>
    <n v="8"/>
    <n v="110"/>
    <n v="950"/>
    <x v="6"/>
    <n v="21"/>
    <s v="Chicken kabab"/>
    <n v="8"/>
    <n v="150"/>
    <n v="1250"/>
    <n v="1100"/>
    <n v="21"/>
    <s v="Omalet"/>
    <n v="5"/>
    <n v="100"/>
    <n v="520"/>
    <n v="420"/>
    <n v="21"/>
    <s v="Egg bhujiya"/>
    <n v="2"/>
    <n v="100"/>
    <n v="220"/>
    <n v="120"/>
  </r>
  <r>
    <x v="21"/>
    <x v="2"/>
    <x v="7"/>
    <x v="2"/>
    <n v="2880"/>
    <n v="2480"/>
    <n v="22"/>
    <x v="3"/>
    <n v="6"/>
    <n v="150"/>
    <n v="970"/>
    <x v="17"/>
    <n v="22"/>
    <s v="Biriyani"/>
    <n v="5"/>
    <n v="410"/>
    <n v="2100"/>
    <n v="1690"/>
    <n v="22"/>
    <s v="Egg bhujiya"/>
    <n v="3"/>
    <n v="200"/>
    <n v="690"/>
    <n v="490"/>
    <n v="22"/>
    <s v="Chicken kabab"/>
    <n v="1"/>
    <n v="200"/>
    <n v="220"/>
    <n v="20"/>
  </r>
  <r>
    <x v="22"/>
    <x v="5"/>
    <x v="8"/>
    <x v="1"/>
    <n v="480"/>
    <n v="280"/>
    <n v="23"/>
    <x v="0"/>
    <n v="4"/>
    <n v="220"/>
    <n v="950"/>
    <x v="18"/>
    <n v="23"/>
    <s v="Egg bhujiya"/>
    <n v="8"/>
    <n v="220"/>
    <n v="1810"/>
    <n v="1590"/>
    <n v="23"/>
    <s v="Biriyani"/>
    <n v="2"/>
    <n v="400"/>
    <n v="820"/>
    <n v="420"/>
    <n v="23"/>
    <s v="Maggie"/>
    <n v="1"/>
    <n v="400"/>
    <n v="420"/>
    <n v="20"/>
  </r>
  <r>
    <x v="23"/>
    <x v="5"/>
    <x v="8"/>
    <x v="1"/>
    <n v="480"/>
    <n v="280"/>
    <n v="24"/>
    <x v="3"/>
    <n v="3"/>
    <n v="150"/>
    <n v="520"/>
    <x v="7"/>
    <n v="24"/>
    <s v="Egg bhujiya"/>
    <n v="4"/>
    <n v="220"/>
    <n v="930"/>
    <n v="710"/>
    <n v="24"/>
    <s v="Egg bhujiya"/>
    <n v="4"/>
    <n v="200"/>
    <n v="800"/>
    <n v="600"/>
    <n v="24"/>
    <s v="Omalet"/>
    <n v="1"/>
    <n v="200"/>
    <n v="220"/>
    <n v="20"/>
  </r>
  <r>
    <x v="24"/>
    <x v="6"/>
    <x v="10"/>
    <x v="4"/>
    <n v="1380"/>
    <n v="1280"/>
    <n v="25"/>
    <x v="7"/>
    <n v="7"/>
    <n v="420"/>
    <n v="3010"/>
    <x v="15"/>
    <n v="25"/>
    <s v="Chicken kabab"/>
    <n v="9"/>
    <n v="150"/>
    <n v="1400"/>
    <n v="1250"/>
    <n v="25"/>
    <s v="Chicken kabab"/>
    <n v="3"/>
    <n v="130"/>
    <n v="430"/>
    <n v="300"/>
    <n v="25"/>
    <s v="Chicken kabab"/>
    <n v="1"/>
    <n v="130"/>
    <n v="150"/>
    <n v="20"/>
  </r>
  <r>
    <x v="25"/>
    <x v="5"/>
    <x v="2"/>
    <x v="1"/>
    <n v="1880"/>
    <n v="1680"/>
    <n v="26"/>
    <x v="4"/>
    <n v="3"/>
    <n v="120"/>
    <n v="430"/>
    <x v="19"/>
    <n v="26"/>
    <s v="Omalet"/>
    <n v="4"/>
    <n v="100"/>
    <n v="450"/>
    <n v="350"/>
    <n v="26"/>
    <s v="Maggie"/>
    <n v="4"/>
    <n v="100"/>
    <n v="420"/>
    <n v="320"/>
    <n v="26"/>
    <s v="Egg bhujiya"/>
    <n v="1"/>
    <n v="100"/>
    <n v="120"/>
    <n v="20"/>
  </r>
  <r>
    <x v="26"/>
    <x v="2"/>
    <x v="7"/>
    <x v="2"/>
    <n v="2880"/>
    <n v="2480"/>
    <n v="27"/>
    <x v="2"/>
    <n v="3"/>
    <n v="210"/>
    <n v="700"/>
    <x v="16"/>
    <n v="27"/>
    <s v="Chicken kabab"/>
    <n v="7"/>
    <n v="150"/>
    <n v="1100"/>
    <n v="950"/>
    <n v="27"/>
    <s v="Biriyani"/>
    <n v="4"/>
    <n v="400"/>
    <n v="1620"/>
    <n v="1220"/>
    <n v="27"/>
    <s v="Omalet"/>
    <n v="1"/>
    <n v="400"/>
    <n v="420"/>
    <n v="20"/>
  </r>
  <r>
    <x v="27"/>
    <x v="4"/>
    <x v="11"/>
    <x v="1"/>
    <n v="1080"/>
    <n v="880"/>
    <n v="28"/>
    <x v="7"/>
    <n v="2"/>
    <n v="420"/>
    <n v="910"/>
    <x v="16"/>
    <n v="28"/>
    <s v="Biriyani"/>
    <n v="1"/>
    <n v="410"/>
    <n v="440"/>
    <n v="30"/>
    <n v="28"/>
    <s v="Egg bhujiya"/>
    <n v="3"/>
    <n v="200"/>
    <n v="620"/>
    <n v="420"/>
    <n v="28"/>
    <s v="Egg bhujiya"/>
    <n v="1"/>
    <n v="200"/>
    <n v="220"/>
    <n v="20"/>
  </r>
  <r>
    <x v="28"/>
    <x v="7"/>
    <x v="3"/>
    <x v="5"/>
    <n v="530"/>
    <n v="380"/>
    <m/>
    <x v="8"/>
    <m/>
    <m/>
    <m/>
    <x v="20"/>
    <n v="29"/>
    <s v="Omalet"/>
    <n v="6"/>
    <n v="100"/>
    <n v="650"/>
    <n v="550"/>
    <n v="29"/>
    <s v="Biriyani"/>
    <n v="2"/>
    <n v="400"/>
    <n v="820"/>
    <n v="420"/>
    <n v="29"/>
    <s v="Maggie"/>
    <n v="1"/>
    <n v="400"/>
    <n v="420"/>
    <n v="20"/>
  </r>
  <r>
    <x v="29"/>
    <x v="3"/>
    <x v="6"/>
    <x v="3"/>
    <n v="1760"/>
    <n v="1620"/>
    <m/>
    <x v="8"/>
    <m/>
    <m/>
    <m/>
    <x v="20"/>
    <n v="30"/>
    <s v="Maggie"/>
    <n v="4"/>
    <n v="130"/>
    <n v="570"/>
    <n v="440"/>
    <n v="30"/>
    <s v="Maggie"/>
    <n v="5"/>
    <n v="100"/>
    <n v="570"/>
    <n v="470"/>
    <n v="30"/>
    <s v="Chicken kabab"/>
    <n v="2"/>
    <n v="100"/>
    <n v="220"/>
    <n v="120"/>
  </r>
  <r>
    <x v="30"/>
    <x v="8"/>
    <x v="12"/>
    <x v="6"/>
    <m/>
    <m/>
    <m/>
    <x v="8"/>
    <m/>
    <m/>
    <m/>
    <x v="20"/>
    <n v="31"/>
    <s v="Omalet"/>
    <n v="4"/>
    <n v="100"/>
    <n v="450"/>
    <n v="350"/>
    <m/>
    <m/>
    <m/>
    <m/>
    <m/>
    <m/>
    <n v="31"/>
    <s v="Maggie"/>
    <n v="1"/>
    <n v="100"/>
    <n v="120"/>
    <n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1">
  <r>
    <n v="1"/>
    <x v="0"/>
    <n v="2"/>
    <n v="410"/>
    <n v="860"/>
    <n v="450"/>
    <n v="1"/>
    <s v="Chicken kabab"/>
    <n v="3"/>
    <n v="130"/>
    <n v="410"/>
    <n v="280"/>
    <n v="1"/>
    <s v="Egg bhujiya"/>
    <n v="1"/>
    <n v="130"/>
    <n v="150"/>
    <x v="0"/>
  </r>
  <r>
    <n v="2"/>
    <x v="1"/>
    <n v="8"/>
    <n v="150"/>
    <n v="1250"/>
    <n v="1100"/>
    <n v="2"/>
    <s v="Omalet"/>
    <n v="1"/>
    <n v="100"/>
    <n v="120"/>
    <n v="20"/>
    <n v="2"/>
    <s v="Chicken kabab"/>
    <n v="1"/>
    <n v="100"/>
    <n v="120"/>
    <x v="0"/>
  </r>
  <r>
    <n v="3"/>
    <x v="1"/>
    <n v="6"/>
    <n v="150"/>
    <n v="950"/>
    <n v="800"/>
    <n v="3"/>
    <s v="Biriyani"/>
    <n v="2"/>
    <n v="400"/>
    <n v="820"/>
    <n v="420"/>
    <n v="3"/>
    <s v="Egg bhujiya"/>
    <n v="1"/>
    <n v="400"/>
    <n v="420"/>
    <x v="0"/>
  </r>
  <r>
    <n v="4"/>
    <x v="2"/>
    <n v="2"/>
    <n v="130"/>
    <n v="310"/>
    <n v="180"/>
    <n v="4"/>
    <s v="Maggie"/>
    <n v="1"/>
    <n v="100"/>
    <n v="120"/>
    <n v="20"/>
    <n v="4"/>
    <s v="Biriyani"/>
    <n v="1"/>
    <n v="100"/>
    <n v="120"/>
    <x v="0"/>
  </r>
  <r>
    <n v="5"/>
    <x v="2"/>
    <n v="8"/>
    <n v="130"/>
    <n v="1090"/>
    <n v="960"/>
    <n v="5"/>
    <s v="Omalet"/>
    <n v="2"/>
    <n v="100"/>
    <n v="220"/>
    <n v="120"/>
    <n v="5"/>
    <s v="Omalet"/>
    <n v="1"/>
    <n v="100"/>
    <n v="120"/>
    <x v="0"/>
  </r>
  <r>
    <n v="6"/>
    <x v="2"/>
    <n v="6"/>
    <n v="130"/>
    <n v="830"/>
    <n v="700"/>
    <n v="6"/>
    <s v="Chicken kabab"/>
    <n v="2"/>
    <n v="130"/>
    <n v="280"/>
    <n v="150"/>
    <n v="6"/>
    <s v="Biriyani"/>
    <n v="1"/>
    <n v="130"/>
    <n v="150"/>
    <x v="0"/>
  </r>
  <r>
    <n v="7"/>
    <x v="3"/>
    <n v="4"/>
    <n v="100"/>
    <n v="450"/>
    <n v="350"/>
    <n v="7"/>
    <s v="Biriyani"/>
    <n v="1"/>
    <n v="400"/>
    <n v="420"/>
    <n v="20"/>
    <n v="7"/>
    <s v="Omalet"/>
    <n v="1"/>
    <n v="400"/>
    <n v="420"/>
    <x v="0"/>
  </r>
  <r>
    <n v="8"/>
    <x v="3"/>
    <n v="8"/>
    <n v="100"/>
    <n v="850"/>
    <n v="750"/>
    <n v="8"/>
    <s v="Omalet"/>
    <n v="2"/>
    <n v="100"/>
    <n v="220"/>
    <n v="120"/>
    <n v="8"/>
    <s v="Omalet"/>
    <n v="1"/>
    <n v="100"/>
    <n v="120"/>
    <x v="0"/>
  </r>
  <r>
    <n v="9"/>
    <x v="0"/>
    <n v="5"/>
    <n v="410"/>
    <n v="2100"/>
    <n v="1690"/>
    <n v="9"/>
    <s v="Maggie"/>
    <n v="4"/>
    <n v="100"/>
    <n v="400"/>
    <n v="300"/>
    <n v="9"/>
    <s v="Biriyani"/>
    <n v="1"/>
    <n v="100"/>
    <n v="140"/>
    <x v="1"/>
  </r>
  <r>
    <n v="10"/>
    <x v="3"/>
    <n v="7"/>
    <n v="100"/>
    <n v="750"/>
    <n v="650"/>
    <n v="10"/>
    <s v="Egg bhujiya"/>
    <n v="5"/>
    <n v="200"/>
    <n v="1020"/>
    <n v="820"/>
    <n v="10"/>
    <s v="Chicken kabab"/>
    <n v="1"/>
    <n v="200"/>
    <n v="220"/>
    <x v="0"/>
  </r>
  <r>
    <n v="11"/>
    <x v="2"/>
    <n v="1"/>
    <n v="130"/>
    <n v="180"/>
    <n v="50"/>
    <n v="11"/>
    <s v="Biriyani"/>
    <n v="1"/>
    <n v="400"/>
    <n v="420"/>
    <n v="20"/>
    <n v="11"/>
    <s v="Egg bhujiya"/>
    <n v="1"/>
    <n v="400"/>
    <n v="420"/>
    <x v="0"/>
  </r>
  <r>
    <n v="12"/>
    <x v="1"/>
    <n v="3"/>
    <n v="150"/>
    <n v="500"/>
    <n v="350"/>
    <n v="12"/>
    <s v="Omalet"/>
    <n v="4"/>
    <n v="100"/>
    <n v="400"/>
    <n v="380"/>
    <n v="12"/>
    <s v="Egg bhujiya"/>
    <n v="1"/>
    <n v="100"/>
    <n v="120"/>
    <x v="0"/>
  </r>
  <r>
    <n v="13"/>
    <x v="3"/>
    <n v="6"/>
    <n v="100"/>
    <n v="650"/>
    <n v="550"/>
    <n v="13"/>
    <s v="Biriyani"/>
    <n v="3"/>
    <n v="400"/>
    <n v="1220"/>
    <n v="820"/>
    <n v="13"/>
    <s v="Chicken kabab"/>
    <n v="1"/>
    <n v="400"/>
    <n v="420"/>
    <x v="0"/>
  </r>
  <r>
    <n v="14"/>
    <x v="2"/>
    <n v="8"/>
    <n v="130"/>
    <n v="1090"/>
    <n v="960"/>
    <n v="14"/>
    <s v="Omalet"/>
    <n v="1"/>
    <n v="100"/>
    <n v="120"/>
    <n v="20"/>
    <n v="14"/>
    <s v="Omalet"/>
    <n v="1"/>
    <n v="100"/>
    <n v="120"/>
    <x v="0"/>
  </r>
  <r>
    <n v="15"/>
    <x v="3"/>
    <n v="7"/>
    <n v="100"/>
    <n v="750"/>
    <n v="650"/>
    <n v="15"/>
    <s v="Chicken kabab"/>
    <n v="3"/>
    <n v="130"/>
    <n v="410"/>
    <n v="280"/>
    <n v="15"/>
    <s v="Biriyani"/>
    <n v="1"/>
    <n v="130"/>
    <n v="200"/>
    <x v="2"/>
  </r>
  <r>
    <n v="16"/>
    <x v="4"/>
    <n v="5"/>
    <n v="220"/>
    <n v="1150"/>
    <n v="930"/>
    <n v="16"/>
    <s v="Chicken kabab"/>
    <n v="5"/>
    <n v="130"/>
    <n v="670"/>
    <n v="540"/>
    <n v="16"/>
    <s v="Egg bhujiya"/>
    <n v="1"/>
    <n v="130"/>
    <n v="150"/>
    <x v="0"/>
  </r>
  <r>
    <n v="17"/>
    <x v="2"/>
    <n v="3"/>
    <n v="130"/>
    <n v="440"/>
    <n v="310"/>
    <n v="17"/>
    <s v="Biriyani"/>
    <n v="2"/>
    <n v="400"/>
    <n v="820"/>
    <n v="420"/>
    <n v="17"/>
    <s v="Maggie"/>
    <n v="1"/>
    <n v="400"/>
    <n v="420"/>
    <x v="0"/>
  </r>
  <r>
    <n v="18"/>
    <x v="0"/>
    <n v="1"/>
    <n v="410"/>
    <n v="440"/>
    <n v="30"/>
    <n v="18"/>
    <s v="Maggie"/>
    <n v="5"/>
    <n v="100"/>
    <n v="520"/>
    <n v="420"/>
    <n v="18"/>
    <s v="Chicken kabab"/>
    <n v="1"/>
    <n v="100"/>
    <n v="120"/>
    <x v="0"/>
  </r>
  <r>
    <n v="19"/>
    <x v="3"/>
    <n v="5"/>
    <n v="100"/>
    <n v="550"/>
    <n v="450"/>
    <n v="19"/>
    <s v="Maggie"/>
    <n v="4"/>
    <n v="100"/>
    <n v="420"/>
    <n v="320"/>
    <n v="19"/>
    <s v="Omalet"/>
    <n v="1"/>
    <n v="100"/>
    <n v="120"/>
    <x v="0"/>
  </r>
  <r>
    <n v="20"/>
    <x v="2"/>
    <n v="2"/>
    <n v="130"/>
    <n v="310"/>
    <n v="180"/>
    <n v="20"/>
    <s v="Maggie"/>
    <n v="3"/>
    <n v="100"/>
    <n v="320"/>
    <n v="220"/>
    <n v="20"/>
    <s v="Omalet"/>
    <n v="1"/>
    <n v="100"/>
    <n v="120"/>
    <x v="0"/>
  </r>
  <r>
    <n v="21"/>
    <x v="1"/>
    <n v="8"/>
    <n v="150"/>
    <n v="1250"/>
    <n v="1100"/>
    <n v="21"/>
    <s v="Omalet"/>
    <n v="5"/>
    <n v="100"/>
    <n v="520"/>
    <n v="420"/>
    <n v="21"/>
    <s v="Egg bhujiya"/>
    <n v="2"/>
    <n v="100"/>
    <n v="220"/>
    <x v="3"/>
  </r>
  <r>
    <n v="22"/>
    <x v="0"/>
    <n v="5"/>
    <n v="410"/>
    <n v="2100"/>
    <n v="1690"/>
    <n v="22"/>
    <s v="Egg bhujiya"/>
    <n v="3"/>
    <n v="200"/>
    <n v="690"/>
    <n v="490"/>
    <n v="22"/>
    <s v="Chicken kabab"/>
    <n v="1"/>
    <n v="200"/>
    <n v="220"/>
    <x v="0"/>
  </r>
  <r>
    <n v="23"/>
    <x v="4"/>
    <n v="8"/>
    <n v="220"/>
    <n v="1810"/>
    <n v="1590"/>
    <n v="23"/>
    <s v="Biriyani"/>
    <n v="2"/>
    <n v="400"/>
    <n v="820"/>
    <n v="420"/>
    <n v="23"/>
    <s v="Maggie"/>
    <n v="1"/>
    <n v="400"/>
    <n v="420"/>
    <x v="0"/>
  </r>
  <r>
    <n v="24"/>
    <x v="4"/>
    <n v="4"/>
    <n v="220"/>
    <n v="930"/>
    <n v="710"/>
    <n v="24"/>
    <s v="Egg bhujiya"/>
    <n v="4"/>
    <n v="200"/>
    <n v="800"/>
    <n v="600"/>
    <n v="24"/>
    <s v="Omalet"/>
    <n v="1"/>
    <n v="200"/>
    <n v="220"/>
    <x v="0"/>
  </r>
  <r>
    <n v="25"/>
    <x v="1"/>
    <n v="9"/>
    <n v="150"/>
    <n v="1400"/>
    <n v="1250"/>
    <n v="25"/>
    <s v="Chicken kabab"/>
    <n v="3"/>
    <n v="130"/>
    <n v="430"/>
    <n v="300"/>
    <n v="25"/>
    <s v="Chicken kabab"/>
    <n v="1"/>
    <n v="130"/>
    <n v="150"/>
    <x v="0"/>
  </r>
  <r>
    <n v="26"/>
    <x v="3"/>
    <n v="4"/>
    <n v="100"/>
    <n v="450"/>
    <n v="350"/>
    <n v="26"/>
    <s v="Maggie"/>
    <n v="4"/>
    <n v="100"/>
    <n v="420"/>
    <n v="320"/>
    <n v="26"/>
    <s v="Egg bhujiya"/>
    <n v="1"/>
    <n v="100"/>
    <n v="120"/>
    <x v="0"/>
  </r>
  <r>
    <n v="27"/>
    <x v="1"/>
    <n v="7"/>
    <n v="150"/>
    <n v="1100"/>
    <n v="950"/>
    <n v="27"/>
    <s v="Biriyani"/>
    <n v="4"/>
    <n v="400"/>
    <n v="1620"/>
    <n v="1220"/>
    <n v="27"/>
    <s v="Omalet"/>
    <n v="1"/>
    <n v="400"/>
    <n v="420"/>
    <x v="0"/>
  </r>
  <r>
    <n v="28"/>
    <x v="0"/>
    <n v="1"/>
    <n v="410"/>
    <n v="440"/>
    <n v="30"/>
    <n v="28"/>
    <s v="Egg bhujiya"/>
    <n v="3"/>
    <n v="200"/>
    <n v="620"/>
    <n v="420"/>
    <n v="28"/>
    <s v="Egg bhujiya"/>
    <n v="1"/>
    <n v="200"/>
    <n v="220"/>
    <x v="0"/>
  </r>
  <r>
    <n v="29"/>
    <x v="3"/>
    <n v="6"/>
    <n v="100"/>
    <n v="650"/>
    <n v="550"/>
    <n v="29"/>
    <s v="Biriyani"/>
    <n v="2"/>
    <n v="400"/>
    <n v="820"/>
    <n v="420"/>
    <n v="29"/>
    <s v="Maggie"/>
    <n v="1"/>
    <n v="400"/>
    <n v="420"/>
    <x v="0"/>
  </r>
  <r>
    <n v="30"/>
    <x v="2"/>
    <n v="4"/>
    <n v="130"/>
    <n v="570"/>
    <n v="440"/>
    <n v="30"/>
    <s v="Maggie"/>
    <n v="5"/>
    <n v="100"/>
    <n v="570"/>
    <n v="470"/>
    <n v="30"/>
    <s v="Chicken kabab"/>
    <n v="2"/>
    <n v="100"/>
    <n v="220"/>
    <x v="3"/>
  </r>
  <r>
    <n v="31"/>
    <x v="3"/>
    <n v="4"/>
    <n v="100"/>
    <n v="450"/>
    <n v="350"/>
    <m/>
    <m/>
    <m/>
    <m/>
    <m/>
    <m/>
    <n v="31"/>
    <s v="Maggie"/>
    <n v="1"/>
    <n v="100"/>
    <n v="12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fieldListSortAscending="1">
  <location ref="AF7:AG13" firstHeaderRow="1" firstDataRow="1" firstDataCol="1"/>
  <pivotFields count="19">
    <pivotField showAll="0">
      <items count="22">
        <item x="11"/>
        <item x="9"/>
        <item x="8"/>
        <item x="19"/>
        <item x="7"/>
        <item x="16"/>
        <item x="3"/>
        <item x="14"/>
        <item x="5"/>
        <item x="1"/>
        <item x="2"/>
        <item x="18"/>
        <item x="17"/>
        <item x="6"/>
        <item x="0"/>
        <item x="13"/>
        <item x="4"/>
        <item x="10"/>
        <item x="15"/>
        <item x="12"/>
        <item x="20"/>
        <item t="default"/>
      </items>
    </pivotField>
    <pivotField showAll="0"/>
    <pivotField axis="axisRow" showAll="0">
      <items count="6">
        <item x="0"/>
        <item x="1"/>
        <item x="4"/>
        <item x="2"/>
        <item x="3"/>
        <item t="default"/>
      </items>
    </pivotField>
    <pivotField showAll="0"/>
    <pivotField showAll="0"/>
    <pivotField showAll="0"/>
    <pivotField dataField="1" showAll="0">
      <items count="21">
        <item x="14"/>
        <item x="10"/>
        <item x="3"/>
        <item x="13"/>
        <item x="6"/>
        <item x="19"/>
        <item x="0"/>
        <item x="11"/>
        <item x="9"/>
        <item x="5"/>
        <item x="16"/>
        <item x="7"/>
        <item x="2"/>
        <item x="12"/>
        <item x="18"/>
        <item x="4"/>
        <item x="1"/>
        <item x="17"/>
        <item x="1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 earned2" fld="6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I7:AL13" firstHeaderRow="0" firstDataRow="1" firstDataCol="1"/>
  <pivotFields count="18">
    <pivotField showAll="0"/>
    <pivotField axis="axisRow" showAll="0">
      <items count="6">
        <item x="0"/>
        <item x="1"/>
        <item x="4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fit earned at 3rd month" fld="5" baseField="1" baseItem="0"/>
    <dataField name="Profit earned at 4th month" fld="11" baseField="1" baseItem="0"/>
    <dataField name="Profit earned at 5th month" fld="17" baseField="1" baseItem="0"/>
  </dataFields>
  <chartFormats count="9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F16:AG26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7"/>
        <item x="1"/>
        <item x="0"/>
        <item x="2"/>
        <item x="4"/>
        <item x="5"/>
        <item x="3"/>
        <item x="6"/>
        <item x="8"/>
        <item t="default"/>
      </items>
    </pivotField>
    <pivotField showAll="0"/>
    <pivotField showAll="0"/>
    <pivotField dataField="1" showAll="0"/>
    <pivotField showAll="0">
      <items count="22">
        <item x="11"/>
        <item x="9"/>
        <item x="8"/>
        <item x="19"/>
        <item x="7"/>
        <item x="16"/>
        <item x="3"/>
        <item x="14"/>
        <item x="5"/>
        <item x="1"/>
        <item x="2"/>
        <item x="18"/>
        <item x="17"/>
        <item x="6"/>
        <item x="0"/>
        <item x="13"/>
        <item x="4"/>
        <item x="10"/>
        <item x="15"/>
        <item x="12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Total price 2" fld="10" baseField="7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13" sqref="D13"/>
    </sheetView>
  </sheetViews>
  <sheetFormatPr defaultRowHeight="15" x14ac:dyDescent="0.25"/>
  <cols>
    <col min="1" max="1" width="18.42578125" customWidth="1"/>
    <col min="2" max="2" width="20.28515625" customWidth="1"/>
    <col min="3" max="3" width="17.28515625" customWidth="1"/>
    <col min="4" max="5" width="9.7109375" customWidth="1"/>
    <col min="6" max="6" width="21.140625" customWidth="1"/>
    <col min="7" max="8" width="16.85546875" customWidth="1"/>
    <col min="9" max="9" width="15.7109375" customWidth="1"/>
  </cols>
  <sheetData>
    <row r="1" spans="1:9" ht="30" customHeight="1" x14ac:dyDescent="0.5">
      <c r="A1" s="2" t="s">
        <v>0</v>
      </c>
    </row>
    <row r="2" spans="1:9" ht="31.5" customHeight="1" x14ac:dyDescent="0.35">
      <c r="B2" s="1" t="s">
        <v>17</v>
      </c>
    </row>
    <row r="3" spans="1:9" ht="24.75" customHeight="1" thickBot="1" x14ac:dyDescent="0.3">
      <c r="A3" s="5" t="s">
        <v>1</v>
      </c>
      <c r="B3" s="9" t="s">
        <v>9</v>
      </c>
      <c r="C3" s="4"/>
      <c r="D3" s="8"/>
      <c r="E3" s="8"/>
      <c r="F3" s="13" t="s">
        <v>14</v>
      </c>
      <c r="G3" s="7" t="s">
        <v>15</v>
      </c>
      <c r="H3" s="12" t="s">
        <v>12</v>
      </c>
      <c r="I3" s="6" t="s">
        <v>18</v>
      </c>
    </row>
    <row r="4" spans="1:9" ht="15.75" thickBot="1" x14ac:dyDescent="0.3">
      <c r="B4" s="10" t="s">
        <v>7</v>
      </c>
      <c r="C4" s="10" t="s">
        <v>8</v>
      </c>
      <c r="D4" s="10" t="s">
        <v>10</v>
      </c>
      <c r="E4" s="11" t="s">
        <v>11</v>
      </c>
      <c r="G4" s="30"/>
    </row>
    <row r="5" spans="1:9" x14ac:dyDescent="0.25">
      <c r="A5" t="s">
        <v>2</v>
      </c>
      <c r="B5">
        <v>6752</v>
      </c>
      <c r="C5">
        <v>14000</v>
      </c>
      <c r="D5">
        <v>17589</v>
      </c>
      <c r="E5">
        <f ca="1">RANDBETWEEN(4000,6000)</f>
        <v>4502</v>
      </c>
      <c r="F5">
        <v>34932</v>
      </c>
      <c r="G5">
        <v>62509</v>
      </c>
      <c r="H5">
        <v>43790</v>
      </c>
      <c r="I5">
        <v>22430</v>
      </c>
    </row>
    <row r="6" spans="1:9" x14ac:dyDescent="0.25">
      <c r="A6" t="s">
        <v>3</v>
      </c>
      <c r="B6">
        <v>6560</v>
      </c>
      <c r="C6">
        <v>14000</v>
      </c>
      <c r="D6">
        <v>16316</v>
      </c>
      <c r="E6">
        <f ca="1">RANDBETWEEN(4000,6000)</f>
        <v>4448</v>
      </c>
      <c r="F6">
        <v>38530</v>
      </c>
      <c r="G6">
        <v>57782</v>
      </c>
      <c r="H6">
        <v>23430</v>
      </c>
      <c r="I6">
        <v>29779</v>
      </c>
    </row>
    <row r="7" spans="1:9" x14ac:dyDescent="0.25">
      <c r="A7" t="s">
        <v>4</v>
      </c>
      <c r="B7">
        <v>5481</v>
      </c>
      <c r="C7">
        <v>14000</v>
      </c>
      <c r="D7">
        <v>11725</v>
      </c>
      <c r="E7">
        <f ca="1">RANDBETWEEN(4000,6000)</f>
        <v>5304</v>
      </c>
      <c r="F7">
        <v>29895</v>
      </c>
      <c r="G7">
        <v>68591</v>
      </c>
      <c r="H7">
        <v>21100</v>
      </c>
      <c r="I7">
        <v>30085</v>
      </c>
    </row>
    <row r="8" spans="1:9" x14ac:dyDescent="0.25">
      <c r="A8" t="s">
        <v>5</v>
      </c>
      <c r="B8">
        <v>5442</v>
      </c>
      <c r="C8" t="s">
        <v>13</v>
      </c>
      <c r="D8">
        <v>12819</v>
      </c>
      <c r="E8">
        <f ca="1">RANDBETWEEN(4000,6000)</f>
        <v>5157</v>
      </c>
      <c r="F8">
        <v>17383</v>
      </c>
      <c r="G8">
        <v>40883</v>
      </c>
      <c r="H8">
        <v>10790</v>
      </c>
      <c r="I8">
        <v>39184</v>
      </c>
    </row>
    <row r="9" spans="1:9" x14ac:dyDescent="0.25">
      <c r="A9" t="s">
        <v>6</v>
      </c>
      <c r="B9">
        <v>6539</v>
      </c>
      <c r="C9" t="s">
        <v>13</v>
      </c>
      <c r="D9">
        <v>15802</v>
      </c>
      <c r="E9">
        <f ca="1">RANDBETWEEN(4000,6000)</f>
        <v>4953</v>
      </c>
      <c r="F9">
        <v>12559</v>
      </c>
      <c r="G9">
        <v>70235</v>
      </c>
      <c r="H9">
        <v>890</v>
      </c>
      <c r="I9">
        <v>21391</v>
      </c>
    </row>
    <row r="10" spans="1:9" ht="15.75" x14ac:dyDescent="0.25">
      <c r="A10" s="16" t="s">
        <v>16</v>
      </c>
      <c r="B10" s="17">
        <f t="shared" ref="B10:I10" si="0">SUM(B5:B9)</f>
        <v>30774</v>
      </c>
      <c r="C10" s="17">
        <f t="shared" si="0"/>
        <v>42000</v>
      </c>
      <c r="D10" s="17">
        <f t="shared" si="0"/>
        <v>74251</v>
      </c>
      <c r="E10" s="17">
        <f t="shared" ca="1" si="0"/>
        <v>24364</v>
      </c>
      <c r="F10" s="17">
        <f>SUM(F5:F9)</f>
        <v>133299</v>
      </c>
      <c r="G10" s="17">
        <f t="shared" si="0"/>
        <v>300000</v>
      </c>
      <c r="H10" s="17">
        <f t="shared" si="0"/>
        <v>100000</v>
      </c>
      <c r="I10" s="17">
        <f t="shared" si="0"/>
        <v>142869</v>
      </c>
    </row>
    <row r="13" spans="1:9" x14ac:dyDescent="0.25">
      <c r="A13" s="3"/>
      <c r="B13" s="14"/>
    </row>
    <row r="14" spans="1:9" x14ac:dyDescent="0.25">
      <c r="A14" s="3"/>
      <c r="B14" s="3"/>
    </row>
    <row r="15" spans="1:9" x14ac:dyDescent="0.25">
      <c r="A15" s="3"/>
      <c r="B15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5"/>
  <sheetViews>
    <sheetView topLeftCell="A3" zoomScale="69" zoomScaleNormal="69" workbookViewId="0">
      <selection activeCell="D20" sqref="D20"/>
    </sheetView>
  </sheetViews>
  <sheetFormatPr defaultRowHeight="15" x14ac:dyDescent="0.25"/>
  <cols>
    <col min="1" max="1" width="20.42578125" customWidth="1"/>
    <col min="2" max="2" width="20.140625" customWidth="1"/>
    <col min="3" max="3" width="10.5703125" customWidth="1"/>
    <col min="4" max="4" width="20.28515625" customWidth="1"/>
    <col min="5" max="5" width="14.42578125" customWidth="1"/>
    <col min="6" max="6" width="14.5703125" customWidth="1"/>
    <col min="7" max="7" width="14" customWidth="1"/>
    <col min="8" max="8" width="21.85546875" customWidth="1"/>
    <col min="10" max="10" width="21.5703125" customWidth="1"/>
    <col min="11" max="11" width="10.5703125" customWidth="1"/>
    <col min="12" max="12" width="12.85546875" customWidth="1"/>
    <col min="13" max="13" width="11.5703125" customWidth="1"/>
    <col min="14" max="14" width="18.140625" customWidth="1"/>
    <col min="16" max="16" width="21.28515625" customWidth="1"/>
    <col min="17" max="17" width="12" customWidth="1"/>
    <col min="18" max="18" width="13.85546875" customWidth="1"/>
    <col min="19" max="19" width="12.5703125" customWidth="1"/>
    <col min="20" max="20" width="14.7109375" customWidth="1"/>
    <col min="21" max="21" width="10.140625" customWidth="1"/>
    <col min="22" max="22" width="21.5703125" customWidth="1"/>
    <col min="23" max="23" width="12" customWidth="1"/>
    <col min="24" max="24" width="12.7109375" customWidth="1"/>
    <col min="25" max="25" width="13.7109375" customWidth="1"/>
    <col min="26" max="26" width="14.7109375" customWidth="1"/>
    <col min="27" max="27" width="10.28515625" customWidth="1"/>
    <col min="28" max="28" width="20.7109375" customWidth="1"/>
    <col min="29" max="29" width="12.42578125" customWidth="1"/>
    <col min="30" max="30" width="16" customWidth="1"/>
    <col min="32" max="32" width="20.85546875" customWidth="1"/>
    <col min="33" max="33" width="26.140625" customWidth="1"/>
    <col min="34" max="34" width="28.28515625" customWidth="1"/>
    <col min="35" max="35" width="18.140625" customWidth="1"/>
    <col min="36" max="38" width="32.42578125" customWidth="1"/>
    <col min="39" max="48" width="6.42578125" customWidth="1"/>
    <col min="49" max="52" width="8" customWidth="1"/>
    <col min="53" max="53" width="10.140625" customWidth="1"/>
    <col min="54" max="54" width="16" bestFit="1" customWidth="1"/>
  </cols>
  <sheetData>
    <row r="1" spans="1:38" ht="30.75" customHeight="1" x14ac:dyDescent="0.4">
      <c r="A1" s="15" t="s">
        <v>19</v>
      </c>
      <c r="B1" s="15"/>
      <c r="C1" s="15"/>
      <c r="D1" s="15"/>
      <c r="E1" s="15"/>
    </row>
    <row r="2" spans="1:38" ht="18.75" x14ac:dyDescent="0.3">
      <c r="A2" s="20" t="s">
        <v>34</v>
      </c>
      <c r="B2" s="21"/>
      <c r="C2" s="21"/>
      <c r="D2" s="21"/>
      <c r="E2" s="21"/>
      <c r="F2" s="21"/>
      <c r="G2" s="24" t="s">
        <v>3</v>
      </c>
      <c r="H2" s="25"/>
      <c r="I2" s="25"/>
      <c r="J2" s="25"/>
      <c r="K2" s="25"/>
      <c r="L2" s="25"/>
      <c r="M2" s="26" t="s">
        <v>4</v>
      </c>
      <c r="N2" s="27"/>
      <c r="O2" s="27"/>
      <c r="P2" s="27"/>
      <c r="Q2" s="27"/>
      <c r="R2" s="27"/>
      <c r="S2" s="20" t="s">
        <v>5</v>
      </c>
      <c r="T2" s="21"/>
      <c r="U2" s="21"/>
      <c r="V2" s="21"/>
      <c r="W2" s="21"/>
      <c r="X2" s="21"/>
      <c r="Y2" s="22" t="s">
        <v>6</v>
      </c>
      <c r="Z2" s="23"/>
      <c r="AA2" s="23"/>
      <c r="AB2" s="23"/>
      <c r="AC2" s="23"/>
      <c r="AD2" s="23"/>
    </row>
    <row r="3" spans="1:38" x14ac:dyDescent="0.25">
      <c r="A3" t="s">
        <v>25</v>
      </c>
      <c r="B3" t="s">
        <v>23</v>
      </c>
      <c r="C3" t="s">
        <v>20</v>
      </c>
      <c r="D3" t="s">
        <v>21</v>
      </c>
      <c r="E3" t="s">
        <v>22</v>
      </c>
      <c r="F3" t="s">
        <v>24</v>
      </c>
      <c r="G3" t="s">
        <v>36</v>
      </c>
      <c r="H3" t="s">
        <v>23</v>
      </c>
      <c r="I3" t="s">
        <v>20</v>
      </c>
      <c r="J3" t="s">
        <v>21</v>
      </c>
      <c r="K3" t="s">
        <v>22</v>
      </c>
      <c r="L3" t="s">
        <v>24</v>
      </c>
      <c r="M3" t="s">
        <v>36</v>
      </c>
      <c r="N3" t="s">
        <v>39</v>
      </c>
      <c r="O3" t="s">
        <v>40</v>
      </c>
      <c r="P3" t="s">
        <v>21</v>
      </c>
      <c r="Q3" t="s">
        <v>22</v>
      </c>
      <c r="R3" t="s">
        <v>24</v>
      </c>
      <c r="S3" t="s">
        <v>36</v>
      </c>
      <c r="T3" t="s">
        <v>39</v>
      </c>
      <c r="U3" t="s">
        <v>40</v>
      </c>
      <c r="V3" t="s">
        <v>21</v>
      </c>
      <c r="W3" t="s">
        <v>22</v>
      </c>
      <c r="X3" t="s">
        <v>24</v>
      </c>
      <c r="Y3" t="s">
        <v>36</v>
      </c>
      <c r="Z3" t="s">
        <v>39</v>
      </c>
      <c r="AA3" t="s">
        <v>40</v>
      </c>
      <c r="AB3" t="s">
        <v>21</v>
      </c>
      <c r="AC3" t="s">
        <v>22</v>
      </c>
      <c r="AD3" t="s">
        <v>24</v>
      </c>
    </row>
    <row r="4" spans="1:38" x14ac:dyDescent="0.25">
      <c r="A4">
        <v>1</v>
      </c>
      <c r="B4" t="s">
        <v>26</v>
      </c>
      <c r="C4">
        <v>14</v>
      </c>
      <c r="D4" s="19">
        <v>110</v>
      </c>
      <c r="E4">
        <f>(C4*D4)+80</f>
        <v>1620</v>
      </c>
      <c r="F4">
        <f>E4-D4</f>
        <v>1510</v>
      </c>
      <c r="G4">
        <v>1</v>
      </c>
      <c r="H4" t="s">
        <v>27</v>
      </c>
      <c r="I4">
        <v>5</v>
      </c>
      <c r="J4">
        <v>220</v>
      </c>
      <c r="K4">
        <v>1170</v>
      </c>
      <c r="L4">
        <v>950</v>
      </c>
      <c r="M4">
        <v>1</v>
      </c>
      <c r="N4" t="s">
        <v>28</v>
      </c>
      <c r="O4">
        <v>2</v>
      </c>
      <c r="P4" s="19">
        <v>410</v>
      </c>
      <c r="Q4">
        <f>(O4*P4)+40</f>
        <v>860</v>
      </c>
      <c r="R4">
        <f>Q4-P4</f>
        <v>450</v>
      </c>
      <c r="S4">
        <v>1</v>
      </c>
      <c r="T4" t="s">
        <v>29</v>
      </c>
      <c r="U4">
        <v>3</v>
      </c>
      <c r="V4" s="19">
        <v>130</v>
      </c>
      <c r="W4">
        <v>410</v>
      </c>
      <c r="X4">
        <v>280</v>
      </c>
      <c r="Y4">
        <v>1</v>
      </c>
      <c r="Z4" t="s">
        <v>27</v>
      </c>
      <c r="AA4">
        <v>1</v>
      </c>
      <c r="AB4" s="19">
        <v>130</v>
      </c>
      <c r="AC4">
        <f>(AB4*AA4)+20</f>
        <v>150</v>
      </c>
      <c r="AD4">
        <f>AC4-AB4</f>
        <v>20</v>
      </c>
    </row>
    <row r="5" spans="1:38" x14ac:dyDescent="0.25">
      <c r="A5">
        <v>2</v>
      </c>
      <c r="B5" t="s">
        <v>26</v>
      </c>
      <c r="C5">
        <v>15</v>
      </c>
      <c r="D5" s="19">
        <v>110</v>
      </c>
      <c r="E5">
        <f>(C5*D5)+80</f>
        <v>1730</v>
      </c>
      <c r="F5">
        <f>E5-D5</f>
        <v>1620</v>
      </c>
      <c r="G5">
        <v>2</v>
      </c>
      <c r="H5" t="s">
        <v>29</v>
      </c>
      <c r="I5">
        <v>5</v>
      </c>
      <c r="J5">
        <v>150</v>
      </c>
      <c r="K5">
        <v>820</v>
      </c>
      <c r="L5">
        <v>670</v>
      </c>
      <c r="M5">
        <v>2</v>
      </c>
      <c r="N5" t="s">
        <v>29</v>
      </c>
      <c r="O5">
        <v>8</v>
      </c>
      <c r="P5" s="19">
        <v>150</v>
      </c>
      <c r="Q5">
        <v>1250</v>
      </c>
      <c r="R5">
        <v>1100</v>
      </c>
      <c r="S5">
        <v>2</v>
      </c>
      <c r="T5" t="s">
        <v>32</v>
      </c>
      <c r="U5">
        <v>1</v>
      </c>
      <c r="V5" s="19">
        <v>100</v>
      </c>
      <c r="W5">
        <v>120</v>
      </c>
      <c r="X5">
        <v>20</v>
      </c>
      <c r="Y5">
        <v>2</v>
      </c>
      <c r="Z5" t="s">
        <v>29</v>
      </c>
      <c r="AA5">
        <v>1</v>
      </c>
      <c r="AB5" s="19">
        <v>100</v>
      </c>
      <c r="AC5">
        <f t="shared" ref="AC5:AC34" si="0">(AB5*AA5)+20</f>
        <v>120</v>
      </c>
      <c r="AD5">
        <f t="shared" ref="AD5:AD34" si="1">AC5-AB5</f>
        <v>20</v>
      </c>
    </row>
    <row r="6" spans="1:38" x14ac:dyDescent="0.25">
      <c r="A6">
        <v>3</v>
      </c>
      <c r="B6" t="s">
        <v>27</v>
      </c>
      <c r="C6">
        <v>14</v>
      </c>
      <c r="D6" s="19">
        <v>200</v>
      </c>
      <c r="E6">
        <f>(C6*D6)+80</f>
        <v>2880</v>
      </c>
      <c r="F6">
        <f t="shared" ref="F6:F33" si="2">E6-D6</f>
        <v>2680</v>
      </c>
      <c r="G6">
        <v>3</v>
      </c>
      <c r="H6" t="s">
        <v>37</v>
      </c>
      <c r="I6">
        <v>4</v>
      </c>
      <c r="J6">
        <v>210</v>
      </c>
      <c r="K6">
        <v>910</v>
      </c>
      <c r="L6">
        <v>700</v>
      </c>
      <c r="M6">
        <v>3</v>
      </c>
      <c r="N6" t="s">
        <v>29</v>
      </c>
      <c r="O6">
        <v>6</v>
      </c>
      <c r="P6" s="19">
        <v>150</v>
      </c>
      <c r="Q6">
        <v>950</v>
      </c>
      <c r="R6">
        <v>800</v>
      </c>
      <c r="S6">
        <v>3</v>
      </c>
      <c r="T6" t="s">
        <v>28</v>
      </c>
      <c r="U6">
        <v>2</v>
      </c>
      <c r="V6" s="19">
        <v>400</v>
      </c>
      <c r="W6">
        <v>820</v>
      </c>
      <c r="X6">
        <v>420</v>
      </c>
      <c r="Y6">
        <v>3</v>
      </c>
      <c r="Z6" t="s">
        <v>27</v>
      </c>
      <c r="AA6">
        <v>1</v>
      </c>
      <c r="AB6" s="19">
        <v>400</v>
      </c>
      <c r="AC6">
        <f t="shared" si="0"/>
        <v>420</v>
      </c>
      <c r="AD6">
        <f t="shared" si="1"/>
        <v>20</v>
      </c>
    </row>
    <row r="7" spans="1:38" x14ac:dyDescent="0.25">
      <c r="A7">
        <v>4</v>
      </c>
      <c r="B7" t="s">
        <v>28</v>
      </c>
      <c r="C7">
        <v>15</v>
      </c>
      <c r="D7" s="19">
        <v>400</v>
      </c>
      <c r="E7">
        <f t="shared" ref="E7:E33" si="3">(C7*D7)+80</f>
        <v>6080</v>
      </c>
      <c r="F7">
        <f t="shared" si="2"/>
        <v>5680</v>
      </c>
      <c r="G7">
        <v>4</v>
      </c>
      <c r="H7" t="s">
        <v>27</v>
      </c>
      <c r="I7">
        <v>3</v>
      </c>
      <c r="J7">
        <v>220</v>
      </c>
      <c r="K7">
        <v>730</v>
      </c>
      <c r="L7">
        <v>510</v>
      </c>
      <c r="M7">
        <v>4</v>
      </c>
      <c r="N7" t="s">
        <v>26</v>
      </c>
      <c r="O7">
        <v>2</v>
      </c>
      <c r="P7" s="19">
        <v>130</v>
      </c>
      <c r="Q7">
        <v>310</v>
      </c>
      <c r="R7">
        <v>180</v>
      </c>
      <c r="S7">
        <v>4</v>
      </c>
      <c r="T7" t="s">
        <v>26</v>
      </c>
      <c r="U7">
        <v>1</v>
      </c>
      <c r="V7" s="19">
        <v>100</v>
      </c>
      <c r="W7">
        <v>120</v>
      </c>
      <c r="X7">
        <v>20</v>
      </c>
      <c r="Y7">
        <v>4</v>
      </c>
      <c r="Z7" t="s">
        <v>28</v>
      </c>
      <c r="AA7">
        <v>1</v>
      </c>
      <c r="AB7" s="19">
        <v>100</v>
      </c>
      <c r="AC7">
        <f t="shared" si="0"/>
        <v>120</v>
      </c>
      <c r="AD7">
        <f t="shared" si="1"/>
        <v>20</v>
      </c>
      <c r="AF7" s="32" t="s">
        <v>41</v>
      </c>
      <c r="AG7" t="s">
        <v>43</v>
      </c>
      <c r="AI7" s="32" t="s">
        <v>41</v>
      </c>
      <c r="AJ7" t="s">
        <v>46</v>
      </c>
      <c r="AK7" t="s">
        <v>47</v>
      </c>
      <c r="AL7" t="s">
        <v>48</v>
      </c>
    </row>
    <row r="8" spans="1:38" x14ac:dyDescent="0.25">
      <c r="A8">
        <v>5</v>
      </c>
      <c r="B8" t="s">
        <v>28</v>
      </c>
      <c r="C8">
        <v>9</v>
      </c>
      <c r="D8" s="19">
        <v>400</v>
      </c>
      <c r="E8">
        <f t="shared" si="3"/>
        <v>3680</v>
      </c>
      <c r="F8">
        <f t="shared" si="2"/>
        <v>3280</v>
      </c>
      <c r="G8">
        <v>5</v>
      </c>
      <c r="H8" t="s">
        <v>33</v>
      </c>
      <c r="I8">
        <v>8</v>
      </c>
      <c r="J8">
        <v>150</v>
      </c>
      <c r="K8">
        <v>1270</v>
      </c>
      <c r="L8">
        <v>1120</v>
      </c>
      <c r="M8">
        <v>5</v>
      </c>
      <c r="N8" t="s">
        <v>26</v>
      </c>
      <c r="O8">
        <v>8</v>
      </c>
      <c r="P8" s="19">
        <v>130</v>
      </c>
      <c r="Q8">
        <v>1090</v>
      </c>
      <c r="R8">
        <v>960</v>
      </c>
      <c r="S8">
        <v>5</v>
      </c>
      <c r="T8" t="s">
        <v>32</v>
      </c>
      <c r="U8">
        <v>2</v>
      </c>
      <c r="V8" s="19">
        <v>100</v>
      </c>
      <c r="W8">
        <v>220</v>
      </c>
      <c r="X8">
        <v>120</v>
      </c>
      <c r="Y8">
        <v>5</v>
      </c>
      <c r="Z8" t="s">
        <v>32</v>
      </c>
      <c r="AA8">
        <v>1</v>
      </c>
      <c r="AB8" s="19">
        <v>100</v>
      </c>
      <c r="AC8">
        <f t="shared" si="0"/>
        <v>120</v>
      </c>
      <c r="AD8">
        <f t="shared" si="1"/>
        <v>20</v>
      </c>
      <c r="AF8" s="33" t="s">
        <v>28</v>
      </c>
      <c r="AG8" s="19">
        <v>3890</v>
      </c>
      <c r="AI8" s="33" t="s">
        <v>28</v>
      </c>
      <c r="AJ8" s="19">
        <v>3890</v>
      </c>
      <c r="AK8" s="19">
        <v>1910</v>
      </c>
      <c r="AL8" s="19">
        <v>120</v>
      </c>
    </row>
    <row r="9" spans="1:38" x14ac:dyDescent="0.25">
      <c r="A9">
        <v>6</v>
      </c>
      <c r="B9" t="s">
        <v>26</v>
      </c>
      <c r="C9">
        <v>9</v>
      </c>
      <c r="D9" s="19">
        <v>110</v>
      </c>
      <c r="E9">
        <f t="shared" si="3"/>
        <v>1070</v>
      </c>
      <c r="F9">
        <f t="shared" si="2"/>
        <v>960</v>
      </c>
      <c r="G9">
        <v>6</v>
      </c>
      <c r="H9" t="s">
        <v>26</v>
      </c>
      <c r="I9">
        <v>5</v>
      </c>
      <c r="J9" s="19">
        <v>120</v>
      </c>
      <c r="K9">
        <v>670</v>
      </c>
      <c r="L9">
        <v>550</v>
      </c>
      <c r="M9">
        <v>6</v>
      </c>
      <c r="N9" t="s">
        <v>26</v>
      </c>
      <c r="O9">
        <v>6</v>
      </c>
      <c r="P9" s="19">
        <v>130</v>
      </c>
      <c r="Q9">
        <v>830</v>
      </c>
      <c r="R9">
        <v>700</v>
      </c>
      <c r="S9">
        <v>6</v>
      </c>
      <c r="T9" t="s">
        <v>29</v>
      </c>
      <c r="U9">
        <v>2</v>
      </c>
      <c r="V9" s="19">
        <v>130</v>
      </c>
      <c r="W9">
        <v>280</v>
      </c>
      <c r="X9">
        <v>150</v>
      </c>
      <c r="Y9">
        <v>6</v>
      </c>
      <c r="Z9" t="s">
        <v>28</v>
      </c>
      <c r="AA9">
        <v>1</v>
      </c>
      <c r="AB9" s="19">
        <v>130</v>
      </c>
      <c r="AC9">
        <f t="shared" si="0"/>
        <v>150</v>
      </c>
      <c r="AD9">
        <f t="shared" si="1"/>
        <v>20</v>
      </c>
      <c r="AF9" s="33" t="s">
        <v>29</v>
      </c>
      <c r="AG9" s="19">
        <v>5550</v>
      </c>
      <c r="AI9" s="33" t="s">
        <v>29</v>
      </c>
      <c r="AJ9" s="19">
        <v>5550</v>
      </c>
      <c r="AK9" s="19">
        <v>2760</v>
      </c>
      <c r="AL9" s="19">
        <v>220</v>
      </c>
    </row>
    <row r="10" spans="1:38" x14ac:dyDescent="0.25">
      <c r="A10">
        <v>7</v>
      </c>
      <c r="B10" t="s">
        <v>29</v>
      </c>
      <c r="C10">
        <v>3</v>
      </c>
      <c r="D10" s="19">
        <v>140</v>
      </c>
      <c r="E10">
        <f t="shared" si="3"/>
        <v>500</v>
      </c>
      <c r="F10">
        <f t="shared" si="2"/>
        <v>360</v>
      </c>
      <c r="G10">
        <v>7</v>
      </c>
      <c r="H10" t="s">
        <v>32</v>
      </c>
      <c r="I10">
        <v>8</v>
      </c>
      <c r="J10" s="19">
        <v>110</v>
      </c>
      <c r="K10">
        <v>950</v>
      </c>
      <c r="L10">
        <v>840</v>
      </c>
      <c r="M10">
        <v>7</v>
      </c>
      <c r="N10" t="s">
        <v>32</v>
      </c>
      <c r="O10">
        <v>4</v>
      </c>
      <c r="P10" s="19">
        <v>100</v>
      </c>
      <c r="Q10">
        <v>450</v>
      </c>
      <c r="R10">
        <v>350</v>
      </c>
      <c r="S10">
        <v>7</v>
      </c>
      <c r="T10" t="s">
        <v>28</v>
      </c>
      <c r="U10">
        <v>1</v>
      </c>
      <c r="V10" s="19">
        <v>400</v>
      </c>
      <c r="W10">
        <v>420</v>
      </c>
      <c r="X10">
        <v>20</v>
      </c>
      <c r="Y10">
        <v>7</v>
      </c>
      <c r="Z10" t="s">
        <v>32</v>
      </c>
      <c r="AA10">
        <v>1</v>
      </c>
      <c r="AB10" s="19">
        <v>400</v>
      </c>
      <c r="AC10">
        <f t="shared" si="0"/>
        <v>420</v>
      </c>
      <c r="AD10">
        <f t="shared" si="1"/>
        <v>20</v>
      </c>
      <c r="AF10" s="33" t="s">
        <v>27</v>
      </c>
      <c r="AG10" s="19">
        <v>3230</v>
      </c>
      <c r="AI10" s="33" t="s">
        <v>27</v>
      </c>
      <c r="AJ10" s="19">
        <v>3230</v>
      </c>
      <c r="AK10" s="19">
        <v>1560</v>
      </c>
      <c r="AL10" s="19">
        <v>60</v>
      </c>
    </row>
    <row r="11" spans="1:38" x14ac:dyDescent="0.25">
      <c r="A11">
        <v>8</v>
      </c>
      <c r="B11" t="s">
        <v>29</v>
      </c>
      <c r="C11">
        <v>6</v>
      </c>
      <c r="D11" s="19">
        <v>140</v>
      </c>
      <c r="E11">
        <f t="shared" si="3"/>
        <v>920</v>
      </c>
      <c r="F11">
        <f t="shared" si="2"/>
        <v>780</v>
      </c>
      <c r="G11">
        <v>8</v>
      </c>
      <c r="H11" t="s">
        <v>33</v>
      </c>
      <c r="I11">
        <v>3</v>
      </c>
      <c r="J11" s="19">
        <v>150</v>
      </c>
      <c r="K11">
        <v>520</v>
      </c>
      <c r="L11">
        <v>370</v>
      </c>
      <c r="M11">
        <v>8</v>
      </c>
      <c r="N11" t="s">
        <v>32</v>
      </c>
      <c r="O11">
        <v>8</v>
      </c>
      <c r="P11" s="19">
        <v>100</v>
      </c>
      <c r="Q11">
        <v>850</v>
      </c>
      <c r="R11">
        <v>750</v>
      </c>
      <c r="S11">
        <v>8</v>
      </c>
      <c r="T11" t="s">
        <v>32</v>
      </c>
      <c r="U11">
        <v>2</v>
      </c>
      <c r="V11" s="19">
        <v>100</v>
      </c>
      <c r="W11">
        <v>220</v>
      </c>
      <c r="X11">
        <v>120</v>
      </c>
      <c r="Y11">
        <v>8</v>
      </c>
      <c r="Z11" t="s">
        <v>32</v>
      </c>
      <c r="AA11">
        <v>1</v>
      </c>
      <c r="AB11" s="19">
        <v>100</v>
      </c>
      <c r="AC11">
        <f t="shared" si="0"/>
        <v>120</v>
      </c>
      <c r="AD11">
        <f t="shared" si="1"/>
        <v>20</v>
      </c>
      <c r="AF11" s="33" t="s">
        <v>26</v>
      </c>
      <c r="AG11" s="19">
        <v>3780</v>
      </c>
      <c r="AI11" s="33" t="s">
        <v>26</v>
      </c>
      <c r="AJ11" s="19">
        <v>3780</v>
      </c>
      <c r="AK11" s="19">
        <v>1440</v>
      </c>
      <c r="AL11" s="19">
        <v>260</v>
      </c>
    </row>
    <row r="12" spans="1:38" x14ac:dyDescent="0.25">
      <c r="A12">
        <v>9</v>
      </c>
      <c r="B12" t="s">
        <v>29</v>
      </c>
      <c r="C12">
        <v>8</v>
      </c>
      <c r="D12" s="19">
        <v>140</v>
      </c>
      <c r="E12">
        <f t="shared" si="3"/>
        <v>1200</v>
      </c>
      <c r="F12">
        <f t="shared" si="2"/>
        <v>1060</v>
      </c>
      <c r="G12">
        <v>9</v>
      </c>
      <c r="H12" t="s">
        <v>31</v>
      </c>
      <c r="I12">
        <v>2</v>
      </c>
      <c r="J12" s="19">
        <v>220</v>
      </c>
      <c r="K12">
        <v>510</v>
      </c>
      <c r="L12">
        <v>290</v>
      </c>
      <c r="M12">
        <v>9</v>
      </c>
      <c r="N12" t="s">
        <v>28</v>
      </c>
      <c r="O12">
        <v>5</v>
      </c>
      <c r="P12" s="19">
        <v>410</v>
      </c>
      <c r="Q12">
        <v>2100</v>
      </c>
      <c r="R12">
        <v>1690</v>
      </c>
      <c r="S12">
        <v>9</v>
      </c>
      <c r="T12" t="s">
        <v>26</v>
      </c>
      <c r="U12">
        <v>4</v>
      </c>
      <c r="V12" s="19">
        <v>100</v>
      </c>
      <c r="W12">
        <v>400</v>
      </c>
      <c r="X12">
        <v>300</v>
      </c>
      <c r="Y12">
        <v>9</v>
      </c>
      <c r="Z12" t="s">
        <v>28</v>
      </c>
      <c r="AA12">
        <v>1</v>
      </c>
      <c r="AB12" s="19">
        <v>100</v>
      </c>
      <c r="AC12">
        <f>(AB12*AA12)+40</f>
        <v>140</v>
      </c>
      <c r="AD12">
        <f t="shared" si="1"/>
        <v>40</v>
      </c>
      <c r="AF12" s="33" t="s">
        <v>32</v>
      </c>
      <c r="AG12" s="19">
        <v>4650</v>
      </c>
      <c r="AI12" s="33" t="s">
        <v>32</v>
      </c>
      <c r="AJ12" s="19">
        <v>4650</v>
      </c>
      <c r="AK12" s="19">
        <v>3120</v>
      </c>
      <c r="AL12" s="19">
        <v>230</v>
      </c>
    </row>
    <row r="13" spans="1:38" x14ac:dyDescent="0.25">
      <c r="A13">
        <v>10</v>
      </c>
      <c r="B13" t="s">
        <v>30</v>
      </c>
      <c r="C13">
        <v>12</v>
      </c>
      <c r="D13" s="19">
        <v>200</v>
      </c>
      <c r="E13">
        <f t="shared" si="3"/>
        <v>2480</v>
      </c>
      <c r="F13">
        <f t="shared" si="2"/>
        <v>2280</v>
      </c>
      <c r="G13">
        <v>10</v>
      </c>
      <c r="H13" t="s">
        <v>26</v>
      </c>
      <c r="I13">
        <v>2</v>
      </c>
      <c r="J13" s="19">
        <v>120</v>
      </c>
      <c r="K13">
        <v>310</v>
      </c>
      <c r="L13">
        <v>190</v>
      </c>
      <c r="M13">
        <v>10</v>
      </c>
      <c r="N13" t="s">
        <v>32</v>
      </c>
      <c r="O13">
        <v>7</v>
      </c>
      <c r="P13" s="19">
        <v>100</v>
      </c>
      <c r="Q13">
        <v>750</v>
      </c>
      <c r="R13">
        <v>650</v>
      </c>
      <c r="S13">
        <v>10</v>
      </c>
      <c r="T13" t="s">
        <v>27</v>
      </c>
      <c r="U13">
        <v>5</v>
      </c>
      <c r="V13" s="19">
        <v>200</v>
      </c>
      <c r="W13">
        <v>1020</v>
      </c>
      <c r="X13">
        <v>820</v>
      </c>
      <c r="Y13">
        <v>10</v>
      </c>
      <c r="Z13" t="s">
        <v>29</v>
      </c>
      <c r="AA13">
        <v>1</v>
      </c>
      <c r="AB13" s="19">
        <v>200</v>
      </c>
      <c r="AC13">
        <f t="shared" si="0"/>
        <v>220</v>
      </c>
      <c r="AD13">
        <f t="shared" si="1"/>
        <v>20</v>
      </c>
      <c r="AF13" s="33" t="s">
        <v>42</v>
      </c>
      <c r="AG13" s="19">
        <v>21100</v>
      </c>
      <c r="AI13" s="33" t="s">
        <v>42</v>
      </c>
      <c r="AJ13" s="19">
        <v>21100</v>
      </c>
      <c r="AK13" s="19">
        <v>10790</v>
      </c>
      <c r="AL13" s="19">
        <v>890</v>
      </c>
    </row>
    <row r="14" spans="1:38" x14ac:dyDescent="0.25">
      <c r="A14">
        <v>11</v>
      </c>
      <c r="B14" t="s">
        <v>31</v>
      </c>
      <c r="C14">
        <v>7</v>
      </c>
      <c r="D14" s="19">
        <v>200</v>
      </c>
      <c r="E14">
        <f t="shared" si="3"/>
        <v>1480</v>
      </c>
      <c r="F14">
        <f t="shared" si="2"/>
        <v>1280</v>
      </c>
      <c r="G14">
        <v>11</v>
      </c>
      <c r="H14" t="s">
        <v>38</v>
      </c>
      <c r="I14">
        <v>5</v>
      </c>
      <c r="J14" s="19">
        <v>420</v>
      </c>
      <c r="K14">
        <v>2170</v>
      </c>
      <c r="L14">
        <v>1750</v>
      </c>
      <c r="M14">
        <v>11</v>
      </c>
      <c r="N14" t="s">
        <v>26</v>
      </c>
      <c r="O14">
        <v>1</v>
      </c>
      <c r="P14" s="19">
        <v>130</v>
      </c>
      <c r="Q14">
        <v>180</v>
      </c>
      <c r="R14">
        <v>50</v>
      </c>
      <c r="S14">
        <v>11</v>
      </c>
      <c r="T14" t="s">
        <v>28</v>
      </c>
      <c r="U14">
        <v>1</v>
      </c>
      <c r="V14" s="19">
        <v>400</v>
      </c>
      <c r="W14">
        <v>420</v>
      </c>
      <c r="X14">
        <v>20</v>
      </c>
      <c r="Y14">
        <v>11</v>
      </c>
      <c r="Z14" t="s">
        <v>27</v>
      </c>
      <c r="AA14">
        <v>1</v>
      </c>
      <c r="AB14" s="19">
        <v>400</v>
      </c>
      <c r="AC14">
        <f t="shared" si="0"/>
        <v>420</v>
      </c>
      <c r="AD14">
        <f t="shared" si="1"/>
        <v>20</v>
      </c>
    </row>
    <row r="15" spans="1:38" x14ac:dyDescent="0.25">
      <c r="A15">
        <v>12</v>
      </c>
      <c r="B15" t="s">
        <v>28</v>
      </c>
      <c r="C15">
        <v>8</v>
      </c>
      <c r="D15" s="19">
        <v>400</v>
      </c>
      <c r="E15">
        <f t="shared" si="3"/>
        <v>3280</v>
      </c>
      <c r="F15">
        <f t="shared" si="2"/>
        <v>2880</v>
      </c>
      <c r="G15">
        <v>12</v>
      </c>
      <c r="H15" t="s">
        <v>32</v>
      </c>
      <c r="I15">
        <v>1</v>
      </c>
      <c r="J15" s="19">
        <v>110</v>
      </c>
      <c r="K15">
        <v>180</v>
      </c>
      <c r="L15">
        <v>70</v>
      </c>
      <c r="M15">
        <v>12</v>
      </c>
      <c r="N15" t="s">
        <v>29</v>
      </c>
      <c r="O15">
        <v>3</v>
      </c>
      <c r="P15" s="19">
        <v>150</v>
      </c>
      <c r="Q15">
        <v>500</v>
      </c>
      <c r="R15">
        <v>350</v>
      </c>
      <c r="S15">
        <v>12</v>
      </c>
      <c r="T15" t="s">
        <v>32</v>
      </c>
      <c r="U15">
        <v>4</v>
      </c>
      <c r="V15" s="19">
        <v>100</v>
      </c>
      <c r="W15">
        <f>V15*U15</f>
        <v>400</v>
      </c>
      <c r="X15">
        <v>380</v>
      </c>
      <c r="Y15">
        <v>12</v>
      </c>
      <c r="Z15" t="s">
        <v>27</v>
      </c>
      <c r="AA15">
        <v>1</v>
      </c>
      <c r="AB15" s="19">
        <v>100</v>
      </c>
      <c r="AC15">
        <f t="shared" si="0"/>
        <v>120</v>
      </c>
      <c r="AD15">
        <f t="shared" si="1"/>
        <v>20</v>
      </c>
    </row>
    <row r="16" spans="1:38" x14ac:dyDescent="0.25">
      <c r="A16">
        <v>13</v>
      </c>
      <c r="B16" t="s">
        <v>32</v>
      </c>
      <c r="C16">
        <v>15</v>
      </c>
      <c r="D16" s="19">
        <v>100</v>
      </c>
      <c r="E16">
        <f t="shared" si="3"/>
        <v>1580</v>
      </c>
      <c r="F16">
        <f t="shared" si="2"/>
        <v>1480</v>
      </c>
      <c r="G16">
        <v>13</v>
      </c>
      <c r="H16" t="s">
        <v>32</v>
      </c>
      <c r="I16">
        <v>8</v>
      </c>
      <c r="J16" s="19">
        <v>110</v>
      </c>
      <c r="K16">
        <v>950</v>
      </c>
      <c r="L16">
        <v>840</v>
      </c>
      <c r="M16">
        <v>13</v>
      </c>
      <c r="N16" t="s">
        <v>32</v>
      </c>
      <c r="O16">
        <v>6</v>
      </c>
      <c r="P16" s="19">
        <v>100</v>
      </c>
      <c r="Q16">
        <v>650</v>
      </c>
      <c r="R16">
        <v>550</v>
      </c>
      <c r="S16">
        <v>13</v>
      </c>
      <c r="T16" t="s">
        <v>28</v>
      </c>
      <c r="U16">
        <v>3</v>
      </c>
      <c r="V16" s="19">
        <v>400</v>
      </c>
      <c r="W16">
        <v>1220</v>
      </c>
      <c r="X16">
        <v>820</v>
      </c>
      <c r="Y16">
        <v>13</v>
      </c>
      <c r="Z16" t="s">
        <v>29</v>
      </c>
      <c r="AA16">
        <v>1</v>
      </c>
      <c r="AB16" s="19">
        <v>400</v>
      </c>
      <c r="AC16">
        <f t="shared" si="0"/>
        <v>420</v>
      </c>
      <c r="AD16">
        <f t="shared" si="1"/>
        <v>20</v>
      </c>
      <c r="AF16" s="32" t="s">
        <v>41</v>
      </c>
      <c r="AG16" t="s">
        <v>45</v>
      </c>
    </row>
    <row r="17" spans="1:33" x14ac:dyDescent="0.25">
      <c r="A17">
        <v>14</v>
      </c>
      <c r="B17" t="s">
        <v>32</v>
      </c>
      <c r="C17">
        <v>15</v>
      </c>
      <c r="D17" s="19">
        <v>100</v>
      </c>
      <c r="E17">
        <f t="shared" si="3"/>
        <v>1580</v>
      </c>
      <c r="F17">
        <f t="shared" si="2"/>
        <v>1480</v>
      </c>
      <c r="G17">
        <v>14</v>
      </c>
      <c r="H17" t="s">
        <v>29</v>
      </c>
      <c r="I17">
        <v>1</v>
      </c>
      <c r="J17" s="19">
        <v>150</v>
      </c>
      <c r="K17">
        <v>220</v>
      </c>
      <c r="L17">
        <v>70</v>
      </c>
      <c r="M17">
        <v>14</v>
      </c>
      <c r="N17" t="s">
        <v>26</v>
      </c>
      <c r="O17">
        <v>8</v>
      </c>
      <c r="P17" s="19">
        <v>130</v>
      </c>
      <c r="Q17">
        <v>1090</v>
      </c>
      <c r="R17">
        <v>960</v>
      </c>
      <c r="S17">
        <v>14</v>
      </c>
      <c r="T17" t="s">
        <v>32</v>
      </c>
      <c r="U17">
        <v>1</v>
      </c>
      <c r="V17" s="19">
        <v>100</v>
      </c>
      <c r="W17">
        <v>120</v>
      </c>
      <c r="X17">
        <v>20</v>
      </c>
      <c r="Y17">
        <v>14</v>
      </c>
      <c r="Z17" t="s">
        <v>32</v>
      </c>
      <c r="AA17">
        <v>1</v>
      </c>
      <c r="AB17" s="19">
        <v>100</v>
      </c>
      <c r="AC17">
        <f t="shared" si="0"/>
        <v>120</v>
      </c>
      <c r="AD17">
        <f t="shared" si="1"/>
        <v>20</v>
      </c>
      <c r="AF17" s="33" t="s">
        <v>38</v>
      </c>
      <c r="AG17" s="19">
        <v>13440</v>
      </c>
    </row>
    <row r="18" spans="1:33" x14ac:dyDescent="0.25">
      <c r="A18">
        <v>15</v>
      </c>
      <c r="B18" t="s">
        <v>31</v>
      </c>
      <c r="C18">
        <v>3</v>
      </c>
      <c r="D18" s="19">
        <v>200</v>
      </c>
      <c r="E18">
        <f t="shared" si="3"/>
        <v>680</v>
      </c>
      <c r="F18">
        <f t="shared" si="2"/>
        <v>480</v>
      </c>
      <c r="G18">
        <v>15</v>
      </c>
      <c r="H18" t="s">
        <v>38</v>
      </c>
      <c r="I18">
        <v>8</v>
      </c>
      <c r="J18" s="19">
        <v>420</v>
      </c>
      <c r="K18">
        <v>3430</v>
      </c>
      <c r="L18">
        <v>3010</v>
      </c>
      <c r="M18">
        <v>15</v>
      </c>
      <c r="N18" t="s">
        <v>32</v>
      </c>
      <c r="O18">
        <v>7</v>
      </c>
      <c r="P18" s="19">
        <v>100</v>
      </c>
      <c r="Q18">
        <v>750</v>
      </c>
      <c r="R18">
        <v>650</v>
      </c>
      <c r="S18">
        <v>15</v>
      </c>
      <c r="T18" t="s">
        <v>29</v>
      </c>
      <c r="U18">
        <v>3</v>
      </c>
      <c r="V18" s="19">
        <v>130</v>
      </c>
      <c r="W18">
        <v>410</v>
      </c>
      <c r="X18">
        <v>280</v>
      </c>
      <c r="Y18">
        <v>15</v>
      </c>
      <c r="Z18" t="s">
        <v>28</v>
      </c>
      <c r="AA18">
        <v>1</v>
      </c>
      <c r="AB18" s="19">
        <v>130</v>
      </c>
      <c r="AC18">
        <f>(AB18*AA18)+70</f>
        <v>200</v>
      </c>
      <c r="AD18">
        <f t="shared" si="1"/>
        <v>70</v>
      </c>
      <c r="AF18" s="33" t="s">
        <v>29</v>
      </c>
      <c r="AG18" s="19">
        <v>2830</v>
      </c>
    </row>
    <row r="19" spans="1:33" x14ac:dyDescent="0.25">
      <c r="A19">
        <v>16</v>
      </c>
      <c r="B19" t="s">
        <v>29</v>
      </c>
      <c r="C19">
        <v>2</v>
      </c>
      <c r="D19" s="19">
        <v>140</v>
      </c>
      <c r="E19">
        <f t="shared" si="3"/>
        <v>360</v>
      </c>
      <c r="F19">
        <f t="shared" si="2"/>
        <v>220</v>
      </c>
      <c r="G19">
        <v>16</v>
      </c>
      <c r="H19" t="s">
        <v>29</v>
      </c>
      <c r="I19">
        <v>7</v>
      </c>
      <c r="J19" s="19">
        <v>150</v>
      </c>
      <c r="K19">
        <v>1120</v>
      </c>
      <c r="L19">
        <v>970</v>
      </c>
      <c r="M19">
        <v>16</v>
      </c>
      <c r="N19" t="s">
        <v>27</v>
      </c>
      <c r="O19">
        <v>5</v>
      </c>
      <c r="P19" s="19">
        <v>220</v>
      </c>
      <c r="Q19">
        <v>1150</v>
      </c>
      <c r="R19">
        <v>930</v>
      </c>
      <c r="S19">
        <v>16</v>
      </c>
      <c r="T19" t="s">
        <v>29</v>
      </c>
      <c r="U19">
        <v>5</v>
      </c>
      <c r="V19" s="19">
        <v>130</v>
      </c>
      <c r="W19">
        <v>670</v>
      </c>
      <c r="X19">
        <v>540</v>
      </c>
      <c r="Y19">
        <v>16</v>
      </c>
      <c r="Z19" t="s">
        <v>27</v>
      </c>
      <c r="AA19">
        <v>1</v>
      </c>
      <c r="AB19" s="19">
        <v>130</v>
      </c>
      <c r="AC19">
        <f t="shared" si="0"/>
        <v>150</v>
      </c>
      <c r="AD19">
        <f t="shared" si="1"/>
        <v>20</v>
      </c>
      <c r="AF19" s="33" t="s">
        <v>27</v>
      </c>
      <c r="AG19" s="19">
        <v>3360</v>
      </c>
    </row>
    <row r="20" spans="1:33" x14ac:dyDescent="0.25">
      <c r="A20">
        <v>17</v>
      </c>
      <c r="B20" t="s">
        <v>31</v>
      </c>
      <c r="C20">
        <v>8</v>
      </c>
      <c r="D20" s="19">
        <v>200</v>
      </c>
      <c r="E20">
        <f t="shared" si="3"/>
        <v>1680</v>
      </c>
      <c r="F20">
        <f t="shared" si="2"/>
        <v>1480</v>
      </c>
      <c r="G20">
        <v>17</v>
      </c>
      <c r="H20" t="s">
        <v>29</v>
      </c>
      <c r="I20">
        <v>4</v>
      </c>
      <c r="J20" s="19">
        <v>150</v>
      </c>
      <c r="K20">
        <v>670</v>
      </c>
      <c r="L20">
        <v>520</v>
      </c>
      <c r="M20">
        <v>17</v>
      </c>
      <c r="N20" t="s">
        <v>26</v>
      </c>
      <c r="O20">
        <v>3</v>
      </c>
      <c r="P20" s="19">
        <v>130</v>
      </c>
      <c r="Q20">
        <v>440</v>
      </c>
      <c r="R20">
        <v>310</v>
      </c>
      <c r="S20">
        <v>17</v>
      </c>
      <c r="T20" t="s">
        <v>28</v>
      </c>
      <c r="U20">
        <v>2</v>
      </c>
      <c r="V20" s="19">
        <v>400</v>
      </c>
      <c r="W20">
        <v>820</v>
      </c>
      <c r="X20">
        <v>420</v>
      </c>
      <c r="Y20">
        <v>17</v>
      </c>
      <c r="Z20" t="s">
        <v>26</v>
      </c>
      <c r="AA20">
        <v>1</v>
      </c>
      <c r="AB20" s="19">
        <v>400</v>
      </c>
      <c r="AC20">
        <f t="shared" si="0"/>
        <v>420</v>
      </c>
      <c r="AD20">
        <f t="shared" si="1"/>
        <v>20</v>
      </c>
      <c r="AF20" s="33" t="s">
        <v>37</v>
      </c>
      <c r="AG20" s="19">
        <v>1610</v>
      </c>
    </row>
    <row r="21" spans="1:33" x14ac:dyDescent="0.25">
      <c r="A21">
        <v>18</v>
      </c>
      <c r="B21" t="s">
        <v>27</v>
      </c>
      <c r="C21">
        <v>1</v>
      </c>
      <c r="D21" s="19">
        <v>200</v>
      </c>
      <c r="E21">
        <f t="shared" si="3"/>
        <v>280</v>
      </c>
      <c r="F21">
        <f t="shared" si="2"/>
        <v>80</v>
      </c>
      <c r="G21">
        <v>18</v>
      </c>
      <c r="H21" t="s">
        <v>38</v>
      </c>
      <c r="I21">
        <v>7</v>
      </c>
      <c r="J21" s="19">
        <v>420</v>
      </c>
      <c r="K21">
        <v>3010</v>
      </c>
      <c r="L21">
        <v>2590</v>
      </c>
      <c r="M21">
        <v>18</v>
      </c>
      <c r="N21" t="s">
        <v>28</v>
      </c>
      <c r="O21">
        <v>1</v>
      </c>
      <c r="P21" s="19">
        <v>410</v>
      </c>
      <c r="Q21">
        <f>(O21*P21)+30</f>
        <v>440</v>
      </c>
      <c r="R21">
        <f>Q21-P21</f>
        <v>30</v>
      </c>
      <c r="S21">
        <v>18</v>
      </c>
      <c r="T21" t="s">
        <v>26</v>
      </c>
      <c r="U21">
        <v>5</v>
      </c>
      <c r="V21" s="19">
        <v>100</v>
      </c>
      <c r="W21">
        <v>520</v>
      </c>
      <c r="X21">
        <v>420</v>
      </c>
      <c r="Y21">
        <v>18</v>
      </c>
      <c r="Z21" t="s">
        <v>29</v>
      </c>
      <c r="AA21">
        <v>1</v>
      </c>
      <c r="AB21" s="19">
        <v>100</v>
      </c>
      <c r="AC21">
        <f t="shared" si="0"/>
        <v>120</v>
      </c>
      <c r="AD21">
        <f t="shared" si="1"/>
        <v>20</v>
      </c>
      <c r="AF21" s="33" t="s">
        <v>26</v>
      </c>
      <c r="AG21" s="19">
        <v>1410</v>
      </c>
    </row>
    <row r="22" spans="1:33" x14ac:dyDescent="0.25">
      <c r="A22">
        <v>19</v>
      </c>
      <c r="B22" t="s">
        <v>27</v>
      </c>
      <c r="C22">
        <v>9</v>
      </c>
      <c r="D22" s="19">
        <v>200</v>
      </c>
      <c r="E22">
        <f t="shared" si="3"/>
        <v>1880</v>
      </c>
      <c r="F22">
        <f t="shared" si="2"/>
        <v>1680</v>
      </c>
      <c r="G22">
        <v>19</v>
      </c>
      <c r="H22" t="s">
        <v>38</v>
      </c>
      <c r="I22">
        <v>2</v>
      </c>
      <c r="J22" s="19">
        <v>420</v>
      </c>
      <c r="K22">
        <v>910</v>
      </c>
      <c r="L22">
        <v>490</v>
      </c>
      <c r="M22">
        <v>19</v>
      </c>
      <c r="N22" t="s">
        <v>32</v>
      </c>
      <c r="O22">
        <v>5</v>
      </c>
      <c r="P22" s="19">
        <v>100</v>
      </c>
      <c r="Q22">
        <v>550</v>
      </c>
      <c r="R22">
        <v>450</v>
      </c>
      <c r="S22">
        <v>19</v>
      </c>
      <c r="T22" t="s">
        <v>26</v>
      </c>
      <c r="U22">
        <v>4</v>
      </c>
      <c r="V22" s="19">
        <v>100</v>
      </c>
      <c r="W22">
        <v>420</v>
      </c>
      <c r="X22">
        <v>320</v>
      </c>
      <c r="Y22">
        <v>19</v>
      </c>
      <c r="Z22" t="s">
        <v>32</v>
      </c>
      <c r="AA22">
        <v>1</v>
      </c>
      <c r="AB22" s="19">
        <v>100</v>
      </c>
      <c r="AC22">
        <f t="shared" si="0"/>
        <v>120</v>
      </c>
      <c r="AD22">
        <f t="shared" si="1"/>
        <v>20</v>
      </c>
      <c r="AF22" s="33" t="s">
        <v>32</v>
      </c>
      <c r="AG22" s="19">
        <v>3030</v>
      </c>
    </row>
    <row r="23" spans="1:33" x14ac:dyDescent="0.25">
      <c r="A23">
        <v>20</v>
      </c>
      <c r="B23" t="s">
        <v>32</v>
      </c>
      <c r="C23">
        <v>3</v>
      </c>
      <c r="D23" s="19">
        <v>100</v>
      </c>
      <c r="E23">
        <f t="shared" si="3"/>
        <v>380</v>
      </c>
      <c r="F23">
        <f t="shared" si="2"/>
        <v>280</v>
      </c>
      <c r="G23">
        <v>20</v>
      </c>
      <c r="H23" t="s">
        <v>27</v>
      </c>
      <c r="I23">
        <v>2</v>
      </c>
      <c r="J23" s="19">
        <v>220</v>
      </c>
      <c r="K23">
        <v>510</v>
      </c>
      <c r="L23">
        <v>290</v>
      </c>
      <c r="M23">
        <v>20</v>
      </c>
      <c r="N23" t="s">
        <v>26</v>
      </c>
      <c r="O23">
        <v>2</v>
      </c>
      <c r="P23" s="19">
        <v>130</v>
      </c>
      <c r="Q23">
        <v>310</v>
      </c>
      <c r="R23">
        <v>180</v>
      </c>
      <c r="S23">
        <v>20</v>
      </c>
      <c r="T23" t="s">
        <v>26</v>
      </c>
      <c r="U23">
        <v>3</v>
      </c>
      <c r="V23" s="19">
        <v>100</v>
      </c>
      <c r="W23">
        <v>320</v>
      </c>
      <c r="X23">
        <v>220</v>
      </c>
      <c r="Y23">
        <v>20</v>
      </c>
      <c r="Z23" t="s">
        <v>32</v>
      </c>
      <c r="AA23">
        <v>1</v>
      </c>
      <c r="AB23" s="19">
        <v>100</v>
      </c>
      <c r="AC23">
        <f t="shared" si="0"/>
        <v>120</v>
      </c>
      <c r="AD23">
        <f t="shared" si="1"/>
        <v>20</v>
      </c>
      <c r="AF23" s="33" t="s">
        <v>33</v>
      </c>
      <c r="AG23" s="19">
        <v>3280</v>
      </c>
    </row>
    <row r="24" spans="1:33" x14ac:dyDescent="0.25">
      <c r="A24">
        <v>21</v>
      </c>
      <c r="B24" t="s">
        <v>28</v>
      </c>
      <c r="C24">
        <v>3</v>
      </c>
      <c r="D24" s="19">
        <v>400</v>
      </c>
      <c r="E24">
        <f t="shared" si="3"/>
        <v>1280</v>
      </c>
      <c r="F24">
        <f t="shared" si="2"/>
        <v>880</v>
      </c>
      <c r="G24">
        <v>21</v>
      </c>
      <c r="H24" t="s">
        <v>32</v>
      </c>
      <c r="I24">
        <v>8</v>
      </c>
      <c r="J24" s="19">
        <v>110</v>
      </c>
      <c r="K24">
        <v>950</v>
      </c>
      <c r="L24">
        <v>840</v>
      </c>
      <c r="M24">
        <v>21</v>
      </c>
      <c r="N24" t="s">
        <v>29</v>
      </c>
      <c r="O24">
        <v>8</v>
      </c>
      <c r="P24" s="19">
        <v>150</v>
      </c>
      <c r="Q24">
        <v>1250</v>
      </c>
      <c r="R24">
        <v>1100</v>
      </c>
      <c r="S24">
        <v>21</v>
      </c>
      <c r="T24" t="s">
        <v>32</v>
      </c>
      <c r="U24">
        <v>5</v>
      </c>
      <c r="V24" s="19">
        <v>100</v>
      </c>
      <c r="W24">
        <v>520</v>
      </c>
      <c r="X24">
        <v>420</v>
      </c>
      <c r="Y24">
        <v>21</v>
      </c>
      <c r="Z24" t="s">
        <v>27</v>
      </c>
      <c r="AA24">
        <v>2</v>
      </c>
      <c r="AB24" s="19">
        <v>100</v>
      </c>
      <c r="AC24">
        <f>(AB24*AA24)+20</f>
        <v>220</v>
      </c>
      <c r="AD24">
        <f t="shared" si="1"/>
        <v>120</v>
      </c>
      <c r="AF24" s="33" t="s">
        <v>31</v>
      </c>
      <c r="AG24" s="19">
        <v>510</v>
      </c>
    </row>
    <row r="25" spans="1:33" x14ac:dyDescent="0.25">
      <c r="A25">
        <v>22</v>
      </c>
      <c r="B25" t="s">
        <v>28</v>
      </c>
      <c r="C25">
        <v>7</v>
      </c>
      <c r="D25" s="19">
        <v>400</v>
      </c>
      <c r="E25">
        <f t="shared" si="3"/>
        <v>2880</v>
      </c>
      <c r="F25">
        <f t="shared" si="2"/>
        <v>2480</v>
      </c>
      <c r="G25">
        <v>22</v>
      </c>
      <c r="H25" t="s">
        <v>33</v>
      </c>
      <c r="I25">
        <v>6</v>
      </c>
      <c r="J25" s="19">
        <v>150</v>
      </c>
      <c r="K25">
        <v>970</v>
      </c>
      <c r="L25">
        <v>820</v>
      </c>
      <c r="M25">
        <v>22</v>
      </c>
      <c r="N25" t="s">
        <v>28</v>
      </c>
      <c r="O25">
        <v>5</v>
      </c>
      <c r="P25" s="19">
        <v>410</v>
      </c>
      <c r="Q25">
        <v>2100</v>
      </c>
      <c r="R25">
        <v>1690</v>
      </c>
      <c r="S25">
        <v>22</v>
      </c>
      <c r="T25" t="s">
        <v>27</v>
      </c>
      <c r="U25">
        <v>3</v>
      </c>
      <c r="V25" s="19">
        <v>200</v>
      </c>
      <c r="W25">
        <v>690</v>
      </c>
      <c r="X25">
        <f>W25-V25</f>
        <v>490</v>
      </c>
      <c r="Y25">
        <v>22</v>
      </c>
      <c r="Z25" t="s">
        <v>29</v>
      </c>
      <c r="AA25">
        <v>1</v>
      </c>
      <c r="AB25" s="19">
        <v>200</v>
      </c>
      <c r="AC25">
        <f t="shared" si="0"/>
        <v>220</v>
      </c>
      <c r="AD25">
        <f t="shared" si="1"/>
        <v>20</v>
      </c>
      <c r="AF25" s="33" t="s">
        <v>44</v>
      </c>
      <c r="AG25" s="19"/>
    </row>
    <row r="26" spans="1:33" x14ac:dyDescent="0.25">
      <c r="A26">
        <v>23</v>
      </c>
      <c r="B26" t="s">
        <v>31</v>
      </c>
      <c r="C26">
        <v>2</v>
      </c>
      <c r="D26" s="19">
        <v>200</v>
      </c>
      <c r="E26">
        <f t="shared" si="3"/>
        <v>480</v>
      </c>
      <c r="F26">
        <f t="shared" si="2"/>
        <v>280</v>
      </c>
      <c r="G26">
        <v>23</v>
      </c>
      <c r="H26" t="s">
        <v>27</v>
      </c>
      <c r="I26">
        <v>4</v>
      </c>
      <c r="J26" s="19">
        <v>220</v>
      </c>
      <c r="K26">
        <v>950</v>
      </c>
      <c r="L26">
        <v>730</v>
      </c>
      <c r="M26">
        <v>23</v>
      </c>
      <c r="N26" t="s">
        <v>27</v>
      </c>
      <c r="O26">
        <v>8</v>
      </c>
      <c r="P26" s="19">
        <v>220</v>
      </c>
      <c r="Q26">
        <v>1810</v>
      </c>
      <c r="R26">
        <v>1590</v>
      </c>
      <c r="S26">
        <v>23</v>
      </c>
      <c r="T26" t="s">
        <v>28</v>
      </c>
      <c r="U26">
        <v>2</v>
      </c>
      <c r="V26" s="19">
        <v>400</v>
      </c>
      <c r="W26">
        <v>820</v>
      </c>
      <c r="X26">
        <v>420</v>
      </c>
      <c r="Y26">
        <v>23</v>
      </c>
      <c r="Z26" t="s">
        <v>26</v>
      </c>
      <c r="AA26">
        <v>1</v>
      </c>
      <c r="AB26" s="19">
        <v>400</v>
      </c>
      <c r="AC26">
        <f t="shared" si="0"/>
        <v>420</v>
      </c>
      <c r="AD26">
        <f t="shared" si="1"/>
        <v>20</v>
      </c>
      <c r="AF26" s="33" t="s">
        <v>42</v>
      </c>
      <c r="AG26" s="19">
        <v>29470</v>
      </c>
    </row>
    <row r="27" spans="1:33" x14ac:dyDescent="0.25">
      <c r="A27">
        <v>24</v>
      </c>
      <c r="B27" t="s">
        <v>31</v>
      </c>
      <c r="C27">
        <v>2</v>
      </c>
      <c r="D27" s="19">
        <v>200</v>
      </c>
      <c r="E27">
        <f t="shared" si="3"/>
        <v>480</v>
      </c>
      <c r="F27">
        <f t="shared" si="2"/>
        <v>280</v>
      </c>
      <c r="G27">
        <v>24</v>
      </c>
      <c r="H27" t="s">
        <v>33</v>
      </c>
      <c r="I27">
        <v>3</v>
      </c>
      <c r="J27" s="19">
        <v>150</v>
      </c>
      <c r="K27">
        <v>520</v>
      </c>
      <c r="L27">
        <v>370</v>
      </c>
      <c r="M27">
        <v>24</v>
      </c>
      <c r="N27" t="s">
        <v>27</v>
      </c>
      <c r="O27">
        <v>4</v>
      </c>
      <c r="P27" s="19">
        <v>220</v>
      </c>
      <c r="Q27">
        <v>930</v>
      </c>
      <c r="R27">
        <v>710</v>
      </c>
      <c r="S27">
        <v>24</v>
      </c>
      <c r="T27" t="s">
        <v>27</v>
      </c>
      <c r="U27">
        <v>4</v>
      </c>
      <c r="V27" s="19">
        <v>200</v>
      </c>
      <c r="W27">
        <v>800</v>
      </c>
      <c r="X27">
        <v>600</v>
      </c>
      <c r="Y27">
        <v>24</v>
      </c>
      <c r="Z27" t="s">
        <v>32</v>
      </c>
      <c r="AA27">
        <v>1</v>
      </c>
      <c r="AB27" s="19">
        <v>200</v>
      </c>
      <c r="AC27">
        <f t="shared" si="0"/>
        <v>220</v>
      </c>
      <c r="AD27">
        <f t="shared" si="1"/>
        <v>20</v>
      </c>
    </row>
    <row r="28" spans="1:33" x14ac:dyDescent="0.25">
      <c r="A28">
        <v>25</v>
      </c>
      <c r="B28" t="s">
        <v>32</v>
      </c>
      <c r="C28">
        <v>13</v>
      </c>
      <c r="D28" s="19">
        <v>100</v>
      </c>
      <c r="E28">
        <f t="shared" si="3"/>
        <v>1380</v>
      </c>
      <c r="F28">
        <f t="shared" si="2"/>
        <v>1280</v>
      </c>
      <c r="G28">
        <v>25</v>
      </c>
      <c r="H28" t="s">
        <v>38</v>
      </c>
      <c r="I28">
        <v>7</v>
      </c>
      <c r="J28" s="19">
        <v>420</v>
      </c>
      <c r="K28">
        <v>3010</v>
      </c>
      <c r="L28">
        <v>2590</v>
      </c>
      <c r="M28">
        <v>25</v>
      </c>
      <c r="N28" t="s">
        <v>29</v>
      </c>
      <c r="O28">
        <v>9</v>
      </c>
      <c r="P28" s="19">
        <v>150</v>
      </c>
      <c r="Q28">
        <v>1400</v>
      </c>
      <c r="R28">
        <v>1250</v>
      </c>
      <c r="S28">
        <v>25</v>
      </c>
      <c r="T28" t="s">
        <v>29</v>
      </c>
      <c r="U28">
        <v>3</v>
      </c>
      <c r="V28" s="19">
        <v>130</v>
      </c>
      <c r="W28">
        <f>V28*U28+40</f>
        <v>430</v>
      </c>
      <c r="X28">
        <f>W28-V28</f>
        <v>300</v>
      </c>
      <c r="Y28">
        <v>25</v>
      </c>
      <c r="Z28" t="s">
        <v>29</v>
      </c>
      <c r="AA28">
        <v>1</v>
      </c>
      <c r="AB28" s="19">
        <v>130</v>
      </c>
      <c r="AC28">
        <f t="shared" si="0"/>
        <v>150</v>
      </c>
      <c r="AD28">
        <f t="shared" si="1"/>
        <v>20</v>
      </c>
    </row>
    <row r="29" spans="1:33" x14ac:dyDescent="0.25">
      <c r="A29">
        <v>26</v>
      </c>
      <c r="B29" t="s">
        <v>31</v>
      </c>
      <c r="C29">
        <v>9</v>
      </c>
      <c r="D29" s="19">
        <v>200</v>
      </c>
      <c r="E29">
        <f t="shared" si="3"/>
        <v>1880</v>
      </c>
      <c r="F29">
        <f t="shared" si="2"/>
        <v>1680</v>
      </c>
      <c r="G29">
        <v>26</v>
      </c>
      <c r="H29" t="s">
        <v>26</v>
      </c>
      <c r="I29">
        <v>3</v>
      </c>
      <c r="J29" s="19">
        <v>120</v>
      </c>
      <c r="K29">
        <v>430</v>
      </c>
      <c r="L29">
        <v>310</v>
      </c>
      <c r="M29">
        <v>26</v>
      </c>
      <c r="N29" t="s">
        <v>32</v>
      </c>
      <c r="O29">
        <v>4</v>
      </c>
      <c r="P29" s="19">
        <v>100</v>
      </c>
      <c r="Q29">
        <v>450</v>
      </c>
      <c r="R29">
        <v>350</v>
      </c>
      <c r="S29">
        <v>26</v>
      </c>
      <c r="T29" t="s">
        <v>26</v>
      </c>
      <c r="U29">
        <v>4</v>
      </c>
      <c r="V29" s="19">
        <v>100</v>
      </c>
      <c r="W29">
        <v>420</v>
      </c>
      <c r="X29">
        <v>320</v>
      </c>
      <c r="Y29">
        <v>26</v>
      </c>
      <c r="Z29" t="s">
        <v>27</v>
      </c>
      <c r="AA29">
        <v>1</v>
      </c>
      <c r="AB29" s="19">
        <v>100</v>
      </c>
      <c r="AC29">
        <f t="shared" si="0"/>
        <v>120</v>
      </c>
      <c r="AD29">
        <f t="shared" si="1"/>
        <v>20</v>
      </c>
    </row>
    <row r="30" spans="1:33" x14ac:dyDescent="0.25">
      <c r="A30">
        <v>27</v>
      </c>
      <c r="B30" t="s">
        <v>28</v>
      </c>
      <c r="C30">
        <v>7</v>
      </c>
      <c r="D30" s="19">
        <v>400</v>
      </c>
      <c r="E30">
        <f t="shared" si="3"/>
        <v>2880</v>
      </c>
      <c r="F30">
        <f t="shared" si="2"/>
        <v>2480</v>
      </c>
      <c r="G30">
        <v>27</v>
      </c>
      <c r="H30" t="s">
        <v>37</v>
      </c>
      <c r="I30">
        <v>3</v>
      </c>
      <c r="J30" s="19">
        <v>210</v>
      </c>
      <c r="K30">
        <v>700</v>
      </c>
      <c r="L30">
        <v>490</v>
      </c>
      <c r="M30">
        <v>27</v>
      </c>
      <c r="N30" t="s">
        <v>29</v>
      </c>
      <c r="O30">
        <v>7</v>
      </c>
      <c r="P30" s="19">
        <v>150</v>
      </c>
      <c r="Q30">
        <v>1100</v>
      </c>
      <c r="R30">
        <v>950</v>
      </c>
      <c r="S30">
        <v>27</v>
      </c>
      <c r="T30" t="s">
        <v>28</v>
      </c>
      <c r="U30">
        <v>4</v>
      </c>
      <c r="V30" s="19">
        <v>400</v>
      </c>
      <c r="W30">
        <v>1620</v>
      </c>
      <c r="X30">
        <v>1220</v>
      </c>
      <c r="Y30">
        <v>27</v>
      </c>
      <c r="Z30" t="s">
        <v>32</v>
      </c>
      <c r="AA30">
        <v>1</v>
      </c>
      <c r="AB30" s="19">
        <v>400</v>
      </c>
      <c r="AC30">
        <f t="shared" si="0"/>
        <v>420</v>
      </c>
      <c r="AD30">
        <f t="shared" si="1"/>
        <v>20</v>
      </c>
    </row>
    <row r="31" spans="1:33" x14ac:dyDescent="0.25">
      <c r="A31">
        <v>28</v>
      </c>
      <c r="B31" t="s">
        <v>30</v>
      </c>
      <c r="C31">
        <v>5</v>
      </c>
      <c r="D31" s="19">
        <v>200</v>
      </c>
      <c r="E31">
        <f t="shared" si="3"/>
        <v>1080</v>
      </c>
      <c r="F31">
        <f t="shared" si="2"/>
        <v>880</v>
      </c>
      <c r="G31">
        <v>28</v>
      </c>
      <c r="H31" t="s">
        <v>38</v>
      </c>
      <c r="I31">
        <v>2</v>
      </c>
      <c r="J31">
        <v>420</v>
      </c>
      <c r="K31">
        <v>910</v>
      </c>
      <c r="L31">
        <v>490</v>
      </c>
      <c r="M31">
        <v>28</v>
      </c>
      <c r="N31" t="s">
        <v>28</v>
      </c>
      <c r="O31">
        <v>1</v>
      </c>
      <c r="P31" s="19">
        <v>410</v>
      </c>
      <c r="Q31">
        <f>(O31*P31)+30</f>
        <v>440</v>
      </c>
      <c r="R31">
        <f>Q31-P31</f>
        <v>30</v>
      </c>
      <c r="S31">
        <v>28</v>
      </c>
      <c r="T31" t="s">
        <v>27</v>
      </c>
      <c r="U31">
        <v>3</v>
      </c>
      <c r="V31" s="19">
        <v>200</v>
      </c>
      <c r="W31">
        <v>620</v>
      </c>
      <c r="X31">
        <v>420</v>
      </c>
      <c r="Y31">
        <v>28</v>
      </c>
      <c r="Z31" t="s">
        <v>27</v>
      </c>
      <c r="AA31">
        <v>1</v>
      </c>
      <c r="AB31" s="19">
        <v>200</v>
      </c>
      <c r="AC31">
        <f t="shared" si="0"/>
        <v>220</v>
      </c>
      <c r="AD31">
        <f t="shared" si="1"/>
        <v>20</v>
      </c>
    </row>
    <row r="32" spans="1:33" x14ac:dyDescent="0.25">
      <c r="A32">
        <v>29</v>
      </c>
      <c r="B32" t="s">
        <v>33</v>
      </c>
      <c r="C32">
        <v>3</v>
      </c>
      <c r="D32" s="19">
        <v>150</v>
      </c>
      <c r="E32">
        <f t="shared" si="3"/>
        <v>530</v>
      </c>
      <c r="F32">
        <f t="shared" si="2"/>
        <v>380</v>
      </c>
      <c r="M32">
        <v>29</v>
      </c>
      <c r="N32" t="s">
        <v>32</v>
      </c>
      <c r="O32">
        <v>6</v>
      </c>
      <c r="P32" s="19">
        <v>100</v>
      </c>
      <c r="Q32">
        <v>650</v>
      </c>
      <c r="R32">
        <v>550</v>
      </c>
      <c r="S32">
        <v>29</v>
      </c>
      <c r="T32" t="s">
        <v>28</v>
      </c>
      <c r="U32">
        <v>2</v>
      </c>
      <c r="V32" s="19">
        <v>400</v>
      </c>
      <c r="W32">
        <v>820</v>
      </c>
      <c r="X32">
        <v>420</v>
      </c>
      <c r="Y32">
        <v>29</v>
      </c>
      <c r="Z32" t="s">
        <v>26</v>
      </c>
      <c r="AA32">
        <v>1</v>
      </c>
      <c r="AB32" s="19">
        <v>400</v>
      </c>
      <c r="AC32">
        <f t="shared" si="0"/>
        <v>420</v>
      </c>
      <c r="AD32">
        <f t="shared" si="1"/>
        <v>20</v>
      </c>
    </row>
    <row r="33" spans="1:30" x14ac:dyDescent="0.25">
      <c r="A33">
        <v>30</v>
      </c>
      <c r="B33" t="s">
        <v>29</v>
      </c>
      <c r="C33">
        <v>12</v>
      </c>
      <c r="D33" s="19">
        <v>140</v>
      </c>
      <c r="E33">
        <f t="shared" si="3"/>
        <v>1760</v>
      </c>
      <c r="F33">
        <f t="shared" si="2"/>
        <v>1620</v>
      </c>
      <c r="M33">
        <v>30</v>
      </c>
      <c r="N33" t="s">
        <v>26</v>
      </c>
      <c r="O33">
        <v>4</v>
      </c>
      <c r="P33" s="19">
        <v>130</v>
      </c>
      <c r="Q33">
        <v>570</v>
      </c>
      <c r="R33">
        <v>440</v>
      </c>
      <c r="S33">
        <v>30</v>
      </c>
      <c r="T33" t="s">
        <v>26</v>
      </c>
      <c r="U33">
        <v>5</v>
      </c>
      <c r="V33" s="19">
        <v>100</v>
      </c>
      <c r="W33">
        <f>V33*U33+70</f>
        <v>570</v>
      </c>
      <c r="X33">
        <v>470</v>
      </c>
      <c r="Y33">
        <v>30</v>
      </c>
      <c r="Z33" t="s">
        <v>29</v>
      </c>
      <c r="AA33">
        <v>2</v>
      </c>
      <c r="AB33" s="19">
        <v>100</v>
      </c>
      <c r="AC33">
        <f>(AB33*AA33)+20</f>
        <v>220</v>
      </c>
      <c r="AD33">
        <f t="shared" si="1"/>
        <v>120</v>
      </c>
    </row>
    <row r="34" spans="1:30" x14ac:dyDescent="0.25">
      <c r="M34">
        <v>31</v>
      </c>
      <c r="N34" t="s">
        <v>32</v>
      </c>
      <c r="O34">
        <v>4</v>
      </c>
      <c r="P34" s="19">
        <v>100</v>
      </c>
      <c r="Q34">
        <v>450</v>
      </c>
      <c r="R34">
        <v>350</v>
      </c>
      <c r="Y34">
        <v>31</v>
      </c>
      <c r="Z34" t="s">
        <v>26</v>
      </c>
      <c r="AA34">
        <v>1</v>
      </c>
      <c r="AB34">
        <v>100</v>
      </c>
      <c r="AC34">
        <f t="shared" si="0"/>
        <v>120</v>
      </c>
      <c r="AD34">
        <f t="shared" si="1"/>
        <v>20</v>
      </c>
    </row>
    <row r="35" spans="1:30" x14ac:dyDescent="0.25">
      <c r="A35" s="28" t="s">
        <v>35</v>
      </c>
      <c r="B35" s="28"/>
      <c r="C35" s="28"/>
      <c r="D35" s="28">
        <f>SUM(D4:D33)</f>
        <v>6180</v>
      </c>
      <c r="E35" s="28">
        <f>SUM(E4:E33)</f>
        <v>49970</v>
      </c>
      <c r="F35" s="28">
        <f>SUM(F4:F33)</f>
        <v>43790</v>
      </c>
      <c r="G35" s="3"/>
      <c r="H35" s="29"/>
      <c r="I35" s="29"/>
      <c r="J35" s="29">
        <f>SUM(J4:J31)</f>
        <v>6040</v>
      </c>
      <c r="K35" s="29">
        <f>SUM(K4:K31)</f>
        <v>29470</v>
      </c>
      <c r="L35" s="29">
        <f>SUM(L4:L31)</f>
        <v>23430</v>
      </c>
      <c r="N35" s="29"/>
      <c r="O35" s="29"/>
      <c r="P35" s="29">
        <f>SUM(P4:P34)</f>
        <v>5550</v>
      </c>
      <c r="Q35" s="29">
        <f>SUM(Q4:Q34)</f>
        <v>26650</v>
      </c>
      <c r="R35" s="29">
        <f>SUM(R4:R34)</f>
        <v>21100</v>
      </c>
      <c r="T35" s="29"/>
      <c r="U35" s="29"/>
      <c r="V35" s="29">
        <f>SUM(V4:V33)</f>
        <v>5950</v>
      </c>
      <c r="W35" s="29">
        <f>SUM(W4:W33)</f>
        <v>16660</v>
      </c>
      <c r="X35" s="29">
        <f>SUM(X4:X33)</f>
        <v>10790</v>
      </c>
      <c r="Z35" s="29"/>
      <c r="AA35" s="29"/>
      <c r="AB35" s="29">
        <f>SUM(AB4:AB34)</f>
        <v>6050</v>
      </c>
      <c r="AC35" s="29">
        <f>SUM(AC4:AC34)</f>
        <v>6940</v>
      </c>
      <c r="AD35" s="29">
        <f>SUM(AD4:AD34)</f>
        <v>890</v>
      </c>
    </row>
  </sheetData>
  <pageMargins left="0.7" right="0.7" top="0.75" bottom="0.75" header="0.3" footer="0.3"/>
  <pageSetup orientation="portrait" horizontalDpi="300" verticalDpi="30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10" sqref="C10"/>
    </sheetView>
  </sheetViews>
  <sheetFormatPr defaultRowHeight="15" x14ac:dyDescent="0.25"/>
  <cols>
    <col min="1" max="1" width="4.85546875" customWidth="1"/>
    <col min="2" max="2" width="19.5703125" customWidth="1"/>
  </cols>
  <sheetData>
    <row r="1" spans="1:1" ht="30" customHeight="1" x14ac:dyDescent="0.3">
      <c r="A1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7" sqref="E17"/>
    </sheetView>
  </sheetViews>
  <sheetFormatPr defaultRowHeight="15" x14ac:dyDescent="0.25"/>
  <cols>
    <col min="1" max="1" width="4.42578125" customWidth="1"/>
  </cols>
  <sheetData>
    <row r="1" spans="1:1" ht="21" x14ac:dyDescent="0.35">
      <c r="A1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dell</cp:lastModifiedBy>
  <dcterms:created xsi:type="dcterms:W3CDTF">2021-07-23T17:40:51Z</dcterms:created>
  <dcterms:modified xsi:type="dcterms:W3CDTF">2021-08-04T14:37:23Z</dcterms:modified>
</cp:coreProperties>
</file>