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OneDrive\Desktop\Data Science\"/>
    </mc:Choice>
  </mc:AlternateContent>
  <bookViews>
    <workbookView xWindow="0" yWindow="0" windowWidth="20460" windowHeight="7065" activeTab="5"/>
  </bookViews>
  <sheets>
    <sheet name="Sheet1" sheetId="1" r:id="rId1"/>
    <sheet name="Sheet3" sheetId="3" r:id="rId2"/>
    <sheet name="Sheet5" sheetId="5" r:id="rId3"/>
    <sheet name="Sheet2" sheetId="7" r:id="rId4"/>
    <sheet name="Sheet4" sheetId="8" r:id="rId5"/>
    <sheet name="Dashboard " sheetId="9" r:id="rId6"/>
  </sheets>
  <definedNames>
    <definedName name="Slicer_Gender">#N/A</definedName>
    <definedName name="Slicer_Month">#N/A</definedName>
    <definedName name="Slicer_Voting_Rights">#N/A</definedName>
  </definedNames>
  <calcPr calcId="162913"/>
  <pivotCaches>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 l="1"/>
  <c r="N2" i="1"/>
  <c r="N3" i="1"/>
  <c r="N4" i="1"/>
  <c r="N5" i="1"/>
  <c r="N6" i="1"/>
  <c r="N7" i="1"/>
  <c r="N8" i="1"/>
  <c r="N9" i="1"/>
  <c r="N10" i="1"/>
  <c r="N11" i="1"/>
  <c r="A70" i="1" l="1"/>
  <c r="A67" i="1"/>
  <c r="A64" i="1"/>
  <c r="J5" i="1"/>
  <c r="A49" i="1"/>
  <c r="A45" i="1"/>
  <c r="A46" i="1" s="1"/>
  <c r="A42" i="1"/>
  <c r="A39" i="1"/>
  <c r="A36" i="1"/>
  <c r="A33" i="1"/>
  <c r="H2" i="1"/>
  <c r="H3" i="1"/>
  <c r="H4" i="1"/>
  <c r="H5" i="1"/>
  <c r="H6" i="1"/>
  <c r="H7" i="1"/>
  <c r="H8" i="1"/>
  <c r="H9" i="1"/>
  <c r="H10" i="1"/>
  <c r="H11" i="1"/>
  <c r="L11" i="1" s="1"/>
  <c r="G3" i="1"/>
  <c r="J3" i="1" s="1"/>
  <c r="G4" i="1"/>
  <c r="J4" i="1" s="1"/>
  <c r="G5" i="1"/>
  <c r="K5" i="1" s="1"/>
  <c r="G6" i="1"/>
  <c r="K6" i="1" s="1"/>
  <c r="G7" i="1"/>
  <c r="J7" i="1" s="1"/>
  <c r="G8" i="1"/>
  <c r="J8" i="1" s="1"/>
  <c r="G9" i="1"/>
  <c r="K9" i="1" s="1"/>
  <c r="G10" i="1"/>
  <c r="K10" i="1" s="1"/>
  <c r="G11" i="1"/>
  <c r="J11" i="1" s="1"/>
  <c r="G2" i="1"/>
  <c r="K2" i="1" s="1"/>
  <c r="L10" i="1" l="1"/>
  <c r="L6" i="1"/>
  <c r="L2" i="1"/>
  <c r="J6" i="1"/>
  <c r="L9" i="1"/>
  <c r="L5" i="1"/>
  <c r="L8" i="1"/>
  <c r="L4" i="1"/>
  <c r="L3" i="1"/>
  <c r="J10" i="1"/>
  <c r="L7" i="1"/>
  <c r="J9" i="1"/>
  <c r="A27" i="1"/>
  <c r="I8" i="1"/>
  <c r="I4" i="1"/>
  <c r="J2" i="1"/>
  <c r="K8" i="1"/>
  <c r="K4" i="1"/>
  <c r="A30" i="1"/>
  <c r="I11" i="1"/>
  <c r="I3" i="1"/>
  <c r="K11" i="1"/>
  <c r="K3" i="1"/>
  <c r="I10" i="1"/>
  <c r="I6" i="1"/>
  <c r="I2" i="1"/>
  <c r="I7" i="1"/>
  <c r="K7" i="1"/>
  <c r="I9" i="1"/>
  <c r="I5" i="1"/>
</calcChain>
</file>

<file path=xl/sharedStrings.xml><?xml version="1.0" encoding="utf-8"?>
<sst xmlns="http://schemas.openxmlformats.org/spreadsheetml/2006/main" count="156" uniqueCount="88">
  <si>
    <t xml:space="preserve">S.no </t>
  </si>
  <si>
    <t xml:space="preserve">Name </t>
  </si>
  <si>
    <t xml:space="preserve">Age </t>
  </si>
  <si>
    <t xml:space="preserve">Year </t>
  </si>
  <si>
    <t xml:space="preserve">Mandeep </t>
  </si>
  <si>
    <t>Gender</t>
  </si>
  <si>
    <t>Male</t>
  </si>
  <si>
    <t>Female</t>
  </si>
  <si>
    <t>Trans</t>
  </si>
  <si>
    <t>Rajdeep</t>
  </si>
  <si>
    <t xml:space="preserve">Harmeet </t>
  </si>
  <si>
    <t>Deep</t>
  </si>
  <si>
    <t>Kirat</t>
  </si>
  <si>
    <t>Veer</t>
  </si>
  <si>
    <t>Preet</t>
  </si>
  <si>
    <t>Aman</t>
  </si>
  <si>
    <t xml:space="preserve">Taran </t>
  </si>
  <si>
    <t>Gurbani</t>
  </si>
  <si>
    <t xml:space="preserve">Month </t>
  </si>
  <si>
    <t>AUG</t>
  </si>
  <si>
    <t>JAN</t>
  </si>
  <si>
    <t>JULY</t>
  </si>
  <si>
    <t>FEB</t>
  </si>
  <si>
    <t>MAR</t>
  </si>
  <si>
    <t>APR</t>
  </si>
  <si>
    <t>#=CHOOSE(RANDBETWEEN(1,10), "JAN", "FEB", "MAR", "APR", "MAY", "JUN", "JULY", "AUG", "SEP", "OCT", "NOV", "DEC")</t>
  </si>
  <si>
    <t>1.Add a column in the table "DATA" having months Jan to Dec using CHOOSE and RANDBETWEEN function:</t>
  </si>
  <si>
    <t>2.Concatenate "Month" and "Year" column in the table "DATA":</t>
  </si>
  <si>
    <t>Month&amp;year</t>
  </si>
  <si>
    <t>#=CONCATENATE(D2,E2)</t>
  </si>
  <si>
    <t>3.Calculate length of each value in column "Name":</t>
  </si>
  <si>
    <t xml:space="preserve">Length </t>
  </si>
  <si>
    <t>#=LEN(B2)</t>
  </si>
  <si>
    <t>#=SUMIF(F2:F11,F3,H2:H11)</t>
  </si>
  <si>
    <t>5.Calculate average of length where "Month" is "FEB":</t>
  </si>
  <si>
    <t>#=AVERAGEIF(D2:D11,D9,H2:H11)</t>
  </si>
  <si>
    <t>6. Find the "Month where "AGE" is 24:</t>
  </si>
  <si>
    <t>#=VLOOKUP(C7,C1:D11,2,0)</t>
  </si>
  <si>
    <t>7. Find "A" in MAR:</t>
  </si>
  <si>
    <t>#=FIND("A","MAR")</t>
  </si>
  <si>
    <t>8. Find "a" in "MAR":</t>
  </si>
  <si>
    <t>#=FIND("a","MAR")</t>
  </si>
  <si>
    <t>9. Search "a" in "MAR":</t>
  </si>
  <si>
    <t>#=SEARCH("a","MAR")</t>
  </si>
  <si>
    <t xml:space="preserve"> 4.Sum "Legnth" if the gender if "Male":</t>
  </si>
  <si>
    <t>10. Replace any error value to "SKIP":</t>
  </si>
  <si>
    <t>#=IFERROR(A45,"SKIP")</t>
  </si>
  <si>
    <t>11.Count number of "Male" in gender column:</t>
  </si>
  <si>
    <t>#=COUNTIF(F2:F11,F9)</t>
  </si>
  <si>
    <t>12.Extract "Month" from "Month&amp;Year" column:</t>
  </si>
  <si>
    <t>LEFT</t>
  </si>
  <si>
    <t>#=LEFT(G2,3)</t>
  </si>
  <si>
    <t>13.Extract "Year" from "Month&amp;Year" column:</t>
  </si>
  <si>
    <t>RIGHT</t>
  </si>
  <si>
    <t>#=RIGHT(G2,4)</t>
  </si>
  <si>
    <t>14. Extract last letter of "Month" and first value of "Year" from "Month&amp;Year":</t>
  </si>
  <si>
    <t>MID</t>
  </si>
  <si>
    <t>#=MID(G2,3,2)</t>
  </si>
  <si>
    <t>15. Rank length:</t>
  </si>
  <si>
    <t>Rank</t>
  </si>
  <si>
    <t>#=RANK(H2,$H$2:$H$11,0)</t>
  </si>
  <si>
    <t>16. Find the maximum age of people from table "Data":</t>
  </si>
  <si>
    <t>#=MAX(C2:C11)</t>
  </si>
  <si>
    <t>17. Find the minimum age of people from table "Data":</t>
  </si>
  <si>
    <t>#=MIN(C2:C11)</t>
  </si>
  <si>
    <t>18. Is Mandeep's age eligilble for voting?</t>
  </si>
  <si>
    <t>#=AND(C2 &gt;= 18)</t>
  </si>
  <si>
    <t xml:space="preserve">By Mandeep kaur </t>
  </si>
  <si>
    <t>19. Use if and or conditions to randomly choose wheather the person is eligible or not (else show skip):</t>
  </si>
  <si>
    <t>#=IF(OR(F2="Trans",F2="Male"),CHOOSE(RANDBETWEEN(1,2),"Eligible","Not eligible")," Skip ")</t>
  </si>
  <si>
    <t>Not eligible</t>
  </si>
  <si>
    <t>Eligible</t>
  </si>
  <si>
    <t xml:space="preserve"> Skip </t>
  </si>
  <si>
    <t>Eligibility</t>
  </si>
  <si>
    <t>Voting Rights</t>
  </si>
  <si>
    <t>20. Detect who is eligible for voting in the table DATA :</t>
  </si>
  <si>
    <t>#=IF(C2&gt;=18,"Can vote","Can not vote")</t>
  </si>
  <si>
    <r>
      <rPr>
        <b/>
        <sz val="11"/>
        <color theme="4"/>
        <rFont val="Calibri"/>
        <family val="2"/>
        <scheme val="minor"/>
      </rPr>
      <t>#=CHOOSE(RANDBETWEEN</t>
    </r>
    <r>
      <rPr>
        <b/>
        <sz val="1"/>
        <color theme="4"/>
        <rFont val="Calibri"/>
        <family val="2"/>
        <scheme val="minor"/>
      </rPr>
      <t>(</t>
    </r>
    <r>
      <rPr>
        <b/>
        <sz val="11"/>
        <color theme="4"/>
        <rFont val="Calibri"/>
        <family val="2"/>
        <scheme val="minor"/>
      </rPr>
      <t>1,3</t>
    </r>
    <r>
      <rPr>
        <b/>
        <sz val="1"/>
        <color theme="4"/>
        <rFont val="Calibri"/>
        <family val="2"/>
        <scheme val="minor"/>
      </rPr>
      <t>)</t>
    </r>
    <r>
      <rPr>
        <b/>
        <sz val="11"/>
        <color theme="4"/>
        <rFont val="Calibri"/>
        <family val="2"/>
        <scheme val="minor"/>
      </rPr>
      <t>,"Male","Female","Trans")</t>
    </r>
  </si>
  <si>
    <t xml:space="preserve">0.Randomly choose wheather the person is "male", "female" or "trans": </t>
  </si>
  <si>
    <r>
      <rPr>
        <b/>
        <sz val="22"/>
        <color theme="1" tint="0.34998626667073579"/>
        <rFont val="Calibri"/>
        <family val="2"/>
        <scheme val="minor"/>
      </rPr>
      <t>Applying data analytical formulas to the respective data.</t>
    </r>
    <r>
      <rPr>
        <b/>
        <sz val="26"/>
        <color theme="1" tint="0.34998626667073579"/>
        <rFont val="Calibri"/>
        <family val="2"/>
        <scheme val="minor"/>
      </rPr>
      <t xml:space="preserve"> </t>
    </r>
  </si>
  <si>
    <t>Row Labels</t>
  </si>
  <si>
    <t>Grand Total</t>
  </si>
  <si>
    <t xml:space="preserve">Sum of Age </t>
  </si>
  <si>
    <t>Sum of Rank</t>
  </si>
  <si>
    <t>Column Labels</t>
  </si>
  <si>
    <t>Can not vote</t>
  </si>
  <si>
    <t>Can vote</t>
  </si>
  <si>
    <t>Count of Eligibility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</si>
</sst>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4"/>
      <name val="Calibri"/>
      <family val="2"/>
      <scheme val="minor"/>
    </font>
    <font>
      <b/>
      <sz val="1"/>
      <color theme="4"/>
      <name val="Calibri"/>
      <family val="2"/>
      <scheme val="minor"/>
    </font>
    <font>
      <b/>
      <sz val="26"/>
      <color theme="1" tint="0.34998626667073579"/>
      <name val="Calibri"/>
      <family val="2"/>
      <scheme val="minor"/>
    </font>
    <font>
      <b/>
      <sz val="22"/>
      <color theme="1" tint="0.34998626667073579"/>
      <name val="Calibri"/>
      <family val="2"/>
      <scheme val="minor"/>
    </font>
  </fonts>
  <fills count="23">
    <fill>
      <patternFill patternType="none"/>
    </fill>
    <fill>
      <patternFill patternType="gray125"/>
    </fill>
    <fill>
      <patternFill patternType="solid">
        <fgColor theme="3" tint="0.59999389629810485"/>
        <bgColor indexed="64"/>
      </patternFill>
    </fill>
    <fill>
      <patternFill patternType="solid">
        <fgColor theme="2" tint="-0.499984740745262"/>
        <bgColor indexed="64"/>
      </patternFill>
    </fill>
    <fill>
      <patternFill patternType="solid">
        <fgColor theme="2"/>
        <bgColor indexed="64"/>
      </patternFill>
    </fill>
    <fill>
      <patternFill patternType="solid">
        <fgColor rgb="FF92D05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4"/>
        <bgColor indexed="64"/>
      </patternFill>
    </fill>
    <fill>
      <patternFill patternType="solid">
        <fgColor theme="4" tint="0.59999389629810485"/>
        <bgColor indexed="64"/>
      </patternFill>
    </fill>
    <fill>
      <patternFill patternType="solid">
        <fgColor rgb="FFFF00FF"/>
        <bgColor indexed="64"/>
      </patternFill>
    </fill>
    <fill>
      <patternFill patternType="solid">
        <fgColor rgb="FFFF99FF"/>
        <bgColor indexed="64"/>
      </patternFill>
    </fill>
    <fill>
      <patternFill patternType="solid">
        <fgColor theme="3" tint="0.39997558519241921"/>
        <bgColor indexed="64"/>
      </patternFill>
    </fill>
    <fill>
      <patternFill patternType="solid">
        <fgColor rgb="FFFDA5A5"/>
        <bgColor indexed="64"/>
      </patternFill>
    </fill>
    <fill>
      <patternFill patternType="solid">
        <fgColor rgb="FFFC3E3E"/>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mruColors>
      <color rgb="FFFC3E3E"/>
      <color rgb="FFFDA5A5"/>
      <color rgb="FFF22E2E"/>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analytical formulas used in excel.xlsx]Sheet3!PivotTable1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Rank</a:t>
            </a:r>
            <a:r>
              <a:rPr lang="en-US" baseline="0"/>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358-4FB8-859B-7D16E4C34E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358-4FB8-859B-7D16E4C34E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C358-4FB8-859B-7D16E4C34E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C358-4FB8-859B-7D16E4C34E5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C358-4FB8-859B-7D16E4C34E5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C358-4FB8-859B-7D16E4C34E5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C358-4FB8-859B-7D16E4C34E5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C358-4FB8-859B-7D16E4C34E5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1-C358-4FB8-859B-7D16E4C34E5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3-C358-4FB8-859B-7D16E4C34E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Sheet3!$A$4:$A$14</c:f>
              <c:strCache>
                <c:ptCount val="10"/>
                <c:pt idx="0">
                  <c:v>Veer</c:v>
                </c:pt>
                <c:pt idx="1">
                  <c:v>Aman</c:v>
                </c:pt>
                <c:pt idx="2">
                  <c:v>Deep</c:v>
                </c:pt>
                <c:pt idx="3">
                  <c:v>Preet</c:v>
                </c:pt>
                <c:pt idx="4">
                  <c:v>Kirat</c:v>
                </c:pt>
                <c:pt idx="5">
                  <c:v>Taran </c:v>
                </c:pt>
                <c:pt idx="6">
                  <c:v>Gurbani</c:v>
                </c:pt>
                <c:pt idx="7">
                  <c:v>Rajdeep</c:v>
                </c:pt>
                <c:pt idx="8">
                  <c:v>Mandeep </c:v>
                </c:pt>
                <c:pt idx="9">
                  <c:v>Harmeet </c:v>
                </c:pt>
              </c:strCache>
            </c:strRef>
          </c:cat>
          <c:val>
            <c:numRef>
              <c:f>Sheet3!$B$4:$B$14</c:f>
              <c:numCache>
                <c:formatCode>General</c:formatCode>
                <c:ptCount val="10"/>
                <c:pt idx="0">
                  <c:v>8</c:v>
                </c:pt>
                <c:pt idx="1">
                  <c:v>8</c:v>
                </c:pt>
                <c:pt idx="2">
                  <c:v>8</c:v>
                </c:pt>
                <c:pt idx="3">
                  <c:v>6</c:v>
                </c:pt>
                <c:pt idx="4">
                  <c:v>6</c:v>
                </c:pt>
                <c:pt idx="5">
                  <c:v>5</c:v>
                </c:pt>
                <c:pt idx="6">
                  <c:v>3</c:v>
                </c:pt>
                <c:pt idx="7">
                  <c:v>3</c:v>
                </c:pt>
                <c:pt idx="8">
                  <c:v>1</c:v>
                </c:pt>
                <c:pt idx="9">
                  <c:v>1</c:v>
                </c:pt>
              </c:numCache>
            </c:numRef>
          </c:val>
          <c:extLst>
            <c:ext xmlns:c16="http://schemas.microsoft.com/office/drawing/2014/chart" uri="{C3380CC4-5D6E-409C-BE32-E72D297353CC}">
              <c16:uniqueId val="{00000000-A9B4-407E-8751-7EB35E3412ED}"/>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analytical formulas used in excel.xlsx]Sheet5!PivotTable2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Analysis</a:t>
            </a:r>
            <a:r>
              <a:rPr lang="en-US" baseline="0"/>
              <a:t> of people who have voting rights</a:t>
            </a:r>
            <a:endParaRPr lang="en-US"/>
          </a:p>
        </c:rich>
      </c:tx>
      <c:layout>
        <c:manualLayout>
          <c:xMode val="edge"/>
          <c:yMode val="edge"/>
          <c:x val="0.21731933508311463"/>
          <c:y val="1.28681831437736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177537182852144"/>
          <c:y val="9.2592592592592587E-2"/>
          <c:w val="0.69864129483814519"/>
          <c:h val="0.64325167687372409"/>
        </c:manualLayout>
      </c:layout>
      <c:barChart>
        <c:barDir val="col"/>
        <c:grouping val="stacked"/>
        <c:varyColors val="0"/>
        <c:ser>
          <c:idx val="0"/>
          <c:order val="0"/>
          <c:tx>
            <c:strRef>
              <c:f>Sheet5!$B$1:$B$2</c:f>
              <c:strCache>
                <c:ptCount val="1"/>
                <c:pt idx="0">
                  <c:v>Can not vote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Sheet5!$A$3:$A$13</c:f>
              <c:strCache>
                <c:ptCount val="10"/>
                <c:pt idx="0">
                  <c:v>Aman</c:v>
                </c:pt>
                <c:pt idx="1">
                  <c:v>Deep</c:v>
                </c:pt>
                <c:pt idx="2">
                  <c:v>Gurbani</c:v>
                </c:pt>
                <c:pt idx="3">
                  <c:v>Harmeet </c:v>
                </c:pt>
                <c:pt idx="4">
                  <c:v>Kirat</c:v>
                </c:pt>
                <c:pt idx="5">
                  <c:v>Mandeep </c:v>
                </c:pt>
                <c:pt idx="6">
                  <c:v>Preet</c:v>
                </c:pt>
                <c:pt idx="7">
                  <c:v>Rajdeep</c:v>
                </c:pt>
                <c:pt idx="8">
                  <c:v>Taran </c:v>
                </c:pt>
                <c:pt idx="9">
                  <c:v>Veer</c:v>
                </c:pt>
              </c:strCache>
            </c:strRef>
          </c:cat>
          <c:val>
            <c:numRef>
              <c:f>Sheet5!$B$3:$B$13</c:f>
              <c:numCache>
                <c:formatCode>General</c:formatCode>
                <c:ptCount val="10"/>
                <c:pt idx="2">
                  <c:v>17</c:v>
                </c:pt>
                <c:pt idx="5">
                  <c:v>16</c:v>
                </c:pt>
                <c:pt idx="7">
                  <c:v>16</c:v>
                </c:pt>
              </c:numCache>
            </c:numRef>
          </c:val>
          <c:extLst>
            <c:ext xmlns:c16="http://schemas.microsoft.com/office/drawing/2014/chart" uri="{C3380CC4-5D6E-409C-BE32-E72D297353CC}">
              <c16:uniqueId val="{00000002-EF0C-433E-AE9D-2FEED4A0D75D}"/>
            </c:ext>
          </c:extLst>
        </c:ser>
        <c:ser>
          <c:idx val="1"/>
          <c:order val="1"/>
          <c:tx>
            <c:strRef>
              <c:f>Sheet5!$C$1:$C$2</c:f>
              <c:strCache>
                <c:ptCount val="1"/>
                <c:pt idx="0">
                  <c:v>Can vote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Sheet5!$A$3:$A$13</c:f>
              <c:strCache>
                <c:ptCount val="10"/>
                <c:pt idx="0">
                  <c:v>Aman</c:v>
                </c:pt>
                <c:pt idx="1">
                  <c:v>Deep</c:v>
                </c:pt>
                <c:pt idx="2">
                  <c:v>Gurbani</c:v>
                </c:pt>
                <c:pt idx="3">
                  <c:v>Harmeet </c:v>
                </c:pt>
                <c:pt idx="4">
                  <c:v>Kirat</c:v>
                </c:pt>
                <c:pt idx="5">
                  <c:v>Mandeep </c:v>
                </c:pt>
                <c:pt idx="6">
                  <c:v>Preet</c:v>
                </c:pt>
                <c:pt idx="7">
                  <c:v>Rajdeep</c:v>
                </c:pt>
                <c:pt idx="8">
                  <c:v>Taran </c:v>
                </c:pt>
                <c:pt idx="9">
                  <c:v>Veer</c:v>
                </c:pt>
              </c:strCache>
            </c:strRef>
          </c:cat>
          <c:val>
            <c:numRef>
              <c:f>Sheet5!$C$3:$C$13</c:f>
              <c:numCache>
                <c:formatCode>General</c:formatCode>
                <c:ptCount val="10"/>
                <c:pt idx="0">
                  <c:v>21</c:v>
                </c:pt>
                <c:pt idx="1">
                  <c:v>23</c:v>
                </c:pt>
                <c:pt idx="3">
                  <c:v>18</c:v>
                </c:pt>
                <c:pt idx="4">
                  <c:v>19</c:v>
                </c:pt>
                <c:pt idx="6">
                  <c:v>24</c:v>
                </c:pt>
                <c:pt idx="8">
                  <c:v>24</c:v>
                </c:pt>
                <c:pt idx="9">
                  <c:v>22</c:v>
                </c:pt>
              </c:numCache>
            </c:numRef>
          </c:val>
          <c:extLst>
            <c:ext xmlns:c16="http://schemas.microsoft.com/office/drawing/2014/chart" uri="{C3380CC4-5D6E-409C-BE32-E72D297353CC}">
              <c16:uniqueId val="{00000005-E50E-424E-A57A-08E7829C76BA}"/>
            </c:ext>
          </c:extLst>
        </c:ser>
        <c:dLbls>
          <c:dLblPos val="ctr"/>
          <c:showLegendKey val="0"/>
          <c:showVal val="1"/>
          <c:showCatName val="0"/>
          <c:showSerName val="0"/>
          <c:showPercent val="0"/>
          <c:showBubbleSize val="0"/>
        </c:dLbls>
        <c:gapWidth val="150"/>
        <c:overlap val="100"/>
        <c:axId val="1316922687"/>
        <c:axId val="1316931007"/>
      </c:barChart>
      <c:catAx>
        <c:axId val="13169226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931007"/>
        <c:crosses val="autoZero"/>
        <c:auto val="1"/>
        <c:lblAlgn val="ctr"/>
        <c:lblOffset val="100"/>
        <c:noMultiLvlLbl val="0"/>
      </c:catAx>
      <c:valAx>
        <c:axId val="131693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92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analytical formulas used in excel.xlsx]Sheet2!PivotTable1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Eligibilty</a:t>
            </a:r>
            <a:r>
              <a:rPr lang="en-US" baseline="0"/>
              <a:t> according to gender</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Sheet2!$B$1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Sheet2!$A$2:$A$5</c:f>
              <c:strCache>
                <c:ptCount val="3"/>
                <c:pt idx="0">
                  <c:v>Female</c:v>
                </c:pt>
                <c:pt idx="1">
                  <c:v>Male</c:v>
                </c:pt>
                <c:pt idx="2">
                  <c:v>Trans</c:v>
                </c:pt>
              </c:strCache>
            </c:strRef>
          </c:cat>
          <c:val>
            <c:numRef>
              <c:f>Sheet2!$B$2:$B$5</c:f>
              <c:numCache>
                <c:formatCode>General</c:formatCode>
                <c:ptCount val="3"/>
                <c:pt idx="0">
                  <c:v>3</c:v>
                </c:pt>
                <c:pt idx="1">
                  <c:v>6</c:v>
                </c:pt>
                <c:pt idx="2">
                  <c:v>1</c:v>
                </c:pt>
              </c:numCache>
            </c:numRef>
          </c:val>
          <c:extLst>
            <c:ext xmlns:c16="http://schemas.microsoft.com/office/drawing/2014/chart" uri="{C3380CC4-5D6E-409C-BE32-E72D297353CC}">
              <c16:uniqueId val="{00000000-DE03-4597-9D69-116AA90D06A7}"/>
            </c:ext>
          </c:extLst>
        </c:ser>
        <c:dLbls>
          <c:showLegendKey val="0"/>
          <c:showVal val="0"/>
          <c:showCatName val="0"/>
          <c:showSerName val="0"/>
          <c:showPercent val="0"/>
          <c:showBubbleSize val="0"/>
        </c:dLbls>
        <c:gapWidth val="100"/>
        <c:axId val="123401248"/>
        <c:axId val="123401664"/>
      </c:barChart>
      <c:catAx>
        <c:axId val="123401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1664"/>
        <c:crosses val="autoZero"/>
        <c:auto val="1"/>
        <c:lblAlgn val="ctr"/>
        <c:lblOffset val="100"/>
        <c:noMultiLvlLbl val="0"/>
      </c:catAx>
      <c:valAx>
        <c:axId val="123401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analytical formulas used in excel.xlsx]Sheet4!PivotTable2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Gender</a:t>
            </a:r>
            <a:r>
              <a:rPr lang="en-US" baseline="0"/>
              <a:t> wise monthly rank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Sheet4!$B$1:$B$2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Sheet4!$A$3:$A$17</c:f>
              <c:multiLvlStrCache>
                <c:ptCount val="8"/>
                <c:lvl>
                  <c:pt idx="0">
                    <c:v> Skip </c:v>
                  </c:pt>
                  <c:pt idx="1">
                    <c:v>Not eligible</c:v>
                  </c:pt>
                  <c:pt idx="2">
                    <c:v>Eligible</c:v>
                  </c:pt>
                  <c:pt idx="3">
                    <c:v> Skip </c:v>
                  </c:pt>
                  <c:pt idx="4">
                    <c:v>Not eligible</c:v>
                  </c:pt>
                  <c:pt idx="5">
                    <c:v>Eligible</c:v>
                  </c:pt>
                  <c:pt idx="6">
                    <c:v>Not eligible</c:v>
                  </c:pt>
                  <c:pt idx="7">
                    <c:v>Eligible</c:v>
                  </c:pt>
                </c:lvl>
                <c:lvl>
                  <c:pt idx="0">
                    <c:v>JAN</c:v>
                  </c:pt>
                  <c:pt idx="1">
                    <c:v>FEB</c:v>
                  </c:pt>
                  <c:pt idx="2">
                    <c:v>MAR</c:v>
                  </c:pt>
                  <c:pt idx="3">
                    <c:v>APR</c:v>
                  </c:pt>
                  <c:pt idx="5">
                    <c:v>AUG</c:v>
                  </c:pt>
                  <c:pt idx="7">
                    <c:v>JULY</c:v>
                  </c:pt>
                </c:lvl>
              </c:multiLvlStrCache>
            </c:multiLvlStrRef>
          </c:cat>
          <c:val>
            <c:numRef>
              <c:f>Sheet4!$B$3:$B$17</c:f>
              <c:numCache>
                <c:formatCode>General</c:formatCode>
                <c:ptCount val="8"/>
                <c:pt idx="0">
                  <c:v>11</c:v>
                </c:pt>
                <c:pt idx="3">
                  <c:v>6</c:v>
                </c:pt>
              </c:numCache>
            </c:numRef>
          </c:val>
          <c:extLst>
            <c:ext xmlns:c16="http://schemas.microsoft.com/office/drawing/2014/chart" uri="{C3380CC4-5D6E-409C-BE32-E72D297353CC}">
              <c16:uniqueId val="{00000000-F007-4587-BC0D-2BCE7CCD5153}"/>
            </c:ext>
          </c:extLst>
        </c:ser>
        <c:ser>
          <c:idx val="1"/>
          <c:order val="1"/>
          <c:tx>
            <c:strRef>
              <c:f>Sheet4!$C$1:$C$2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Sheet4!$A$3:$A$17</c:f>
              <c:multiLvlStrCache>
                <c:ptCount val="8"/>
                <c:lvl>
                  <c:pt idx="0">
                    <c:v> Skip </c:v>
                  </c:pt>
                  <c:pt idx="1">
                    <c:v>Not eligible</c:v>
                  </c:pt>
                  <c:pt idx="2">
                    <c:v>Eligible</c:v>
                  </c:pt>
                  <c:pt idx="3">
                    <c:v> Skip </c:v>
                  </c:pt>
                  <c:pt idx="4">
                    <c:v>Not eligible</c:v>
                  </c:pt>
                  <c:pt idx="5">
                    <c:v>Eligible</c:v>
                  </c:pt>
                  <c:pt idx="6">
                    <c:v>Not eligible</c:v>
                  </c:pt>
                  <c:pt idx="7">
                    <c:v>Eligible</c:v>
                  </c:pt>
                </c:lvl>
                <c:lvl>
                  <c:pt idx="0">
                    <c:v>JAN</c:v>
                  </c:pt>
                  <c:pt idx="1">
                    <c:v>FEB</c:v>
                  </c:pt>
                  <c:pt idx="2">
                    <c:v>MAR</c:v>
                  </c:pt>
                  <c:pt idx="3">
                    <c:v>APR</c:v>
                  </c:pt>
                  <c:pt idx="5">
                    <c:v>AUG</c:v>
                  </c:pt>
                  <c:pt idx="7">
                    <c:v>JULY</c:v>
                  </c:pt>
                </c:lvl>
              </c:multiLvlStrCache>
            </c:multiLvlStrRef>
          </c:cat>
          <c:val>
            <c:numRef>
              <c:f>Sheet4!$C$3:$C$17</c:f>
              <c:numCache>
                <c:formatCode>General</c:formatCode>
                <c:ptCount val="8"/>
                <c:pt idx="1">
                  <c:v>8</c:v>
                </c:pt>
                <c:pt idx="2">
                  <c:v>8</c:v>
                </c:pt>
                <c:pt idx="4">
                  <c:v>5</c:v>
                </c:pt>
                <c:pt idx="5">
                  <c:v>1</c:v>
                </c:pt>
                <c:pt idx="6">
                  <c:v>3</c:v>
                </c:pt>
                <c:pt idx="7">
                  <c:v>6</c:v>
                </c:pt>
              </c:numCache>
            </c:numRef>
          </c:val>
          <c:extLst>
            <c:ext xmlns:c16="http://schemas.microsoft.com/office/drawing/2014/chart" uri="{C3380CC4-5D6E-409C-BE32-E72D297353CC}">
              <c16:uniqueId val="{00000012-F007-4587-BC0D-2BCE7CCD5153}"/>
            </c:ext>
          </c:extLst>
        </c:ser>
        <c:ser>
          <c:idx val="2"/>
          <c:order val="2"/>
          <c:tx>
            <c:strRef>
              <c:f>Sheet4!$D$1:$D$2</c:f>
              <c:strCache>
                <c:ptCount val="1"/>
                <c:pt idx="0">
                  <c:v>Trans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Sheet4!$A$3:$A$17</c:f>
              <c:multiLvlStrCache>
                <c:ptCount val="8"/>
                <c:lvl>
                  <c:pt idx="0">
                    <c:v> Skip </c:v>
                  </c:pt>
                  <c:pt idx="1">
                    <c:v>Not eligible</c:v>
                  </c:pt>
                  <c:pt idx="2">
                    <c:v>Eligible</c:v>
                  </c:pt>
                  <c:pt idx="3">
                    <c:v> Skip </c:v>
                  </c:pt>
                  <c:pt idx="4">
                    <c:v>Not eligible</c:v>
                  </c:pt>
                  <c:pt idx="5">
                    <c:v>Eligible</c:v>
                  </c:pt>
                  <c:pt idx="6">
                    <c:v>Not eligible</c:v>
                  </c:pt>
                  <c:pt idx="7">
                    <c:v>Eligible</c:v>
                  </c:pt>
                </c:lvl>
                <c:lvl>
                  <c:pt idx="0">
                    <c:v>JAN</c:v>
                  </c:pt>
                  <c:pt idx="1">
                    <c:v>FEB</c:v>
                  </c:pt>
                  <c:pt idx="2">
                    <c:v>MAR</c:v>
                  </c:pt>
                  <c:pt idx="3">
                    <c:v>APR</c:v>
                  </c:pt>
                  <c:pt idx="5">
                    <c:v>AUG</c:v>
                  </c:pt>
                  <c:pt idx="7">
                    <c:v>JULY</c:v>
                  </c:pt>
                </c:lvl>
              </c:multiLvlStrCache>
            </c:multiLvlStrRef>
          </c:cat>
          <c:val>
            <c:numRef>
              <c:f>Sheet4!$D$3:$D$17</c:f>
              <c:numCache>
                <c:formatCode>General</c:formatCode>
                <c:ptCount val="8"/>
                <c:pt idx="2">
                  <c:v>1</c:v>
                </c:pt>
              </c:numCache>
            </c:numRef>
          </c:val>
          <c:extLst>
            <c:ext xmlns:c16="http://schemas.microsoft.com/office/drawing/2014/chart" uri="{C3380CC4-5D6E-409C-BE32-E72D297353CC}">
              <c16:uniqueId val="{00000013-F007-4587-BC0D-2BCE7CCD5153}"/>
            </c:ext>
          </c:extLst>
        </c:ser>
        <c:dLbls>
          <c:showLegendKey val="0"/>
          <c:showVal val="0"/>
          <c:showCatName val="0"/>
          <c:showSerName val="0"/>
          <c:showPercent val="0"/>
          <c:showBubbleSize val="0"/>
        </c:dLbls>
        <c:gapWidth val="100"/>
        <c:overlap val="-24"/>
        <c:axId val="249158896"/>
        <c:axId val="249159312"/>
      </c:barChart>
      <c:catAx>
        <c:axId val="24915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9159312"/>
        <c:crosses val="autoZero"/>
        <c:auto val="1"/>
        <c:lblAlgn val="ctr"/>
        <c:lblOffset val="100"/>
        <c:noMultiLvlLbl val="0"/>
      </c:catAx>
      <c:valAx>
        <c:axId val="249159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915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analytical formulas used in excel.xlsx]Sheet3!PivotTable1</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Rank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AC6B-46F7-9CD1-C43C19CF8B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AC6B-46F7-9CD1-C43C19CF8B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AC6B-46F7-9CD1-C43C19CF8B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AC6B-46F7-9CD1-C43C19CF8B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AC6B-46F7-9CD1-C43C19CF8B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AC6B-46F7-9CD1-C43C19CF8B5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AC6B-46F7-9CD1-C43C19CF8B5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AC6B-46F7-9CD1-C43C19CF8B5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1-AC6B-46F7-9CD1-C43C19CF8B5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3-AC6B-46F7-9CD1-C43C19CF8B5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Sheet3!$A$4:$A$14</c:f>
              <c:strCache>
                <c:ptCount val="10"/>
                <c:pt idx="0">
                  <c:v>Veer</c:v>
                </c:pt>
                <c:pt idx="1">
                  <c:v>Aman</c:v>
                </c:pt>
                <c:pt idx="2">
                  <c:v>Deep</c:v>
                </c:pt>
                <c:pt idx="3">
                  <c:v>Preet</c:v>
                </c:pt>
                <c:pt idx="4">
                  <c:v>Kirat</c:v>
                </c:pt>
                <c:pt idx="5">
                  <c:v>Taran </c:v>
                </c:pt>
                <c:pt idx="6">
                  <c:v>Gurbani</c:v>
                </c:pt>
                <c:pt idx="7">
                  <c:v>Rajdeep</c:v>
                </c:pt>
                <c:pt idx="8">
                  <c:v>Mandeep </c:v>
                </c:pt>
                <c:pt idx="9">
                  <c:v>Harmeet </c:v>
                </c:pt>
              </c:strCache>
            </c:strRef>
          </c:cat>
          <c:val>
            <c:numRef>
              <c:f>Sheet3!$B$4:$B$14</c:f>
              <c:numCache>
                <c:formatCode>General</c:formatCode>
                <c:ptCount val="10"/>
                <c:pt idx="0">
                  <c:v>8</c:v>
                </c:pt>
                <c:pt idx="1">
                  <c:v>8</c:v>
                </c:pt>
                <c:pt idx="2">
                  <c:v>8</c:v>
                </c:pt>
                <c:pt idx="3">
                  <c:v>6</c:v>
                </c:pt>
                <c:pt idx="4">
                  <c:v>6</c:v>
                </c:pt>
                <c:pt idx="5">
                  <c:v>5</c:v>
                </c:pt>
                <c:pt idx="6">
                  <c:v>3</c:v>
                </c:pt>
                <c:pt idx="7">
                  <c:v>3</c:v>
                </c:pt>
                <c:pt idx="8">
                  <c:v>1</c:v>
                </c:pt>
                <c:pt idx="9">
                  <c:v>1</c:v>
                </c:pt>
              </c:numCache>
            </c:numRef>
          </c:val>
          <c:extLst>
            <c:ext xmlns:c16="http://schemas.microsoft.com/office/drawing/2014/chart" uri="{C3380CC4-5D6E-409C-BE32-E72D297353CC}">
              <c16:uniqueId val="{00000014-AC6B-46F7-9CD1-C43C19CF8B53}"/>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analytical formulas used in excel.xlsx]Sheet5!PivotTable2</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Analysis of people who have voting rights</a:t>
            </a:r>
          </a:p>
        </c:rich>
      </c:tx>
      <c:layout>
        <c:manualLayout>
          <c:xMode val="edge"/>
          <c:yMode val="edge"/>
          <c:x val="0.20898600174978127"/>
          <c:y val="1.28681831437736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177537182852144"/>
          <c:y val="9.2592592592592587E-2"/>
          <c:w val="0.69864129483814519"/>
          <c:h val="0.64325167687372409"/>
        </c:manualLayout>
      </c:layout>
      <c:barChart>
        <c:barDir val="col"/>
        <c:grouping val="stacked"/>
        <c:varyColors val="0"/>
        <c:ser>
          <c:idx val="0"/>
          <c:order val="0"/>
          <c:tx>
            <c:strRef>
              <c:f>Sheet5!$B$1:$B$2</c:f>
              <c:strCache>
                <c:ptCount val="1"/>
                <c:pt idx="0">
                  <c:v>Can not vote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Sheet5!$A$3:$A$13</c:f>
              <c:strCache>
                <c:ptCount val="10"/>
                <c:pt idx="0">
                  <c:v>Aman</c:v>
                </c:pt>
                <c:pt idx="1">
                  <c:v>Deep</c:v>
                </c:pt>
                <c:pt idx="2">
                  <c:v>Gurbani</c:v>
                </c:pt>
                <c:pt idx="3">
                  <c:v>Harmeet </c:v>
                </c:pt>
                <c:pt idx="4">
                  <c:v>Kirat</c:v>
                </c:pt>
                <c:pt idx="5">
                  <c:v>Mandeep </c:v>
                </c:pt>
                <c:pt idx="6">
                  <c:v>Preet</c:v>
                </c:pt>
                <c:pt idx="7">
                  <c:v>Rajdeep</c:v>
                </c:pt>
                <c:pt idx="8">
                  <c:v>Taran </c:v>
                </c:pt>
                <c:pt idx="9">
                  <c:v>Veer</c:v>
                </c:pt>
              </c:strCache>
            </c:strRef>
          </c:cat>
          <c:val>
            <c:numRef>
              <c:f>Sheet5!$B$3:$B$13</c:f>
              <c:numCache>
                <c:formatCode>General</c:formatCode>
                <c:ptCount val="10"/>
                <c:pt idx="2">
                  <c:v>17</c:v>
                </c:pt>
                <c:pt idx="5">
                  <c:v>16</c:v>
                </c:pt>
                <c:pt idx="7">
                  <c:v>16</c:v>
                </c:pt>
              </c:numCache>
            </c:numRef>
          </c:val>
          <c:extLst>
            <c:ext xmlns:c16="http://schemas.microsoft.com/office/drawing/2014/chart" uri="{C3380CC4-5D6E-409C-BE32-E72D297353CC}">
              <c16:uniqueId val="{00000000-17BB-4261-BA8C-C609B5D4AA7C}"/>
            </c:ext>
          </c:extLst>
        </c:ser>
        <c:ser>
          <c:idx val="1"/>
          <c:order val="1"/>
          <c:tx>
            <c:strRef>
              <c:f>Sheet5!$C$1:$C$2</c:f>
              <c:strCache>
                <c:ptCount val="1"/>
                <c:pt idx="0">
                  <c:v>Can vote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Sheet5!$A$3:$A$13</c:f>
              <c:strCache>
                <c:ptCount val="10"/>
                <c:pt idx="0">
                  <c:v>Aman</c:v>
                </c:pt>
                <c:pt idx="1">
                  <c:v>Deep</c:v>
                </c:pt>
                <c:pt idx="2">
                  <c:v>Gurbani</c:v>
                </c:pt>
                <c:pt idx="3">
                  <c:v>Harmeet </c:v>
                </c:pt>
                <c:pt idx="4">
                  <c:v>Kirat</c:v>
                </c:pt>
                <c:pt idx="5">
                  <c:v>Mandeep </c:v>
                </c:pt>
                <c:pt idx="6">
                  <c:v>Preet</c:v>
                </c:pt>
                <c:pt idx="7">
                  <c:v>Rajdeep</c:v>
                </c:pt>
                <c:pt idx="8">
                  <c:v>Taran </c:v>
                </c:pt>
                <c:pt idx="9">
                  <c:v>Veer</c:v>
                </c:pt>
              </c:strCache>
            </c:strRef>
          </c:cat>
          <c:val>
            <c:numRef>
              <c:f>Sheet5!$C$3:$C$13</c:f>
              <c:numCache>
                <c:formatCode>General</c:formatCode>
                <c:ptCount val="10"/>
                <c:pt idx="0">
                  <c:v>21</c:v>
                </c:pt>
                <c:pt idx="1">
                  <c:v>23</c:v>
                </c:pt>
                <c:pt idx="3">
                  <c:v>18</c:v>
                </c:pt>
                <c:pt idx="4">
                  <c:v>19</c:v>
                </c:pt>
                <c:pt idx="6">
                  <c:v>24</c:v>
                </c:pt>
                <c:pt idx="8">
                  <c:v>24</c:v>
                </c:pt>
                <c:pt idx="9">
                  <c:v>22</c:v>
                </c:pt>
              </c:numCache>
            </c:numRef>
          </c:val>
          <c:extLst>
            <c:ext xmlns:c16="http://schemas.microsoft.com/office/drawing/2014/chart" uri="{C3380CC4-5D6E-409C-BE32-E72D297353CC}">
              <c16:uniqueId val="{00000007-17BB-4261-BA8C-C609B5D4AA7C}"/>
            </c:ext>
          </c:extLst>
        </c:ser>
        <c:dLbls>
          <c:dLblPos val="ctr"/>
          <c:showLegendKey val="0"/>
          <c:showVal val="1"/>
          <c:showCatName val="0"/>
          <c:showSerName val="0"/>
          <c:showPercent val="0"/>
          <c:showBubbleSize val="0"/>
        </c:dLbls>
        <c:gapWidth val="150"/>
        <c:overlap val="100"/>
        <c:axId val="1316922687"/>
        <c:axId val="1316931007"/>
      </c:barChart>
      <c:catAx>
        <c:axId val="13169226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16931007"/>
        <c:crosses val="autoZero"/>
        <c:auto val="1"/>
        <c:lblAlgn val="ctr"/>
        <c:lblOffset val="100"/>
        <c:noMultiLvlLbl val="0"/>
      </c:catAx>
      <c:valAx>
        <c:axId val="131693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16922687"/>
        <c:crosses val="autoZero"/>
        <c:crossBetween val="between"/>
      </c:valAx>
      <c:spPr>
        <a:noFill/>
        <a:ln>
          <a:noFill/>
        </a:ln>
        <a:effectLst/>
      </c:spPr>
    </c:plotArea>
    <c:legend>
      <c:legendPos val="r"/>
      <c:layout>
        <c:manualLayout>
          <c:xMode val="edge"/>
          <c:yMode val="edge"/>
          <c:x val="0.79598577643905288"/>
          <c:y val="0.43450567887501274"/>
          <c:w val="0.20121950816970127"/>
          <c:h val="0.18738163598663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analytical formulas used in excel.xlsx]Sheet2!PivotTable1</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Eligibilty according to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Sheet2!$B$1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Sheet2!$A$2:$A$5</c:f>
              <c:strCache>
                <c:ptCount val="3"/>
                <c:pt idx="0">
                  <c:v>Female</c:v>
                </c:pt>
                <c:pt idx="1">
                  <c:v>Male</c:v>
                </c:pt>
                <c:pt idx="2">
                  <c:v>Trans</c:v>
                </c:pt>
              </c:strCache>
            </c:strRef>
          </c:cat>
          <c:val>
            <c:numRef>
              <c:f>Sheet2!$B$2:$B$5</c:f>
              <c:numCache>
                <c:formatCode>General</c:formatCode>
                <c:ptCount val="3"/>
                <c:pt idx="0">
                  <c:v>3</c:v>
                </c:pt>
                <c:pt idx="1">
                  <c:v>6</c:v>
                </c:pt>
                <c:pt idx="2">
                  <c:v>1</c:v>
                </c:pt>
              </c:numCache>
            </c:numRef>
          </c:val>
          <c:extLst>
            <c:ext xmlns:c16="http://schemas.microsoft.com/office/drawing/2014/chart" uri="{C3380CC4-5D6E-409C-BE32-E72D297353CC}">
              <c16:uniqueId val="{00000000-F877-4AB9-879C-80139B4ABA54}"/>
            </c:ext>
          </c:extLst>
        </c:ser>
        <c:dLbls>
          <c:showLegendKey val="0"/>
          <c:showVal val="0"/>
          <c:showCatName val="0"/>
          <c:showSerName val="0"/>
          <c:showPercent val="0"/>
          <c:showBubbleSize val="0"/>
        </c:dLbls>
        <c:gapWidth val="100"/>
        <c:axId val="123401248"/>
        <c:axId val="123401664"/>
      </c:barChart>
      <c:catAx>
        <c:axId val="123401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3401664"/>
        <c:crosses val="autoZero"/>
        <c:auto val="1"/>
        <c:lblAlgn val="ctr"/>
        <c:lblOffset val="100"/>
        <c:noMultiLvlLbl val="0"/>
      </c:catAx>
      <c:valAx>
        <c:axId val="123401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340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analytical formulas used in excel.xlsx]Sheet4!PivotTable2</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Gender wise monthly rank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Sheet4!$B$1:$B$2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Sheet4!$A$3:$A$17</c:f>
              <c:multiLvlStrCache>
                <c:ptCount val="8"/>
                <c:lvl>
                  <c:pt idx="0">
                    <c:v> Skip </c:v>
                  </c:pt>
                  <c:pt idx="1">
                    <c:v>Not eligible</c:v>
                  </c:pt>
                  <c:pt idx="2">
                    <c:v>Eligible</c:v>
                  </c:pt>
                  <c:pt idx="3">
                    <c:v> Skip </c:v>
                  </c:pt>
                  <c:pt idx="4">
                    <c:v>Not eligible</c:v>
                  </c:pt>
                  <c:pt idx="5">
                    <c:v>Eligible</c:v>
                  </c:pt>
                  <c:pt idx="6">
                    <c:v>Not eligible</c:v>
                  </c:pt>
                  <c:pt idx="7">
                    <c:v>Eligible</c:v>
                  </c:pt>
                </c:lvl>
                <c:lvl>
                  <c:pt idx="0">
                    <c:v>JAN</c:v>
                  </c:pt>
                  <c:pt idx="1">
                    <c:v>FEB</c:v>
                  </c:pt>
                  <c:pt idx="2">
                    <c:v>MAR</c:v>
                  </c:pt>
                  <c:pt idx="3">
                    <c:v>APR</c:v>
                  </c:pt>
                  <c:pt idx="5">
                    <c:v>AUG</c:v>
                  </c:pt>
                  <c:pt idx="7">
                    <c:v>JULY</c:v>
                  </c:pt>
                </c:lvl>
              </c:multiLvlStrCache>
            </c:multiLvlStrRef>
          </c:cat>
          <c:val>
            <c:numRef>
              <c:f>Sheet4!$B$3:$B$17</c:f>
              <c:numCache>
                <c:formatCode>General</c:formatCode>
                <c:ptCount val="8"/>
                <c:pt idx="0">
                  <c:v>11</c:v>
                </c:pt>
                <c:pt idx="3">
                  <c:v>6</c:v>
                </c:pt>
              </c:numCache>
            </c:numRef>
          </c:val>
          <c:extLst>
            <c:ext xmlns:c16="http://schemas.microsoft.com/office/drawing/2014/chart" uri="{C3380CC4-5D6E-409C-BE32-E72D297353CC}">
              <c16:uniqueId val="{00000000-38E9-4621-B96C-A78ED5431BD2}"/>
            </c:ext>
          </c:extLst>
        </c:ser>
        <c:ser>
          <c:idx val="1"/>
          <c:order val="1"/>
          <c:tx>
            <c:strRef>
              <c:f>Sheet4!$C$1:$C$2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Sheet4!$A$3:$A$17</c:f>
              <c:multiLvlStrCache>
                <c:ptCount val="8"/>
                <c:lvl>
                  <c:pt idx="0">
                    <c:v> Skip </c:v>
                  </c:pt>
                  <c:pt idx="1">
                    <c:v>Not eligible</c:v>
                  </c:pt>
                  <c:pt idx="2">
                    <c:v>Eligible</c:v>
                  </c:pt>
                  <c:pt idx="3">
                    <c:v> Skip </c:v>
                  </c:pt>
                  <c:pt idx="4">
                    <c:v>Not eligible</c:v>
                  </c:pt>
                  <c:pt idx="5">
                    <c:v>Eligible</c:v>
                  </c:pt>
                  <c:pt idx="6">
                    <c:v>Not eligible</c:v>
                  </c:pt>
                  <c:pt idx="7">
                    <c:v>Eligible</c:v>
                  </c:pt>
                </c:lvl>
                <c:lvl>
                  <c:pt idx="0">
                    <c:v>JAN</c:v>
                  </c:pt>
                  <c:pt idx="1">
                    <c:v>FEB</c:v>
                  </c:pt>
                  <c:pt idx="2">
                    <c:v>MAR</c:v>
                  </c:pt>
                  <c:pt idx="3">
                    <c:v>APR</c:v>
                  </c:pt>
                  <c:pt idx="5">
                    <c:v>AUG</c:v>
                  </c:pt>
                  <c:pt idx="7">
                    <c:v>JULY</c:v>
                  </c:pt>
                </c:lvl>
              </c:multiLvlStrCache>
            </c:multiLvlStrRef>
          </c:cat>
          <c:val>
            <c:numRef>
              <c:f>Sheet4!$C$3:$C$17</c:f>
              <c:numCache>
                <c:formatCode>General</c:formatCode>
                <c:ptCount val="8"/>
                <c:pt idx="1">
                  <c:v>8</c:v>
                </c:pt>
                <c:pt idx="2">
                  <c:v>8</c:v>
                </c:pt>
                <c:pt idx="4">
                  <c:v>5</c:v>
                </c:pt>
                <c:pt idx="5">
                  <c:v>1</c:v>
                </c:pt>
                <c:pt idx="6">
                  <c:v>3</c:v>
                </c:pt>
                <c:pt idx="7">
                  <c:v>6</c:v>
                </c:pt>
              </c:numCache>
            </c:numRef>
          </c:val>
          <c:extLst>
            <c:ext xmlns:c16="http://schemas.microsoft.com/office/drawing/2014/chart" uri="{C3380CC4-5D6E-409C-BE32-E72D297353CC}">
              <c16:uniqueId val="{00000012-38E9-4621-B96C-A78ED5431BD2}"/>
            </c:ext>
          </c:extLst>
        </c:ser>
        <c:ser>
          <c:idx val="2"/>
          <c:order val="2"/>
          <c:tx>
            <c:strRef>
              <c:f>Sheet4!$D$1:$D$2</c:f>
              <c:strCache>
                <c:ptCount val="1"/>
                <c:pt idx="0">
                  <c:v>Trans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Sheet4!$A$3:$A$17</c:f>
              <c:multiLvlStrCache>
                <c:ptCount val="8"/>
                <c:lvl>
                  <c:pt idx="0">
                    <c:v> Skip </c:v>
                  </c:pt>
                  <c:pt idx="1">
                    <c:v>Not eligible</c:v>
                  </c:pt>
                  <c:pt idx="2">
                    <c:v>Eligible</c:v>
                  </c:pt>
                  <c:pt idx="3">
                    <c:v> Skip </c:v>
                  </c:pt>
                  <c:pt idx="4">
                    <c:v>Not eligible</c:v>
                  </c:pt>
                  <c:pt idx="5">
                    <c:v>Eligible</c:v>
                  </c:pt>
                  <c:pt idx="6">
                    <c:v>Not eligible</c:v>
                  </c:pt>
                  <c:pt idx="7">
                    <c:v>Eligible</c:v>
                  </c:pt>
                </c:lvl>
                <c:lvl>
                  <c:pt idx="0">
                    <c:v>JAN</c:v>
                  </c:pt>
                  <c:pt idx="1">
                    <c:v>FEB</c:v>
                  </c:pt>
                  <c:pt idx="2">
                    <c:v>MAR</c:v>
                  </c:pt>
                  <c:pt idx="3">
                    <c:v>APR</c:v>
                  </c:pt>
                  <c:pt idx="5">
                    <c:v>AUG</c:v>
                  </c:pt>
                  <c:pt idx="7">
                    <c:v>JULY</c:v>
                  </c:pt>
                </c:lvl>
              </c:multiLvlStrCache>
            </c:multiLvlStrRef>
          </c:cat>
          <c:val>
            <c:numRef>
              <c:f>Sheet4!$D$3:$D$17</c:f>
              <c:numCache>
                <c:formatCode>General</c:formatCode>
                <c:ptCount val="8"/>
                <c:pt idx="2">
                  <c:v>1</c:v>
                </c:pt>
              </c:numCache>
            </c:numRef>
          </c:val>
          <c:extLst>
            <c:ext xmlns:c16="http://schemas.microsoft.com/office/drawing/2014/chart" uri="{C3380CC4-5D6E-409C-BE32-E72D297353CC}">
              <c16:uniqueId val="{00000013-38E9-4621-B96C-A78ED5431BD2}"/>
            </c:ext>
          </c:extLst>
        </c:ser>
        <c:dLbls>
          <c:showLegendKey val="0"/>
          <c:showVal val="0"/>
          <c:showCatName val="0"/>
          <c:showSerName val="0"/>
          <c:showPercent val="0"/>
          <c:showBubbleSize val="0"/>
        </c:dLbls>
        <c:gapWidth val="100"/>
        <c:overlap val="-24"/>
        <c:axId val="249158896"/>
        <c:axId val="249159312"/>
      </c:barChart>
      <c:catAx>
        <c:axId val="249158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9159312"/>
        <c:crosses val="autoZero"/>
        <c:auto val="1"/>
        <c:lblAlgn val="ctr"/>
        <c:lblOffset val="100"/>
        <c:noMultiLvlLbl val="0"/>
      </c:catAx>
      <c:valAx>
        <c:axId val="249159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4915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61912</xdr:colOff>
      <xdr:row>0</xdr:row>
      <xdr:rowOff>0</xdr:rowOff>
    </xdr:from>
    <xdr:to>
      <xdr:col>13</xdr:col>
      <xdr:colOff>504825</xdr:colOff>
      <xdr:row>18</xdr:row>
      <xdr:rowOff>4763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1</xdr:row>
      <xdr:rowOff>123825</xdr:rowOff>
    </xdr:from>
    <xdr:to>
      <xdr:col>12</xdr:col>
      <xdr:colOff>333375</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295275</xdr:colOff>
      <xdr:row>1</xdr:row>
      <xdr:rowOff>0</xdr:rowOff>
    </xdr:from>
    <xdr:to>
      <xdr:col>13</xdr:col>
      <xdr:colOff>400050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209550</xdr:colOff>
      <xdr:row>1</xdr:row>
      <xdr:rowOff>95250</xdr:rowOff>
    </xdr:from>
    <xdr:to>
      <xdr:col>13</xdr:col>
      <xdr:colOff>47625</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10702</xdr:colOff>
      <xdr:row>0</xdr:row>
      <xdr:rowOff>12369</xdr:rowOff>
    </xdr:from>
    <xdr:to>
      <xdr:col>8</xdr:col>
      <xdr:colOff>400050</xdr:colOff>
      <xdr:row>17</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410752</xdr:colOff>
      <xdr:row>0</xdr:row>
      <xdr:rowOff>10703</xdr:rowOff>
    </xdr:from>
    <xdr:to>
      <xdr:col>16</xdr:col>
      <xdr:colOff>105952</xdr:colOff>
      <xdr:row>17</xdr:row>
      <xdr:rowOff>128535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411929</xdr:colOff>
      <xdr:row>17</xdr:row>
      <xdr:rowOff>140414</xdr:rowOff>
    </xdr:from>
    <xdr:to>
      <xdr:col>16</xdr:col>
      <xdr:colOff>107023</xdr:colOff>
      <xdr:row>32</xdr:row>
      <xdr:rowOff>23974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10702</xdr:colOff>
      <xdr:row>17</xdr:row>
      <xdr:rowOff>139130</xdr:rowOff>
    </xdr:from>
    <xdr:to>
      <xdr:col>8</xdr:col>
      <xdr:colOff>395982</xdr:colOff>
      <xdr:row>32</xdr:row>
      <xdr:rowOff>12371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130134</xdr:colOff>
      <xdr:row>0</xdr:row>
      <xdr:rowOff>17195</xdr:rowOff>
    </xdr:from>
    <xdr:to>
      <xdr:col>19</xdr:col>
      <xdr:colOff>140525</xdr:colOff>
      <xdr:row>9</xdr:row>
      <xdr:rowOff>37110</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28316" y="17195"/>
              <a:ext cx="1828800" cy="1689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130134</xdr:colOff>
      <xdr:row>9</xdr:row>
      <xdr:rowOff>54304</xdr:rowOff>
    </xdr:from>
    <xdr:to>
      <xdr:col>19</xdr:col>
      <xdr:colOff>140525</xdr:colOff>
      <xdr:row>17</xdr:row>
      <xdr:rowOff>123700</xdr:rowOff>
    </xdr:to>
    <mc:AlternateContent xmlns:mc="http://schemas.openxmlformats.org/markup-compatibility/2006">
      <mc:Choice xmlns:a14="http://schemas.microsoft.com/office/drawing/2010/main" Requires="a14">
        <xdr:graphicFrame macro="">
          <xdr:nvGraphicFramePr>
            <xdr:cNvPr id="7" name="Voting Rights"/>
            <xdr:cNvGraphicFramePr/>
          </xdr:nvGraphicFramePr>
          <xdr:xfrm>
            <a:off x="0" y="0"/>
            <a:ext cx="0" cy="0"/>
          </xdr:xfrm>
          <a:graphic>
            <a:graphicData uri="http://schemas.microsoft.com/office/drawing/2010/slicer">
              <sle:slicer xmlns:sle="http://schemas.microsoft.com/office/drawing/2010/slicer" name="Voting Rights"/>
            </a:graphicData>
          </a:graphic>
        </xdr:graphicFrame>
      </mc:Choice>
      <mc:Fallback>
        <xdr:sp macro="" textlink="">
          <xdr:nvSpPr>
            <xdr:cNvPr id="0" name=""/>
            <xdr:cNvSpPr>
              <a:spLocks noTextEdit="1"/>
            </xdr:cNvSpPr>
          </xdr:nvSpPr>
          <xdr:spPr>
            <a:xfrm>
              <a:off x="9828316" y="1724272"/>
              <a:ext cx="1828800" cy="1553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130134</xdr:colOff>
      <xdr:row>17</xdr:row>
      <xdr:rowOff>123701</xdr:rowOff>
    </xdr:from>
    <xdr:to>
      <xdr:col>19</xdr:col>
      <xdr:colOff>140525</xdr:colOff>
      <xdr:row>32</xdr:row>
      <xdr:rowOff>24741</xdr:rowOff>
    </xdr:to>
    <mc:AlternateContent xmlns:mc="http://schemas.openxmlformats.org/markup-compatibility/2006">
      <mc:Choice xmlns:a14="http://schemas.microsoft.com/office/drawing/2010/main" Requires="a14">
        <xdr:graphicFrame macro="">
          <xdr:nvGraphicFramePr>
            <xdr:cNvPr id="9" name="Month "/>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dr:sp macro="" textlink="">
          <xdr:nvSpPr>
            <xdr:cNvPr id="0" name=""/>
            <xdr:cNvSpPr>
              <a:spLocks noTextEdit="1"/>
            </xdr:cNvSpPr>
          </xdr:nvSpPr>
          <xdr:spPr>
            <a:xfrm>
              <a:off x="9828316" y="3278084"/>
              <a:ext cx="1828800" cy="2684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04.335864004628" createdVersion="6" refreshedVersion="6" minRefreshableVersion="3" recordCount="10">
  <cacheSource type="worksheet">
    <worksheetSource ref="A1:N11" sheet="Sheet1"/>
  </cacheSource>
  <cacheFields count="14">
    <cacheField name="S.no " numFmtId="0">
      <sharedItems containsSemiMixedTypes="0" containsString="0" containsNumber="1" containsInteger="1" minValue="1" maxValue="10"/>
    </cacheField>
    <cacheField name="Name " numFmtId="0">
      <sharedItems count="10">
        <s v="Mandeep "/>
        <s v="Rajdeep"/>
        <s v="Harmeet "/>
        <s v="Deep"/>
        <s v="Kirat"/>
        <s v="Veer"/>
        <s v="Preet"/>
        <s v="Aman"/>
        <s v="Taran "/>
        <s v="Gurbani"/>
      </sharedItems>
    </cacheField>
    <cacheField name="Age " numFmtId="0">
      <sharedItems containsSemiMixedTypes="0" containsString="0" containsNumber="1" containsInteger="1" minValue="16" maxValue="24" count="8">
        <n v="16"/>
        <n v="18"/>
        <n v="23"/>
        <n v="19"/>
        <n v="22"/>
        <n v="24"/>
        <n v="21"/>
        <n v="17"/>
      </sharedItems>
    </cacheField>
    <cacheField name="Month " numFmtId="0">
      <sharedItems count="6">
        <s v="MAR"/>
        <s v="AUG"/>
        <s v="JULY"/>
        <s v="JAN"/>
        <s v="APR"/>
        <s v="FEB"/>
      </sharedItems>
    </cacheField>
    <cacheField name="Year " numFmtId="0">
      <sharedItems containsSemiMixedTypes="0" containsString="0" containsNumber="1" containsInteger="1" minValue="2002" maxValue="2014"/>
    </cacheField>
    <cacheField name="Gender" numFmtId="0">
      <sharedItems count="3">
        <s v="Trans"/>
        <s v="Male"/>
        <s v="Female"/>
      </sharedItems>
    </cacheField>
    <cacheField name="Month&amp;year" numFmtId="0">
      <sharedItems count="10">
        <s v="MAR2014"/>
        <s v="AUG2007"/>
        <s v="AUG2008"/>
        <s v="MAR2007"/>
        <s v="JULY2003"/>
        <s v="JAN2003"/>
        <s v="APR2002"/>
        <s v="FEB2009"/>
        <s v="APR2005"/>
        <s v="JAN2005"/>
      </sharedItems>
    </cacheField>
    <cacheField name="Length " numFmtId="0">
      <sharedItems containsSemiMixedTypes="0" containsString="0" containsNumber="1" containsInteger="1" minValue="4" maxValue="8"/>
    </cacheField>
    <cacheField name="LEFT" numFmtId="0">
      <sharedItems/>
    </cacheField>
    <cacheField name="RIGHT" numFmtId="0">
      <sharedItems/>
    </cacheField>
    <cacheField name="MID" numFmtId="0">
      <sharedItems/>
    </cacheField>
    <cacheField name="Rank" numFmtId="0">
      <sharedItems containsSemiMixedTypes="0" containsString="0" containsNumber="1" containsInteger="1" minValue="1" maxValue="8" count="5">
        <n v="1"/>
        <n v="3"/>
        <n v="8"/>
        <n v="6"/>
        <n v="5"/>
      </sharedItems>
    </cacheField>
    <cacheField name="Eligibility" numFmtId="0">
      <sharedItems count="3">
        <s v="Eligible"/>
        <s v="Not eligible"/>
        <s v=" Skip "/>
      </sharedItems>
    </cacheField>
    <cacheField name="Voting Rights" numFmtId="0">
      <sharedItems count="2">
        <s v="Can not vote"/>
        <s v="Can vot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n v="1"/>
    <x v="0"/>
    <x v="0"/>
    <x v="0"/>
    <n v="2014"/>
    <x v="0"/>
    <x v="0"/>
    <n v="8"/>
    <s v="MAR"/>
    <s v="2014"/>
    <s v="R2"/>
    <x v="0"/>
    <x v="0"/>
    <x v="0"/>
  </r>
  <r>
    <n v="2"/>
    <x v="1"/>
    <x v="0"/>
    <x v="1"/>
    <n v="2007"/>
    <x v="1"/>
    <x v="1"/>
    <n v="7"/>
    <s v="AUG"/>
    <s v="2007"/>
    <s v="G2"/>
    <x v="1"/>
    <x v="1"/>
    <x v="0"/>
  </r>
  <r>
    <n v="3"/>
    <x v="2"/>
    <x v="1"/>
    <x v="1"/>
    <n v="2008"/>
    <x v="1"/>
    <x v="2"/>
    <n v="8"/>
    <s v="AUG"/>
    <s v="2008"/>
    <s v="G2"/>
    <x v="0"/>
    <x v="0"/>
    <x v="1"/>
  </r>
  <r>
    <n v="4"/>
    <x v="3"/>
    <x v="2"/>
    <x v="0"/>
    <n v="2007"/>
    <x v="1"/>
    <x v="3"/>
    <n v="4"/>
    <s v="MAR"/>
    <s v="2007"/>
    <s v="R2"/>
    <x v="2"/>
    <x v="0"/>
    <x v="1"/>
  </r>
  <r>
    <n v="5"/>
    <x v="4"/>
    <x v="3"/>
    <x v="2"/>
    <n v="2003"/>
    <x v="1"/>
    <x v="4"/>
    <n v="5"/>
    <s v="JUL"/>
    <s v="2003"/>
    <s v="LY"/>
    <x v="3"/>
    <x v="0"/>
    <x v="1"/>
  </r>
  <r>
    <n v="6"/>
    <x v="5"/>
    <x v="4"/>
    <x v="3"/>
    <n v="2003"/>
    <x v="2"/>
    <x v="5"/>
    <n v="4"/>
    <s v="JAN"/>
    <s v="2003"/>
    <s v="N2"/>
    <x v="2"/>
    <x v="2"/>
    <x v="1"/>
  </r>
  <r>
    <n v="7"/>
    <x v="6"/>
    <x v="5"/>
    <x v="4"/>
    <n v="2002"/>
    <x v="2"/>
    <x v="6"/>
    <n v="5"/>
    <s v="APR"/>
    <s v="2002"/>
    <s v="R2"/>
    <x v="3"/>
    <x v="2"/>
    <x v="1"/>
  </r>
  <r>
    <n v="8"/>
    <x v="7"/>
    <x v="6"/>
    <x v="5"/>
    <n v="2009"/>
    <x v="1"/>
    <x v="7"/>
    <n v="4"/>
    <s v="FEB"/>
    <s v="2009"/>
    <s v="B2"/>
    <x v="2"/>
    <x v="1"/>
    <x v="1"/>
  </r>
  <r>
    <n v="9"/>
    <x v="8"/>
    <x v="5"/>
    <x v="4"/>
    <n v="2005"/>
    <x v="1"/>
    <x v="8"/>
    <n v="6"/>
    <s v="APR"/>
    <s v="2005"/>
    <s v="R2"/>
    <x v="4"/>
    <x v="1"/>
    <x v="1"/>
  </r>
  <r>
    <n v="10"/>
    <x v="9"/>
    <x v="7"/>
    <x v="3"/>
    <n v="2005"/>
    <x v="2"/>
    <x v="9"/>
    <n v="7"/>
    <s v="JAN"/>
    <s v="2005"/>
    <s v="N2"/>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14">
    <pivotField showAll="0"/>
    <pivotField axis="axisRow" showAll="0" sortType="descending">
      <items count="11">
        <item x="7"/>
        <item x="3"/>
        <item x="9"/>
        <item x="2"/>
        <item x="4"/>
        <item x="0"/>
        <item x="6"/>
        <item x="1"/>
        <item x="8"/>
        <item x="5"/>
        <item t="default"/>
      </items>
      <autoSortScope>
        <pivotArea dataOnly="0" outline="0" fieldPosition="0">
          <references count="1">
            <reference field="4294967294" count="1" selected="0">
              <x v="0"/>
            </reference>
          </references>
        </pivotArea>
      </autoSortScope>
    </pivotField>
    <pivotField showAll="0">
      <items count="9">
        <item x="0"/>
        <item x="7"/>
        <item x="1"/>
        <item x="3"/>
        <item x="6"/>
        <item x="4"/>
        <item x="2"/>
        <item x="5"/>
        <item t="default"/>
      </items>
    </pivotField>
    <pivotField showAll="0">
      <items count="7">
        <item x="3"/>
        <item x="5"/>
        <item x="0"/>
        <item x="4"/>
        <item x="1"/>
        <item x="2"/>
        <item t="default"/>
      </items>
    </pivotField>
    <pivotField showAll="0"/>
    <pivotField showAll="0">
      <items count="4">
        <item x="2"/>
        <item x="1"/>
        <item x="0"/>
        <item t="default"/>
      </items>
    </pivotField>
    <pivotField showAll="0"/>
    <pivotField showAll="0"/>
    <pivotField showAll="0"/>
    <pivotField showAll="0"/>
    <pivotField showAll="0"/>
    <pivotField dataField="1" showAll="0"/>
    <pivotField showAll="0"/>
    <pivotField showAll="0">
      <items count="3">
        <item x="0"/>
        <item x="1"/>
        <item t="default"/>
      </items>
    </pivotField>
  </pivotFields>
  <rowFields count="1">
    <field x="1"/>
  </rowFields>
  <rowItems count="11">
    <i>
      <x v="9"/>
    </i>
    <i>
      <x/>
    </i>
    <i>
      <x v="1"/>
    </i>
    <i>
      <x v="6"/>
    </i>
    <i>
      <x v="4"/>
    </i>
    <i>
      <x v="8"/>
    </i>
    <i>
      <x v="2"/>
    </i>
    <i>
      <x v="7"/>
    </i>
    <i>
      <x v="5"/>
    </i>
    <i>
      <x v="3"/>
    </i>
    <i t="grand">
      <x/>
    </i>
  </rowItems>
  <colItems count="1">
    <i/>
  </colItems>
  <dataFields count="1">
    <dataField name="Sum of Rank" fld="11" baseField="0" baseItem="0"/>
  </dataFields>
  <chartFormats count="22">
    <chartFormat chart="0" format="1"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7"/>
          </reference>
        </references>
      </pivotArea>
    </chartFormat>
    <chartFormat chart="0" format="11">
      <pivotArea type="data" outline="0" fieldPosition="0">
        <references count="2">
          <reference field="4294967294" count="1" selected="0">
            <x v="0"/>
          </reference>
          <reference field="1" count="1" selected="0">
            <x v="5"/>
          </reference>
        </references>
      </pivotArea>
    </chartFormat>
    <chartFormat chart="0" format="12">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1" count="1" selected="0">
            <x v="9"/>
          </reference>
        </references>
      </pivotArea>
    </chartFormat>
    <chartFormat chart="2" format="26">
      <pivotArea type="data" outline="0" fieldPosition="0">
        <references count="2">
          <reference field="4294967294" count="1" selected="0">
            <x v="0"/>
          </reference>
          <reference field="1" count="1" selected="0">
            <x v="0"/>
          </reference>
        </references>
      </pivotArea>
    </chartFormat>
    <chartFormat chart="2" format="27">
      <pivotArea type="data" outline="0" fieldPosition="0">
        <references count="2">
          <reference field="4294967294" count="1" selected="0">
            <x v="0"/>
          </reference>
          <reference field="1" count="1" selected="0">
            <x v="1"/>
          </reference>
        </references>
      </pivotArea>
    </chartFormat>
    <chartFormat chart="2" format="28">
      <pivotArea type="data" outline="0" fieldPosition="0">
        <references count="2">
          <reference field="4294967294" count="1" selected="0">
            <x v="0"/>
          </reference>
          <reference field="1" count="1" selected="0">
            <x v="6"/>
          </reference>
        </references>
      </pivotArea>
    </chartFormat>
    <chartFormat chart="2" format="29">
      <pivotArea type="data" outline="0" fieldPosition="0">
        <references count="2">
          <reference field="4294967294" count="1" selected="0">
            <x v="0"/>
          </reference>
          <reference field="1" count="1" selected="0">
            <x v="4"/>
          </reference>
        </references>
      </pivotArea>
    </chartFormat>
    <chartFormat chart="2" format="30">
      <pivotArea type="data" outline="0" fieldPosition="0">
        <references count="2">
          <reference field="4294967294" count="1" selected="0">
            <x v="0"/>
          </reference>
          <reference field="1" count="1" selected="0">
            <x v="8"/>
          </reference>
        </references>
      </pivotArea>
    </chartFormat>
    <chartFormat chart="2" format="31">
      <pivotArea type="data" outline="0" fieldPosition="0">
        <references count="2">
          <reference field="4294967294" count="1" selected="0">
            <x v="0"/>
          </reference>
          <reference field="1" count="1" selected="0">
            <x v="2"/>
          </reference>
        </references>
      </pivotArea>
    </chartFormat>
    <chartFormat chart="2" format="32">
      <pivotArea type="data" outline="0" fieldPosition="0">
        <references count="2">
          <reference field="4294967294" count="1" selected="0">
            <x v="0"/>
          </reference>
          <reference field="1" count="1" selected="0">
            <x v="7"/>
          </reference>
        </references>
      </pivotArea>
    </chartFormat>
    <chartFormat chart="2" format="33">
      <pivotArea type="data" outline="0" fieldPosition="0">
        <references count="2">
          <reference field="4294967294" count="1" selected="0">
            <x v="0"/>
          </reference>
          <reference field="1" count="1" selected="0">
            <x v="5"/>
          </reference>
        </references>
      </pivotArea>
    </chartFormat>
    <chartFormat chart="2" format="3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13" firstHeaderRow="1" firstDataRow="2" firstDataCol="1"/>
  <pivotFields count="14">
    <pivotField showAll="0"/>
    <pivotField axis="axisRow" showAll="0">
      <items count="11">
        <item x="7"/>
        <item x="3"/>
        <item x="9"/>
        <item x="2"/>
        <item x="4"/>
        <item x="0"/>
        <item x="6"/>
        <item x="1"/>
        <item x="8"/>
        <item x="5"/>
        <item t="default"/>
      </items>
    </pivotField>
    <pivotField dataField="1" showAll="0"/>
    <pivotField showAll="0">
      <items count="7">
        <item x="3"/>
        <item x="5"/>
        <item x="0"/>
        <item x="4"/>
        <item x="1"/>
        <item x="2"/>
        <item t="default"/>
      </items>
    </pivotField>
    <pivotField showAll="0"/>
    <pivotField showAll="0">
      <items count="4">
        <item x="2"/>
        <item x="1"/>
        <item x="0"/>
        <item t="default"/>
      </items>
    </pivotField>
    <pivotField showAll="0">
      <items count="11">
        <item x="6"/>
        <item x="8"/>
        <item x="1"/>
        <item x="2"/>
        <item x="7"/>
        <item x="5"/>
        <item x="9"/>
        <item x="4"/>
        <item x="3"/>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1"/>
  </rowFields>
  <rowItems count="11">
    <i>
      <x/>
    </i>
    <i>
      <x v="1"/>
    </i>
    <i>
      <x v="2"/>
    </i>
    <i>
      <x v="3"/>
    </i>
    <i>
      <x v="4"/>
    </i>
    <i>
      <x v="5"/>
    </i>
    <i>
      <x v="6"/>
    </i>
    <i>
      <x v="7"/>
    </i>
    <i>
      <x v="8"/>
    </i>
    <i>
      <x v="9"/>
    </i>
    <i t="grand">
      <x/>
    </i>
  </rowItems>
  <colFields count="1">
    <field x="13"/>
  </colFields>
  <colItems count="3">
    <i>
      <x/>
    </i>
    <i>
      <x v="1"/>
    </i>
    <i t="grand">
      <x/>
    </i>
  </colItems>
  <dataFields count="1">
    <dataField name="Sum of Age " fld="2" baseField="0" baseItem="0"/>
  </dataFields>
  <chartFormats count="4">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4">
    <pivotField showAll="0"/>
    <pivotField showAll="0"/>
    <pivotField showAll="0"/>
    <pivotField showAll="0">
      <items count="7">
        <item x="3"/>
        <item x="5"/>
        <item x="0"/>
        <item x="4"/>
        <item x="1"/>
        <item x="2"/>
        <item t="default"/>
      </items>
    </pivotField>
    <pivotField showAll="0"/>
    <pivotField axis="axisRow" showAll="0">
      <items count="4">
        <item x="2"/>
        <item x="1"/>
        <item x="0"/>
        <item t="default"/>
      </items>
    </pivotField>
    <pivotField showAll="0"/>
    <pivotField showAll="0"/>
    <pivotField showAll="0"/>
    <pivotField showAll="0"/>
    <pivotField showAll="0"/>
    <pivotField showAll="0">
      <items count="6">
        <item x="0"/>
        <item x="1"/>
        <item x="4"/>
        <item x="3"/>
        <item x="2"/>
        <item t="default"/>
      </items>
    </pivotField>
    <pivotField dataField="1" showAll="0"/>
    <pivotField showAll="0">
      <items count="3">
        <item x="0"/>
        <item x="1"/>
        <item t="default"/>
      </items>
    </pivotField>
  </pivotFields>
  <rowFields count="1">
    <field x="5"/>
  </rowFields>
  <rowItems count="4">
    <i>
      <x/>
    </i>
    <i>
      <x v="1"/>
    </i>
    <i>
      <x v="2"/>
    </i>
    <i t="grand">
      <x/>
    </i>
  </rowItems>
  <colItems count="1">
    <i/>
  </colItems>
  <dataFields count="1">
    <dataField name="Count of Eligibility" fld="12" subtotal="count" baseField="0" baseItem="0"/>
  </dataFields>
  <chartFormats count="2">
    <chartFormat chart="2" format="3"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17" firstHeaderRow="1" firstDataRow="2" firstDataCol="1"/>
  <pivotFields count="14">
    <pivotField showAll="0"/>
    <pivotField showAll="0"/>
    <pivotField showAll="0"/>
    <pivotField axis="axisRow" showAll="0">
      <items count="7">
        <item x="3"/>
        <item x="5"/>
        <item x="0"/>
        <item x="4"/>
        <item x="1"/>
        <item x="2"/>
        <item t="default"/>
      </items>
    </pivotField>
    <pivotField showAll="0"/>
    <pivotField axis="axisCol" showAll="0">
      <items count="4">
        <item x="2"/>
        <item x="1"/>
        <item x="0"/>
        <item t="default"/>
      </items>
    </pivotField>
    <pivotField showAll="0"/>
    <pivotField showAll="0"/>
    <pivotField showAll="0"/>
    <pivotField showAll="0"/>
    <pivotField showAll="0"/>
    <pivotField dataField="1" showAll="0"/>
    <pivotField axis="axisRow" showAll="0">
      <items count="4">
        <item x="2"/>
        <item x="0"/>
        <item x="1"/>
        <item t="default"/>
      </items>
    </pivotField>
    <pivotField showAll="0">
      <items count="3">
        <item x="0"/>
        <item x="1"/>
        <item t="default"/>
      </items>
    </pivotField>
  </pivotFields>
  <rowFields count="2">
    <field x="3"/>
    <field x="12"/>
  </rowFields>
  <rowItems count="15">
    <i>
      <x/>
    </i>
    <i r="1">
      <x/>
    </i>
    <i>
      <x v="1"/>
    </i>
    <i r="1">
      <x v="2"/>
    </i>
    <i>
      <x v="2"/>
    </i>
    <i r="1">
      <x v="1"/>
    </i>
    <i>
      <x v="3"/>
    </i>
    <i r="1">
      <x/>
    </i>
    <i r="1">
      <x v="2"/>
    </i>
    <i>
      <x v="4"/>
    </i>
    <i r="1">
      <x v="1"/>
    </i>
    <i r="1">
      <x v="2"/>
    </i>
    <i>
      <x v="5"/>
    </i>
    <i r="1">
      <x v="1"/>
    </i>
    <i t="grand">
      <x/>
    </i>
  </rowItems>
  <colFields count="1">
    <field x="5"/>
  </colFields>
  <colItems count="4">
    <i>
      <x/>
    </i>
    <i>
      <x v="1"/>
    </i>
    <i>
      <x v="2"/>
    </i>
    <i t="grand">
      <x/>
    </i>
  </colItems>
  <dataFields count="1">
    <dataField name="Sum of Rank" fld="11" baseField="0" baseItem="0"/>
  </dataFields>
  <chartFormats count="6">
    <chartFormat chart="2" format="7" series="1">
      <pivotArea type="data" outline="0" fieldPosition="0">
        <references count="2">
          <reference field="4294967294" count="1" selected="0">
            <x v="0"/>
          </reference>
          <reference field="5" count="1" selected="0">
            <x v="0"/>
          </reference>
        </references>
      </pivotArea>
    </chartFormat>
    <chartFormat chart="2" format="8" series="1">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0"/>
          </reference>
        </references>
      </pivotArea>
    </chartFormat>
    <chartFormat chart="0" format="8" series="1">
      <pivotArea type="data" outline="0" fieldPosition="0">
        <references count="2">
          <reference field="4294967294" count="1" selected="0">
            <x v="0"/>
          </reference>
          <reference field="5" count="1" selected="0">
            <x v="1"/>
          </reference>
        </references>
      </pivotArea>
    </chartFormat>
    <chartFormat chart="0" format="9"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2"/>
    <pivotTable tabId="7" name="PivotTable1"/>
    <pivotTable tabId="3" name="PivotTable1"/>
    <pivotTable tabId="5" name="PivotTable2"/>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oting_Rights" sourceName="Voting Rights">
  <pivotTables>
    <pivotTable tabId="5" name="PivotTable2"/>
    <pivotTable tabId="7" name="PivotTable1"/>
    <pivotTable tabId="3" name="PivotTable1"/>
    <pivotTable tabId="8"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
  <pivotTables>
    <pivotTable tabId="8" name="PivotTable2"/>
    <pivotTable tabId="7" name="PivotTable1"/>
    <pivotTable tabId="3" name="PivotTable1"/>
    <pivotTable tabId="5" name="PivotTable2"/>
  </pivotTables>
  <data>
    <tabular pivotCacheId="1">
      <items count="6">
        <i x="2" s="1"/>
        <i x="3" s="1"/>
        <i x="5"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Voting Rights" cache="Slicer_Voting_Rights" caption="Voting Rights" rowHeight="241300"/>
  <slicer name="Month " cache="Slicer_Month" caption="Month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workbookViewId="0">
      <selection activeCell="Q6" sqref="Q6"/>
    </sheetView>
  </sheetViews>
  <sheetFormatPr defaultRowHeight="15" x14ac:dyDescent="0.25"/>
  <cols>
    <col min="2" max="2" width="10.5703125" customWidth="1"/>
    <col min="7" max="7" width="14.28515625" customWidth="1"/>
    <col min="10" max="10" width="10.5703125" customWidth="1"/>
    <col min="13" max="13" width="10.85546875" customWidth="1"/>
    <col min="14" max="14" width="12.7109375" customWidth="1"/>
  </cols>
  <sheetData>
    <row r="1" spans="1:18" x14ac:dyDescent="0.25">
      <c r="A1" s="2" t="s">
        <v>0</v>
      </c>
      <c r="B1" s="2" t="s">
        <v>1</v>
      </c>
      <c r="C1" s="2" t="s">
        <v>2</v>
      </c>
      <c r="D1" s="20" t="s">
        <v>18</v>
      </c>
      <c r="E1" s="2" t="s">
        <v>3</v>
      </c>
      <c r="F1" s="22" t="s">
        <v>5</v>
      </c>
      <c r="G1" s="6" t="s">
        <v>28</v>
      </c>
      <c r="H1" s="8" t="s">
        <v>31</v>
      </c>
      <c r="I1" s="7" t="s">
        <v>50</v>
      </c>
      <c r="J1" s="14" t="s">
        <v>53</v>
      </c>
      <c r="K1" s="3" t="s">
        <v>56</v>
      </c>
      <c r="L1" s="5" t="s">
        <v>59</v>
      </c>
      <c r="M1" s="16" t="s">
        <v>73</v>
      </c>
      <c r="N1" s="18" t="s">
        <v>74</v>
      </c>
      <c r="R1" t="s">
        <v>67</v>
      </c>
    </row>
    <row r="2" spans="1:18" x14ac:dyDescent="0.25">
      <c r="A2" s="4">
        <v>1</v>
      </c>
      <c r="B2" s="4" t="s">
        <v>4</v>
      </c>
      <c r="C2" s="4">
        <v>16</v>
      </c>
      <c r="D2" s="2" t="s">
        <v>23</v>
      </c>
      <c r="E2" s="4">
        <v>2014</v>
      </c>
      <c r="F2" s="21" t="s">
        <v>8</v>
      </c>
      <c r="G2" s="10" t="str">
        <f>CONCATENATE(D2,E2)</f>
        <v>MAR2014</v>
      </c>
      <c r="H2" s="9">
        <f>LEN(B2)</f>
        <v>8</v>
      </c>
      <c r="I2" s="11" t="str">
        <f>LEFT(G2,3)</f>
        <v>MAR</v>
      </c>
      <c r="J2" s="12" t="str">
        <f>RIGHT(G2,4)</f>
        <v>2014</v>
      </c>
      <c r="K2" s="15" t="str">
        <f>MID(G2,3,2)</f>
        <v>R2</v>
      </c>
      <c r="L2" s="13">
        <f t="shared" ref="L2:L11" si="0">RANK(H2,$H$2:$H$11,0)</f>
        <v>1</v>
      </c>
      <c r="M2" s="17" t="s">
        <v>71</v>
      </c>
      <c r="N2" s="19" t="str">
        <f>IF(C2&gt;=18,"Can vote","Can not vote")</f>
        <v>Can not vote</v>
      </c>
    </row>
    <row r="3" spans="1:18" x14ac:dyDescent="0.25">
      <c r="A3" s="4">
        <v>2</v>
      </c>
      <c r="B3" s="4" t="s">
        <v>9</v>
      </c>
      <c r="C3" s="4">
        <v>16</v>
      </c>
      <c r="D3" s="2" t="s">
        <v>19</v>
      </c>
      <c r="E3" s="4">
        <v>2007</v>
      </c>
      <c r="F3" s="21" t="s">
        <v>6</v>
      </c>
      <c r="G3" s="10" t="str">
        <f t="shared" ref="G3:G10" si="1">CONCATENATE(D3,E3)</f>
        <v>AUG2007</v>
      </c>
      <c r="H3" s="9">
        <f t="shared" ref="H3:H10" si="2">LEN(B3)</f>
        <v>7</v>
      </c>
      <c r="I3" s="11" t="str">
        <f t="shared" ref="I3:I10" si="3">LEFT(G3,3)</f>
        <v>AUG</v>
      </c>
      <c r="J3" s="12" t="str">
        <f t="shared" ref="J3:J10" si="4">RIGHT(G3,4)</f>
        <v>2007</v>
      </c>
      <c r="K3" s="15" t="str">
        <f t="shared" ref="K3:K12" si="5">MID(G3,3,2)</f>
        <v>G2</v>
      </c>
      <c r="L3" s="13">
        <f t="shared" si="0"/>
        <v>3</v>
      </c>
      <c r="M3" s="17" t="s">
        <v>70</v>
      </c>
      <c r="N3" s="19" t="str">
        <f t="shared" ref="N3:N10" si="6">IF(C3&gt;=18,"Can vote","Can not vote")</f>
        <v>Can not vote</v>
      </c>
    </row>
    <row r="4" spans="1:18" x14ac:dyDescent="0.25">
      <c r="A4" s="4">
        <v>3</v>
      </c>
      <c r="B4" s="4" t="s">
        <v>10</v>
      </c>
      <c r="C4" s="4">
        <v>18</v>
      </c>
      <c r="D4" s="2" t="s">
        <v>19</v>
      </c>
      <c r="E4" s="4">
        <v>2008</v>
      </c>
      <c r="F4" s="21" t="s">
        <v>6</v>
      </c>
      <c r="G4" s="10" t="str">
        <f t="shared" si="1"/>
        <v>AUG2008</v>
      </c>
      <c r="H4" s="9">
        <f t="shared" si="2"/>
        <v>8</v>
      </c>
      <c r="I4" s="11" t="str">
        <f t="shared" si="3"/>
        <v>AUG</v>
      </c>
      <c r="J4" s="12" t="str">
        <f t="shared" si="4"/>
        <v>2008</v>
      </c>
      <c r="K4" s="15" t="str">
        <f t="shared" si="5"/>
        <v>G2</v>
      </c>
      <c r="L4" s="13">
        <f t="shared" si="0"/>
        <v>1</v>
      </c>
      <c r="M4" s="17" t="s">
        <v>71</v>
      </c>
      <c r="N4" s="19" t="str">
        <f t="shared" si="6"/>
        <v>Can vote</v>
      </c>
    </row>
    <row r="5" spans="1:18" x14ac:dyDescent="0.25">
      <c r="A5" s="4">
        <v>4</v>
      </c>
      <c r="B5" s="4" t="s">
        <v>11</v>
      </c>
      <c r="C5" s="4">
        <v>23</v>
      </c>
      <c r="D5" s="2" t="s">
        <v>23</v>
      </c>
      <c r="E5" s="4">
        <v>2007</v>
      </c>
      <c r="F5" s="21" t="s">
        <v>6</v>
      </c>
      <c r="G5" s="10" t="str">
        <f t="shared" si="1"/>
        <v>MAR2007</v>
      </c>
      <c r="H5" s="9">
        <f t="shared" si="2"/>
        <v>4</v>
      </c>
      <c r="I5" s="11" t="str">
        <f t="shared" si="3"/>
        <v>MAR</v>
      </c>
      <c r="J5" s="12" t="str">
        <f t="shared" si="4"/>
        <v>2007</v>
      </c>
      <c r="K5" s="15" t="str">
        <f t="shared" si="5"/>
        <v>R2</v>
      </c>
      <c r="L5" s="13">
        <f t="shared" si="0"/>
        <v>8</v>
      </c>
      <c r="M5" s="17" t="s">
        <v>71</v>
      </c>
      <c r="N5" s="19" t="str">
        <f t="shared" si="6"/>
        <v>Can vote</v>
      </c>
    </row>
    <row r="6" spans="1:18" x14ac:dyDescent="0.25">
      <c r="A6" s="4">
        <v>5</v>
      </c>
      <c r="B6" s="4" t="s">
        <v>12</v>
      </c>
      <c r="C6" s="4">
        <v>19</v>
      </c>
      <c r="D6" s="2" t="s">
        <v>21</v>
      </c>
      <c r="E6" s="4">
        <v>2003</v>
      </c>
      <c r="F6" s="21" t="s">
        <v>6</v>
      </c>
      <c r="G6" s="10" t="str">
        <f t="shared" si="1"/>
        <v>JULY2003</v>
      </c>
      <c r="H6" s="9">
        <f t="shared" si="2"/>
        <v>5</v>
      </c>
      <c r="I6" s="11" t="str">
        <f t="shared" si="3"/>
        <v>JUL</v>
      </c>
      <c r="J6" s="12" t="str">
        <f t="shared" si="4"/>
        <v>2003</v>
      </c>
      <c r="K6" s="15" t="str">
        <f t="shared" si="5"/>
        <v>LY</v>
      </c>
      <c r="L6" s="13">
        <f t="shared" si="0"/>
        <v>6</v>
      </c>
      <c r="M6" s="17" t="s">
        <v>71</v>
      </c>
      <c r="N6" s="19" t="str">
        <f t="shared" si="6"/>
        <v>Can vote</v>
      </c>
    </row>
    <row r="7" spans="1:18" x14ac:dyDescent="0.25">
      <c r="A7" s="4">
        <v>6</v>
      </c>
      <c r="B7" s="4" t="s">
        <v>13</v>
      </c>
      <c r="C7" s="4">
        <v>22</v>
      </c>
      <c r="D7" s="2" t="s">
        <v>20</v>
      </c>
      <c r="E7" s="4">
        <v>2003</v>
      </c>
      <c r="F7" s="21" t="s">
        <v>7</v>
      </c>
      <c r="G7" s="10" t="str">
        <f t="shared" si="1"/>
        <v>JAN2003</v>
      </c>
      <c r="H7" s="9">
        <f t="shared" si="2"/>
        <v>4</v>
      </c>
      <c r="I7" s="11" t="str">
        <f t="shared" si="3"/>
        <v>JAN</v>
      </c>
      <c r="J7" s="12" t="str">
        <f t="shared" si="4"/>
        <v>2003</v>
      </c>
      <c r="K7" s="15" t="str">
        <f t="shared" si="5"/>
        <v>N2</v>
      </c>
      <c r="L7" s="13">
        <f t="shared" si="0"/>
        <v>8</v>
      </c>
      <c r="M7" s="17" t="s">
        <v>72</v>
      </c>
      <c r="N7" s="19" t="str">
        <f t="shared" si="6"/>
        <v>Can vote</v>
      </c>
    </row>
    <row r="8" spans="1:18" x14ac:dyDescent="0.25">
      <c r="A8" s="4">
        <v>7</v>
      </c>
      <c r="B8" s="4" t="s">
        <v>14</v>
      </c>
      <c r="C8" s="4">
        <v>24</v>
      </c>
      <c r="D8" s="2" t="s">
        <v>24</v>
      </c>
      <c r="E8" s="4">
        <v>2002</v>
      </c>
      <c r="F8" s="21" t="s">
        <v>7</v>
      </c>
      <c r="G8" s="10" t="str">
        <f t="shared" si="1"/>
        <v>APR2002</v>
      </c>
      <c r="H8" s="9">
        <f t="shared" si="2"/>
        <v>5</v>
      </c>
      <c r="I8" s="11" t="str">
        <f t="shared" si="3"/>
        <v>APR</v>
      </c>
      <c r="J8" s="12" t="str">
        <f t="shared" si="4"/>
        <v>2002</v>
      </c>
      <c r="K8" s="15" t="str">
        <f t="shared" si="5"/>
        <v>R2</v>
      </c>
      <c r="L8" s="13">
        <f t="shared" si="0"/>
        <v>6</v>
      </c>
      <c r="M8" s="17" t="s">
        <v>72</v>
      </c>
      <c r="N8" s="19" t="str">
        <f t="shared" si="6"/>
        <v>Can vote</v>
      </c>
    </row>
    <row r="9" spans="1:18" x14ac:dyDescent="0.25">
      <c r="A9" s="4">
        <v>8</v>
      </c>
      <c r="B9" s="4" t="s">
        <v>15</v>
      </c>
      <c r="C9" s="4">
        <v>21</v>
      </c>
      <c r="D9" s="2" t="s">
        <v>22</v>
      </c>
      <c r="E9" s="4">
        <v>2009</v>
      </c>
      <c r="F9" s="21" t="s">
        <v>6</v>
      </c>
      <c r="G9" s="10" t="str">
        <f t="shared" si="1"/>
        <v>FEB2009</v>
      </c>
      <c r="H9" s="9">
        <f t="shared" si="2"/>
        <v>4</v>
      </c>
      <c r="I9" s="11" t="str">
        <f t="shared" si="3"/>
        <v>FEB</v>
      </c>
      <c r="J9" s="12" t="str">
        <f t="shared" si="4"/>
        <v>2009</v>
      </c>
      <c r="K9" s="15" t="str">
        <f t="shared" si="5"/>
        <v>B2</v>
      </c>
      <c r="L9" s="13">
        <f t="shared" si="0"/>
        <v>8</v>
      </c>
      <c r="M9" s="17" t="s">
        <v>70</v>
      </c>
      <c r="N9" s="19" t="str">
        <f t="shared" si="6"/>
        <v>Can vote</v>
      </c>
    </row>
    <row r="10" spans="1:18" x14ac:dyDescent="0.25">
      <c r="A10" s="4">
        <v>9</v>
      </c>
      <c r="B10" s="4" t="s">
        <v>16</v>
      </c>
      <c r="C10" s="4">
        <v>24</v>
      </c>
      <c r="D10" s="2" t="s">
        <v>24</v>
      </c>
      <c r="E10" s="4">
        <v>2005</v>
      </c>
      <c r="F10" s="21" t="s">
        <v>6</v>
      </c>
      <c r="G10" s="10" t="str">
        <f t="shared" si="1"/>
        <v>APR2005</v>
      </c>
      <c r="H10" s="9">
        <f t="shared" si="2"/>
        <v>6</v>
      </c>
      <c r="I10" s="11" t="str">
        <f t="shared" si="3"/>
        <v>APR</v>
      </c>
      <c r="J10" s="12" t="str">
        <f t="shared" si="4"/>
        <v>2005</v>
      </c>
      <c r="K10" s="15" t="str">
        <f t="shared" si="5"/>
        <v>R2</v>
      </c>
      <c r="L10" s="13">
        <f t="shared" si="0"/>
        <v>5</v>
      </c>
      <c r="M10" s="17" t="s">
        <v>70</v>
      </c>
      <c r="N10" s="19" t="str">
        <f t="shared" si="6"/>
        <v>Can vote</v>
      </c>
    </row>
    <row r="11" spans="1:18" x14ac:dyDescent="0.25">
      <c r="A11" s="4">
        <v>10</v>
      </c>
      <c r="B11" s="4" t="s">
        <v>17</v>
      </c>
      <c r="C11" s="4">
        <v>17</v>
      </c>
      <c r="D11" s="2" t="s">
        <v>20</v>
      </c>
      <c r="E11" s="4">
        <v>2005</v>
      </c>
      <c r="F11" s="21" t="s">
        <v>7</v>
      </c>
      <c r="G11" s="10" t="str">
        <f>CONCATENATE(D11,E11)</f>
        <v>JAN2005</v>
      </c>
      <c r="H11" s="9">
        <f>LEN(B11)</f>
        <v>7</v>
      </c>
      <c r="I11" s="11" t="str">
        <f>LEFT(G11,3)</f>
        <v>JAN</v>
      </c>
      <c r="J11" s="12" t="str">
        <f>RIGHT(G11,4)</f>
        <v>2005</v>
      </c>
      <c r="K11" s="15" t="str">
        <f>MID(G11,3,2)</f>
        <v>N2</v>
      </c>
      <c r="L11" s="13">
        <f t="shared" si="0"/>
        <v>3</v>
      </c>
      <c r="M11" s="17" t="s">
        <v>72</v>
      </c>
      <c r="N11" s="19" t="str">
        <f>IF(C11&gt;=18,"Can vote","Can not vote")</f>
        <v>Can not vote</v>
      </c>
    </row>
    <row r="12" spans="1:18" ht="33.75" x14ac:dyDescent="0.5">
      <c r="A12" s="23" t="s">
        <v>79</v>
      </c>
      <c r="K12" t="str">
        <f t="shared" si="5"/>
        <v/>
      </c>
    </row>
    <row r="14" spans="1:18" x14ac:dyDescent="0.25">
      <c r="A14" t="s">
        <v>78</v>
      </c>
    </row>
    <row r="15" spans="1:18" x14ac:dyDescent="0.25">
      <c r="A15" s="1" t="s">
        <v>77</v>
      </c>
    </row>
    <row r="17" spans="1:2" x14ac:dyDescent="0.25">
      <c r="A17" t="s">
        <v>26</v>
      </c>
    </row>
    <row r="18" spans="1:2" x14ac:dyDescent="0.25">
      <c r="A18" s="1" t="s">
        <v>25</v>
      </c>
    </row>
    <row r="20" spans="1:2" x14ac:dyDescent="0.25">
      <c r="A20" t="s">
        <v>27</v>
      </c>
    </row>
    <row r="21" spans="1:2" x14ac:dyDescent="0.25">
      <c r="A21" s="1" t="s">
        <v>29</v>
      </c>
    </row>
    <row r="23" spans="1:2" x14ac:dyDescent="0.25">
      <c r="A23" t="s">
        <v>30</v>
      </c>
    </row>
    <row r="24" spans="1:2" x14ac:dyDescent="0.25">
      <c r="A24" s="1" t="s">
        <v>32</v>
      </c>
    </row>
    <row r="26" spans="1:2" x14ac:dyDescent="0.25">
      <c r="A26" t="s">
        <v>44</v>
      </c>
    </row>
    <row r="27" spans="1:2" x14ac:dyDescent="0.25">
      <c r="A27">
        <f>SUMIF(F2:F11,F3,H2:H11)</f>
        <v>34</v>
      </c>
      <c r="B27" s="1" t="s">
        <v>33</v>
      </c>
    </row>
    <row r="29" spans="1:2" x14ac:dyDescent="0.25">
      <c r="A29" t="s">
        <v>34</v>
      </c>
    </row>
    <row r="30" spans="1:2" x14ac:dyDescent="0.25">
      <c r="A30">
        <f>AVERAGEIF(D2:D11,D9,H2:H11)</f>
        <v>4</v>
      </c>
      <c r="B30" s="1" t="s">
        <v>35</v>
      </c>
    </row>
    <row r="32" spans="1:2" x14ac:dyDescent="0.25">
      <c r="A32" t="s">
        <v>36</v>
      </c>
    </row>
    <row r="33" spans="1:2" x14ac:dyDescent="0.25">
      <c r="A33" t="str">
        <f>VLOOKUP(C7,C1:D11,2,0)</f>
        <v>JAN</v>
      </c>
      <c r="B33" s="1" t="s">
        <v>37</v>
      </c>
    </row>
    <row r="35" spans="1:2" x14ac:dyDescent="0.25">
      <c r="A35" t="s">
        <v>38</v>
      </c>
    </row>
    <row r="36" spans="1:2" x14ac:dyDescent="0.25">
      <c r="A36">
        <f>FIND("A","MAR")</f>
        <v>2</v>
      </c>
      <c r="B36" s="1" t="s">
        <v>39</v>
      </c>
    </row>
    <row r="38" spans="1:2" x14ac:dyDescent="0.25">
      <c r="A38" t="s">
        <v>40</v>
      </c>
    </row>
    <row r="39" spans="1:2" x14ac:dyDescent="0.25">
      <c r="A39" t="e">
        <f>FIND("a","MAR")</f>
        <v>#VALUE!</v>
      </c>
      <c r="B39" s="1" t="s">
        <v>41</v>
      </c>
    </row>
    <row r="41" spans="1:2" x14ac:dyDescent="0.25">
      <c r="A41" t="s">
        <v>42</v>
      </c>
    </row>
    <row r="42" spans="1:2" x14ac:dyDescent="0.25">
      <c r="A42">
        <f>SEARCH("a","MAR")</f>
        <v>2</v>
      </c>
      <c r="B42" s="1" t="s">
        <v>43</v>
      </c>
    </row>
    <row r="44" spans="1:2" x14ac:dyDescent="0.25">
      <c r="A44" t="s">
        <v>45</v>
      </c>
    </row>
    <row r="45" spans="1:2" x14ac:dyDescent="0.25">
      <c r="A45" t="e">
        <f>FIND("a","MAR")</f>
        <v>#VALUE!</v>
      </c>
    </row>
    <row r="46" spans="1:2" x14ac:dyDescent="0.25">
      <c r="A46" t="str">
        <f>IFERROR(A45,"SKIP")</f>
        <v>SKIP</v>
      </c>
      <c r="B46" s="1" t="s">
        <v>46</v>
      </c>
    </row>
    <row r="48" spans="1:2" x14ac:dyDescent="0.25">
      <c r="A48" t="s">
        <v>47</v>
      </c>
    </row>
    <row r="49" spans="1:2" x14ac:dyDescent="0.25">
      <c r="A49">
        <f>COUNTIF(F2:F11,F9)</f>
        <v>6</v>
      </c>
      <c r="B49" s="1" t="s">
        <v>48</v>
      </c>
    </row>
    <row r="51" spans="1:2" x14ac:dyDescent="0.25">
      <c r="A51" t="s">
        <v>49</v>
      </c>
    </row>
    <row r="52" spans="1:2" x14ac:dyDescent="0.25">
      <c r="A52" s="1" t="s">
        <v>51</v>
      </c>
    </row>
    <row r="54" spans="1:2" x14ac:dyDescent="0.25">
      <c r="A54" t="s">
        <v>52</v>
      </c>
    </row>
    <row r="55" spans="1:2" x14ac:dyDescent="0.25">
      <c r="A55" s="1" t="s">
        <v>54</v>
      </c>
    </row>
    <row r="57" spans="1:2" x14ac:dyDescent="0.25">
      <c r="A57" t="s">
        <v>55</v>
      </c>
    </row>
    <row r="58" spans="1:2" x14ac:dyDescent="0.25">
      <c r="A58" s="1" t="s">
        <v>57</v>
      </c>
    </row>
    <row r="60" spans="1:2" x14ac:dyDescent="0.25">
      <c r="A60" t="s">
        <v>58</v>
      </c>
    </row>
    <row r="61" spans="1:2" x14ac:dyDescent="0.25">
      <c r="A61" s="1" t="s">
        <v>60</v>
      </c>
    </row>
    <row r="63" spans="1:2" x14ac:dyDescent="0.25">
      <c r="A63" t="s">
        <v>61</v>
      </c>
    </row>
    <row r="64" spans="1:2" x14ac:dyDescent="0.25">
      <c r="A64">
        <f>MAX(C2:C11)</f>
        <v>24</v>
      </c>
      <c r="B64" s="1" t="s">
        <v>62</v>
      </c>
    </row>
    <row r="66" spans="1:2" x14ac:dyDescent="0.25">
      <c r="A66" t="s">
        <v>63</v>
      </c>
    </row>
    <row r="67" spans="1:2" x14ac:dyDescent="0.25">
      <c r="A67">
        <f>MIN(C2:C11)</f>
        <v>16</v>
      </c>
      <c r="B67" s="1" t="s">
        <v>64</v>
      </c>
    </row>
    <row r="69" spans="1:2" x14ac:dyDescent="0.25">
      <c r="A69" t="s">
        <v>65</v>
      </c>
    </row>
    <row r="70" spans="1:2" x14ac:dyDescent="0.25">
      <c r="A70" t="b">
        <f>AND(C2 &gt;= 18)</f>
        <v>0</v>
      </c>
      <c r="B70" s="1" t="s">
        <v>66</v>
      </c>
    </row>
    <row r="72" spans="1:2" x14ac:dyDescent="0.25">
      <c r="A72" t="s">
        <v>68</v>
      </c>
    </row>
    <row r="73" spans="1:2" x14ac:dyDescent="0.25">
      <c r="A73" s="1" t="s">
        <v>69</v>
      </c>
    </row>
    <row r="75" spans="1:2" x14ac:dyDescent="0.25">
      <c r="A75" t="s">
        <v>75</v>
      </c>
    </row>
    <row r="76" spans="1:2" x14ac:dyDescent="0.25">
      <c r="A76" s="1" t="s">
        <v>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4" sqref="A4"/>
    </sheetView>
  </sheetViews>
  <sheetFormatPr defaultRowHeight="15" x14ac:dyDescent="0.25"/>
  <cols>
    <col min="1" max="1" width="13.140625" bestFit="1" customWidth="1"/>
    <col min="2" max="2" width="11.85546875" customWidth="1"/>
    <col min="3" max="3" width="11.42578125" bestFit="1" customWidth="1"/>
  </cols>
  <sheetData>
    <row r="3" spans="1:2" x14ac:dyDescent="0.25">
      <c r="A3" s="24" t="s">
        <v>80</v>
      </c>
      <c r="B3" t="s">
        <v>83</v>
      </c>
    </row>
    <row r="4" spans="1:2" x14ac:dyDescent="0.25">
      <c r="A4" s="25" t="s">
        <v>13</v>
      </c>
      <c r="B4" s="26">
        <v>8</v>
      </c>
    </row>
    <row r="5" spans="1:2" x14ac:dyDescent="0.25">
      <c r="A5" s="25" t="s">
        <v>15</v>
      </c>
      <c r="B5" s="26">
        <v>8</v>
      </c>
    </row>
    <row r="6" spans="1:2" x14ac:dyDescent="0.25">
      <c r="A6" s="25" t="s">
        <v>11</v>
      </c>
      <c r="B6" s="26">
        <v>8</v>
      </c>
    </row>
    <row r="7" spans="1:2" x14ac:dyDescent="0.25">
      <c r="A7" s="25" t="s">
        <v>14</v>
      </c>
      <c r="B7" s="26">
        <v>6</v>
      </c>
    </row>
    <row r="8" spans="1:2" x14ac:dyDescent="0.25">
      <c r="A8" s="25" t="s">
        <v>12</v>
      </c>
      <c r="B8" s="26">
        <v>6</v>
      </c>
    </row>
    <row r="9" spans="1:2" x14ac:dyDescent="0.25">
      <c r="A9" s="25" t="s">
        <v>16</v>
      </c>
      <c r="B9" s="26">
        <v>5</v>
      </c>
    </row>
    <row r="10" spans="1:2" x14ac:dyDescent="0.25">
      <c r="A10" s="25" t="s">
        <v>17</v>
      </c>
      <c r="B10" s="26">
        <v>3</v>
      </c>
    </row>
    <row r="11" spans="1:2" x14ac:dyDescent="0.25">
      <c r="A11" s="25" t="s">
        <v>9</v>
      </c>
      <c r="B11" s="26">
        <v>3</v>
      </c>
    </row>
    <row r="12" spans="1:2" x14ac:dyDescent="0.25">
      <c r="A12" s="25" t="s">
        <v>4</v>
      </c>
      <c r="B12" s="26">
        <v>1</v>
      </c>
    </row>
    <row r="13" spans="1:2" x14ac:dyDescent="0.25">
      <c r="A13" s="25" t="s">
        <v>10</v>
      </c>
      <c r="B13" s="26">
        <v>1</v>
      </c>
    </row>
    <row r="14" spans="1:2" x14ac:dyDescent="0.25">
      <c r="A14" s="25" t="s">
        <v>81</v>
      </c>
      <c r="B14" s="26">
        <v>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RowHeight="15" x14ac:dyDescent="0.25"/>
  <cols>
    <col min="1" max="1" width="13.140625" customWidth="1"/>
    <col min="2" max="2" width="16.28515625" customWidth="1"/>
    <col min="3" max="3" width="8.7109375" customWidth="1"/>
    <col min="4" max="4" width="11.28515625" bestFit="1" customWidth="1"/>
  </cols>
  <sheetData>
    <row r="1" spans="1:4" x14ac:dyDescent="0.25">
      <c r="A1" s="24" t="s">
        <v>82</v>
      </c>
      <c r="B1" s="24" t="s">
        <v>84</v>
      </c>
    </row>
    <row r="2" spans="1:4" x14ac:dyDescent="0.25">
      <c r="A2" s="24" t="s">
        <v>80</v>
      </c>
      <c r="B2" t="s">
        <v>85</v>
      </c>
      <c r="C2" t="s">
        <v>86</v>
      </c>
      <c r="D2" t="s">
        <v>81</v>
      </c>
    </row>
    <row r="3" spans="1:4" x14ac:dyDescent="0.25">
      <c r="A3" s="25" t="s">
        <v>15</v>
      </c>
      <c r="B3" s="26"/>
      <c r="C3" s="26">
        <v>21</v>
      </c>
      <c r="D3" s="26">
        <v>21</v>
      </c>
    </row>
    <row r="4" spans="1:4" x14ac:dyDescent="0.25">
      <c r="A4" s="25" t="s">
        <v>11</v>
      </c>
      <c r="B4" s="26"/>
      <c r="C4" s="26">
        <v>23</v>
      </c>
      <c r="D4" s="26">
        <v>23</v>
      </c>
    </row>
    <row r="5" spans="1:4" x14ac:dyDescent="0.25">
      <c r="A5" s="25" t="s">
        <v>17</v>
      </c>
      <c r="B5" s="26">
        <v>17</v>
      </c>
      <c r="C5" s="26"/>
      <c r="D5" s="26">
        <v>17</v>
      </c>
    </row>
    <row r="6" spans="1:4" x14ac:dyDescent="0.25">
      <c r="A6" s="25" t="s">
        <v>10</v>
      </c>
      <c r="B6" s="26"/>
      <c r="C6" s="26">
        <v>18</v>
      </c>
      <c r="D6" s="26">
        <v>18</v>
      </c>
    </row>
    <row r="7" spans="1:4" x14ac:dyDescent="0.25">
      <c r="A7" s="25" t="s">
        <v>12</v>
      </c>
      <c r="B7" s="26"/>
      <c r="C7" s="26">
        <v>19</v>
      </c>
      <c r="D7" s="26">
        <v>19</v>
      </c>
    </row>
    <row r="8" spans="1:4" x14ac:dyDescent="0.25">
      <c r="A8" s="25" t="s">
        <v>4</v>
      </c>
      <c r="B8" s="26">
        <v>16</v>
      </c>
      <c r="C8" s="26"/>
      <c r="D8" s="26">
        <v>16</v>
      </c>
    </row>
    <row r="9" spans="1:4" x14ac:dyDescent="0.25">
      <c r="A9" s="25" t="s">
        <v>14</v>
      </c>
      <c r="B9" s="26"/>
      <c r="C9" s="26">
        <v>24</v>
      </c>
      <c r="D9" s="26">
        <v>24</v>
      </c>
    </row>
    <row r="10" spans="1:4" x14ac:dyDescent="0.25">
      <c r="A10" s="25" t="s">
        <v>9</v>
      </c>
      <c r="B10" s="26">
        <v>16</v>
      </c>
      <c r="C10" s="26"/>
      <c r="D10" s="26">
        <v>16</v>
      </c>
    </row>
    <row r="11" spans="1:4" x14ac:dyDescent="0.25">
      <c r="A11" s="25" t="s">
        <v>16</v>
      </c>
      <c r="B11" s="26"/>
      <c r="C11" s="26">
        <v>24</v>
      </c>
      <c r="D11" s="26">
        <v>24</v>
      </c>
    </row>
    <row r="12" spans="1:4" x14ac:dyDescent="0.25">
      <c r="A12" s="25" t="s">
        <v>13</v>
      </c>
      <c r="B12" s="26"/>
      <c r="C12" s="26">
        <v>22</v>
      </c>
      <c r="D12" s="26">
        <v>22</v>
      </c>
    </row>
    <row r="13" spans="1:4" x14ac:dyDescent="0.25">
      <c r="A13" s="25" t="s">
        <v>81</v>
      </c>
      <c r="B13" s="26">
        <v>49</v>
      </c>
      <c r="C13" s="26">
        <v>151</v>
      </c>
      <c r="D13" s="26">
        <v>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K18" sqref="K18"/>
    </sheetView>
  </sheetViews>
  <sheetFormatPr defaultRowHeight="15" x14ac:dyDescent="0.25"/>
  <cols>
    <col min="1" max="1" width="13.140625" customWidth="1"/>
    <col min="2" max="2" width="17.5703125" customWidth="1"/>
    <col min="3" max="6" width="2" customWidth="1"/>
    <col min="7" max="7" width="11.28515625" bestFit="1" customWidth="1"/>
  </cols>
  <sheetData>
    <row r="1" spans="1:2" x14ac:dyDescent="0.25">
      <c r="A1" s="24" t="s">
        <v>80</v>
      </c>
      <c r="B1" t="s">
        <v>87</v>
      </c>
    </row>
    <row r="2" spans="1:2" x14ac:dyDescent="0.25">
      <c r="A2" s="25" t="s">
        <v>7</v>
      </c>
      <c r="B2" s="26">
        <v>3</v>
      </c>
    </row>
    <row r="3" spans="1:2" x14ac:dyDescent="0.25">
      <c r="A3" s="25" t="s">
        <v>6</v>
      </c>
      <c r="B3" s="26">
        <v>6</v>
      </c>
    </row>
    <row r="4" spans="1:2" x14ac:dyDescent="0.25">
      <c r="A4" s="25" t="s">
        <v>8</v>
      </c>
      <c r="B4" s="26">
        <v>1</v>
      </c>
    </row>
    <row r="5" spans="1:2" x14ac:dyDescent="0.25">
      <c r="A5" s="25" t="s">
        <v>81</v>
      </c>
      <c r="B5" s="26">
        <v>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L18" sqref="L18"/>
    </sheetView>
  </sheetViews>
  <sheetFormatPr defaultRowHeight="15" x14ac:dyDescent="0.25"/>
  <cols>
    <col min="1" max="1" width="15.140625" customWidth="1"/>
    <col min="2" max="2" width="16.28515625" bestFit="1" customWidth="1"/>
    <col min="3" max="3" width="5.5703125" customWidth="1"/>
    <col min="4" max="4" width="5.7109375" customWidth="1"/>
    <col min="5" max="5" width="11.28515625" bestFit="1" customWidth="1"/>
  </cols>
  <sheetData>
    <row r="1" spans="1:5" x14ac:dyDescent="0.25">
      <c r="A1" s="24" t="s">
        <v>83</v>
      </c>
      <c r="B1" s="24" t="s">
        <v>84</v>
      </c>
    </row>
    <row r="2" spans="1:5" x14ac:dyDescent="0.25">
      <c r="A2" s="24" t="s">
        <v>80</v>
      </c>
      <c r="B2" t="s">
        <v>7</v>
      </c>
      <c r="C2" t="s">
        <v>6</v>
      </c>
      <c r="D2" t="s">
        <v>8</v>
      </c>
      <c r="E2" t="s">
        <v>81</v>
      </c>
    </row>
    <row r="3" spans="1:5" x14ac:dyDescent="0.25">
      <c r="A3" s="25" t="s">
        <v>20</v>
      </c>
      <c r="B3" s="26">
        <v>11</v>
      </c>
      <c r="C3" s="26"/>
      <c r="D3" s="26"/>
      <c r="E3" s="26">
        <v>11</v>
      </c>
    </row>
    <row r="4" spans="1:5" x14ac:dyDescent="0.25">
      <c r="A4" s="27" t="s">
        <v>72</v>
      </c>
      <c r="B4" s="26">
        <v>11</v>
      </c>
      <c r="C4" s="26"/>
      <c r="D4" s="26"/>
      <c r="E4" s="26">
        <v>11</v>
      </c>
    </row>
    <row r="5" spans="1:5" x14ac:dyDescent="0.25">
      <c r="A5" s="25" t="s">
        <v>22</v>
      </c>
      <c r="B5" s="26"/>
      <c r="C5" s="26">
        <v>8</v>
      </c>
      <c r="D5" s="26"/>
      <c r="E5" s="26">
        <v>8</v>
      </c>
    </row>
    <row r="6" spans="1:5" x14ac:dyDescent="0.25">
      <c r="A6" s="27" t="s">
        <v>70</v>
      </c>
      <c r="B6" s="26"/>
      <c r="C6" s="26">
        <v>8</v>
      </c>
      <c r="D6" s="26"/>
      <c r="E6" s="26">
        <v>8</v>
      </c>
    </row>
    <row r="7" spans="1:5" x14ac:dyDescent="0.25">
      <c r="A7" s="25" t="s">
        <v>23</v>
      </c>
      <c r="B7" s="26"/>
      <c r="C7" s="26">
        <v>8</v>
      </c>
      <c r="D7" s="26">
        <v>1</v>
      </c>
      <c r="E7" s="26">
        <v>9</v>
      </c>
    </row>
    <row r="8" spans="1:5" x14ac:dyDescent="0.25">
      <c r="A8" s="27" t="s">
        <v>71</v>
      </c>
      <c r="B8" s="26"/>
      <c r="C8" s="26">
        <v>8</v>
      </c>
      <c r="D8" s="26">
        <v>1</v>
      </c>
      <c r="E8" s="26">
        <v>9</v>
      </c>
    </row>
    <row r="9" spans="1:5" x14ac:dyDescent="0.25">
      <c r="A9" s="25" t="s">
        <v>24</v>
      </c>
      <c r="B9" s="26">
        <v>6</v>
      </c>
      <c r="C9" s="26">
        <v>5</v>
      </c>
      <c r="D9" s="26"/>
      <c r="E9" s="26">
        <v>11</v>
      </c>
    </row>
    <row r="10" spans="1:5" x14ac:dyDescent="0.25">
      <c r="A10" s="27" t="s">
        <v>72</v>
      </c>
      <c r="B10" s="26">
        <v>6</v>
      </c>
      <c r="C10" s="26"/>
      <c r="D10" s="26"/>
      <c r="E10" s="26">
        <v>6</v>
      </c>
    </row>
    <row r="11" spans="1:5" x14ac:dyDescent="0.25">
      <c r="A11" s="27" t="s">
        <v>70</v>
      </c>
      <c r="B11" s="26"/>
      <c r="C11" s="26">
        <v>5</v>
      </c>
      <c r="D11" s="26"/>
      <c r="E11" s="26">
        <v>5</v>
      </c>
    </row>
    <row r="12" spans="1:5" x14ac:dyDescent="0.25">
      <c r="A12" s="25" t="s">
        <v>19</v>
      </c>
      <c r="B12" s="26"/>
      <c r="C12" s="26">
        <v>4</v>
      </c>
      <c r="D12" s="26"/>
      <c r="E12" s="26">
        <v>4</v>
      </c>
    </row>
    <row r="13" spans="1:5" x14ac:dyDescent="0.25">
      <c r="A13" s="27" t="s">
        <v>71</v>
      </c>
      <c r="B13" s="26"/>
      <c r="C13" s="26">
        <v>1</v>
      </c>
      <c r="D13" s="26"/>
      <c r="E13" s="26">
        <v>1</v>
      </c>
    </row>
    <row r="14" spans="1:5" x14ac:dyDescent="0.25">
      <c r="A14" s="27" t="s">
        <v>70</v>
      </c>
      <c r="B14" s="26"/>
      <c r="C14" s="26">
        <v>3</v>
      </c>
      <c r="D14" s="26"/>
      <c r="E14" s="26">
        <v>3</v>
      </c>
    </row>
    <row r="15" spans="1:5" x14ac:dyDescent="0.25">
      <c r="A15" s="25" t="s">
        <v>21</v>
      </c>
      <c r="B15" s="26"/>
      <c r="C15" s="26">
        <v>6</v>
      </c>
      <c r="D15" s="26"/>
      <c r="E15" s="26">
        <v>6</v>
      </c>
    </row>
    <row r="16" spans="1:5" x14ac:dyDescent="0.25">
      <c r="A16" s="27" t="s">
        <v>71</v>
      </c>
      <c r="B16" s="26"/>
      <c r="C16" s="26">
        <v>6</v>
      </c>
      <c r="D16" s="26"/>
      <c r="E16" s="26">
        <v>6</v>
      </c>
    </row>
    <row r="17" spans="1:5" x14ac:dyDescent="0.25">
      <c r="A17" s="25" t="s">
        <v>81</v>
      </c>
      <c r="B17" s="26">
        <v>17</v>
      </c>
      <c r="C17" s="26">
        <v>31</v>
      </c>
      <c r="D17" s="26">
        <v>1</v>
      </c>
      <c r="E17" s="26">
        <v>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
  <sheetViews>
    <sheetView tabSelected="1" zoomScale="77" zoomScaleNormal="77" workbookViewId="0">
      <selection activeCell="X22" sqref="X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Sheet5</vt:lpstr>
      <vt:lpstr>Sheet2</vt:lpstr>
      <vt:lpstr>Sheet4</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2022-05-17T15:25:14Z</dcterms:created>
  <dcterms:modified xsi:type="dcterms:W3CDTF">2022-05-23T15:10:41Z</dcterms:modified>
</cp:coreProperties>
</file>