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slicers/slicer2.xml" ContentType="application/vnd.ms-excel.slicer+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Ex4.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verma\Downloads\"/>
    </mc:Choice>
  </mc:AlternateContent>
  <xr:revisionPtr revIDLastSave="0" documentId="13_ncr:1_{0A243237-CB01-4DFE-8C3A-F21F0D9784F5}" xr6:coauthVersionLast="47" xr6:coauthVersionMax="47" xr10:uidLastSave="{00000000-0000-0000-0000-000000000000}"/>
  <bookViews>
    <workbookView xWindow="-108" yWindow="-108" windowWidth="23256" windowHeight="12456" xr2:uid="{5172002C-9A6B-4438-BEF0-F7C7640F6E4F}"/>
  </bookViews>
  <sheets>
    <sheet name="Pivot Tables" sheetId="4" r:id="rId1"/>
    <sheet name="Sales Data" sheetId="1" r:id="rId2"/>
    <sheet name="dashboard" sheetId="2" r:id="rId3"/>
    <sheet name="Sunburst" sheetId="5" r:id="rId4"/>
  </sheets>
  <definedNames>
    <definedName name="_xlchart.v1.0" hidden="1">'Pivot Tables'!$AN$3:$AN$7</definedName>
    <definedName name="_xlchart.v1.1" hidden="1">'Pivot Tables'!$AO$2</definedName>
    <definedName name="_xlchart.v1.10" hidden="1">Sunburst!$G$3</definedName>
    <definedName name="_xlchart.v1.11" hidden="1">Sunburst!$G$4:$G$15</definedName>
    <definedName name="_xlchart.v1.12" hidden="1">Sunburst!$E$4:$F$15</definedName>
    <definedName name="_xlchart.v1.13" hidden="1">Sunburst!$G$3</definedName>
    <definedName name="_xlchart.v1.14" hidden="1">Sunburst!$G$4:$G$15</definedName>
    <definedName name="_xlchart.v1.2" hidden="1">'Pivot Tables'!$AO$3:$AO$7</definedName>
    <definedName name="_xlchart.v1.3" hidden="1">Sunburst!$E$4:$F$15</definedName>
    <definedName name="_xlchart.v1.4" hidden="1">Sunburst!$G$3</definedName>
    <definedName name="_xlchart.v1.5" hidden="1">Sunburst!$G$4:$G$15</definedName>
    <definedName name="_xlchart.v1.6" hidden="1">'Pivot Tables'!$AN$3:$AN$7</definedName>
    <definedName name="_xlchart.v1.7" hidden="1">'Pivot Tables'!$AO$2</definedName>
    <definedName name="_xlchart.v1.8" hidden="1">'Pivot Tables'!$AO$3:$AO$7</definedName>
    <definedName name="_xlchart.v1.9" hidden="1">Sunburst!$E$4:$F$15</definedName>
    <definedName name="Slicer_Month">#N/A</definedName>
    <definedName name="Slicer_Year">#N/A</definedName>
    <definedName name="Slicer_Year1">#N/A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1" i="4" l="1"/>
  <c r="AB1" i="4" s="1"/>
  <c r="AC1" i="4" s="1"/>
  <c r="AD7" i="4" s="1" a="1"/>
  <c r="AD7" i="4" s="1"/>
  <c r="K5" i="4"/>
  <c r="K6" i="4"/>
  <c r="K7" i="4"/>
  <c r="K8" i="4"/>
  <c r="K9" i="4"/>
  <c r="K10" i="4"/>
  <c r="K11" i="4"/>
  <c r="K12" i="4"/>
  <c r="K13" i="4"/>
  <c r="K14" i="4"/>
  <c r="K15" i="4"/>
  <c r="K4" i="4"/>
  <c r="F13" i="4"/>
  <c r="F11" i="4"/>
  <c r="J6" i="1"/>
  <c r="J3" i="1"/>
  <c r="J2" i="1"/>
  <c r="D4" i="4"/>
  <c r="AD5" i="4" l="1" a="1"/>
  <c r="AD5" i="4" s="1"/>
  <c r="AC7" i="4" a="1"/>
  <c r="AC7" i="4" s="1"/>
  <c r="AC5" i="4" a="1"/>
  <c r="AC5" i="4" s="1"/>
  <c r="AD8" i="4" a="1"/>
  <c r="AD8" i="4" s="1"/>
  <c r="AC6" i="4" a="1"/>
  <c r="AC6" i="4" s="1"/>
  <c r="AD6" i="4" a="1"/>
  <c r="AD6" i="4" s="1"/>
  <c r="AD9" i="4" a="1"/>
  <c r="AD9" i="4" s="1"/>
  <c r="AC9" i="4" a="1"/>
  <c r="AC9" i="4" s="1"/>
  <c r="AC8" i="4" a="1"/>
  <c r="AC8" i="4" s="1"/>
</calcChain>
</file>

<file path=xl/sharedStrings.xml><?xml version="1.0" encoding="utf-8"?>
<sst xmlns="http://schemas.openxmlformats.org/spreadsheetml/2006/main" count="6604" uniqueCount="326">
  <si>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</si>
  <si>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</si>
  <si>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</si>
  <si>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</si>
  <si>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</si>
  <si>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</si>
  <si>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</si>
  <si>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</si>
  <si>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</si>
  <si>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</si>
  <si>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</si>
  <si>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</si>
  <si>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</si>
  <si>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</si>
  <si>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</si>
  <si>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</si>
  <si>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</si>
  <si>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</si>
  <si>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</si>
  <si>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</si>
  <si>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</si>
  <si>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</si>
  <si>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</si>
  <si>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</si>
  <si>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</si>
  <si>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</si>
  <si>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</si>
  <si>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</si>
  <si>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</si>
  <si>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</si>
  <si>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</si>
  <si>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</si>
  <si>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</si>
  <si>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</si>
  <si>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</si>
  <si>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</si>
  <si>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</si>
  <si>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</si>
  <si>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</si>
  <si>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</si>
  <si>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</si>
  <si>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</si>
  <si>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</si>
  <si>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</si>
  <si>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</si>
  <si>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</si>
  <si>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</si>
  <si>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</si>
  <si>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</si>
  <si>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</si>
  <si>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</si>
  <si>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</si>
  <si>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</si>
  <si>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</si>
  <si>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</si>
  <si>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</si>
  <si>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</si>
  <si>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</si>
  <si>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</si>
  <si>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</si>
  <si>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</si>
  <si>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</si>
  <si>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</si>
  <si>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</si>
  <si>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</si>
  <si>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</si>
  <si>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</si>
  <si>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</si>
  <si>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</si>
  <si>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</si>
  <si>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</si>
  <si>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</si>
  <si>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</si>
  <si>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</si>
  <si>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</si>
  <si>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</si>
  <si>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</si>
  <si>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</si>
  <si>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</si>
  <si>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</si>
  <si>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</si>
  <si>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</si>
  <si>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</si>
  <si>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</si>
  <si>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</si>
  <si>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</si>
  <si>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</si>
  <si>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</si>
  <si>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</si>
  <si>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</si>
  <si>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</si>
  <si>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</si>
  <si>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</si>
  <si>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</si>
  <si>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</si>
  <si>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</si>
  <si>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</si>
  <si>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</si>
  <si>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</si>
  <si>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</si>
  <si>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</si>
  <si>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</si>
  <si>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</si>
  <si>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</si>
  <si>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</si>
  <si>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</si>
  <si>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</si>
  <si>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</si>
  <si>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</si>
  <si>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</si>
  <si>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</si>
  <si>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</si>
  <si>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</si>
  <si>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</si>
  <si>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</si>
  <si>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</si>
  <si>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</si>
  <si>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</si>
  <si>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</si>
  <si>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</si>
  <si>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</si>
  <si>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</si>
  <si>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</si>
  <si>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</si>
  <si>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</si>
  <si>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</si>
  <si>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</si>
  <si>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</si>
  <si>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</si>
  <si>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</si>
  <si>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</si>
  <si>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</si>
  <si>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</si>
  <si>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</si>
  <si>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</si>
  <si>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</si>
  <si>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</si>
  <si>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</si>
  <si>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</si>
  <si>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</si>
  <si>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</si>
  <si>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</si>
  <si>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</si>
  <si>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</si>
  <si>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</si>
  <si>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</si>
  <si>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</si>
  <si>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</si>
  <si>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</si>
  <si>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</si>
  <si>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</si>
  <si>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</si>
  <si>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</si>
  <si>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</si>
  <si>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</si>
  <si>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</si>
  <si>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</si>
  <si>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</si>
  <si>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</si>
  <si>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</si>
  <si>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</si>
  <si>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</si>
  <si>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</si>
  <si>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</si>
  <si>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</si>
  <si>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</si>
  <si>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</si>
  <si>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</si>
  <si>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</si>
  <si>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</si>
  <si>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</si>
  <si>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</si>
  <si>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</si>
  <si>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</si>
  <si>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</si>
  <si>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</si>
  <si>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</si>
  <si>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</si>
  <si>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</si>
  <si>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</si>
  <si>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</si>
  <si>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</si>
  <si>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</si>
  <si>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</si>
  <si>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</si>
  <si>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</si>
  <si>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</si>
  <si>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</si>
  <si>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</si>
  <si>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</si>
  <si>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</si>
  <si>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</si>
  <si>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</si>
  <si>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</si>
  <si>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</si>
  <si>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</si>
  <si>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</si>
  <si>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</si>
  <si>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</si>
  <si>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</si>
  <si>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</si>
  <si>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</si>
  <si>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</si>
  <si>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</si>
  <si>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</si>
  <si>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</si>
  <si>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</si>
  <si>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</si>
  <si>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</si>
  <si>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</si>
  <si>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</si>
  <si>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</si>
  <si>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</si>
  <si>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</si>
  <si>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</si>
  <si>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</si>
  <si>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</si>
  <si>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</si>
  <si>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</si>
  <si>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</si>
  <si>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</si>
  <si>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</si>
  <si>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</si>
  <si>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</si>
  <si>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</si>
  <si>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</si>
  <si>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</si>
  <si>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</si>
  <si>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</si>
  <si>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</si>
  <si>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</si>
  <si>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</si>
  <si>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</si>
  <si>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</si>
  <si>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</si>
  <si>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</si>
  <si>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</si>
  <si>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</si>
  <si>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</si>
  <si>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</si>
  <si>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</si>
  <si>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</si>
  <si>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</si>
  <si>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</si>
  <si>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</si>
  <si>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</si>
  <si>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</si>
  <si>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</si>
  <si>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</si>
  <si>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</si>
  <si>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</si>
  <si>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</si>
  <si>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</si>
  <si>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</si>
  <si>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</si>
  <si>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</si>
  <si>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</si>
  <si>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</si>
  <si>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</si>
  <si>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</si>
  <si>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</si>
  <si>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</si>
  <si>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</si>
  <si>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</si>
  <si>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</si>
  <si>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</si>
  <si>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</si>
  <si>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</si>
  <si>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</si>
  <si>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</si>
  <si>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</si>
  <si>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</si>
  <si>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</si>
  <si>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</si>
  <si>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</si>
  <si>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</si>
  <si>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</si>
  <si>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</si>
  <si>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</si>
  <si>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</si>
  <si>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</si>
  <si>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</si>
  <si>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</si>
  <si>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</si>
  <si>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</si>
  <si>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</si>
  <si>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</si>
  <si>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</si>
  <si>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</si>
  <si>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</si>
  <si>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</si>
  <si>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</si>
  <si>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</si>
  <si>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</si>
  <si>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</si>
  <si>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</si>
  <si>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</si>
  <si>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</si>
  <si>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</si>
  <si>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</si>
  <si>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</si>
  <si>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</si>
  <si>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</si>
  <si>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</si>
  <si>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</si>
  <si>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</si>
  <si>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</si>
  <si>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</si>
  <si>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</si>
  <si>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</si>
  <si>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</si>
  <si>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</si>
  <si>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</si>
  <si>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</si>
  <si>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</si>
  <si>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Grand Total</t>
  </si>
  <si>
    <t>MAX PROD ITEM With SALE</t>
  </si>
  <si>
    <t>Sum of Profit ('000)</t>
  </si>
  <si>
    <t>Sum of Sales ('000)</t>
  </si>
  <si>
    <t>Profit %</t>
  </si>
  <si>
    <t>Segments</t>
  </si>
  <si>
    <t>Sale %</t>
  </si>
  <si>
    <t>Total</t>
  </si>
  <si>
    <t xml:space="preserve"> Product_name</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</si>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</sst>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409]#,##0;[Red][$$-409]#,##0"/>
    <numFmt numFmtId="165" formatCode="#,##0;[Red]#,##0"/>
    <numFmt numFmtId="168" formatCode="_ * #,##0_ ;_ * \-#,##0_ ;_ * &quot;-&quot;??_ ;_ @_ "/>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b/>
      <sz val="11"/>
      <name val="Calibri"/>
      <family val="2"/>
      <scheme val="minor"/>
    </font>
    <font>
      <sz val="11"/>
      <name val="Calibri"/>
      <family val="2"/>
      <scheme val="minor"/>
    </font>
    <font>
      <sz val="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2" fillId="2" borderId="0" xfId="0" applyFont="1" applyFill="1"/>
    <xf numFmtId="43" fontId="0" fillId="0" borderId="0" xfId="1" applyFont="1"/>
    <xf numFmtId="14" fontId="0" fillId="0" borderId="0" xfId="0" applyNumberFormat="1"/>
    <xf numFmtId="0" fontId="0" fillId="3" borderId="0" xfId="0" applyFill="1"/>
    <xf numFmtId="0" fontId="0" fillId="4" borderId="0" xfId="0" applyFill="1"/>
    <xf numFmtId="10" fontId="0" fillId="0" borderId="0" xfId="2" applyNumberFormat="1" applyFon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165" fontId="4" fillId="0" borderId="0" xfId="0" applyNumberFormat="1" applyFont="1" applyAlignment="1">
      <alignment horizontal="center"/>
    </xf>
    <xf numFmtId="164" fontId="3" fillId="0" borderId="0" xfId="0" applyNumberFormat="1" applyFont="1" applyAlignment="1">
      <alignment horizontal="center"/>
    </xf>
    <xf numFmtId="0" fontId="3" fillId="5" borderId="0" xfId="0" applyFont="1" applyFill="1" applyAlignment="1">
      <alignment horizontal="center"/>
    </xf>
    <xf numFmtId="0" fontId="2" fillId="4" borderId="0" xfId="0" applyFont="1" applyFill="1"/>
    <xf numFmtId="168" fontId="0" fillId="0" borderId="0" xfId="1" applyNumberFormat="1" applyFont="1"/>
    <xf numFmtId="9" fontId="0" fillId="0" borderId="0" xfId="0" applyNumberFormat="1"/>
    <xf numFmtId="43" fontId="0" fillId="0" borderId="0" xfId="0" applyNumberFormat="1"/>
    <xf numFmtId="168" fontId="0" fillId="0" borderId="0" xfId="0" applyNumberFormat="1"/>
    <xf numFmtId="0" fontId="2" fillId="0" borderId="0" xfId="0" applyFont="1"/>
    <xf numFmtId="0" fontId="0" fillId="0" borderId="0" xfId="0" applyAlignment="1">
      <alignment horizontal="left" indent="1"/>
    </xf>
    <xf numFmtId="0" fontId="5" fillId="6" borderId="1" xfId="0" applyFont="1" applyFill="1" applyBorder="1"/>
    <xf numFmtId="0" fontId="5" fillId="0" borderId="0" xfId="0" applyFont="1"/>
    <xf numFmtId="0" fontId="6" fillId="0" borderId="0" xfId="0" applyFont="1"/>
    <xf numFmtId="168" fontId="6" fillId="0" borderId="0" xfId="0" applyNumberFormat="1" applyFont="1"/>
    <xf numFmtId="0" fontId="5" fillId="0" borderId="1" xfId="0" applyFont="1" applyBorder="1"/>
  </cellXfs>
  <cellStyles count="3">
    <cellStyle name="Comma" xfId="1" builtinId="3"/>
    <cellStyle name="Normal" xfId="0" builtinId="0"/>
    <cellStyle name="Percent" xfId="2" builtinId="5"/>
  </cellStyles>
  <dxfs count="42">
    <dxf>
      <font>
        <b/>
        <color theme="1"/>
      </font>
      <border>
        <bottom style="thin">
          <color theme="6"/>
        </bottom>
        <vertical/>
        <horizontal/>
      </border>
    </dxf>
    <dxf>
      <font>
        <b/>
        <i val="0"/>
        <sz val="8"/>
        <color theme="1"/>
        <name val="Comic Sans MS"/>
        <family val="4"/>
        <scheme val="none"/>
      </font>
      <fill>
        <patternFill>
          <bgColor theme="2"/>
        </patternFill>
      </fill>
      <border diagonalUp="0" diagonalDown="0">
        <left/>
        <right/>
        <top/>
        <bottom/>
        <vertical/>
        <horizontal/>
      </border>
    </dxf>
    <dxf>
      <font>
        <strike val="0"/>
        <outline val="0"/>
        <shadow val="0"/>
        <u val="none"/>
        <vertAlign val="baseline"/>
        <sz val="11"/>
        <color auto="1"/>
        <name val="Calibri"/>
        <family val="2"/>
        <scheme val="minor"/>
      </font>
    </dxf>
    <dxf>
      <font>
        <b/>
        <i val="0"/>
        <strike val="0"/>
        <condense val="0"/>
        <extend val="0"/>
        <outline val="0"/>
        <shadow val="0"/>
        <u val="none"/>
        <vertAlign val="baseline"/>
        <sz val="11"/>
        <color auto="1"/>
        <name val="Calibri"/>
        <family val="2"/>
        <scheme val="minor"/>
      </font>
      <fill>
        <patternFill patternType="solid">
          <fgColor theme="4" tint="0.79998168889431442"/>
          <bgColor theme="4" tint="0.79998168889431442"/>
        </patternFill>
      </fill>
    </dxf>
    <dxf>
      <font>
        <strike val="0"/>
        <outline val="0"/>
        <shadow val="0"/>
        <u val="none"/>
        <vertAlign val="baseline"/>
        <sz val="11"/>
        <color auto="1"/>
        <name val="Calibri"/>
        <family val="2"/>
        <scheme val="minor"/>
      </font>
      <numFmt numFmtId="168" formatCode="_ * #,##0_ ;_ * \-#,##0_ ;_ * &quot;-&quot;??_ ;_ @_ "/>
    </dxf>
    <dxf>
      <font>
        <strike val="0"/>
        <outline val="0"/>
        <shadow val="0"/>
        <u val="none"/>
        <vertAlign val="baseline"/>
        <sz val="11"/>
        <color auto="1"/>
        <name val="Calibri"/>
        <family val="2"/>
        <scheme val="minor"/>
      </font>
    </dxf>
    <dxf>
      <font>
        <b/>
        <i val="0"/>
        <strike val="0"/>
        <condense val="0"/>
        <extend val="0"/>
        <outline val="0"/>
        <shadow val="0"/>
        <u val="none"/>
        <vertAlign val="baseline"/>
        <sz val="11"/>
        <color auto="1"/>
        <name val="Calibri"/>
        <family val="2"/>
        <scheme val="minor"/>
      </font>
    </dxf>
    <dxf>
      <border outline="0">
        <bottom style="thin">
          <color theme="4" tint="0.39997558519241921"/>
        </bottom>
      </border>
    </dxf>
    <dxf>
      <numFmt numFmtId="168" formatCode="_ * #,##0_ ;_ * \-#,##0_ ;_ * &quot;-&quot;??_ ;_ @_ "/>
    </dxf>
    <dxf>
      <font>
        <b/>
        <i val="0"/>
        <sz val="9"/>
        <color theme="1"/>
        <name val="Comic Sans MS"/>
        <family val="4"/>
        <scheme val="none"/>
      </font>
      <border diagonalUp="0" diagonalDown="0">
        <left/>
        <right/>
        <top/>
        <bottom/>
        <vertical/>
        <horizontal/>
      </border>
    </dxf>
    <dxf>
      <font>
        <b/>
        <i val="0"/>
        <sz val="10"/>
        <color theme="1"/>
        <name val="Comic Sans MS"/>
        <family val="4"/>
        <scheme val="none"/>
      </font>
      <border diagonalUp="0" diagonalDown="0">
        <left/>
        <right/>
        <top/>
        <bottom/>
        <vertical/>
        <horizontal/>
      </border>
    </dxf>
    <dxf>
      <numFmt numFmtId="13" formatCode="0%"/>
    </dxf>
    <dxf>
      <numFmt numFmtId="13" formatCode="0%"/>
    </dxf>
    <dxf>
      <numFmt numFmtId="14" formatCode="0.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3" formatCode="0%"/>
    </dxf>
    <dxf>
      <numFmt numFmtId="14" formatCode="0.00%"/>
    </dxf>
    <dxf>
      <numFmt numFmtId="13" formatCode="0%"/>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numFmt numFmtId="165" formatCode="#,##0;[Red]#,##0"/>
    </dxf>
    <dxf>
      <numFmt numFmtId="165" formatCode="#,##0;[Red]#,##0"/>
    </dxf>
    <dxf>
      <numFmt numFmtId="164" formatCode="[$$-409]#,##0;[Red][$$-409]#,##0"/>
    </dxf>
    <dxf>
      <numFmt numFmtId="165" formatCode="#,##0;[Red]#,##0"/>
    </dxf>
    <dxf>
      <numFmt numFmtId="1" formatCode="0"/>
    </dxf>
  </dxfs>
  <tableStyles count="2" defaultTableStyle="TableStyleMedium2" defaultPivotStyle="PivotStyleLight16">
    <tableStyle name="Dashboard" pivot="0" table="0" count="10" xr9:uid="{A71AC502-F210-4353-834B-AAD85C1EC057}">
      <tableStyleElement type="wholeTable" dxfId="10"/>
      <tableStyleElement type="headerRow" dxfId="9"/>
    </tableStyle>
    <tableStyle name="Sunburst" pivot="0" table="0" count="10" xr9:uid="{173F4521-561E-4CA1-8EBA-CF9B620B2020}">
      <tableStyleElement type="wholeTable" dxfId="1"/>
      <tableStyleElement type="headerRow" dxfId="0"/>
    </tableStyle>
  </tableStyles>
  <colors>
    <mruColors>
      <color rgb="FF000000"/>
      <color rgb="FF00AA48"/>
      <color rgb="FF98980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chemeClr val="accent2">
                    <a:lumMod val="50000"/>
                  </a:schemeClr>
                </a:solidFill>
              </a:rPr>
              <a:t>Sales</a:t>
            </a:r>
            <a:r>
              <a:rPr lang="en-IN" sz="1800" b="1" baseline="0">
                <a:solidFill>
                  <a:schemeClr val="accent2">
                    <a:lumMod val="50000"/>
                  </a:schemeClr>
                </a:solidFill>
              </a:rPr>
              <a:t>('000') &amp; Profit (%) by Month</a:t>
            </a:r>
            <a:endParaRPr lang="en-IN" sz="1800" b="1">
              <a:solidFill>
                <a:schemeClr val="accent2">
                  <a:lumMod val="50000"/>
                </a:schemeClr>
              </a:solidFill>
            </a:endParaRPr>
          </a:p>
        </c:rich>
      </c:tx>
      <c:layout>
        <c:manualLayout>
          <c:xMode val="edge"/>
          <c:yMode val="edge"/>
          <c:x val="7.1683317945599984E-2"/>
          <c:y val="2.22816399286987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BE91D09-944C-42D9-84FC-14B6B90B6F86}" type="CELLRANGE">
                  <a:rPr lang="en-US"/>
                  <a:pPr>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D212D8C-DD29-42AD-8278-7D7DAA65F5C3}" type="CELLRANGE">
                  <a:rPr lang="en-IN"/>
                  <a:pPr>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13FCB69-3E78-4988-9FF7-86CF333CCC9F}" type="CELLRANGE">
                  <a:rPr lang="en-IN"/>
                  <a:pPr>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C9D1280-60A3-4207-983C-305F5488F6E2}" type="CELLRANGE">
                  <a:rPr lang="en-IN"/>
                  <a:pPr>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FB1EF1B-FC74-497D-8140-BA2CB397C1DB}" type="CELLRANGE">
                  <a:rPr lang="en-IN"/>
                  <a:pPr>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26D443A-7723-4761-9A39-D86038B05D20}" type="CELLRANGE">
                  <a:rPr lang="en-IN"/>
                  <a:pPr>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120E003-7CC1-4C6D-8A7F-1D8AC1F538D0}" type="CELLRANGE">
                  <a:rPr lang="en-IN"/>
                  <a:pPr>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51926BD-B223-40B1-9A06-83AA75A622AB}" type="CELLRANGE">
                  <a:rPr lang="en-IN"/>
                  <a:pPr>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324D08A-E761-4BBC-98A1-924C5D7CAEBA}" type="CELLRANGE">
                  <a:rPr lang="en-IN"/>
                  <a:pPr>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1190BCF-F561-4AF7-B1DA-E38286105413}" type="CELLRANGE">
                  <a:rPr lang="en-IN"/>
                  <a:pPr>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ABF30F9-CD32-4062-99FE-8160A500E97A}" type="CELLRANGE">
                  <a:rPr lang="en-IN"/>
                  <a:pPr>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D3CD2C3-6458-426A-BC5B-0CCBBBC8C9E7}" type="CELLRANGE">
                  <a:rPr lang="en-IN"/>
                  <a:pPr>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dLbl>
          <c:idx val="0"/>
          <c:tx>
            <c:rich>
              <a:bodyPr/>
              <a:lstStyle/>
              <a:p>
                <a:fld id="{37E7E102-AF8E-48D0-AE38-C0428BFCF20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9.273401494269283E-2"/>
          <c:y val="0.18705454264740973"/>
          <c:w val="0.82818191136149821"/>
          <c:h val="0.70956636770671044"/>
        </c:manualLayout>
      </c:layout>
      <c:barChart>
        <c:barDir val="col"/>
        <c:grouping val="stacked"/>
        <c:varyColors val="0"/>
        <c:ser>
          <c:idx val="0"/>
          <c:order val="0"/>
          <c:tx>
            <c:strRef>
              <c:f>'Pivot Tables'!$K$4:$K$15</c:f>
              <c:strCache>
                <c:ptCount val="1"/>
                <c:pt idx="0">
                  <c:v>Sum of Sales ('000)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Tables'!$K$4:$K$15</c:f>
              <c:numCache>
                <c:formatCode>#,##0;[Red]#,##0</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9C62-421B-B208-5F70FBED70F2}"/>
            </c:ext>
          </c:extLst>
        </c:ser>
        <c:ser>
          <c:idx val="1"/>
          <c:order val="1"/>
          <c:tx>
            <c:strRef>
              <c:f>'Pivot Tables'!$K$4:$K$15</c:f>
              <c:strCache>
                <c:ptCount val="1"/>
                <c:pt idx="0">
                  <c:v>Sum of Profit ('000)</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3-9C62-421B-B208-5F70FBED70F2}"/>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4-9C62-421B-B208-5F70FBED70F2}"/>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9C62-421B-B208-5F70FBED70F2}"/>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6-9C62-421B-B208-5F70FBED70F2}"/>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7-9C62-421B-B208-5F70FBED70F2}"/>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8-9C62-421B-B208-5F70FBED70F2}"/>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9-9C62-421B-B208-5F70FBED70F2}"/>
              </c:ext>
            </c:extLst>
          </c:dPt>
          <c:dPt>
            <c:idx val="7"/>
            <c:invertIfNegative val="0"/>
            <c:bubble3D val="0"/>
            <c:spPr>
              <a:solidFill>
                <a:schemeClr val="accent2"/>
              </a:solidFill>
              <a:ln>
                <a:noFill/>
              </a:ln>
              <a:effectLst/>
            </c:spPr>
            <c:extLst>
              <c:ext xmlns:c16="http://schemas.microsoft.com/office/drawing/2014/chart" uri="{C3380CC4-5D6E-409C-BE32-E72D297353CC}">
                <c16:uniqueId val="{0000000A-9C62-421B-B208-5F70FBED70F2}"/>
              </c:ext>
            </c:extLst>
          </c:dPt>
          <c:dPt>
            <c:idx val="8"/>
            <c:invertIfNegative val="0"/>
            <c:bubble3D val="0"/>
            <c:spPr>
              <a:solidFill>
                <a:schemeClr val="accent2"/>
              </a:solidFill>
              <a:ln>
                <a:noFill/>
              </a:ln>
              <a:effectLst/>
            </c:spPr>
            <c:extLst>
              <c:ext xmlns:c16="http://schemas.microsoft.com/office/drawing/2014/chart" uri="{C3380CC4-5D6E-409C-BE32-E72D297353CC}">
                <c16:uniqueId val="{0000000B-9C62-421B-B208-5F70FBED70F2}"/>
              </c:ext>
            </c:extLst>
          </c:dPt>
          <c:dPt>
            <c:idx val="9"/>
            <c:invertIfNegative val="0"/>
            <c:bubble3D val="0"/>
            <c:spPr>
              <a:solidFill>
                <a:schemeClr val="accent2"/>
              </a:solidFill>
              <a:ln>
                <a:noFill/>
              </a:ln>
              <a:effectLst/>
            </c:spPr>
            <c:extLst>
              <c:ext xmlns:c16="http://schemas.microsoft.com/office/drawing/2014/chart" uri="{C3380CC4-5D6E-409C-BE32-E72D297353CC}">
                <c16:uniqueId val="{0000000C-9C62-421B-B208-5F70FBED70F2}"/>
              </c:ext>
            </c:extLst>
          </c:dPt>
          <c:dPt>
            <c:idx val="10"/>
            <c:invertIfNegative val="0"/>
            <c:bubble3D val="0"/>
            <c:spPr>
              <a:solidFill>
                <a:schemeClr val="accent2"/>
              </a:solidFill>
              <a:ln>
                <a:noFill/>
              </a:ln>
              <a:effectLst/>
            </c:spPr>
            <c:extLst>
              <c:ext xmlns:c16="http://schemas.microsoft.com/office/drawing/2014/chart" uri="{C3380CC4-5D6E-409C-BE32-E72D297353CC}">
                <c16:uniqueId val="{0000000D-9C62-421B-B208-5F70FBED70F2}"/>
              </c:ext>
            </c:extLst>
          </c:dPt>
          <c:dPt>
            <c:idx val="11"/>
            <c:invertIfNegative val="0"/>
            <c:bubble3D val="0"/>
            <c:spPr>
              <a:solidFill>
                <a:schemeClr val="accent2"/>
              </a:solidFill>
              <a:ln>
                <a:noFill/>
              </a:ln>
              <a:effectLst/>
            </c:spPr>
            <c:extLst>
              <c:ext xmlns:c16="http://schemas.microsoft.com/office/drawing/2014/chart" uri="{C3380CC4-5D6E-409C-BE32-E72D297353CC}">
                <c16:uniqueId val="{0000000E-9C62-421B-B208-5F70FBED70F2}"/>
              </c:ext>
            </c:extLst>
          </c:dPt>
          <c:dLbls>
            <c:dLbl>
              <c:idx val="0"/>
              <c:tx>
                <c:rich>
                  <a:bodyPr/>
                  <a:lstStyle/>
                  <a:p>
                    <a:fld id="{6BE91D09-944C-42D9-84FC-14B6B90B6F86}"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9C62-421B-B208-5F70FBED70F2}"/>
                </c:ext>
              </c:extLst>
            </c:dLbl>
            <c:dLbl>
              <c:idx val="1"/>
              <c:tx>
                <c:rich>
                  <a:bodyPr/>
                  <a:lstStyle/>
                  <a:p>
                    <a:fld id="{DD212D8C-DD29-42AD-8278-7D7DAA65F5C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C62-421B-B208-5F70FBED70F2}"/>
                </c:ext>
              </c:extLst>
            </c:dLbl>
            <c:dLbl>
              <c:idx val="2"/>
              <c:tx>
                <c:rich>
                  <a:bodyPr/>
                  <a:lstStyle/>
                  <a:p>
                    <a:fld id="{513FCB69-3E78-4988-9FF7-86CF333CCC9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C62-421B-B208-5F70FBED70F2}"/>
                </c:ext>
              </c:extLst>
            </c:dLbl>
            <c:dLbl>
              <c:idx val="3"/>
              <c:tx>
                <c:rich>
                  <a:bodyPr/>
                  <a:lstStyle/>
                  <a:p>
                    <a:fld id="{4C9D1280-60A3-4207-983C-305F5488F6E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C62-421B-B208-5F70FBED70F2}"/>
                </c:ext>
              </c:extLst>
            </c:dLbl>
            <c:dLbl>
              <c:idx val="4"/>
              <c:tx>
                <c:rich>
                  <a:bodyPr/>
                  <a:lstStyle/>
                  <a:p>
                    <a:fld id="{9FB1EF1B-FC74-497D-8140-BA2CB397C1D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C62-421B-B208-5F70FBED70F2}"/>
                </c:ext>
              </c:extLst>
            </c:dLbl>
            <c:dLbl>
              <c:idx val="5"/>
              <c:tx>
                <c:rich>
                  <a:bodyPr/>
                  <a:lstStyle/>
                  <a:p>
                    <a:fld id="{F26D443A-7723-4761-9A39-D86038B05D2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C62-421B-B208-5F70FBED70F2}"/>
                </c:ext>
              </c:extLst>
            </c:dLbl>
            <c:dLbl>
              <c:idx val="6"/>
              <c:tx>
                <c:rich>
                  <a:bodyPr/>
                  <a:lstStyle/>
                  <a:p>
                    <a:fld id="{1120E003-7CC1-4C6D-8A7F-1D8AC1F538D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C62-421B-B208-5F70FBED70F2}"/>
                </c:ext>
              </c:extLst>
            </c:dLbl>
            <c:dLbl>
              <c:idx val="7"/>
              <c:tx>
                <c:rich>
                  <a:bodyPr/>
                  <a:lstStyle/>
                  <a:p>
                    <a:fld id="{451926BD-B223-40B1-9A06-83AA75A622A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C62-421B-B208-5F70FBED70F2}"/>
                </c:ext>
              </c:extLst>
            </c:dLbl>
            <c:dLbl>
              <c:idx val="8"/>
              <c:tx>
                <c:rich>
                  <a:bodyPr/>
                  <a:lstStyle/>
                  <a:p>
                    <a:fld id="{9324D08A-E761-4BBC-98A1-924C5D7CAEB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C62-421B-B208-5F70FBED70F2}"/>
                </c:ext>
              </c:extLst>
            </c:dLbl>
            <c:dLbl>
              <c:idx val="9"/>
              <c:tx>
                <c:rich>
                  <a:bodyPr/>
                  <a:lstStyle/>
                  <a:p>
                    <a:fld id="{21190BCF-F561-4AF7-B1DA-E3828610541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C62-421B-B208-5F70FBED70F2}"/>
                </c:ext>
              </c:extLst>
            </c:dLbl>
            <c:dLbl>
              <c:idx val="10"/>
              <c:tx>
                <c:rich>
                  <a:bodyPr/>
                  <a:lstStyle/>
                  <a:p>
                    <a:fld id="{6ABF30F9-CD32-4062-99FE-8160A500E97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9C62-421B-B208-5F70FBED70F2}"/>
                </c:ext>
              </c:extLst>
            </c:dLbl>
            <c:dLbl>
              <c:idx val="11"/>
              <c:tx>
                <c:rich>
                  <a:bodyPr/>
                  <a:lstStyle/>
                  <a:p>
                    <a:fld id="{3D3CD2C3-6458-426A-BC5B-0CCBBBC8C9E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9C62-421B-B208-5F70FBED70F2}"/>
                </c:ext>
              </c:extLst>
            </c:dLbl>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Tables'!$K$4:$K$15</c:f>
              <c:numCache>
                <c:formatCode>#,##0;[Red]#,##0</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Tables'!$K$4:$K$15</c15:f>
                <c15:dlblRangeCache>
                  <c:ptCount val="12"/>
                  <c:pt idx="0">
                    <c:v>17.04%</c:v>
                  </c:pt>
                  <c:pt idx="1">
                    <c:v>13.28%</c:v>
                  </c:pt>
                  <c:pt idx="2">
                    <c:v>14.18%</c:v>
                  </c:pt>
                  <c:pt idx="3">
                    <c:v>14.21%</c:v>
                  </c:pt>
                  <c:pt idx="4">
                    <c:v>13.85%</c:v>
                  </c:pt>
                  <c:pt idx="5">
                    <c:v>11.65%</c:v>
                  </c:pt>
                  <c:pt idx="6">
                    <c:v>14.72%</c:v>
                  </c:pt>
                  <c:pt idx="7">
                    <c:v>15.27%</c:v>
                  </c:pt>
                  <c:pt idx="8">
                    <c:v>14.35%</c:v>
                  </c:pt>
                  <c:pt idx="9">
                    <c:v>10.72%</c:v>
                  </c:pt>
                  <c:pt idx="10">
                    <c:v>16.32%</c:v>
                  </c:pt>
                  <c:pt idx="11">
                    <c:v>13.94%</c:v>
                  </c:pt>
                </c15:dlblRangeCache>
              </c15:datalabelsRange>
            </c:ext>
            <c:ext xmlns:c16="http://schemas.microsoft.com/office/drawing/2014/chart" uri="{C3380CC4-5D6E-409C-BE32-E72D297353CC}">
              <c16:uniqueId val="{00000001-9C62-421B-B208-5F70FBED70F2}"/>
            </c:ext>
          </c:extLst>
        </c:ser>
        <c:dLbls>
          <c:dLblPos val="ctr"/>
          <c:showLegendKey val="0"/>
          <c:showVal val="1"/>
          <c:showCatName val="0"/>
          <c:showSerName val="0"/>
          <c:showPercent val="0"/>
          <c:showBubbleSize val="0"/>
        </c:dLbls>
        <c:gapWidth val="80"/>
        <c:overlap val="100"/>
        <c:axId val="1322426752"/>
        <c:axId val="1322422912"/>
      </c:barChart>
      <c:catAx>
        <c:axId val="132242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422912"/>
        <c:crosses val="autoZero"/>
        <c:auto val="1"/>
        <c:lblAlgn val="ctr"/>
        <c:lblOffset val="100"/>
        <c:noMultiLvlLbl val="0"/>
      </c:catAx>
      <c:valAx>
        <c:axId val="1322422912"/>
        <c:scaling>
          <c:orientation val="minMax"/>
        </c:scaling>
        <c:delete val="0"/>
        <c:axPos val="l"/>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426752"/>
        <c:crosses val="autoZero"/>
        <c:crossBetween val="between"/>
      </c:valAx>
      <c:spPr>
        <a:noFill/>
        <a:ln>
          <a:noFill/>
        </a:ln>
        <a:effectLst/>
      </c:spPr>
    </c:plotArea>
    <c:legend>
      <c:legendPos val="r"/>
      <c:layout>
        <c:manualLayout>
          <c:xMode val="edge"/>
          <c:yMode val="edge"/>
          <c:x val="0.75827230971128623"/>
          <c:y val="5.6133712452610125E-2"/>
          <c:w val="0.19264182111685224"/>
          <c:h val="0.15226209536043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genertaed by customers</a:t>
            </a:r>
          </a:p>
          <a:p>
            <a:pPr>
              <a:defRPr/>
            </a:pPr>
            <a:endParaRPr lang="en-IN"/>
          </a:p>
        </c:rich>
      </c:tx>
      <c:layout>
        <c:manualLayout>
          <c:xMode val="edge"/>
          <c:yMode val="edge"/>
          <c:x val="9.0423447069116369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Tables'!$AC$5:$AC$9</c:f>
              <c:strCache>
                <c:ptCount val="5"/>
                <c:pt idx="0">
                  <c:v>CUST_ID_070</c:v>
                </c:pt>
                <c:pt idx="1">
                  <c:v>CUST_ID_071</c:v>
                </c:pt>
                <c:pt idx="2">
                  <c:v>CUST_ID_072</c:v>
                </c:pt>
                <c:pt idx="3">
                  <c:v>CUST_ID_073</c:v>
                </c:pt>
                <c:pt idx="4">
                  <c:v>CUST_ID_074</c:v>
                </c:pt>
              </c:strCache>
            </c:strRef>
          </c:cat>
          <c:val>
            <c:numRef>
              <c:f>'Pivot Tables'!$AD$5:$AD$9</c:f>
              <c:numCache>
                <c:formatCode>_ * #,##0_ ;_ * \-#,##0_ ;_ * "-"??_ ;_ @_ </c:formatCode>
                <c:ptCount val="5"/>
                <c:pt idx="0">
                  <c:v>2326353</c:v>
                </c:pt>
                <c:pt idx="1">
                  <c:v>53551.799999999996</c:v>
                </c:pt>
                <c:pt idx="2">
                  <c:v>1959650.4900000002</c:v>
                </c:pt>
                <c:pt idx="3">
                  <c:v>1273906.25</c:v>
                </c:pt>
                <c:pt idx="4">
                  <c:v>1392190.5</c:v>
                </c:pt>
              </c:numCache>
            </c:numRef>
          </c:val>
          <c:extLst>
            <c:ext xmlns:c16="http://schemas.microsoft.com/office/drawing/2014/chart" uri="{C3380CC4-5D6E-409C-BE32-E72D297353CC}">
              <c16:uniqueId val="{00000000-D18B-4491-AEDE-C23740993D5A}"/>
            </c:ext>
          </c:extLst>
        </c:ser>
        <c:dLbls>
          <c:dLblPos val="outEnd"/>
          <c:showLegendKey val="0"/>
          <c:showVal val="1"/>
          <c:showCatName val="0"/>
          <c:showSerName val="0"/>
          <c:showPercent val="0"/>
          <c:showBubbleSize val="0"/>
        </c:dLbls>
        <c:gapWidth val="182"/>
        <c:axId val="709425839"/>
        <c:axId val="709424399"/>
      </c:barChart>
      <c:catAx>
        <c:axId val="7094258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424399"/>
        <c:crosses val="autoZero"/>
        <c:auto val="1"/>
        <c:lblAlgn val="ctr"/>
        <c:lblOffset val="100"/>
        <c:noMultiLvlLbl val="0"/>
      </c:catAx>
      <c:valAx>
        <c:axId val="709424399"/>
        <c:scaling>
          <c:orientation val="minMax"/>
        </c:scaling>
        <c:delete val="0"/>
        <c:axPos val="b"/>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425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Sales generated</a:t>
            </a:r>
            <a:r>
              <a:rPr lang="en-US" sz="1800" b="1" baseline="0"/>
              <a:t> by Country</a:t>
            </a:r>
            <a:endParaRPr lang="en-US" sz="1800" b="1"/>
          </a:p>
        </c:rich>
      </c:tx>
      <c:layout>
        <c:manualLayout>
          <c:xMode val="edge"/>
          <c:yMode val="edge"/>
          <c:x val="8.1302900541191294E-3"/>
          <c:y val="0.11155829484234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6C3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Tables'!$AH$2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Lbls>
            <c:spPr>
              <a:solidFill>
                <a:srgbClr val="F6C3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Tables'!$AG$3:$AG$10</c:f>
              <c:strCache>
                <c:ptCount val="8"/>
                <c:pt idx="0">
                  <c:v>Canada</c:v>
                </c:pt>
                <c:pt idx="1">
                  <c:v>England</c:v>
                </c:pt>
                <c:pt idx="2">
                  <c:v>France</c:v>
                </c:pt>
                <c:pt idx="3">
                  <c:v>Germany</c:v>
                </c:pt>
                <c:pt idx="4">
                  <c:v>India</c:v>
                </c:pt>
                <c:pt idx="5">
                  <c:v>Italy</c:v>
                </c:pt>
                <c:pt idx="6">
                  <c:v>Japan</c:v>
                </c:pt>
                <c:pt idx="7">
                  <c:v>USA</c:v>
                </c:pt>
              </c:strCache>
            </c:strRef>
          </c:cat>
          <c:val>
            <c:numRef>
              <c:f>'Pivot Tables'!$AH$3:$AH$10</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00-FCA6-4EFF-8FAA-0B59D421975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930626889973136"/>
          <c:y val="0.13286588399204372"/>
          <c:w val="0.26988788029451272"/>
          <c:h val="0.866527304713492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Tables!PivotTable8</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Profit generated by Month</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51398260225949"/>
          <c:y val="0.17395960721290626"/>
          <c:w val="0.81323465917880966"/>
          <c:h val="0.60599425033454346"/>
        </c:manualLayout>
      </c:layout>
      <c:lineChart>
        <c:grouping val="stacked"/>
        <c:varyColors val="0"/>
        <c:ser>
          <c:idx val="0"/>
          <c:order val="0"/>
          <c:tx>
            <c:strRef>
              <c:f>'Pivot Tables'!$C$21</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Tables'!$B$22:$B$47</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Tables'!$C$22:$C$47</c:f>
              <c:numCache>
                <c:formatCode>_(* #,##0.00_);_(* \(#,##0.00\);_(* "-"??_);_(@_)</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E91B-4E5C-A2A3-8A9862852FA2}"/>
            </c:ext>
          </c:extLst>
        </c:ser>
        <c:dLbls>
          <c:dLblPos val="t"/>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706130063"/>
        <c:axId val="706129583"/>
      </c:lineChart>
      <c:catAx>
        <c:axId val="70613006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06129583"/>
        <c:crosses val="autoZero"/>
        <c:auto val="1"/>
        <c:lblAlgn val="ctr"/>
        <c:lblOffset val="100"/>
        <c:noMultiLvlLbl val="0"/>
      </c:catAx>
      <c:valAx>
        <c:axId val="706129583"/>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06130063"/>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Unit</a:t>
            </a:r>
            <a:r>
              <a:rPr lang="en-US" sz="1800" b="1" baseline="0"/>
              <a:t> sold split  %</a:t>
            </a:r>
          </a:p>
        </c:rich>
      </c:tx>
      <c:layout>
        <c:manualLayout>
          <c:xMode val="edge"/>
          <c:yMode val="edge"/>
          <c:x val="3.15159941710592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024125957330322E-2"/>
          <c:y val="0.19413219298225909"/>
          <c:w val="0.55023442306299541"/>
          <c:h val="0.77638896063497909"/>
        </c:manualLayout>
      </c:layout>
      <c:pieChart>
        <c:varyColors val="1"/>
        <c:ser>
          <c:idx val="0"/>
          <c:order val="0"/>
          <c:tx>
            <c:strRef>
              <c:f>'Pivot Tables'!$K$23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Tables'!$J$24:$J$29</c:f>
              <c:strCache>
                <c:ptCount val="6"/>
                <c:pt idx="0">
                  <c:v>Amarilla</c:v>
                </c:pt>
                <c:pt idx="1">
                  <c:v>Carretera</c:v>
                </c:pt>
                <c:pt idx="2">
                  <c:v>Montana</c:v>
                </c:pt>
                <c:pt idx="3">
                  <c:v>Paseo</c:v>
                </c:pt>
                <c:pt idx="4">
                  <c:v>Velo</c:v>
                </c:pt>
                <c:pt idx="5">
                  <c:v>VTT</c:v>
                </c:pt>
              </c:strCache>
            </c:strRef>
          </c:cat>
          <c:val>
            <c:numRef>
              <c:f>'Pivot Tables'!$K$24:$K$29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0-C977-4246-9138-E674FD88B96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828227704341228"/>
          <c:y val="0.1328970921496801"/>
          <c:w val="0.25623383889552553"/>
          <c:h val="0.836997998845574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chemeClr val="accent2">
                    <a:lumMod val="50000"/>
                  </a:schemeClr>
                </a:solidFill>
              </a:rPr>
              <a:t>Sales</a:t>
            </a:r>
            <a:r>
              <a:rPr lang="en-IN" sz="1800" b="1" baseline="0">
                <a:solidFill>
                  <a:schemeClr val="accent2">
                    <a:lumMod val="50000"/>
                  </a:schemeClr>
                </a:solidFill>
              </a:rPr>
              <a:t>('000') &amp; Profit (%) by Month</a:t>
            </a:r>
            <a:endParaRPr lang="en-IN" sz="1800" b="1">
              <a:solidFill>
                <a:schemeClr val="accent2">
                  <a:lumMod val="50000"/>
                </a:schemeClr>
              </a:solidFill>
            </a:endParaRPr>
          </a:p>
        </c:rich>
      </c:tx>
      <c:layout>
        <c:manualLayout>
          <c:xMode val="edge"/>
          <c:yMode val="edge"/>
          <c:x val="7.1683317945599984E-2"/>
          <c:y val="2.22816399286987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DCD4616-E511-4ABD-8493-5C5AAEAC211F}"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F751236-366D-4CE9-A284-EE4169BA65C1}"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68CC737-E687-4C55-8B3E-D11E36250118}"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464BD15-82C1-48C0-A3C4-4E804D13B446}"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D441AA9-4C02-4019-81C2-BAD0C92F3F7E}"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BC914EE-9AF9-491E-BE69-C98E95D094CB}"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1C92049-46E8-49DE-8B70-0C05C792043B}"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C4AC2C3-E7E8-4560-9050-D475B1882AB8}"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BE52BC4-509A-4855-A07F-92D0D691DAD5}"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CCD2D2A-F61F-497D-A396-62019C29E984}"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9E93B3F-73A6-4E94-BDD9-69ED21C4AA32}"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BF503A7-33DB-4087-88CB-9B0297C89D29}"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DCD4616-E511-4ABD-8493-5C5AAEAC211F}"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F751236-366D-4CE9-A284-EE4169BA65C1}"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68CC737-E687-4C55-8B3E-D11E36250118}"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464BD15-82C1-48C0-A3C4-4E804D13B446}"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D441AA9-4C02-4019-81C2-BAD0C92F3F7E}"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1"/>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BC914EE-9AF9-491E-BE69-C98E95D094CB}"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1C92049-46E8-49DE-8B70-0C05C792043B}"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C4AC2C3-E7E8-4560-9050-D475B1882AB8}"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BE52BC4-509A-4855-A07F-92D0D691DAD5}"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CCD2D2A-F61F-497D-A396-62019C29E984}"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9E93B3F-73A6-4E94-BDD9-69ED21C4AA32}"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BF503A7-33DB-4087-88CB-9B0297C89D29}"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00;[Red]#,##0.00" sourceLinked="0"/>
          <c:spPr>
            <a:solidFill>
              <a:srgbClr val="FFCE3C"/>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0"/>
        <c:spPr>
          <a:solidFill>
            <a:srgbClr val="FF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fld id="{D27ABFE1-F041-4124-A0C4-0BC7EA516AE8}" type="CELLRANGE">
                  <a:rPr lang="en-US">
                    <a:ln w="0">
                      <a:solidFill>
                        <a:schemeClr val="tx1">
                          <a:alpha val="37000"/>
                        </a:schemeClr>
                      </a:solidFill>
                    </a:ln>
                    <a:solidFill>
                      <a:schemeClr val="tx1">
                        <a:lumMod val="75000"/>
                        <a:lumOff val="25000"/>
                        <a:alpha val="99000"/>
                      </a:schemeClr>
                    </a:solidFill>
                  </a:rPr>
                  <a:pPr>
                    <a:defRPr>
                      <a:ln w="9525">
                        <a:solidFill>
                          <a:schemeClr val="tx1">
                            <a:alpha val="37000"/>
                          </a:schemeClr>
                        </a:solidFill>
                      </a:ln>
                      <a:solidFill>
                        <a:srgbClr val="29B95C"/>
                      </a:solidFill>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1"/>
        <c:spPr>
          <a:solidFill>
            <a:srgbClr val="FF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fld id="{291CA0BE-0199-4D29-B97A-4BF20889A22C}" type="CELLRANGE">
                  <a:rPr lang="en-IN"/>
                  <a:pPr>
                    <a:defRPr>
                      <a:ln w="9525">
                        <a:solidFill>
                          <a:schemeClr val="tx1">
                            <a:alpha val="37000"/>
                          </a:schemeClr>
                        </a:solidFill>
                      </a:ln>
                      <a:solidFill>
                        <a:srgbClr val="29B95C"/>
                      </a:solidFill>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2"/>
        <c:spPr>
          <a:solidFill>
            <a:srgbClr val="FF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fld id="{A0108BF5-DF6B-4626-8732-13CC1122A661}" type="CELLRANGE">
                  <a:rPr lang="en-IN"/>
                  <a:pPr>
                    <a:defRPr>
                      <a:ln w="9525">
                        <a:solidFill>
                          <a:schemeClr val="tx1">
                            <a:alpha val="37000"/>
                          </a:schemeClr>
                        </a:solidFill>
                      </a:ln>
                      <a:solidFill>
                        <a:srgbClr val="29B95C"/>
                      </a:solidFill>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3"/>
        <c:spPr>
          <a:solidFill>
            <a:srgbClr val="FF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fld id="{75CD48C1-798E-45CA-9083-67BBC913F37D}" type="CELLRANGE">
                  <a:rPr lang="en-IN"/>
                  <a:pPr>
                    <a:defRPr>
                      <a:ln w="9525">
                        <a:solidFill>
                          <a:schemeClr val="tx1">
                            <a:alpha val="37000"/>
                          </a:schemeClr>
                        </a:solidFill>
                      </a:ln>
                      <a:solidFill>
                        <a:srgbClr val="29B95C"/>
                      </a:solidFill>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4"/>
        <c:spPr>
          <a:solidFill>
            <a:srgbClr val="FF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fld id="{45127614-90F1-4AE7-9C51-1A8A8DAC6BAE}" type="CELLRANGE">
                  <a:rPr lang="en-IN"/>
                  <a:pPr>
                    <a:defRPr>
                      <a:ln w="9525">
                        <a:solidFill>
                          <a:schemeClr val="tx1">
                            <a:alpha val="37000"/>
                          </a:schemeClr>
                        </a:solidFill>
                      </a:ln>
                      <a:solidFill>
                        <a:srgbClr val="29B95C"/>
                      </a:solidFill>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5"/>
        <c:spPr>
          <a:solidFill>
            <a:srgbClr val="FF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fld id="{DDB34172-6AF8-49EB-8434-E4A92BDB60D3}" type="CELLRANGE">
                  <a:rPr lang="en-IN"/>
                  <a:pPr>
                    <a:defRPr>
                      <a:ln w="9525">
                        <a:solidFill>
                          <a:schemeClr val="tx1">
                            <a:alpha val="37000"/>
                          </a:schemeClr>
                        </a:solidFill>
                      </a:ln>
                      <a:solidFill>
                        <a:srgbClr val="29B95C"/>
                      </a:solidFill>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6"/>
        <c:spPr>
          <a:solidFill>
            <a:srgbClr val="FF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fld id="{040C0C2E-1471-4083-A11F-37A0C40C6413}" type="CELLRANGE">
                  <a:rPr lang="en-IN"/>
                  <a:pPr>
                    <a:defRPr>
                      <a:ln w="9525">
                        <a:solidFill>
                          <a:schemeClr val="tx1">
                            <a:alpha val="37000"/>
                          </a:schemeClr>
                        </a:solidFill>
                      </a:ln>
                      <a:solidFill>
                        <a:srgbClr val="29B95C"/>
                      </a:solidFill>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7"/>
        <c:spPr>
          <a:solidFill>
            <a:srgbClr val="FF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fld id="{2EF56EEF-1A1D-4B34-9B2A-65EE1FF162C6}" type="CELLRANGE">
                  <a:rPr lang="en-IN"/>
                  <a:pPr>
                    <a:defRPr>
                      <a:ln w="9525">
                        <a:solidFill>
                          <a:schemeClr val="tx1">
                            <a:alpha val="37000"/>
                          </a:schemeClr>
                        </a:solidFill>
                      </a:ln>
                      <a:solidFill>
                        <a:srgbClr val="29B95C"/>
                      </a:solidFill>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8"/>
        <c:spPr>
          <a:solidFill>
            <a:srgbClr val="FF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fld id="{AA26D320-5C50-4154-B68F-78FBBCBF4840}" type="CELLRANGE">
                  <a:rPr lang="en-IN"/>
                  <a:pPr>
                    <a:defRPr>
                      <a:ln w="9525">
                        <a:solidFill>
                          <a:schemeClr val="tx1">
                            <a:alpha val="37000"/>
                          </a:schemeClr>
                        </a:solidFill>
                      </a:ln>
                      <a:solidFill>
                        <a:srgbClr val="29B95C"/>
                      </a:solidFill>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9"/>
        <c:spPr>
          <a:solidFill>
            <a:srgbClr val="FF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fld id="{1E99FCDE-1065-493C-A24B-CE26767158CA}" type="CELLRANGE">
                  <a:rPr lang="en-IN"/>
                  <a:pPr>
                    <a:defRPr>
                      <a:ln w="9525">
                        <a:solidFill>
                          <a:schemeClr val="tx1">
                            <a:alpha val="37000"/>
                          </a:schemeClr>
                        </a:solidFill>
                      </a:ln>
                      <a:solidFill>
                        <a:srgbClr val="29B95C"/>
                      </a:solidFill>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0"/>
        <c:spPr>
          <a:solidFill>
            <a:srgbClr val="FF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fld id="{156BD1C6-C6AD-41FA-B52C-3EBF2F78C346}" type="CELLRANGE">
                  <a:rPr lang="en-IN"/>
                  <a:pPr>
                    <a:defRPr>
                      <a:ln w="9525">
                        <a:solidFill>
                          <a:schemeClr val="tx1">
                            <a:alpha val="37000"/>
                          </a:schemeClr>
                        </a:solidFill>
                      </a:ln>
                      <a:solidFill>
                        <a:srgbClr val="29B95C"/>
                      </a:solidFill>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1"/>
        <c:spPr>
          <a:solidFill>
            <a:srgbClr val="FF0000"/>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fld id="{E59BB56E-55BE-459D-BB81-3D22C602DF0E}" type="CELLRANGE">
                  <a:rPr lang="en-IN"/>
                  <a:pPr>
                    <a:defRPr>
                      <a:ln w="9525">
                        <a:solidFill>
                          <a:schemeClr val="tx1">
                            <a:alpha val="37000"/>
                          </a:schemeClr>
                        </a:solidFill>
                      </a:ln>
                      <a:solidFill>
                        <a:srgbClr val="29B95C"/>
                      </a:solidFill>
                    </a:defRPr>
                  </a:pPr>
                  <a:t>[CELLRANGE]</a:t>
                </a:fld>
                <a:endParaRPr lang="en-IN"/>
              </a:p>
            </c:rich>
          </c:tx>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2"/>
        <c:dLbl>
          <c:idx val="0"/>
          <c:tx>
            <c:rich>
              <a:bodyPr/>
              <a:lstStyle/>
              <a:p>
                <a:fld id="{4BF09905-A4B0-4FDC-9878-3B40F1203AB6}"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7.2956400256525722E-2"/>
          <c:y val="0.29939175440148635"/>
          <c:w val="0.90619018017484654"/>
          <c:h val="0.53021248046241409"/>
        </c:manualLayout>
      </c:layout>
      <c:barChart>
        <c:barDir val="col"/>
        <c:grouping val="stacked"/>
        <c:varyColors val="0"/>
        <c:ser>
          <c:idx val="0"/>
          <c:order val="0"/>
          <c:tx>
            <c:strRef>
              <c:f>'Pivot Tables'!$K$4:$K$15</c:f>
              <c:strCache>
                <c:ptCount val="1"/>
                <c:pt idx="0">
                  <c:v>Sum of Sales ('000)</c:v>
                </c:pt>
              </c:strCache>
            </c:strRef>
          </c:tx>
          <c:spPr>
            <a:solidFill>
              <a:srgbClr val="92D050"/>
            </a:solidFill>
            <a:ln>
              <a:noFill/>
            </a:ln>
            <a:effectLst/>
          </c:spPr>
          <c:invertIfNegative val="0"/>
          <c:dLbls>
            <c:delete val="1"/>
          </c:dLbls>
          <c:cat>
            <c:strRef>
              <c:f>'Pivot Tables'!$K$4:$K$15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Tables'!$K$4:$K$15</c:f>
              <c:numCache>
                <c:formatCode>#,##0;[Red]#,##0</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C863-4606-8610-725C7449B9CD}"/>
            </c:ext>
          </c:extLst>
        </c:ser>
        <c:ser>
          <c:idx val="1"/>
          <c:order val="1"/>
          <c:tx>
            <c:strRef>
              <c:f>'Pivot Tables'!$K$4:$K$15</c:f>
              <c:strCache>
                <c:ptCount val="1"/>
                <c:pt idx="0">
                  <c:v>Sum of Profit ('000)</c:v>
                </c:pt>
              </c:strCache>
            </c:strRef>
          </c:tx>
          <c:spPr>
            <a:solidFill>
              <a:srgbClr val="FF0000"/>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C863-4606-8610-725C7449B9CD}"/>
              </c:ext>
            </c:extLst>
          </c:dPt>
          <c:dLbls>
            <c:dLbl>
              <c:idx val="0"/>
              <c:tx>
                <c:rich>
                  <a:bodyPr/>
                  <a:lstStyle/>
                  <a:p>
                    <a:fld id="{D27ABFE1-F041-4124-A0C4-0BC7EA516AE8}" type="CELLRANGE">
                      <a:rPr lang="en-US">
                        <a:ln w="0">
                          <a:solidFill>
                            <a:schemeClr val="tx1">
                              <a:alpha val="37000"/>
                            </a:schemeClr>
                          </a:solidFill>
                        </a:ln>
                        <a:solidFill>
                          <a:schemeClr val="tx1">
                            <a:lumMod val="75000"/>
                            <a:lumOff val="25000"/>
                            <a:alpha val="99000"/>
                          </a:schemeClr>
                        </a:solidFill>
                      </a:rPr>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C863-4606-8610-725C7449B9CD}"/>
                </c:ext>
              </c:extLst>
            </c:dLbl>
            <c:dLbl>
              <c:idx val="1"/>
              <c:tx>
                <c:rich>
                  <a:bodyPr/>
                  <a:lstStyle/>
                  <a:p>
                    <a:fld id="{291CA0BE-0199-4D29-B97A-4BF20889A22C}"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863-4606-8610-725C7449B9CD}"/>
                </c:ext>
              </c:extLst>
            </c:dLbl>
            <c:dLbl>
              <c:idx val="2"/>
              <c:tx>
                <c:rich>
                  <a:bodyPr/>
                  <a:lstStyle/>
                  <a:p>
                    <a:fld id="{A0108BF5-DF6B-4626-8732-13CC1122A661}"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863-4606-8610-725C7449B9CD}"/>
                </c:ext>
              </c:extLst>
            </c:dLbl>
            <c:dLbl>
              <c:idx val="3"/>
              <c:tx>
                <c:rich>
                  <a:bodyPr/>
                  <a:lstStyle/>
                  <a:p>
                    <a:fld id="{75CD48C1-798E-45CA-9083-67BBC913F37D}"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863-4606-8610-725C7449B9CD}"/>
                </c:ext>
              </c:extLst>
            </c:dLbl>
            <c:dLbl>
              <c:idx val="4"/>
              <c:tx>
                <c:rich>
                  <a:bodyPr/>
                  <a:lstStyle/>
                  <a:p>
                    <a:fld id="{45127614-90F1-4AE7-9C51-1A8A8DAC6BAE}"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863-4606-8610-725C7449B9CD}"/>
                </c:ext>
              </c:extLst>
            </c:dLbl>
            <c:dLbl>
              <c:idx val="5"/>
              <c:tx>
                <c:rich>
                  <a:bodyPr/>
                  <a:lstStyle/>
                  <a:p>
                    <a:fld id="{DDB34172-6AF8-49EB-8434-E4A92BDB60D3}"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863-4606-8610-725C7449B9CD}"/>
                </c:ext>
              </c:extLst>
            </c:dLbl>
            <c:dLbl>
              <c:idx val="6"/>
              <c:tx>
                <c:rich>
                  <a:bodyPr/>
                  <a:lstStyle/>
                  <a:p>
                    <a:fld id="{040C0C2E-1471-4083-A11F-37A0C40C6413}"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863-4606-8610-725C7449B9CD}"/>
                </c:ext>
              </c:extLst>
            </c:dLbl>
            <c:dLbl>
              <c:idx val="7"/>
              <c:tx>
                <c:rich>
                  <a:bodyPr/>
                  <a:lstStyle/>
                  <a:p>
                    <a:fld id="{2EF56EEF-1A1D-4B34-9B2A-65EE1FF162C6}"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863-4606-8610-725C7449B9CD}"/>
                </c:ext>
              </c:extLst>
            </c:dLbl>
            <c:dLbl>
              <c:idx val="8"/>
              <c:tx>
                <c:rich>
                  <a:bodyPr/>
                  <a:lstStyle/>
                  <a:p>
                    <a:fld id="{AA26D320-5C50-4154-B68F-78FBBCBF4840}"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863-4606-8610-725C7449B9CD}"/>
                </c:ext>
              </c:extLst>
            </c:dLbl>
            <c:dLbl>
              <c:idx val="9"/>
              <c:tx>
                <c:rich>
                  <a:bodyPr/>
                  <a:lstStyle/>
                  <a:p>
                    <a:fld id="{1E99FCDE-1065-493C-A24B-CE26767158CA}"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863-4606-8610-725C7449B9CD}"/>
                </c:ext>
              </c:extLst>
            </c:dLbl>
            <c:dLbl>
              <c:idx val="10"/>
              <c:tx>
                <c:rich>
                  <a:bodyPr/>
                  <a:lstStyle/>
                  <a:p>
                    <a:fld id="{156BD1C6-C6AD-41FA-B52C-3EBF2F78C346}"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863-4606-8610-725C7449B9CD}"/>
                </c:ext>
              </c:extLst>
            </c:dLbl>
            <c:dLbl>
              <c:idx val="11"/>
              <c:tx>
                <c:rich>
                  <a:bodyPr/>
                  <a:lstStyle/>
                  <a:p>
                    <a:fld id="{E59BB56E-55BE-459D-BB81-3D22C602DF0E}"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863-4606-8610-725C7449B9CD}"/>
                </c:ext>
              </c:extLst>
            </c:dLbl>
            <c:numFmt formatCode="#,##0.00;[Red]#,##0.0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w="9525">
                      <a:solidFill>
                        <a:schemeClr val="tx1">
                          <a:alpha val="37000"/>
                        </a:schemeClr>
                      </a:solidFill>
                    </a:ln>
                    <a:solidFill>
                      <a:srgbClr val="29B95C"/>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Tables'!$K$4:$K$15</c:f>
              <c:numCache>
                <c:formatCode>#,##0;[Red]#,##0</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Tables'!$K$4:$K$15</c15:f>
                <c15:dlblRangeCache>
                  <c:ptCount val="12"/>
                  <c:pt idx="0">
                    <c:v>17.04%</c:v>
                  </c:pt>
                  <c:pt idx="1">
                    <c:v>13.28%</c:v>
                  </c:pt>
                  <c:pt idx="2">
                    <c:v>14.18%</c:v>
                  </c:pt>
                  <c:pt idx="3">
                    <c:v>14.21%</c:v>
                  </c:pt>
                  <c:pt idx="4">
                    <c:v>13.85%</c:v>
                  </c:pt>
                  <c:pt idx="5">
                    <c:v>11.65%</c:v>
                  </c:pt>
                  <c:pt idx="6">
                    <c:v>14.72%</c:v>
                  </c:pt>
                  <c:pt idx="7">
                    <c:v>15.27%</c:v>
                  </c:pt>
                  <c:pt idx="8">
                    <c:v>14.35%</c:v>
                  </c:pt>
                  <c:pt idx="9">
                    <c:v>10.72%</c:v>
                  </c:pt>
                  <c:pt idx="10">
                    <c:v>16.32%</c:v>
                  </c:pt>
                  <c:pt idx="11">
                    <c:v>13.94%</c:v>
                  </c:pt>
                </c15:dlblRangeCache>
              </c15:datalabelsRange>
            </c:ext>
            <c:ext xmlns:c16="http://schemas.microsoft.com/office/drawing/2014/chart" uri="{C3380CC4-5D6E-409C-BE32-E72D297353CC}">
              <c16:uniqueId val="{0000000D-C863-4606-8610-725C7449B9CD}"/>
            </c:ext>
          </c:extLst>
        </c:ser>
        <c:dLbls>
          <c:dLblPos val="ctr"/>
          <c:showLegendKey val="0"/>
          <c:showVal val="1"/>
          <c:showCatName val="0"/>
          <c:showSerName val="0"/>
          <c:showPercent val="0"/>
          <c:showBubbleSize val="0"/>
        </c:dLbls>
        <c:gapWidth val="80"/>
        <c:overlap val="100"/>
        <c:axId val="1322426752"/>
        <c:axId val="1322422912"/>
      </c:barChart>
      <c:catAx>
        <c:axId val="132242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422912"/>
        <c:crosses val="autoZero"/>
        <c:auto val="1"/>
        <c:lblAlgn val="ctr"/>
        <c:lblOffset val="100"/>
        <c:noMultiLvlLbl val="0"/>
      </c:catAx>
      <c:valAx>
        <c:axId val="1322422912"/>
        <c:scaling>
          <c:orientation val="minMax"/>
        </c:scaling>
        <c:delete val="0"/>
        <c:axPos val="l"/>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426752"/>
        <c:crosses val="autoZero"/>
        <c:crossBetween val="between"/>
      </c:valAx>
      <c:spPr>
        <a:solidFill>
          <a:schemeClr val="bg1"/>
        </a:solidFill>
        <a:ln>
          <a:noFill/>
        </a:ln>
        <a:effectLst/>
      </c:spPr>
    </c:plotArea>
    <c:legend>
      <c:legendPos val="r"/>
      <c:layout>
        <c:manualLayout>
          <c:xMode val="edge"/>
          <c:yMode val="edge"/>
          <c:x val="0.73971543030805376"/>
          <c:y val="5.6134064702586348E-2"/>
          <c:w val="0.21339372052177688"/>
          <c:h val="0.21399997050930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rgbClr val="262600"/>
                </a:solidFill>
                <a:latin typeface="+mn-lt"/>
                <a:ea typeface="+mn-ea"/>
                <a:cs typeface="+mn-cs"/>
              </a:defRPr>
            </a:pPr>
            <a:r>
              <a:rPr lang="en-IN" sz="1400" b="1">
                <a:solidFill>
                  <a:schemeClr val="accent2">
                    <a:lumMod val="75000"/>
                  </a:schemeClr>
                </a:solidFill>
              </a:rPr>
              <a:t>Sales genertaed by customers</a:t>
            </a:r>
          </a:p>
          <a:p>
            <a:pPr>
              <a:defRPr sz="2000">
                <a:solidFill>
                  <a:srgbClr val="262600"/>
                </a:solidFill>
              </a:defRPr>
            </a:pPr>
            <a:endParaRPr lang="en-IN" sz="2000">
              <a:solidFill>
                <a:srgbClr val="262600"/>
              </a:solidFill>
            </a:endParaRPr>
          </a:p>
        </c:rich>
      </c:tx>
      <c:layout>
        <c:manualLayout>
          <c:xMode val="edge"/>
          <c:yMode val="edge"/>
          <c:x val="0.54441063259186007"/>
          <c:y val="6.7719438477950016E-3"/>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rgbClr val="262600"/>
              </a:solidFill>
              <a:latin typeface="+mn-lt"/>
              <a:ea typeface="+mn-ea"/>
              <a:cs typeface="+mn-cs"/>
            </a:defRPr>
          </a:pPr>
          <a:endParaRPr lang="en-US"/>
        </a:p>
      </c:txPr>
    </c:title>
    <c:autoTitleDeleted val="0"/>
    <c:plotArea>
      <c:layout>
        <c:manualLayout>
          <c:layoutTarget val="inner"/>
          <c:xMode val="edge"/>
          <c:yMode val="edge"/>
          <c:x val="0.15712683759527596"/>
          <c:y val="0.1488592140994793"/>
          <c:w val="0.69448341705729166"/>
          <c:h val="0.70213199435731988"/>
        </c:manualLayout>
      </c:layout>
      <c:barChart>
        <c:barDir val="bar"/>
        <c:grouping val="clustered"/>
        <c:varyColors val="0"/>
        <c:ser>
          <c:idx val="0"/>
          <c:order val="0"/>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Tables'!$AC$5:$AC$9</c:f>
              <c:strCache>
                <c:ptCount val="5"/>
                <c:pt idx="0">
                  <c:v>CUST_ID_070</c:v>
                </c:pt>
                <c:pt idx="1">
                  <c:v>CUST_ID_071</c:v>
                </c:pt>
                <c:pt idx="2">
                  <c:v>CUST_ID_072</c:v>
                </c:pt>
                <c:pt idx="3">
                  <c:v>CUST_ID_073</c:v>
                </c:pt>
                <c:pt idx="4">
                  <c:v>CUST_ID_074</c:v>
                </c:pt>
              </c:strCache>
            </c:strRef>
          </c:cat>
          <c:val>
            <c:numRef>
              <c:f>'Pivot Tables'!$AD$5:$AD$9</c:f>
              <c:numCache>
                <c:formatCode>_ * #,##0_ ;_ * \-#,##0_ ;_ * "-"??_ ;_ @_ </c:formatCode>
                <c:ptCount val="5"/>
                <c:pt idx="0">
                  <c:v>2326353</c:v>
                </c:pt>
                <c:pt idx="1">
                  <c:v>53551.799999999996</c:v>
                </c:pt>
                <c:pt idx="2">
                  <c:v>1959650.4900000002</c:v>
                </c:pt>
                <c:pt idx="3">
                  <c:v>1273906.25</c:v>
                </c:pt>
                <c:pt idx="4">
                  <c:v>1392190.5</c:v>
                </c:pt>
              </c:numCache>
            </c:numRef>
          </c:val>
          <c:extLst>
            <c:ext xmlns:c16="http://schemas.microsoft.com/office/drawing/2014/chart" uri="{C3380CC4-5D6E-409C-BE32-E72D297353CC}">
              <c16:uniqueId val="{00000000-74A5-466D-9ACF-9C4B9F0C15EB}"/>
            </c:ext>
          </c:extLst>
        </c:ser>
        <c:dLbls>
          <c:dLblPos val="outEnd"/>
          <c:showLegendKey val="0"/>
          <c:showVal val="1"/>
          <c:showCatName val="0"/>
          <c:showSerName val="0"/>
          <c:showPercent val="0"/>
          <c:showBubbleSize val="0"/>
        </c:dLbls>
        <c:gapWidth val="30"/>
        <c:overlap val="-8"/>
        <c:axId val="709425839"/>
        <c:axId val="709424399"/>
      </c:barChart>
      <c:catAx>
        <c:axId val="7094258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4">
                    <a:lumMod val="50000"/>
                  </a:schemeClr>
                </a:solidFill>
                <a:latin typeface="+mn-lt"/>
                <a:ea typeface="+mn-ea"/>
                <a:cs typeface="+mn-cs"/>
              </a:defRPr>
            </a:pPr>
            <a:endParaRPr lang="en-US"/>
          </a:p>
        </c:txPr>
        <c:crossAx val="709424399"/>
        <c:crosses val="autoZero"/>
        <c:auto val="1"/>
        <c:lblAlgn val="ctr"/>
        <c:lblOffset val="100"/>
        <c:noMultiLvlLbl val="0"/>
      </c:catAx>
      <c:valAx>
        <c:axId val="709424399"/>
        <c:scaling>
          <c:orientation val="minMax"/>
        </c:scaling>
        <c:delete val="0"/>
        <c:axPos val="b"/>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425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rgbClr val="00B050"/>
                </a:solidFill>
              </a:rPr>
              <a:t>Sales generated</a:t>
            </a:r>
            <a:r>
              <a:rPr lang="en-US" sz="1400" b="1" baseline="0">
                <a:solidFill>
                  <a:srgbClr val="00B050"/>
                </a:solidFill>
              </a:rPr>
              <a:t> by Country</a:t>
            </a:r>
            <a:endParaRPr lang="en-US" sz="1400" b="1">
              <a:solidFill>
                <a:srgbClr val="00B050"/>
              </a:solidFill>
            </a:endParaRPr>
          </a:p>
        </c:rich>
      </c:tx>
      <c:layout>
        <c:manualLayout>
          <c:xMode val="edge"/>
          <c:yMode val="edge"/>
          <c:x val="4.4340547523153999E-3"/>
          <c:y val="2.02488204135656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F6C3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solidFill>
              <a:srgbClr val="F6C3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solidFill>
              <a:srgbClr val="F6C3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manualLayout>
          <c:layoutTarget val="inner"/>
          <c:xMode val="edge"/>
          <c:yMode val="edge"/>
          <c:x val="5.7147715302373031E-2"/>
          <c:y val="0.19845197704283857"/>
          <c:w val="0.41808165748468229"/>
          <c:h val="0.7526480007610109"/>
        </c:manualLayout>
      </c:layout>
      <c:doughnutChart>
        <c:varyColors val="1"/>
        <c:ser>
          <c:idx val="0"/>
          <c:order val="0"/>
          <c:tx>
            <c:strRef>
              <c:f>'Pivot Tables'!$AH$2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3D-4A24-A419-51C313F44D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3D-4A24-A419-51C313F44D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B3D-4A24-A419-51C313F44D5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B3D-4A24-A419-51C313F44D5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B3D-4A24-A419-51C313F44D5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B3D-4A24-A419-51C313F44D5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B3D-4A24-A419-51C313F44D5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B3D-4A24-A419-51C313F44D5A}"/>
              </c:ext>
            </c:extLst>
          </c:dPt>
          <c:dLbls>
            <c:spPr>
              <a:solidFill>
                <a:srgbClr val="F6C3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Tables'!$AG$3:$AG$10</c:f>
              <c:strCache>
                <c:ptCount val="8"/>
                <c:pt idx="0">
                  <c:v>Canada</c:v>
                </c:pt>
                <c:pt idx="1">
                  <c:v>England</c:v>
                </c:pt>
                <c:pt idx="2">
                  <c:v>France</c:v>
                </c:pt>
                <c:pt idx="3">
                  <c:v>Germany</c:v>
                </c:pt>
                <c:pt idx="4">
                  <c:v>India</c:v>
                </c:pt>
                <c:pt idx="5">
                  <c:v>Italy</c:v>
                </c:pt>
                <c:pt idx="6">
                  <c:v>Japan</c:v>
                </c:pt>
                <c:pt idx="7">
                  <c:v>USA</c:v>
                </c:pt>
              </c:strCache>
            </c:strRef>
          </c:cat>
          <c:val>
            <c:numRef>
              <c:f>'Pivot Tables'!$AH$3:$AH$10</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8B3D-4A24-A419-51C313F44D5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9306264032381459"/>
          <c:y val="2.8119670700016242E-2"/>
          <c:w val="0.30693722828152858"/>
          <c:h val="0.97127378598152125"/>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Tables!PivotTable8</c:name>
    <c:fmtId val="4"/>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solidFill>
                  <a:schemeClr val="tx1"/>
                </a:solidFill>
              </a:rPr>
              <a:t>Profit generated by Month</a:t>
            </a:r>
          </a:p>
        </c:rich>
      </c:tx>
      <c:layout>
        <c:manualLayout>
          <c:xMode val="edge"/>
          <c:yMode val="edge"/>
          <c:x val="0.17938957434482997"/>
          <c:y val="0.26491918381095786"/>
        </c:manualLayout>
      </c:layout>
      <c:overlay val="0"/>
      <c:spPr>
        <a:solidFill>
          <a:sysClr val="window" lastClr="FFFFFF"/>
        </a:solid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75832850584054"/>
          <c:y val="0.32305538580159876"/>
          <c:w val="0.81323465917880966"/>
          <c:h val="0.31646055571289217"/>
        </c:manualLayout>
      </c:layout>
      <c:lineChart>
        <c:grouping val="stacked"/>
        <c:varyColors val="0"/>
        <c:ser>
          <c:idx val="0"/>
          <c:order val="0"/>
          <c:tx>
            <c:strRef>
              <c:f>'Pivot Tables'!$C$21</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Tables'!$B$22:$B$47</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Tables'!$C$22:$C$47</c:f>
              <c:numCache>
                <c:formatCode>_(* #,##0.00_);_(* \(#,##0.00\);_(* "-"??_);_(@_)</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2325-4BB5-9AAE-0E388D28F85F}"/>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706130063"/>
        <c:axId val="706129583"/>
      </c:lineChart>
      <c:catAx>
        <c:axId val="70613006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06129583"/>
        <c:crosses val="autoZero"/>
        <c:auto val="1"/>
        <c:lblAlgn val="ctr"/>
        <c:lblOffset val="100"/>
        <c:noMultiLvlLbl val="0"/>
      </c:catAx>
      <c:valAx>
        <c:axId val="706129583"/>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06130063"/>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Tables!PivotTable9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Unit</a:t>
            </a:r>
            <a:r>
              <a:rPr lang="en-US" sz="1050" b="1" baseline="0"/>
              <a:t> sold split  %</a:t>
            </a:r>
          </a:p>
        </c:rich>
      </c:tx>
      <c:layout>
        <c:manualLayout>
          <c:xMode val="edge"/>
          <c:yMode val="edge"/>
          <c:x val="0.1196214459976643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dLbl>
          <c:idx val="0"/>
          <c:layout>
            <c:manualLayout>
              <c:x val="0.11539686574884821"/>
              <c:y val="6.3367454068241472E-2"/>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s>
    <c:plotArea>
      <c:layout>
        <c:manualLayout>
          <c:layoutTarget val="inner"/>
          <c:xMode val="edge"/>
          <c:yMode val="edge"/>
          <c:x val="3.0300843868620007E-2"/>
          <c:y val="0.14071342224121555"/>
          <c:w val="0.57760703920820478"/>
          <c:h val="0.84049158717646955"/>
        </c:manualLayout>
      </c:layout>
      <c:pieChart>
        <c:varyColors val="1"/>
        <c:ser>
          <c:idx val="0"/>
          <c:order val="0"/>
          <c:tx>
            <c:strRef>
              <c:f>'Pivot Tables'!$K$23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441-456D-954A-EB6DBB78748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441-456D-954A-EB6DBB78748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441-456D-954A-EB6DBB78748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441-456D-954A-EB6DBB78748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441-456D-954A-EB6DBB78748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441-456D-954A-EB6DBB78748A}"/>
              </c:ext>
            </c:extLst>
          </c:dPt>
          <c:dLbls>
            <c:dLbl>
              <c:idx val="4"/>
              <c:layout>
                <c:manualLayout>
                  <c:x val="0.11539686574884821"/>
                  <c:y val="6.336745406824147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441-456D-954A-EB6DBB78748A}"/>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Tables'!$J$24:$J$29</c:f>
              <c:strCache>
                <c:ptCount val="6"/>
                <c:pt idx="0">
                  <c:v>Amarilla</c:v>
                </c:pt>
                <c:pt idx="1">
                  <c:v>Carretera</c:v>
                </c:pt>
                <c:pt idx="2">
                  <c:v>Montana</c:v>
                </c:pt>
                <c:pt idx="3">
                  <c:v>Paseo</c:v>
                </c:pt>
                <c:pt idx="4">
                  <c:v>Velo</c:v>
                </c:pt>
                <c:pt idx="5">
                  <c:v>VTT</c:v>
                </c:pt>
              </c:strCache>
            </c:strRef>
          </c:cat>
          <c:val>
            <c:numRef>
              <c:f>'Pivot Tables'!$K$24:$K$29</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5441-456D-954A-EB6DBB78748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3220252754749273"/>
          <c:y val="0"/>
          <c:w val="0.36779747245250732"/>
          <c:h val="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 by Segments</cx:v>
        </cx:txData>
      </cx:tx>
      <cx:txPr>
        <a:bodyPr spcFirstLastPara="1" vertOverflow="ellipsis" horzOverflow="overflow" wrap="square" lIns="0" tIns="0" rIns="0" bIns="0" anchor="ctr" anchorCtr="1"/>
        <a:lstStyle/>
        <a:p>
          <a:pPr algn="ctr" rtl="0">
            <a:defRPr/>
          </a:pPr>
          <a:r>
            <a:rPr lang="en-US" sz="2000" b="1" i="0" u="none" strike="noStrike" baseline="0">
              <a:solidFill>
                <a:srgbClr val="00B050"/>
              </a:solidFill>
              <a:latin typeface="Calibri" panose="020F0502020204030204"/>
            </a:rPr>
            <a:t>Sales % by Segments</a:t>
          </a:r>
        </a:p>
      </cx:txPr>
    </cx:title>
    <cx:plotArea>
      <cx:plotAreaRegion>
        <cx:series layoutId="treemap" uniqueId="{89D89379-7B2C-4B60-8ADB-627DD9578593}">
          <cx:tx>
            <cx:txData>
              <cx:f>_xlchart.v1.1</cx:f>
              <cx:v>Sale %</cx:v>
            </cx:txData>
          </cx:tx>
          <cx:spPr>
            <a:ln>
              <a:noFill/>
            </a:ln>
          </cx:spPr>
          <cx:dataLabels pos="inEnd">
            <cx:spPr>
              <a:solidFill>
                <a:schemeClr val="bg1">
                  <a:alpha val="0"/>
                </a:schemeClr>
              </a:solidFill>
              <a:ln>
                <a:noFill/>
              </a:ln>
            </cx:spPr>
            <cx:txPr>
              <a:bodyPr spcFirstLastPara="1" vertOverflow="ellipsis" horzOverflow="overflow" wrap="square" lIns="0" tIns="0" rIns="0" bIns="0" anchor="ctr" anchorCtr="1"/>
              <a:lstStyle/>
              <a:p>
                <a:pPr algn="ctr" rtl="0">
                  <a:defRPr>
                    <a:solidFill>
                      <a:srgbClr val="000000"/>
                    </a:solidFill>
                  </a:defRPr>
                </a:pPr>
                <a:endParaRPr lang="en-US" sz="1000" b="1" i="0" u="none" strike="noStrike" baseline="0">
                  <a:solidFill>
                    <a:srgbClr val="000000"/>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Sales % by Segments</cx:v>
        </cx:txData>
      </cx:tx>
      <cx:txPr>
        <a:bodyPr spcFirstLastPara="1" vertOverflow="ellipsis" horzOverflow="overflow" wrap="square" lIns="0" tIns="0" rIns="0" bIns="0" anchor="ctr" anchorCtr="1"/>
        <a:lstStyle/>
        <a:p>
          <a:pPr algn="ctr" rtl="0">
            <a:defRPr/>
          </a:pPr>
          <a:r>
            <a:rPr lang="en-US" sz="1600" b="1" i="0" u="none" strike="noStrike" baseline="0">
              <a:solidFill>
                <a:srgbClr val="00B050"/>
              </a:solidFill>
              <a:latin typeface="Calibri" panose="020F0502020204030204"/>
            </a:rPr>
            <a:t>Sales % by Segments</a:t>
          </a:r>
        </a:p>
      </cx:txPr>
    </cx:title>
    <cx:plotArea>
      <cx:plotAreaRegion>
        <cx:series layoutId="treemap" uniqueId="{89D89379-7B2C-4B60-8ADB-627DD9578593}">
          <cx:tx>
            <cx:txData>
              <cx:f>_xlchart.v1.7</cx:f>
              <cx:v>Sale %</cx:v>
            </cx:txData>
          </cx:tx>
          <cx:spPr>
            <a:ln>
              <a:noFill/>
            </a:ln>
          </cx:spPr>
          <cx:dataLabels>
            <cx:spPr>
              <a:solidFill>
                <a:schemeClr val="bg1">
                  <a:alpha val="0"/>
                </a:schemeClr>
              </a:solidFill>
            </cx:spPr>
            <cx:txPr>
              <a:bodyPr spcFirstLastPara="1" vertOverflow="ellipsis" horzOverflow="overflow" wrap="square" lIns="0" tIns="0" rIns="0" bIns="0" anchor="ctr" anchorCtr="1"/>
              <a:lstStyle/>
              <a:p>
                <a:pPr algn="ctr" rtl="0">
                  <a:defRPr sz="1400">
                    <a:solidFill>
                      <a:srgbClr val="000000"/>
                    </a:solidFill>
                  </a:defRPr>
                </a:pPr>
                <a:endParaRPr lang="en-US" sz="1400" b="0" i="0" u="none" strike="noStrike" baseline="0">
                  <a:solidFill>
                    <a:srgbClr val="000000"/>
                  </a:solidFill>
                  <a:latin typeface="Calibri" panose="020F0502020204030204"/>
                </a:endParaRPr>
              </a:p>
            </cx:txPr>
            <cx:visibility seriesName="0" categoryName="1" value="1"/>
            <cx:separator>
</cx:separator>
            <cx:dataLabel idx="2">
              <cx:txPr>
                <a:bodyPr spcFirstLastPara="1" vertOverflow="ellipsis" horzOverflow="overflow" wrap="square" lIns="0" tIns="0" rIns="0" bIns="0" anchor="ctr" anchorCtr="1"/>
                <a:lstStyle/>
                <a:p>
                  <a:pPr algn="ctr" rtl="0">
                    <a:defRPr sz="1400"/>
                  </a:pPr>
                  <a:r>
                    <a:rPr lang="en-US" sz="1400" b="0" i="0" u="none" strike="noStrike" baseline="0">
                      <a:solidFill>
                        <a:srgbClr val="000000"/>
                      </a:solidFill>
                      <a:latin typeface="Calibri" panose="020F0502020204030204"/>
                    </a:rPr>
                    <a:t>Government</a:t>
                  </a:r>
                </a:p>
                <a:p>
                  <a:pPr algn="ctr" rtl="0">
                    <a:defRPr sz="1400"/>
                  </a:pPr>
                  <a:r>
                    <a:rPr lang="en-US" sz="1400" b="0" i="0" u="none" strike="noStrike" baseline="0">
                      <a:solidFill>
                        <a:srgbClr val="000000"/>
                      </a:solidFill>
                      <a:latin typeface="Calibri" panose="020F0502020204030204"/>
                    </a:rPr>
                    <a:t>44%</a:t>
                  </a:r>
                </a:p>
              </cx:txPr>
            </cx:dataLabel>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plotSurface>
          <cx:spPr>
            <a:noFill/>
            <a:ln>
              <a:noFill/>
            </a:ln>
          </cx:spPr>
        </cx:plotSurface>
        <cx:series layoutId="sunburst" uniqueId="{F9C26780-1D39-453A-80CD-97A3C06FD9DB}">
          <cx:tx>
            <cx:txData>
              <cx:f>_xlchart.v1.4</cx:f>
              <cx:v>Total</cx:v>
            </cx:txData>
          </cx:tx>
          <cx:dataLabels pos="ctr">
            <cx:txPr>
              <a:bodyPr spcFirstLastPara="1" vertOverflow="ellipsis" horzOverflow="overflow" wrap="square" lIns="0" tIns="0" rIns="0" bIns="0" anchor="ctr" anchorCtr="1"/>
              <a:lstStyle/>
              <a:p>
                <a:pPr algn="ctr" rtl="0">
                  <a:defRPr sz="900"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plotSurface>
          <cx:spPr>
            <a:noFill/>
            <a:ln>
              <a:noFill/>
            </a:ln>
          </cx:spPr>
        </cx:plotSurface>
        <cx:series layoutId="sunburst" uniqueId="{F9C26780-1D39-453A-80CD-97A3C06FD9DB}">
          <cx:tx>
            <cx:txData>
              <cx:f>_xlchart.v1.10</cx:f>
              <cx:v>Total</cx:v>
            </cx:txData>
          </cx:tx>
          <cx:dataLabels pos="ctr">
            <cx:txPr>
              <a:bodyPr spcFirstLastPara="1" vertOverflow="ellipsis" horzOverflow="overflow" wrap="square" lIns="0" tIns="0" rIns="0" bIns="0" anchor="ctr" anchorCtr="1"/>
              <a:lstStyle/>
              <a:p>
                <a:pPr algn="ctr" rtl="0">
                  <a:defRPr sz="900"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Z$1" max="150" min="1" page="5" val="70"/>
</file>

<file path=xl/ctrlProps/ctrlProp2.xml><?xml version="1.0" encoding="utf-8"?>
<formControlPr xmlns="http://schemas.microsoft.com/office/spreadsheetml/2009/9/main" objectType="Scroll" dx="26" fmlaLink="'Pivot Tables'!$Z$1" max="150" min="1" page="5" val="7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6.xml"/><Relationship Id="rId18" Type="http://schemas.openxmlformats.org/officeDocument/2006/relationships/chart" Target="../charts/chart10.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9.xml"/><Relationship Id="rId2" Type="http://schemas.openxmlformats.org/officeDocument/2006/relationships/image" Target="../media/image2.svg"/><Relationship Id="rId16"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8.xml"/><Relationship Id="rId10" Type="http://schemas.openxmlformats.org/officeDocument/2006/relationships/image" Target="../media/image10.svg"/><Relationship Id="rId19" Type="http://schemas.microsoft.com/office/2014/relationships/chartEx" Target="../charts/chartEx3.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11</xdr:col>
      <xdr:colOff>220980</xdr:colOff>
      <xdr:row>0</xdr:row>
      <xdr:rowOff>137160</xdr:rowOff>
    </xdr:from>
    <xdr:to>
      <xdr:col>20</xdr:col>
      <xdr:colOff>198120</xdr:colOff>
      <xdr:row>15</xdr:row>
      <xdr:rowOff>68580</xdr:rowOff>
    </xdr:to>
    <xdr:graphicFrame macro="">
      <xdr:nvGraphicFramePr>
        <xdr:cNvPr id="3" name="Chart 2">
          <a:extLst>
            <a:ext uri="{FF2B5EF4-FFF2-40B4-BE49-F238E27FC236}">
              <a16:creationId xmlns:a16="http://schemas.microsoft.com/office/drawing/2014/main" id="{CCA8CCC4-7781-1A60-D4C4-E666963C87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24</xdr:col>
          <xdr:colOff>168088</xdr:colOff>
          <xdr:row>7</xdr:row>
          <xdr:rowOff>127596</xdr:rowOff>
        </xdr:from>
        <xdr:to>
          <xdr:col>24</xdr:col>
          <xdr:colOff>450028</xdr:colOff>
          <xdr:row>16</xdr:row>
          <xdr:rowOff>93082</xdr:rowOff>
        </xdr:to>
        <xdr:sp macro="" textlink="">
          <xdr:nvSpPr>
            <xdr:cNvPr id="4115" name="Scroll Bar 19" hidden="1">
              <a:extLst>
                <a:ext uri="{63B3BB69-23CF-44E3-9099-C40C66FF867C}">
                  <a14:compatExt spid="_x0000_s4115"/>
                </a:ext>
                <a:ext uri="{FF2B5EF4-FFF2-40B4-BE49-F238E27FC236}">
                  <a16:creationId xmlns:a16="http://schemas.microsoft.com/office/drawing/2014/main" id="{00000000-0008-0000-00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25</xdr:col>
      <xdr:colOff>48638</xdr:colOff>
      <xdr:row>9</xdr:row>
      <xdr:rowOff>178341</xdr:rowOff>
    </xdr:from>
    <xdr:to>
      <xdr:col>30</xdr:col>
      <xdr:colOff>81064</xdr:colOff>
      <xdr:row>24</xdr:row>
      <xdr:rowOff>29993</xdr:rowOff>
    </xdr:to>
    <xdr:graphicFrame macro="">
      <xdr:nvGraphicFramePr>
        <xdr:cNvPr id="2" name="Chart 1">
          <a:extLst>
            <a:ext uri="{FF2B5EF4-FFF2-40B4-BE49-F238E27FC236}">
              <a16:creationId xmlns:a16="http://schemas.microsoft.com/office/drawing/2014/main" id="{B157E5F4-335A-1A0A-320A-9B9FF5C1CB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72958</xdr:colOff>
      <xdr:row>10</xdr:row>
      <xdr:rowOff>121596</xdr:rowOff>
    </xdr:from>
    <xdr:to>
      <xdr:col>34</xdr:col>
      <xdr:colOff>381000</xdr:colOff>
      <xdr:row>23</xdr:row>
      <xdr:rowOff>154022</xdr:rowOff>
    </xdr:to>
    <xdr:graphicFrame macro="">
      <xdr:nvGraphicFramePr>
        <xdr:cNvPr id="4" name="Chart 3">
          <a:extLst>
            <a:ext uri="{FF2B5EF4-FFF2-40B4-BE49-F238E27FC236}">
              <a16:creationId xmlns:a16="http://schemas.microsoft.com/office/drawing/2014/main" id="{C84D6D1B-E45B-6212-A36C-920FEC317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40530</xdr:colOff>
      <xdr:row>7</xdr:row>
      <xdr:rowOff>178339</xdr:rowOff>
    </xdr:from>
    <xdr:to>
      <xdr:col>41</xdr:col>
      <xdr:colOff>283724</xdr:colOff>
      <xdr:row>21</xdr:row>
      <xdr:rowOff>129702</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18B08CD4-8C9C-ADF6-38B9-0F7B1F2BCF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8404764" y="1483467"/>
              <a:ext cx="4353130" cy="272374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243190</xdr:colOff>
      <xdr:row>20</xdr:row>
      <xdr:rowOff>154021</xdr:rowOff>
    </xdr:from>
    <xdr:to>
      <xdr:col>7</xdr:col>
      <xdr:colOff>713362</xdr:colOff>
      <xdr:row>33</xdr:row>
      <xdr:rowOff>72958</xdr:rowOff>
    </xdr:to>
    <xdr:graphicFrame macro="">
      <xdr:nvGraphicFramePr>
        <xdr:cNvPr id="6" name="Chart 5">
          <a:extLst>
            <a:ext uri="{FF2B5EF4-FFF2-40B4-BE49-F238E27FC236}">
              <a16:creationId xmlns:a16="http://schemas.microsoft.com/office/drawing/2014/main" id="{3604963B-3C82-712C-23EB-15F3CADAC5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194555</xdr:colOff>
      <xdr:row>22</xdr:row>
      <xdr:rowOff>18645</xdr:rowOff>
    </xdr:from>
    <xdr:to>
      <xdr:col>15</xdr:col>
      <xdr:colOff>24320</xdr:colOff>
      <xdr:row>31</xdr:row>
      <xdr:rowOff>121595</xdr:rowOff>
    </xdr:to>
    <xdr:graphicFrame macro="">
      <xdr:nvGraphicFramePr>
        <xdr:cNvPr id="7" name="Chart 6">
          <a:extLst>
            <a:ext uri="{FF2B5EF4-FFF2-40B4-BE49-F238E27FC236}">
              <a16:creationId xmlns:a16="http://schemas.microsoft.com/office/drawing/2014/main" id="{B5C31D47-EDB8-3823-1DA1-4308E282A6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8</xdr:col>
      <xdr:colOff>764270</xdr:colOff>
      <xdr:row>31</xdr:row>
      <xdr:rowOff>139268</xdr:rowOff>
    </xdr:from>
    <xdr:to>
      <xdr:col>10</xdr:col>
      <xdr:colOff>217899</xdr:colOff>
      <xdr:row>42</xdr:row>
      <xdr:rowOff>48639</xdr:rowOff>
    </xdr:to>
    <mc:AlternateContent xmlns:mc="http://schemas.openxmlformats.org/markup-compatibility/2006">
      <mc:Choice xmlns:a14="http://schemas.microsoft.com/office/drawing/2010/main" Requires="a14">
        <xdr:graphicFrame macro="">
          <xdr:nvGraphicFramePr>
            <xdr:cNvPr id="8" name="Month">
              <a:extLst>
                <a:ext uri="{FF2B5EF4-FFF2-40B4-BE49-F238E27FC236}">
                  <a16:creationId xmlns:a16="http://schemas.microsoft.com/office/drawing/2014/main" id="{9D60A4A1-2346-0989-812B-835FC171EF8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8445230" y="5983808"/>
              <a:ext cx="1823449" cy="19210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984927</xdr:colOff>
      <xdr:row>34</xdr:row>
      <xdr:rowOff>124841</xdr:rowOff>
    </xdr:from>
    <xdr:to>
      <xdr:col>13</xdr:col>
      <xdr:colOff>503408</xdr:colOff>
      <xdr:row>38</xdr:row>
      <xdr:rowOff>48638</xdr:rowOff>
    </xdr:to>
    <mc:AlternateContent xmlns:mc="http://schemas.openxmlformats.org/markup-compatibility/2006">
      <mc:Choice xmlns:a14="http://schemas.microsoft.com/office/drawing/2010/main" Requires="a14">
        <xdr:graphicFrame macro="">
          <xdr:nvGraphicFramePr>
            <xdr:cNvPr id="9" name="Year">
              <a:extLst>
                <a:ext uri="{FF2B5EF4-FFF2-40B4-BE49-F238E27FC236}">
                  <a16:creationId xmlns:a16="http://schemas.microsoft.com/office/drawing/2014/main" id="{357CFE0E-315B-1211-B0F8-644F43127A2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1035707" y="6518021"/>
              <a:ext cx="1834961" cy="6553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45720</xdr:rowOff>
    </xdr:from>
    <xdr:to>
      <xdr:col>5</xdr:col>
      <xdr:colOff>525780</xdr:colOff>
      <xdr:row>5</xdr:row>
      <xdr:rowOff>60960</xdr:rowOff>
    </xdr:to>
    <xdr:sp macro="" textlink="">
      <xdr:nvSpPr>
        <xdr:cNvPr id="2" name="Rectangle: Rounded Corners 1">
          <a:extLst>
            <a:ext uri="{FF2B5EF4-FFF2-40B4-BE49-F238E27FC236}">
              <a16:creationId xmlns:a16="http://schemas.microsoft.com/office/drawing/2014/main" id="{73B37A94-7460-CA62-E923-4EDB2F7089CA}"/>
            </a:ext>
          </a:extLst>
        </xdr:cNvPr>
        <xdr:cNvSpPr/>
      </xdr:nvSpPr>
      <xdr:spPr>
        <a:xfrm>
          <a:off x="0" y="45720"/>
          <a:ext cx="3573780" cy="929640"/>
        </a:xfrm>
        <a:prstGeom prst="roundRect">
          <a:avLst>
            <a:gd name="adj" fmla="val 6012"/>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r"/>
          <a:r>
            <a:rPr lang="en-IN" sz="3200"/>
            <a:t>  </a:t>
          </a:r>
          <a:r>
            <a:rPr lang="en-IN" sz="2800" b="1">
              <a:solidFill>
                <a:srgbClr val="00AA48"/>
              </a:solidFill>
            </a:rPr>
            <a:t>SALE DASHBOARD</a:t>
          </a:r>
          <a:endParaRPr lang="en-IN" sz="3200" b="1">
            <a:solidFill>
              <a:srgbClr val="00AA48"/>
            </a:solidFill>
          </a:endParaRPr>
        </a:p>
      </xdr:txBody>
    </xdr:sp>
    <xdr:clientData/>
  </xdr:twoCellAnchor>
  <xdr:twoCellAnchor>
    <xdr:from>
      <xdr:col>5</xdr:col>
      <xdr:colOff>571500</xdr:colOff>
      <xdr:row>0</xdr:row>
      <xdr:rowOff>45720</xdr:rowOff>
    </xdr:from>
    <xdr:to>
      <xdr:col>9</xdr:col>
      <xdr:colOff>541020</xdr:colOff>
      <xdr:row>5</xdr:row>
      <xdr:rowOff>45720</xdr:rowOff>
    </xdr:to>
    <xdr:sp macro="" textlink="">
      <xdr:nvSpPr>
        <xdr:cNvPr id="3" name="Rectangle: Rounded Corners 2">
          <a:extLst>
            <a:ext uri="{FF2B5EF4-FFF2-40B4-BE49-F238E27FC236}">
              <a16:creationId xmlns:a16="http://schemas.microsoft.com/office/drawing/2014/main" id="{B8E126BD-BC23-B38F-63F2-ED6B1A3D46F3}"/>
            </a:ext>
          </a:extLst>
        </xdr:cNvPr>
        <xdr:cNvSpPr/>
      </xdr:nvSpPr>
      <xdr:spPr>
        <a:xfrm>
          <a:off x="3619500" y="45720"/>
          <a:ext cx="2407920" cy="914400"/>
        </a:xfrm>
        <a:prstGeom prst="roundRect">
          <a:avLst>
            <a:gd name="adj" fmla="val 91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2400" b="1">
            <a:solidFill>
              <a:srgbClr val="002060"/>
            </a:solidFill>
          </a:endParaRPr>
        </a:p>
      </xdr:txBody>
    </xdr:sp>
    <xdr:clientData/>
  </xdr:twoCellAnchor>
  <xdr:twoCellAnchor>
    <xdr:from>
      <xdr:col>9</xdr:col>
      <xdr:colOff>585588</xdr:colOff>
      <xdr:row>0</xdr:row>
      <xdr:rowOff>62467</xdr:rowOff>
    </xdr:from>
    <xdr:to>
      <xdr:col>13</xdr:col>
      <xdr:colOff>372625</xdr:colOff>
      <xdr:row>5</xdr:row>
      <xdr:rowOff>62467</xdr:rowOff>
    </xdr:to>
    <xdr:sp macro="" textlink="">
      <xdr:nvSpPr>
        <xdr:cNvPr id="4" name="Rectangle: Rounded Corners 3">
          <a:extLst>
            <a:ext uri="{FF2B5EF4-FFF2-40B4-BE49-F238E27FC236}">
              <a16:creationId xmlns:a16="http://schemas.microsoft.com/office/drawing/2014/main" id="{33B871BA-B4B3-D251-586B-C75DD06EE80E}"/>
            </a:ext>
          </a:extLst>
        </xdr:cNvPr>
        <xdr:cNvSpPr/>
      </xdr:nvSpPr>
      <xdr:spPr>
        <a:xfrm>
          <a:off x="6071988" y="62467"/>
          <a:ext cx="2225437" cy="914400"/>
        </a:xfrm>
        <a:prstGeom prst="roundRect">
          <a:avLst>
            <a:gd name="adj" fmla="val 5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13</xdr:col>
      <xdr:colOff>396240</xdr:colOff>
      <xdr:row>0</xdr:row>
      <xdr:rowOff>45720</xdr:rowOff>
    </xdr:from>
    <xdr:to>
      <xdr:col>17</xdr:col>
      <xdr:colOff>114300</xdr:colOff>
      <xdr:row>5</xdr:row>
      <xdr:rowOff>45720</xdr:rowOff>
    </xdr:to>
    <xdr:sp macro="" textlink="">
      <xdr:nvSpPr>
        <xdr:cNvPr id="5" name="Rectangle: Rounded Corners 4">
          <a:extLst>
            <a:ext uri="{FF2B5EF4-FFF2-40B4-BE49-F238E27FC236}">
              <a16:creationId xmlns:a16="http://schemas.microsoft.com/office/drawing/2014/main" id="{32A3C65C-CA25-E8A7-9CC5-5DCBC5E634E7}"/>
            </a:ext>
          </a:extLst>
        </xdr:cNvPr>
        <xdr:cNvSpPr/>
      </xdr:nvSpPr>
      <xdr:spPr>
        <a:xfrm>
          <a:off x="8321040" y="45720"/>
          <a:ext cx="2156460" cy="914400"/>
        </a:xfrm>
        <a:prstGeom prst="roundRect">
          <a:avLst>
            <a:gd name="adj" fmla="val 91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17</xdr:col>
      <xdr:colOff>160020</xdr:colOff>
      <xdr:row>0</xdr:row>
      <xdr:rowOff>30480</xdr:rowOff>
    </xdr:from>
    <xdr:to>
      <xdr:col>20</xdr:col>
      <xdr:colOff>571500</xdr:colOff>
      <xdr:row>5</xdr:row>
      <xdr:rowOff>30480</xdr:rowOff>
    </xdr:to>
    <xdr:sp macro="" textlink="">
      <xdr:nvSpPr>
        <xdr:cNvPr id="6" name="Rectangle: Rounded Corners 5">
          <a:extLst>
            <a:ext uri="{FF2B5EF4-FFF2-40B4-BE49-F238E27FC236}">
              <a16:creationId xmlns:a16="http://schemas.microsoft.com/office/drawing/2014/main" id="{D3987EA2-66B1-C784-095C-04AF4852E9E5}"/>
            </a:ext>
          </a:extLst>
        </xdr:cNvPr>
        <xdr:cNvSpPr/>
      </xdr:nvSpPr>
      <xdr:spPr>
        <a:xfrm>
          <a:off x="10523220" y="30480"/>
          <a:ext cx="2240280" cy="914400"/>
        </a:xfrm>
        <a:prstGeom prst="roundRect">
          <a:avLst>
            <a:gd name="adj" fmla="val 75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30480</xdr:colOff>
      <xdr:row>5</xdr:row>
      <xdr:rowOff>121921</xdr:rowOff>
    </xdr:from>
    <xdr:to>
      <xdr:col>3</xdr:col>
      <xdr:colOff>76200</xdr:colOff>
      <xdr:row>9</xdr:row>
      <xdr:rowOff>176464</xdr:rowOff>
    </xdr:to>
    <xdr:sp macro="" textlink="">
      <xdr:nvSpPr>
        <xdr:cNvPr id="7" name="Rectangle: Rounded Corners 6">
          <a:extLst>
            <a:ext uri="{FF2B5EF4-FFF2-40B4-BE49-F238E27FC236}">
              <a16:creationId xmlns:a16="http://schemas.microsoft.com/office/drawing/2014/main" id="{5EC3FAF3-0AFC-5587-2D54-3CE3A687548F}"/>
            </a:ext>
          </a:extLst>
        </xdr:cNvPr>
        <xdr:cNvSpPr/>
      </xdr:nvSpPr>
      <xdr:spPr>
        <a:xfrm>
          <a:off x="30480" y="1044342"/>
          <a:ext cx="1874520" cy="792480"/>
        </a:xfrm>
        <a:prstGeom prst="roundRect">
          <a:avLst>
            <a:gd name="adj" fmla="val 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61762</xdr:colOff>
      <xdr:row>10</xdr:row>
      <xdr:rowOff>32085</xdr:rowOff>
    </xdr:from>
    <xdr:to>
      <xdr:col>3</xdr:col>
      <xdr:colOff>88232</xdr:colOff>
      <xdr:row>21</xdr:row>
      <xdr:rowOff>166438</xdr:rowOff>
    </xdr:to>
    <xdr:sp macro="" textlink="">
      <xdr:nvSpPr>
        <xdr:cNvPr id="8" name="Rectangle: Rounded Corners 7">
          <a:extLst>
            <a:ext uri="{FF2B5EF4-FFF2-40B4-BE49-F238E27FC236}">
              <a16:creationId xmlns:a16="http://schemas.microsoft.com/office/drawing/2014/main" id="{C492F0F0-6038-9442-28F2-FBD62BFC9EB4}"/>
            </a:ext>
          </a:extLst>
        </xdr:cNvPr>
        <xdr:cNvSpPr/>
      </xdr:nvSpPr>
      <xdr:spPr>
        <a:xfrm>
          <a:off x="61762" y="1876927"/>
          <a:ext cx="1855270" cy="2163679"/>
        </a:xfrm>
        <a:prstGeom prst="roundRect">
          <a:avLst>
            <a:gd name="adj" fmla="val 411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53340</xdr:colOff>
      <xdr:row>22</xdr:row>
      <xdr:rowOff>68580</xdr:rowOff>
    </xdr:from>
    <xdr:to>
      <xdr:col>3</xdr:col>
      <xdr:colOff>45720</xdr:colOff>
      <xdr:row>28</xdr:row>
      <xdr:rowOff>152400</xdr:rowOff>
    </xdr:to>
    <xdr:sp macro="" textlink="">
      <xdr:nvSpPr>
        <xdr:cNvPr id="9" name="Rectangle: Rounded Corners 8">
          <a:extLst>
            <a:ext uri="{FF2B5EF4-FFF2-40B4-BE49-F238E27FC236}">
              <a16:creationId xmlns:a16="http://schemas.microsoft.com/office/drawing/2014/main" id="{F295BC65-4535-7E02-325D-C719682DB20C}"/>
            </a:ext>
          </a:extLst>
        </xdr:cNvPr>
        <xdr:cNvSpPr/>
      </xdr:nvSpPr>
      <xdr:spPr>
        <a:xfrm>
          <a:off x="53340" y="4091940"/>
          <a:ext cx="1821180" cy="11811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120316</xdr:colOff>
      <xdr:row>5</xdr:row>
      <xdr:rowOff>112295</xdr:rowOff>
    </xdr:from>
    <xdr:to>
      <xdr:col>6</xdr:col>
      <xdr:colOff>434339</xdr:colOff>
      <xdr:row>22</xdr:row>
      <xdr:rowOff>114300</xdr:rowOff>
    </xdr:to>
    <xdr:sp macro="" textlink="">
      <xdr:nvSpPr>
        <xdr:cNvPr id="10" name="Rectangle: Rounded Corners 9">
          <a:extLst>
            <a:ext uri="{FF2B5EF4-FFF2-40B4-BE49-F238E27FC236}">
              <a16:creationId xmlns:a16="http://schemas.microsoft.com/office/drawing/2014/main" id="{989CB129-9E39-6B43-21BD-D4832AF9C788}"/>
            </a:ext>
          </a:extLst>
        </xdr:cNvPr>
        <xdr:cNvSpPr/>
      </xdr:nvSpPr>
      <xdr:spPr>
        <a:xfrm>
          <a:off x="1949116" y="1034716"/>
          <a:ext cx="2142823" cy="3138237"/>
        </a:xfrm>
        <a:prstGeom prst="roundRect">
          <a:avLst>
            <a:gd name="adj" fmla="val 536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464820</xdr:colOff>
      <xdr:row>5</xdr:row>
      <xdr:rowOff>114300</xdr:rowOff>
    </xdr:from>
    <xdr:to>
      <xdr:col>16</xdr:col>
      <xdr:colOff>518160</xdr:colOff>
      <xdr:row>13</xdr:row>
      <xdr:rowOff>106680</xdr:rowOff>
    </xdr:to>
    <xdr:sp macro="" textlink="">
      <xdr:nvSpPr>
        <xdr:cNvPr id="13" name="Rectangle: Rounded Corners 12">
          <a:extLst>
            <a:ext uri="{FF2B5EF4-FFF2-40B4-BE49-F238E27FC236}">
              <a16:creationId xmlns:a16="http://schemas.microsoft.com/office/drawing/2014/main" id="{B7D148A0-5329-52D9-8EC9-6F284EBA1B97}"/>
            </a:ext>
          </a:extLst>
        </xdr:cNvPr>
        <xdr:cNvSpPr/>
      </xdr:nvSpPr>
      <xdr:spPr>
        <a:xfrm>
          <a:off x="4122420" y="1028700"/>
          <a:ext cx="6149340" cy="1455420"/>
        </a:xfrm>
        <a:prstGeom prst="roundRect">
          <a:avLst>
            <a:gd name="adj" fmla="val 5672"/>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16</xdr:col>
      <xdr:colOff>586740</xdr:colOff>
      <xdr:row>5</xdr:row>
      <xdr:rowOff>53340</xdr:rowOff>
    </xdr:from>
    <xdr:to>
      <xdr:col>20</xdr:col>
      <xdr:colOff>594360</xdr:colOff>
      <xdr:row>13</xdr:row>
      <xdr:rowOff>60960</xdr:rowOff>
    </xdr:to>
    <xdr:sp macro="" textlink="">
      <xdr:nvSpPr>
        <xdr:cNvPr id="14" name="Rectangle: Rounded Corners 13">
          <a:extLst>
            <a:ext uri="{FF2B5EF4-FFF2-40B4-BE49-F238E27FC236}">
              <a16:creationId xmlns:a16="http://schemas.microsoft.com/office/drawing/2014/main" id="{4F8D0235-EAC6-CEA6-200D-4BD4F29CDFCF}"/>
            </a:ext>
          </a:extLst>
        </xdr:cNvPr>
        <xdr:cNvSpPr/>
      </xdr:nvSpPr>
      <xdr:spPr>
        <a:xfrm>
          <a:off x="10340340" y="967740"/>
          <a:ext cx="2446020" cy="1470660"/>
        </a:xfrm>
        <a:prstGeom prst="roundRect">
          <a:avLst>
            <a:gd name="adj" fmla="val 941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464820</xdr:colOff>
      <xdr:row>13</xdr:row>
      <xdr:rowOff>148434</xdr:rowOff>
    </xdr:from>
    <xdr:to>
      <xdr:col>15</xdr:col>
      <xdr:colOff>563881</xdr:colOff>
      <xdr:row>22</xdr:row>
      <xdr:rowOff>125574</xdr:rowOff>
    </xdr:to>
    <xdr:sp macro="" textlink="">
      <xdr:nvSpPr>
        <xdr:cNvPr id="15" name="Rectangle: Rounded Corners 14">
          <a:extLst>
            <a:ext uri="{FF2B5EF4-FFF2-40B4-BE49-F238E27FC236}">
              <a16:creationId xmlns:a16="http://schemas.microsoft.com/office/drawing/2014/main" id="{E62D0BBB-F8F5-4967-B1E7-C0E0E80B6E64}"/>
            </a:ext>
          </a:extLst>
        </xdr:cNvPr>
        <xdr:cNvSpPr/>
      </xdr:nvSpPr>
      <xdr:spPr>
        <a:xfrm>
          <a:off x="4122420" y="2525874"/>
          <a:ext cx="5585461" cy="1623060"/>
        </a:xfrm>
        <a:prstGeom prst="roundRect">
          <a:avLst>
            <a:gd name="adj" fmla="val 774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16</xdr:col>
      <xdr:colOff>7620</xdr:colOff>
      <xdr:row>13</xdr:row>
      <xdr:rowOff>121920</xdr:rowOff>
    </xdr:from>
    <xdr:to>
      <xdr:col>20</xdr:col>
      <xdr:colOff>571501</xdr:colOff>
      <xdr:row>22</xdr:row>
      <xdr:rowOff>102400</xdr:rowOff>
    </xdr:to>
    <xdr:sp macro="" textlink="">
      <xdr:nvSpPr>
        <xdr:cNvPr id="16" name="Rectangle: Rounded Corners 15">
          <a:extLst>
            <a:ext uri="{FF2B5EF4-FFF2-40B4-BE49-F238E27FC236}">
              <a16:creationId xmlns:a16="http://schemas.microsoft.com/office/drawing/2014/main" id="{95669960-5F12-445F-8AFC-0E175DB1922C}"/>
            </a:ext>
          </a:extLst>
        </xdr:cNvPr>
        <xdr:cNvSpPr/>
      </xdr:nvSpPr>
      <xdr:spPr>
        <a:xfrm>
          <a:off x="9761220" y="2499360"/>
          <a:ext cx="3002281" cy="1626400"/>
        </a:xfrm>
        <a:prstGeom prst="roundRect">
          <a:avLst>
            <a:gd name="adj" fmla="val 8234"/>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91440</xdr:colOff>
      <xdr:row>22</xdr:row>
      <xdr:rowOff>152400</xdr:rowOff>
    </xdr:from>
    <xdr:to>
      <xdr:col>13</xdr:col>
      <xdr:colOff>45720</xdr:colOff>
      <xdr:row>28</xdr:row>
      <xdr:rowOff>152400</xdr:rowOff>
    </xdr:to>
    <xdr:sp macro="" textlink="">
      <xdr:nvSpPr>
        <xdr:cNvPr id="17" name="Rectangle: Rounded Corners 16">
          <a:extLst>
            <a:ext uri="{FF2B5EF4-FFF2-40B4-BE49-F238E27FC236}">
              <a16:creationId xmlns:a16="http://schemas.microsoft.com/office/drawing/2014/main" id="{684B41AA-AC39-4907-BE7A-F168D8749B05}"/>
            </a:ext>
          </a:extLst>
        </xdr:cNvPr>
        <xdr:cNvSpPr/>
      </xdr:nvSpPr>
      <xdr:spPr>
        <a:xfrm>
          <a:off x="1920240" y="4175760"/>
          <a:ext cx="6050280" cy="109728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13</xdr:col>
      <xdr:colOff>83820</xdr:colOff>
      <xdr:row>22</xdr:row>
      <xdr:rowOff>144780</xdr:rowOff>
    </xdr:from>
    <xdr:to>
      <xdr:col>20</xdr:col>
      <xdr:colOff>601980</xdr:colOff>
      <xdr:row>28</xdr:row>
      <xdr:rowOff>152400</xdr:rowOff>
    </xdr:to>
    <xdr:sp macro="" textlink="">
      <xdr:nvSpPr>
        <xdr:cNvPr id="18" name="Rectangle: Rounded Corners 17">
          <a:extLst>
            <a:ext uri="{FF2B5EF4-FFF2-40B4-BE49-F238E27FC236}">
              <a16:creationId xmlns:a16="http://schemas.microsoft.com/office/drawing/2014/main" id="{C9E69F83-FA6C-4EA1-BCBB-724F3AD190A8}"/>
            </a:ext>
          </a:extLst>
        </xdr:cNvPr>
        <xdr:cNvSpPr/>
      </xdr:nvSpPr>
      <xdr:spPr>
        <a:xfrm>
          <a:off x="8008620" y="4168140"/>
          <a:ext cx="4785360" cy="11049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357219</xdr:colOff>
      <xdr:row>2</xdr:row>
      <xdr:rowOff>102074</xdr:rowOff>
    </xdr:from>
    <xdr:to>
      <xdr:col>5</xdr:col>
      <xdr:colOff>88844</xdr:colOff>
      <xdr:row>5</xdr:row>
      <xdr:rowOff>178274</xdr:rowOff>
    </xdr:to>
    <xdr:sp macro="" textlink="">
      <xdr:nvSpPr>
        <xdr:cNvPr id="22" name="Rectangle: Rounded Corners 21">
          <a:extLst>
            <a:ext uri="{FF2B5EF4-FFF2-40B4-BE49-F238E27FC236}">
              <a16:creationId xmlns:a16="http://schemas.microsoft.com/office/drawing/2014/main" id="{607D3769-0074-E832-FF00-6B0627ED7DB7}"/>
            </a:ext>
          </a:extLst>
        </xdr:cNvPr>
        <xdr:cNvSpPr/>
      </xdr:nvSpPr>
      <xdr:spPr>
        <a:xfrm>
          <a:off x="968494" y="470514"/>
          <a:ext cx="2176724" cy="628859"/>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baseline="0">
              <a:solidFill>
                <a:schemeClr val="accent5"/>
              </a:solidFill>
            </a:rPr>
            <a:t>Bicycle Shop</a:t>
          </a:r>
          <a:endParaRPr lang="en-IN" sz="2400" b="1">
            <a:solidFill>
              <a:schemeClr val="accent5"/>
            </a:solidFill>
          </a:endParaRPr>
        </a:p>
      </xdr:txBody>
    </xdr:sp>
    <xdr:clientData/>
  </xdr:twoCellAnchor>
  <xdr:twoCellAnchor editAs="oneCell">
    <xdr:from>
      <xdr:col>8</xdr:col>
      <xdr:colOff>251460</xdr:colOff>
      <xdr:row>0</xdr:row>
      <xdr:rowOff>15240</xdr:rowOff>
    </xdr:from>
    <xdr:to>
      <xdr:col>9</xdr:col>
      <xdr:colOff>594360</xdr:colOff>
      <xdr:row>5</xdr:row>
      <xdr:rowOff>15240</xdr:rowOff>
    </xdr:to>
    <xdr:pic>
      <xdr:nvPicPr>
        <xdr:cNvPr id="24" name="Graphic 23" descr="Shopping cart">
          <a:extLst>
            <a:ext uri="{FF2B5EF4-FFF2-40B4-BE49-F238E27FC236}">
              <a16:creationId xmlns:a16="http://schemas.microsoft.com/office/drawing/2014/main" id="{9240DB12-7A87-ED63-573F-B9FC1B8626A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128260" y="15240"/>
          <a:ext cx="952500" cy="914400"/>
        </a:xfrm>
        <a:prstGeom prst="rect">
          <a:avLst/>
        </a:prstGeom>
      </xdr:spPr>
    </xdr:pic>
    <xdr:clientData/>
  </xdr:twoCellAnchor>
  <xdr:twoCellAnchor editAs="oneCell">
    <xdr:from>
      <xdr:col>0</xdr:col>
      <xdr:colOff>0</xdr:colOff>
      <xdr:row>0</xdr:row>
      <xdr:rowOff>53340</xdr:rowOff>
    </xdr:from>
    <xdr:to>
      <xdr:col>1</xdr:col>
      <xdr:colOff>198120</xdr:colOff>
      <xdr:row>5</xdr:row>
      <xdr:rowOff>53340</xdr:rowOff>
    </xdr:to>
    <xdr:pic>
      <xdr:nvPicPr>
        <xdr:cNvPr id="26" name="Graphic 25" descr="Bar chart">
          <a:extLst>
            <a:ext uri="{FF2B5EF4-FFF2-40B4-BE49-F238E27FC236}">
              <a16:creationId xmlns:a16="http://schemas.microsoft.com/office/drawing/2014/main" id="{08AC709D-0593-4DBF-7624-356DF6F4B4B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0" y="53340"/>
          <a:ext cx="807720" cy="914400"/>
        </a:xfrm>
        <a:prstGeom prst="rect">
          <a:avLst/>
        </a:prstGeom>
      </xdr:spPr>
    </xdr:pic>
    <xdr:clientData/>
  </xdr:twoCellAnchor>
  <xdr:twoCellAnchor>
    <xdr:from>
      <xdr:col>5</xdr:col>
      <xdr:colOff>607506</xdr:colOff>
      <xdr:row>0</xdr:row>
      <xdr:rowOff>93701</xdr:rowOff>
    </xdr:from>
    <xdr:to>
      <xdr:col>8</xdr:col>
      <xdr:colOff>308652</xdr:colOff>
      <xdr:row>2</xdr:row>
      <xdr:rowOff>162281</xdr:rowOff>
    </xdr:to>
    <xdr:sp macro="" textlink="">
      <xdr:nvSpPr>
        <xdr:cNvPr id="27" name="TextBox 26">
          <a:extLst>
            <a:ext uri="{FF2B5EF4-FFF2-40B4-BE49-F238E27FC236}">
              <a16:creationId xmlns:a16="http://schemas.microsoft.com/office/drawing/2014/main" id="{3EC42D72-983E-2481-473A-D12D904DB006}"/>
            </a:ext>
          </a:extLst>
        </xdr:cNvPr>
        <xdr:cNvSpPr txBox="1"/>
      </xdr:nvSpPr>
      <xdr:spPr>
        <a:xfrm>
          <a:off x="3663880" y="93701"/>
          <a:ext cx="1534970" cy="437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1"/>
              </a:solidFill>
            </a:rPr>
            <a:t>Total Sale</a:t>
          </a:r>
        </a:p>
      </xdr:txBody>
    </xdr:sp>
    <xdr:clientData/>
  </xdr:twoCellAnchor>
  <xdr:twoCellAnchor>
    <xdr:from>
      <xdr:col>5</xdr:col>
      <xdr:colOff>558018</xdr:colOff>
      <xdr:row>2</xdr:row>
      <xdr:rowOff>156923</xdr:rowOff>
    </xdr:from>
    <xdr:to>
      <xdr:col>8</xdr:col>
      <xdr:colOff>358224</xdr:colOff>
      <xdr:row>4</xdr:row>
      <xdr:rowOff>172163</xdr:rowOff>
    </xdr:to>
    <xdr:sp macro="" textlink="'Pivot Tables'!A4">
      <xdr:nvSpPr>
        <xdr:cNvPr id="28" name="TextBox 27">
          <a:extLst>
            <a:ext uri="{FF2B5EF4-FFF2-40B4-BE49-F238E27FC236}">
              <a16:creationId xmlns:a16="http://schemas.microsoft.com/office/drawing/2014/main" id="{E411F6DA-CFA4-6505-7E98-02F24E951B6C}"/>
            </a:ext>
          </a:extLst>
        </xdr:cNvPr>
        <xdr:cNvSpPr txBox="1"/>
      </xdr:nvSpPr>
      <xdr:spPr>
        <a:xfrm>
          <a:off x="3614392" y="525363"/>
          <a:ext cx="1634030" cy="383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0F30D58-9E1C-4AEB-BCB7-7D6C68A87323}" type="TxLink">
            <a:rPr lang="en-US" sz="2000" b="1" i="0" u="none" strike="noStrike">
              <a:solidFill>
                <a:srgbClr val="000000"/>
              </a:solidFill>
              <a:latin typeface="Calibri"/>
              <a:ea typeface="Calibri"/>
              <a:cs typeface="Calibri"/>
            </a:rPr>
            <a:pPr algn="ctr"/>
            <a:t>$11,87,26,350</a:t>
          </a:fld>
          <a:endParaRPr lang="en-IN" sz="4400" b="1">
            <a:solidFill>
              <a:schemeClr val="accent1"/>
            </a:solidFill>
          </a:endParaRPr>
        </a:p>
      </xdr:txBody>
    </xdr:sp>
    <xdr:clientData/>
  </xdr:twoCellAnchor>
  <xdr:twoCellAnchor>
    <xdr:from>
      <xdr:col>9</xdr:col>
      <xdr:colOff>588247</xdr:colOff>
      <xdr:row>0</xdr:row>
      <xdr:rowOff>127196</xdr:rowOff>
    </xdr:from>
    <xdr:to>
      <xdr:col>12</xdr:col>
      <xdr:colOff>291067</xdr:colOff>
      <xdr:row>3</xdr:row>
      <xdr:rowOff>11557</xdr:rowOff>
    </xdr:to>
    <xdr:sp macro="" textlink="">
      <xdr:nvSpPr>
        <xdr:cNvPr id="29" name="TextBox 28">
          <a:extLst>
            <a:ext uri="{FF2B5EF4-FFF2-40B4-BE49-F238E27FC236}">
              <a16:creationId xmlns:a16="http://schemas.microsoft.com/office/drawing/2014/main" id="{CB1A4E86-1F55-7AD1-DA22-2725E9202053}"/>
            </a:ext>
          </a:extLst>
        </xdr:cNvPr>
        <xdr:cNvSpPr txBox="1"/>
      </xdr:nvSpPr>
      <xdr:spPr>
        <a:xfrm>
          <a:off x="6089720" y="127196"/>
          <a:ext cx="1536644" cy="437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1"/>
              </a:solidFill>
            </a:rPr>
            <a:t>Profit ($)</a:t>
          </a:r>
        </a:p>
      </xdr:txBody>
    </xdr:sp>
    <xdr:clientData/>
  </xdr:twoCellAnchor>
  <xdr:twoCellAnchor>
    <xdr:from>
      <xdr:col>9</xdr:col>
      <xdr:colOff>472440</xdr:colOff>
      <xdr:row>2</xdr:row>
      <xdr:rowOff>165296</xdr:rowOff>
    </xdr:from>
    <xdr:to>
      <xdr:col>12</xdr:col>
      <xdr:colOff>274320</xdr:colOff>
      <xdr:row>4</xdr:row>
      <xdr:rowOff>180536</xdr:rowOff>
    </xdr:to>
    <xdr:sp macro="" textlink="'Pivot Tables'!B4">
      <xdr:nvSpPr>
        <xdr:cNvPr id="32" name="TextBox 31">
          <a:extLst>
            <a:ext uri="{FF2B5EF4-FFF2-40B4-BE49-F238E27FC236}">
              <a16:creationId xmlns:a16="http://schemas.microsoft.com/office/drawing/2014/main" id="{8A62D7C0-9839-BBD1-5B74-FFD57506B873}"/>
            </a:ext>
          </a:extLst>
        </xdr:cNvPr>
        <xdr:cNvSpPr txBox="1"/>
      </xdr:nvSpPr>
      <xdr:spPr>
        <a:xfrm>
          <a:off x="5973913" y="533736"/>
          <a:ext cx="1635704" cy="383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439A577-0C84-4EED-A51C-4A9339668E69}" type="TxLink">
            <a:rPr lang="en-US" sz="2000" b="1" i="0" u="none" strike="noStrike">
              <a:solidFill>
                <a:srgbClr val="000000"/>
              </a:solidFill>
              <a:latin typeface="Calibri"/>
              <a:ea typeface="Calibri"/>
              <a:cs typeface="Calibri"/>
            </a:rPr>
            <a:pPr algn="ctr"/>
            <a:t>$1,68,93,702</a:t>
          </a:fld>
          <a:endParaRPr lang="en-IN" sz="6000" b="1">
            <a:solidFill>
              <a:schemeClr val="accent1"/>
            </a:solidFill>
          </a:endParaRPr>
        </a:p>
      </xdr:txBody>
    </xdr:sp>
    <xdr:clientData/>
  </xdr:twoCellAnchor>
  <xdr:twoCellAnchor editAs="oneCell">
    <xdr:from>
      <xdr:col>12</xdr:col>
      <xdr:colOff>58614</xdr:colOff>
      <xdr:row>0</xdr:row>
      <xdr:rowOff>0</xdr:rowOff>
    </xdr:from>
    <xdr:to>
      <xdr:col>13</xdr:col>
      <xdr:colOff>354287</xdr:colOff>
      <xdr:row>5</xdr:row>
      <xdr:rowOff>83820</xdr:rowOff>
    </xdr:to>
    <xdr:pic>
      <xdr:nvPicPr>
        <xdr:cNvPr id="34" name="Graphic 33" descr="Upward trend">
          <a:extLst>
            <a:ext uri="{FF2B5EF4-FFF2-40B4-BE49-F238E27FC236}">
              <a16:creationId xmlns:a16="http://schemas.microsoft.com/office/drawing/2014/main" id="{542E85F0-3C5D-F28F-99F5-5FA5D6AB611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393911" y="0"/>
          <a:ext cx="906947" cy="1004919"/>
        </a:xfrm>
        <a:prstGeom prst="rect">
          <a:avLst/>
        </a:prstGeom>
      </xdr:spPr>
    </xdr:pic>
    <xdr:clientData/>
  </xdr:twoCellAnchor>
  <xdr:twoCellAnchor>
    <xdr:from>
      <xdr:col>13</xdr:col>
      <xdr:colOff>405451</xdr:colOff>
      <xdr:row>0</xdr:row>
      <xdr:rowOff>160689</xdr:rowOff>
    </xdr:from>
    <xdr:to>
      <xdr:col>16</xdr:col>
      <xdr:colOff>108271</xdr:colOff>
      <xdr:row>3</xdr:row>
      <xdr:rowOff>45050</xdr:rowOff>
    </xdr:to>
    <xdr:sp macro="" textlink="">
      <xdr:nvSpPr>
        <xdr:cNvPr id="35" name="TextBox 34">
          <a:extLst>
            <a:ext uri="{FF2B5EF4-FFF2-40B4-BE49-F238E27FC236}">
              <a16:creationId xmlns:a16="http://schemas.microsoft.com/office/drawing/2014/main" id="{BBCE7BD0-CD9D-36D1-3F27-EFB4798C3334}"/>
            </a:ext>
          </a:extLst>
        </xdr:cNvPr>
        <xdr:cNvSpPr txBox="1"/>
      </xdr:nvSpPr>
      <xdr:spPr>
        <a:xfrm>
          <a:off x="8352022" y="160689"/>
          <a:ext cx="1536645" cy="437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1"/>
              </a:solidFill>
            </a:rPr>
            <a:t>Profit (%)</a:t>
          </a:r>
        </a:p>
      </xdr:txBody>
    </xdr:sp>
    <xdr:clientData/>
  </xdr:twoCellAnchor>
  <xdr:twoCellAnchor>
    <xdr:from>
      <xdr:col>17</xdr:col>
      <xdr:colOff>68077</xdr:colOff>
      <xdr:row>2</xdr:row>
      <xdr:rowOff>169064</xdr:rowOff>
    </xdr:from>
    <xdr:to>
      <xdr:col>19</xdr:col>
      <xdr:colOff>359312</xdr:colOff>
      <xdr:row>5</xdr:row>
      <xdr:rowOff>84</xdr:rowOff>
    </xdr:to>
    <xdr:sp macro="" textlink="'Pivot Tables'!C4">
      <xdr:nvSpPr>
        <xdr:cNvPr id="36" name="TextBox 35">
          <a:extLst>
            <a:ext uri="{FF2B5EF4-FFF2-40B4-BE49-F238E27FC236}">
              <a16:creationId xmlns:a16="http://schemas.microsoft.com/office/drawing/2014/main" id="{2008D453-9F23-CC3C-70DA-7876E2DF4865}"/>
            </a:ext>
          </a:extLst>
        </xdr:cNvPr>
        <xdr:cNvSpPr txBox="1"/>
      </xdr:nvSpPr>
      <xdr:spPr>
        <a:xfrm>
          <a:off x="10459747" y="537504"/>
          <a:ext cx="1513785" cy="383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3B67032-BD44-4BBE-9B62-FF44A8787DE4}" type="TxLink">
            <a:rPr lang="en-US" sz="2000" b="1" i="0" u="none" strike="noStrike">
              <a:solidFill>
                <a:srgbClr val="000000"/>
              </a:solidFill>
              <a:latin typeface="Calibri"/>
              <a:ea typeface="Calibri"/>
              <a:cs typeface="Calibri"/>
            </a:rPr>
            <a:pPr algn="ctr"/>
            <a:t>$11,25,806</a:t>
          </a:fld>
          <a:endParaRPr lang="en-US" sz="4000" b="1"/>
        </a:p>
      </xdr:txBody>
    </xdr:sp>
    <xdr:clientData/>
  </xdr:twoCellAnchor>
  <xdr:twoCellAnchor editAs="oneCell">
    <xdr:from>
      <xdr:col>15</xdr:col>
      <xdr:colOff>483075</xdr:colOff>
      <xdr:row>0</xdr:row>
      <xdr:rowOff>0</xdr:rowOff>
    </xdr:from>
    <xdr:to>
      <xdr:col>17</xdr:col>
      <xdr:colOff>178275</xdr:colOff>
      <xdr:row>5</xdr:row>
      <xdr:rowOff>0</xdr:rowOff>
    </xdr:to>
    <xdr:pic>
      <xdr:nvPicPr>
        <xdr:cNvPr id="38" name="Graphic 37" descr="Present">
          <a:extLst>
            <a:ext uri="{FF2B5EF4-FFF2-40B4-BE49-F238E27FC236}">
              <a16:creationId xmlns:a16="http://schemas.microsoft.com/office/drawing/2014/main" id="{263EADD6-936A-7FB8-B94D-2625DC34F5A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652196" y="0"/>
          <a:ext cx="917749" cy="921099"/>
        </a:xfrm>
        <a:prstGeom prst="rect">
          <a:avLst/>
        </a:prstGeom>
      </xdr:spPr>
    </xdr:pic>
    <xdr:clientData/>
  </xdr:twoCellAnchor>
  <xdr:twoCellAnchor>
    <xdr:from>
      <xdr:col>17</xdr:col>
      <xdr:colOff>170989</xdr:colOff>
      <xdr:row>0</xdr:row>
      <xdr:rowOff>152317</xdr:rowOff>
    </xdr:from>
    <xdr:to>
      <xdr:col>19</xdr:col>
      <xdr:colOff>376813</xdr:colOff>
      <xdr:row>3</xdr:row>
      <xdr:rowOff>36678</xdr:rowOff>
    </xdr:to>
    <xdr:sp macro="" textlink="">
      <xdr:nvSpPr>
        <xdr:cNvPr id="39" name="TextBox 38">
          <a:extLst>
            <a:ext uri="{FF2B5EF4-FFF2-40B4-BE49-F238E27FC236}">
              <a16:creationId xmlns:a16="http://schemas.microsoft.com/office/drawing/2014/main" id="{B97EE6F5-725A-FE81-0715-8DE5789C35DC}"/>
            </a:ext>
          </a:extLst>
        </xdr:cNvPr>
        <xdr:cNvSpPr txBox="1"/>
      </xdr:nvSpPr>
      <xdr:spPr>
        <a:xfrm>
          <a:off x="10562659" y="152317"/>
          <a:ext cx="1428374" cy="437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1"/>
              </a:solidFill>
            </a:rPr>
            <a:t>Unit</a:t>
          </a:r>
          <a:r>
            <a:rPr lang="en-IN" sz="2400" b="1" baseline="0">
              <a:solidFill>
                <a:schemeClr val="accent1"/>
              </a:solidFill>
            </a:rPr>
            <a:t> Sold</a:t>
          </a:r>
          <a:endParaRPr lang="en-IN" sz="2400" b="1">
            <a:solidFill>
              <a:schemeClr val="accent1"/>
            </a:solidFill>
          </a:endParaRPr>
        </a:p>
      </xdr:txBody>
    </xdr:sp>
    <xdr:clientData/>
  </xdr:twoCellAnchor>
  <xdr:twoCellAnchor>
    <xdr:from>
      <xdr:col>13</xdr:col>
      <xdr:colOff>221233</xdr:colOff>
      <xdr:row>2</xdr:row>
      <xdr:rowOff>156922</xdr:rowOff>
    </xdr:from>
    <xdr:to>
      <xdr:col>16</xdr:col>
      <xdr:colOff>23112</xdr:colOff>
      <xdr:row>4</xdr:row>
      <xdr:rowOff>172162</xdr:rowOff>
    </xdr:to>
    <xdr:sp macro="" textlink="'Pivot Tables'!D4">
      <xdr:nvSpPr>
        <xdr:cNvPr id="40" name="TextBox 39">
          <a:extLst>
            <a:ext uri="{FF2B5EF4-FFF2-40B4-BE49-F238E27FC236}">
              <a16:creationId xmlns:a16="http://schemas.microsoft.com/office/drawing/2014/main" id="{A7E39C67-7F10-B0A2-0D18-13798791E3E5}"/>
            </a:ext>
          </a:extLst>
        </xdr:cNvPr>
        <xdr:cNvSpPr txBox="1"/>
      </xdr:nvSpPr>
      <xdr:spPr>
        <a:xfrm>
          <a:off x="8167804" y="525362"/>
          <a:ext cx="1635704" cy="383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F56DF53-341E-4EA1-B795-B8934EC9748B}" type="TxLink">
            <a:rPr lang="en-US" sz="2000" b="1" i="0" u="none" strike="noStrike">
              <a:solidFill>
                <a:srgbClr val="000000"/>
              </a:solidFill>
              <a:latin typeface="Calibri"/>
              <a:ea typeface="Calibri"/>
              <a:cs typeface="Calibri"/>
            </a:rPr>
            <a:pPr algn="ctr"/>
            <a:t>14.23%</a:t>
          </a:fld>
          <a:endParaRPr lang="en-IN" sz="8800" b="1">
            <a:solidFill>
              <a:schemeClr val="accent1"/>
            </a:solidFill>
          </a:endParaRPr>
        </a:p>
      </xdr:txBody>
    </xdr:sp>
    <xdr:clientData/>
  </xdr:twoCellAnchor>
  <xdr:twoCellAnchor editAs="oneCell">
    <xdr:from>
      <xdr:col>19</xdr:col>
      <xdr:colOff>217714</xdr:colOff>
      <xdr:row>0</xdr:row>
      <xdr:rowOff>50241</xdr:rowOff>
    </xdr:from>
    <xdr:to>
      <xdr:col>20</xdr:col>
      <xdr:colOff>520839</xdr:colOff>
      <xdr:row>5</xdr:row>
      <xdr:rowOff>43542</xdr:rowOff>
    </xdr:to>
    <xdr:pic>
      <xdr:nvPicPr>
        <xdr:cNvPr id="42" name="Graphic 41" descr="List">
          <a:extLst>
            <a:ext uri="{FF2B5EF4-FFF2-40B4-BE49-F238E27FC236}">
              <a16:creationId xmlns:a16="http://schemas.microsoft.com/office/drawing/2014/main" id="{2CCF60CF-D765-94C6-88D4-7C64E846CFF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831934" y="50241"/>
          <a:ext cx="914400" cy="914400"/>
        </a:xfrm>
        <a:prstGeom prst="rect">
          <a:avLst/>
        </a:prstGeom>
      </xdr:spPr>
    </xdr:pic>
    <xdr:clientData/>
  </xdr:twoCellAnchor>
  <xdr:twoCellAnchor>
    <xdr:from>
      <xdr:col>16</xdr:col>
      <xdr:colOff>441961</xdr:colOff>
      <xdr:row>7</xdr:row>
      <xdr:rowOff>167641</xdr:rowOff>
    </xdr:from>
    <xdr:to>
      <xdr:col>19</xdr:col>
      <xdr:colOff>581047</xdr:colOff>
      <xdr:row>10</xdr:row>
      <xdr:rowOff>0</xdr:rowOff>
    </xdr:to>
    <xdr:sp macro="" textlink="'Pivot Tables'!F11">
      <xdr:nvSpPr>
        <xdr:cNvPr id="43" name="TextBox 42">
          <a:extLst>
            <a:ext uri="{FF2B5EF4-FFF2-40B4-BE49-F238E27FC236}">
              <a16:creationId xmlns:a16="http://schemas.microsoft.com/office/drawing/2014/main" id="{7EF8AB7B-CFFA-3816-D81C-1470C4BF0F96}"/>
            </a:ext>
          </a:extLst>
        </xdr:cNvPr>
        <xdr:cNvSpPr txBox="1"/>
      </xdr:nvSpPr>
      <xdr:spPr>
        <a:xfrm>
          <a:off x="10195561" y="1447801"/>
          <a:ext cx="1967886"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5D00F33-C147-4A3C-882F-D40D094A349E}" type="TxLink">
            <a:rPr lang="en-US" sz="2000" b="1" i="0" u="none" strike="noStrike">
              <a:solidFill>
                <a:srgbClr val="000000"/>
              </a:solidFill>
              <a:latin typeface="Calibri"/>
              <a:ea typeface="Calibri"/>
              <a:cs typeface="Calibri"/>
            </a:rPr>
            <a:pPr algn="ctr"/>
            <a:t>PROD_ID_002</a:t>
          </a:fld>
          <a:endParaRPr lang="en-US" sz="4800" b="1"/>
        </a:p>
      </xdr:txBody>
    </xdr:sp>
    <xdr:clientData/>
  </xdr:twoCellAnchor>
  <xdr:twoCellAnchor>
    <xdr:from>
      <xdr:col>16</xdr:col>
      <xdr:colOff>594360</xdr:colOff>
      <xdr:row>5</xdr:row>
      <xdr:rowOff>152317</xdr:rowOff>
    </xdr:from>
    <xdr:to>
      <xdr:col>21</xdr:col>
      <xdr:colOff>1</xdr:colOff>
      <xdr:row>8</xdr:row>
      <xdr:rowOff>100484</xdr:rowOff>
    </xdr:to>
    <xdr:sp macro="" textlink="">
      <xdr:nvSpPr>
        <xdr:cNvPr id="44" name="TextBox 43">
          <a:extLst>
            <a:ext uri="{FF2B5EF4-FFF2-40B4-BE49-F238E27FC236}">
              <a16:creationId xmlns:a16="http://schemas.microsoft.com/office/drawing/2014/main" id="{FEE558D5-D660-61FE-F87F-94324A2472AA}"/>
            </a:ext>
          </a:extLst>
        </xdr:cNvPr>
        <xdr:cNvSpPr txBox="1"/>
      </xdr:nvSpPr>
      <xdr:spPr>
        <a:xfrm>
          <a:off x="10347960" y="1066717"/>
          <a:ext cx="2453641" cy="496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1"/>
              </a:solidFill>
            </a:rPr>
            <a:t>Top Selling Product</a:t>
          </a:r>
        </a:p>
      </xdr:txBody>
    </xdr:sp>
    <xdr:clientData/>
  </xdr:twoCellAnchor>
  <xdr:twoCellAnchor>
    <xdr:from>
      <xdr:col>16</xdr:col>
      <xdr:colOff>594945</xdr:colOff>
      <xdr:row>9</xdr:row>
      <xdr:rowOff>161527</xdr:rowOff>
    </xdr:from>
    <xdr:to>
      <xdr:col>19</xdr:col>
      <xdr:colOff>274906</xdr:colOff>
      <xdr:row>11</xdr:row>
      <xdr:rowOff>176767</xdr:rowOff>
    </xdr:to>
    <xdr:sp macro="" textlink="'Pivot Tables'!F13">
      <xdr:nvSpPr>
        <xdr:cNvPr id="45" name="TextBox 44">
          <a:extLst>
            <a:ext uri="{FF2B5EF4-FFF2-40B4-BE49-F238E27FC236}">
              <a16:creationId xmlns:a16="http://schemas.microsoft.com/office/drawing/2014/main" id="{5CF5E026-7915-CC77-7A45-76889B6CC3D4}"/>
            </a:ext>
          </a:extLst>
        </xdr:cNvPr>
        <xdr:cNvSpPr txBox="1"/>
      </xdr:nvSpPr>
      <xdr:spPr>
        <a:xfrm>
          <a:off x="10348545" y="1807447"/>
          <a:ext cx="150876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2475C48-45FB-490A-9CEC-35683703B809}" type="TxLink">
            <a:rPr lang="en-US" sz="2000" b="1" i="0" u="none" strike="noStrike">
              <a:solidFill>
                <a:srgbClr val="000000"/>
              </a:solidFill>
              <a:latin typeface="Calibri"/>
              <a:ea typeface="Calibri"/>
              <a:cs typeface="Calibri"/>
            </a:rPr>
            <a:pPr algn="ctr"/>
            <a:t>$3,30,11,144</a:t>
          </a:fld>
          <a:endParaRPr lang="en-US" sz="5400" b="1"/>
        </a:p>
      </xdr:txBody>
    </xdr:sp>
    <xdr:clientData/>
  </xdr:twoCellAnchor>
  <xdr:twoCellAnchor editAs="oneCell">
    <xdr:from>
      <xdr:col>19</xdr:col>
      <xdr:colOff>223154</xdr:colOff>
      <xdr:row>7</xdr:row>
      <xdr:rowOff>109776</xdr:rowOff>
    </xdr:from>
    <xdr:to>
      <xdr:col>20</xdr:col>
      <xdr:colOff>541557</xdr:colOff>
      <xdr:row>12</xdr:row>
      <xdr:rowOff>6159</xdr:rowOff>
    </xdr:to>
    <xdr:pic>
      <xdr:nvPicPr>
        <xdr:cNvPr id="47" name="Graphic 46" descr="Muscular arm">
          <a:extLst>
            <a:ext uri="{FF2B5EF4-FFF2-40B4-BE49-F238E27FC236}">
              <a16:creationId xmlns:a16="http://schemas.microsoft.com/office/drawing/2014/main" id="{A81189ED-132D-912C-15DC-80DDB5CFEF9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805554" y="1389936"/>
          <a:ext cx="928003" cy="810783"/>
        </a:xfrm>
        <a:prstGeom prst="rect">
          <a:avLst/>
        </a:prstGeom>
      </xdr:spPr>
    </xdr:pic>
    <xdr:clientData/>
  </xdr:twoCellAnchor>
  <xdr:twoCellAnchor>
    <xdr:from>
      <xdr:col>7</xdr:col>
      <xdr:colOff>15240</xdr:colOff>
      <xdr:row>5</xdr:row>
      <xdr:rowOff>76201</xdr:rowOff>
    </xdr:from>
    <xdr:to>
      <xdr:col>17</xdr:col>
      <xdr:colOff>45721</xdr:colOff>
      <xdr:row>12</xdr:row>
      <xdr:rowOff>152401</xdr:rowOff>
    </xdr:to>
    <xdr:graphicFrame macro="">
      <xdr:nvGraphicFramePr>
        <xdr:cNvPr id="51" name="Chart 50">
          <a:extLst>
            <a:ext uri="{FF2B5EF4-FFF2-40B4-BE49-F238E27FC236}">
              <a16:creationId xmlns:a16="http://schemas.microsoft.com/office/drawing/2014/main" id="{492A4D41-57EE-43DC-A159-2B046B9533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342901</xdr:colOff>
      <xdr:row>14</xdr:row>
      <xdr:rowOff>14718</xdr:rowOff>
    </xdr:from>
    <xdr:to>
      <xdr:col>15</xdr:col>
      <xdr:colOff>487680</xdr:colOff>
      <xdr:row>22</xdr:row>
      <xdr:rowOff>62631</xdr:rowOff>
    </xdr:to>
    <xdr:graphicFrame macro="">
      <xdr:nvGraphicFramePr>
        <xdr:cNvPr id="11" name="Chart 10">
          <a:extLst>
            <a:ext uri="{FF2B5EF4-FFF2-40B4-BE49-F238E27FC236}">
              <a16:creationId xmlns:a16="http://schemas.microsoft.com/office/drawing/2014/main" id="{8696584C-586C-4CA6-B9EE-0B5AFEE51C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37892</xdr:colOff>
          <xdr:row>14</xdr:row>
          <xdr:rowOff>20355</xdr:rowOff>
        </xdr:from>
        <xdr:to>
          <xdr:col>7</xdr:col>
          <xdr:colOff>273590</xdr:colOff>
          <xdr:row>22</xdr:row>
          <xdr:rowOff>57829</xdr:rowOff>
        </xdr:to>
        <xdr:sp macro="" textlink="">
          <xdr:nvSpPr>
            <xdr:cNvPr id="5122" name="Scroll Bar 2" hidden="1">
              <a:extLst>
                <a:ext uri="{63B3BB69-23CF-44E3-9099-C40C66FF867C}">
                  <a14:compatExt spid="_x0000_s5122"/>
                </a:ext>
                <a:ext uri="{FF2B5EF4-FFF2-40B4-BE49-F238E27FC236}">
                  <a16:creationId xmlns:a16="http://schemas.microsoft.com/office/drawing/2014/main" id="{5D71CBBE-910E-E425-E67F-6ECF1C2F0C0D}"/>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16</xdr:col>
      <xdr:colOff>91440</xdr:colOff>
      <xdr:row>13</xdr:row>
      <xdr:rowOff>155741</xdr:rowOff>
    </xdr:from>
    <xdr:to>
      <xdr:col>20</xdr:col>
      <xdr:colOff>491751</xdr:colOff>
      <xdr:row>22</xdr:row>
      <xdr:rowOff>72233</xdr:rowOff>
    </xdr:to>
    <xdr:graphicFrame macro="">
      <xdr:nvGraphicFramePr>
        <xdr:cNvPr id="12" name="Chart 11">
          <a:extLst>
            <a:ext uri="{FF2B5EF4-FFF2-40B4-BE49-F238E27FC236}">
              <a16:creationId xmlns:a16="http://schemas.microsoft.com/office/drawing/2014/main" id="{C84C44AA-04DF-4B4A-BA04-34F101054E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67534</xdr:colOff>
      <xdr:row>22</xdr:row>
      <xdr:rowOff>142797</xdr:rowOff>
    </xdr:from>
    <xdr:to>
      <xdr:col>21</xdr:col>
      <xdr:colOff>22860</xdr:colOff>
      <xdr:row>28</xdr:row>
      <xdr:rowOff>64301</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B2BEBEEF-D153-4425-916D-6B691F55A22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7992334" y="4166157"/>
              <a:ext cx="4832126" cy="101878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135697</xdr:colOff>
      <xdr:row>20</xdr:row>
      <xdr:rowOff>146137</xdr:rowOff>
    </xdr:from>
    <xdr:to>
      <xdr:col>13</xdr:col>
      <xdr:colOff>20875</xdr:colOff>
      <xdr:row>28</xdr:row>
      <xdr:rowOff>125260</xdr:rowOff>
    </xdr:to>
    <xdr:graphicFrame macro="">
      <xdr:nvGraphicFramePr>
        <xdr:cNvPr id="20" name="Chart 19">
          <a:extLst>
            <a:ext uri="{FF2B5EF4-FFF2-40B4-BE49-F238E27FC236}">
              <a16:creationId xmlns:a16="http://schemas.microsoft.com/office/drawing/2014/main" id="{84B8CDD0-F006-464D-BC9D-39B9DD544C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0</xdr:colOff>
      <xdr:row>22</xdr:row>
      <xdr:rowOff>24063</xdr:rowOff>
    </xdr:from>
    <xdr:to>
      <xdr:col>3</xdr:col>
      <xdr:colOff>83820</xdr:colOff>
      <xdr:row>28</xdr:row>
      <xdr:rowOff>160021</xdr:rowOff>
    </xdr:to>
    <xdr:graphicFrame macro="">
      <xdr:nvGraphicFramePr>
        <xdr:cNvPr id="21" name="Chart 20">
          <a:extLst>
            <a:ext uri="{FF2B5EF4-FFF2-40B4-BE49-F238E27FC236}">
              <a16:creationId xmlns:a16="http://schemas.microsoft.com/office/drawing/2014/main" id="{602F3C97-3467-41B3-B1B9-ABB23E686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281940</xdr:colOff>
      <xdr:row>11</xdr:row>
      <xdr:rowOff>53340</xdr:rowOff>
    </xdr:from>
    <xdr:to>
      <xdr:col>2</xdr:col>
      <xdr:colOff>358140</xdr:colOff>
      <xdr:row>21</xdr:row>
      <xdr:rowOff>24064</xdr:rowOff>
    </xdr:to>
    <mc:AlternateContent xmlns:mc="http://schemas.openxmlformats.org/markup-compatibility/2006">
      <mc:Choice xmlns:a14="http://schemas.microsoft.com/office/drawing/2010/main" Requires="a14">
        <xdr:graphicFrame macro="">
          <xdr:nvGraphicFramePr>
            <xdr:cNvPr id="23" name="Month 1">
              <a:extLst>
                <a:ext uri="{FF2B5EF4-FFF2-40B4-BE49-F238E27FC236}">
                  <a16:creationId xmlns:a16="http://schemas.microsoft.com/office/drawing/2014/main" id="{5DE43428-F22F-4496-8591-397FAF3B5C27}"/>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281940" y="2082666"/>
              <a:ext cx="1295400" cy="18155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109924</xdr:colOff>
      <xdr:row>6</xdr:row>
      <xdr:rowOff>41993</xdr:rowOff>
    </xdr:from>
    <xdr:to>
      <xdr:col>3</xdr:col>
      <xdr:colOff>3244</xdr:colOff>
      <xdr:row>9</xdr:row>
      <xdr:rowOff>120627</xdr:rowOff>
    </xdr:to>
    <mc:AlternateContent xmlns:mc="http://schemas.openxmlformats.org/markup-compatibility/2006">
      <mc:Choice xmlns:a14="http://schemas.microsoft.com/office/drawing/2010/main" Requires="a14">
        <xdr:graphicFrame macro="">
          <xdr:nvGraphicFramePr>
            <xdr:cNvPr id="25" name="Year 1">
              <a:extLst>
                <a:ext uri="{FF2B5EF4-FFF2-40B4-BE49-F238E27FC236}">
                  <a16:creationId xmlns:a16="http://schemas.microsoft.com/office/drawing/2014/main" id="{29D66F6A-BFE8-4132-9AF6-104AE68DD587}"/>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09924" y="1148898"/>
              <a:ext cx="1722120" cy="6320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176463</xdr:colOff>
      <xdr:row>4</xdr:row>
      <xdr:rowOff>16042</xdr:rowOff>
    </xdr:from>
    <xdr:to>
      <xdr:col>6</xdr:col>
      <xdr:colOff>409074</xdr:colOff>
      <xdr:row>19</xdr:row>
      <xdr:rowOff>128337</xdr:rowOff>
    </xdr:to>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68892996-3081-4797-B2AE-DC00051EF98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2005263" y="753979"/>
              <a:ext cx="2061411" cy="287955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3</xdr:col>
      <xdr:colOff>248652</xdr:colOff>
      <xdr:row>18</xdr:row>
      <xdr:rowOff>88233</xdr:rowOff>
    </xdr:from>
    <xdr:to>
      <xdr:col>6</xdr:col>
      <xdr:colOff>248652</xdr:colOff>
      <xdr:row>20</xdr:row>
      <xdr:rowOff>104275</xdr:rowOff>
    </xdr:to>
    <mc:AlternateContent xmlns:mc="http://schemas.openxmlformats.org/markup-compatibility/2006">
      <mc:Choice xmlns:sle15="http://schemas.microsoft.com/office/drawing/2012/slicer" Requires="sle15">
        <xdr:graphicFrame macro="">
          <xdr:nvGraphicFramePr>
            <xdr:cNvPr id="31" name="Year 3">
              <a:extLst>
                <a:ext uri="{FF2B5EF4-FFF2-40B4-BE49-F238E27FC236}">
                  <a16:creationId xmlns:a16="http://schemas.microsoft.com/office/drawing/2014/main" id="{6170C3BC-0DBE-43F4-AECA-AE21369D3F5E}"/>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dr:sp macro="" textlink="">
          <xdr:nvSpPr>
            <xdr:cNvPr id="0" name=""/>
            <xdr:cNvSpPr>
              <a:spLocks noTextEdit="1"/>
            </xdr:cNvSpPr>
          </xdr:nvSpPr>
          <xdr:spPr>
            <a:xfrm>
              <a:off x="2077452" y="3408949"/>
              <a:ext cx="1828800" cy="38501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129540</xdr:colOff>
      <xdr:row>1</xdr:row>
      <xdr:rowOff>160020</xdr:rowOff>
    </xdr:from>
    <xdr:to>
      <xdr:col>13</xdr:col>
      <xdr:colOff>160020</xdr:colOff>
      <xdr:row>16</xdr:row>
      <xdr:rowOff>99060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93BB3A0-67FF-2603-3903-05708B2664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547360" y="342900"/>
              <a:ext cx="3688080" cy="26822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144780</xdr:colOff>
      <xdr:row>22</xdr:row>
      <xdr:rowOff>22861</xdr:rowOff>
    </xdr:from>
    <xdr:to>
      <xdr:col>6</xdr:col>
      <xdr:colOff>289560</xdr:colOff>
      <xdr:row>25</xdr:row>
      <xdr:rowOff>144780</xdr:rowOff>
    </xdr:to>
    <mc:AlternateContent xmlns:mc="http://schemas.openxmlformats.org/markup-compatibility/2006">
      <mc:Choice xmlns:sle15="http://schemas.microsoft.com/office/drawing/2012/slicer" Requires="sle15">
        <xdr:graphicFrame macro="">
          <xdr:nvGraphicFramePr>
            <xdr:cNvPr id="3" name="Year 2">
              <a:extLst>
                <a:ext uri="{FF2B5EF4-FFF2-40B4-BE49-F238E27FC236}">
                  <a16:creationId xmlns:a16="http://schemas.microsoft.com/office/drawing/2014/main" id="{E68A84D9-EE1E-68B2-44BA-23A708ECD09C}"/>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3108960" y="2948941"/>
              <a:ext cx="1828800" cy="67055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deep Verma" refreshedDate="45589.993867824072" createdVersion="8" refreshedVersion="8" minRefreshableVersion="3" recordCount="700" xr:uid="{1FFC2A74-C8FF-4B77-9947-9B6D28684A50}">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8592717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7DFEEB-9898-482B-8C28-692B6D722F7B}" name="PivotTable9"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fieldListSortAscending="1">
  <location ref="J23:K29"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3">
    <format dxfId="13">
      <pivotArea outline="0" fieldPosition="0">
        <references count="1">
          <reference field="4294967294" count="1">
            <x v="0"/>
          </reference>
        </references>
      </pivotArea>
    </format>
    <format dxfId="12">
      <pivotArea collapsedLevelsAreSubtotals="1" fieldPosition="0">
        <references count="1">
          <reference field="19" count="1">
            <x v="1"/>
          </reference>
        </references>
      </pivotArea>
    </format>
    <format dxfId="11">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9" count="1" selected="0">
            <x v="0"/>
          </reference>
        </references>
      </pivotArea>
    </chartFormat>
    <chartFormat chart="2" format="10">
      <pivotArea type="data" outline="0" fieldPosition="0">
        <references count="2">
          <reference field="4294967294" count="1" selected="0">
            <x v="0"/>
          </reference>
          <reference field="19" count="1" selected="0">
            <x v="1"/>
          </reference>
        </references>
      </pivotArea>
    </chartFormat>
    <chartFormat chart="2" format="11">
      <pivotArea type="data" outline="0" fieldPosition="0">
        <references count="2">
          <reference field="4294967294" count="1" selected="0">
            <x v="0"/>
          </reference>
          <reference field="19" count="1" selected="0">
            <x v="2"/>
          </reference>
        </references>
      </pivotArea>
    </chartFormat>
    <chartFormat chart="2" format="12">
      <pivotArea type="data" outline="0" fieldPosition="0">
        <references count="2">
          <reference field="4294967294" count="1" selected="0">
            <x v="0"/>
          </reference>
          <reference field="19" count="1" selected="0">
            <x v="3"/>
          </reference>
        </references>
      </pivotArea>
    </chartFormat>
    <chartFormat chart="2" format="13">
      <pivotArea type="data" outline="0" fieldPosition="0">
        <references count="2">
          <reference field="4294967294" count="1" selected="0">
            <x v="0"/>
          </reference>
          <reference field="19" count="1" selected="0">
            <x v="4"/>
          </reference>
        </references>
      </pivotArea>
    </chartFormat>
    <chartFormat chart="2"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9A5060-6438-4B2B-99D1-317D0422A320}" name="PivotTable8"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B21:C47"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dataFields>
  <formats count="4">
    <format dxfId="17">
      <pivotArea collapsedLevelsAreSubtotals="1" fieldPosition="0">
        <references count="1">
          <reference field="17" count="1">
            <x v="0"/>
          </reference>
        </references>
      </pivotArea>
    </format>
    <format dxfId="16">
      <pivotArea collapsedLevelsAreSubtotals="1" fieldPosition="0">
        <references count="2">
          <reference field="15" count="0"/>
          <reference field="17" count="1" selected="0">
            <x v="0"/>
          </reference>
        </references>
      </pivotArea>
    </format>
    <format dxfId="15">
      <pivotArea collapsedLevelsAreSubtotals="1" fieldPosition="0">
        <references count="1">
          <reference field="17" count="1">
            <x v="1"/>
          </reference>
        </references>
      </pivotArea>
    </format>
    <format dxfId="14">
      <pivotArea collapsedLevelsAreSubtotals="1" fieldPosition="0">
        <references count="2">
          <reference field="15" count="0"/>
          <reference field="17" count="1" selected="0">
            <x v="1"/>
          </reference>
        </references>
      </pivotArea>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FD1D60-2387-4A7C-898C-3FA3573F8CF8}" name="PivotTable5"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K2:AL7"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2">
    <format dxfId="19">
      <pivotArea outline="0" fieldPosition="0">
        <references count="1">
          <reference field="4294967294" count="1">
            <x v="0"/>
          </reference>
        </references>
      </pivotArea>
    </format>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2F1A9AA-2114-479A-9E9D-0E5EA7C56115}" name="PivotTable4"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G2:AH10"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
    <format dxfId="20">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20" count="1" selected="0">
            <x v="0"/>
          </reference>
        </references>
      </pivotArea>
    </chartFormat>
    <chartFormat chart="2" format="12">
      <pivotArea type="data" outline="0" fieldPosition="0">
        <references count="2">
          <reference field="4294967294" count="1" selected="0">
            <x v="0"/>
          </reference>
          <reference field="20" count="1" selected="0">
            <x v="1"/>
          </reference>
        </references>
      </pivotArea>
    </chartFormat>
    <chartFormat chart="2" format="13">
      <pivotArea type="data" outline="0" fieldPosition="0">
        <references count="2">
          <reference field="4294967294" count="1" selected="0">
            <x v="0"/>
          </reference>
          <reference field="20" count="1" selected="0">
            <x v="2"/>
          </reference>
        </references>
      </pivotArea>
    </chartFormat>
    <chartFormat chart="2" format="14">
      <pivotArea type="data" outline="0" fieldPosition="0">
        <references count="2">
          <reference field="4294967294" count="1" selected="0">
            <x v="0"/>
          </reference>
          <reference field="20" count="1" selected="0">
            <x v="3"/>
          </reference>
        </references>
      </pivotArea>
    </chartFormat>
    <chartFormat chart="2" format="15">
      <pivotArea type="data" outline="0" fieldPosition="0">
        <references count="2">
          <reference field="4294967294" count="1" selected="0">
            <x v="0"/>
          </reference>
          <reference field="20" count="1" selected="0">
            <x v="4"/>
          </reference>
        </references>
      </pivotArea>
    </chartFormat>
    <chartFormat chart="2" format="16">
      <pivotArea type="data" outline="0" fieldPosition="0">
        <references count="2">
          <reference field="4294967294" count="1" selected="0">
            <x v="0"/>
          </reference>
          <reference field="20" count="1" selected="0">
            <x v="5"/>
          </reference>
        </references>
      </pivotArea>
    </chartFormat>
    <chartFormat chart="2" format="17">
      <pivotArea type="data" outline="0" fieldPosition="0">
        <references count="2">
          <reference field="4294967294" count="1" selected="0">
            <x v="0"/>
          </reference>
          <reference field="20" count="1" selected="0">
            <x v="6"/>
          </reference>
        </references>
      </pivotArea>
    </chartFormat>
    <chartFormat chart="2"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09E3D8-7A3D-4DBD-874E-2D165A97D146}" name="PivotTable3"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H3:J15"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formats count="1">
    <format dxfId="37">
      <pivotArea collapsedLevelsAreSubtotals="1" fieldPosition="0">
        <references count="1">
          <reference field="15" count="0"/>
        </references>
      </pivotArea>
    </format>
  </formats>
  <chartFormats count="32">
    <chartFormat chart="1" format="2" series="1">
      <pivotArea type="data" outline="0" fieldPosition="0">
        <references count="1">
          <reference field="4294967294" count="1" selected="0">
            <x v="1"/>
          </reference>
        </references>
      </pivotArea>
    </chartFormat>
    <chartFormat chart="1" format="3"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pivotArea type="data" outline="0" fieldPosition="0">
        <references count="2">
          <reference field="4294967294" count="1" selected="0">
            <x v="1"/>
          </reference>
          <reference field="15" count="1" selected="0">
            <x v="0"/>
          </reference>
        </references>
      </pivotArea>
    </chartFormat>
    <chartFormat chart="10" format="3">
      <pivotArea type="data" outline="0" fieldPosition="0">
        <references count="2">
          <reference field="4294967294" count="1" selected="0">
            <x v="1"/>
          </reference>
          <reference field="15" count="1" selected="0">
            <x v="1"/>
          </reference>
        </references>
      </pivotArea>
    </chartFormat>
    <chartFormat chart="10" format="4">
      <pivotArea type="data" outline="0" fieldPosition="0">
        <references count="2">
          <reference field="4294967294" count="1" selected="0">
            <x v="1"/>
          </reference>
          <reference field="15" count="1" selected="0">
            <x v="2"/>
          </reference>
        </references>
      </pivotArea>
    </chartFormat>
    <chartFormat chart="10" format="5">
      <pivotArea type="data" outline="0" fieldPosition="0">
        <references count="2">
          <reference field="4294967294" count="1" selected="0">
            <x v="1"/>
          </reference>
          <reference field="15" count="1" selected="0">
            <x v="3"/>
          </reference>
        </references>
      </pivotArea>
    </chartFormat>
    <chartFormat chart="10" format="6">
      <pivotArea type="data" outline="0" fieldPosition="0">
        <references count="2">
          <reference field="4294967294" count="1" selected="0">
            <x v="1"/>
          </reference>
          <reference field="15" count="1" selected="0">
            <x v="4"/>
          </reference>
        </references>
      </pivotArea>
    </chartFormat>
    <chartFormat chart="10" format="7">
      <pivotArea type="data" outline="0" fieldPosition="0">
        <references count="2">
          <reference field="4294967294" count="1" selected="0">
            <x v="1"/>
          </reference>
          <reference field="15" count="1" selected="0">
            <x v="5"/>
          </reference>
        </references>
      </pivotArea>
    </chartFormat>
    <chartFormat chart="10" format="8">
      <pivotArea type="data" outline="0" fieldPosition="0">
        <references count="2">
          <reference field="4294967294" count="1" selected="0">
            <x v="1"/>
          </reference>
          <reference field="15" count="1" selected="0">
            <x v="6"/>
          </reference>
        </references>
      </pivotArea>
    </chartFormat>
    <chartFormat chart="10" format="9">
      <pivotArea type="data" outline="0" fieldPosition="0">
        <references count="2">
          <reference field="4294967294" count="1" selected="0">
            <x v="1"/>
          </reference>
          <reference field="15" count="1" selected="0">
            <x v="7"/>
          </reference>
        </references>
      </pivotArea>
    </chartFormat>
    <chartFormat chart="10" format="10">
      <pivotArea type="data" outline="0" fieldPosition="0">
        <references count="2">
          <reference field="4294967294" count="1" selected="0">
            <x v="1"/>
          </reference>
          <reference field="15" count="1" selected="0">
            <x v="8"/>
          </reference>
        </references>
      </pivotArea>
    </chartFormat>
    <chartFormat chart="10" format="11">
      <pivotArea type="data" outline="0" fieldPosition="0">
        <references count="2">
          <reference field="4294967294" count="1" selected="0">
            <x v="1"/>
          </reference>
          <reference field="15" count="1" selected="0">
            <x v="9"/>
          </reference>
        </references>
      </pivotArea>
    </chartFormat>
    <chartFormat chart="10" format="12">
      <pivotArea type="data" outline="0" fieldPosition="0">
        <references count="2">
          <reference field="4294967294" count="1" selected="0">
            <x v="1"/>
          </reference>
          <reference field="15" count="1" selected="0">
            <x v="10"/>
          </reference>
        </references>
      </pivotArea>
    </chartFormat>
    <chartFormat chart="10" format="13">
      <pivotArea type="data" outline="0" fieldPosition="0">
        <references count="2">
          <reference field="4294967294" count="1" selected="0">
            <x v="1"/>
          </reference>
          <reference field="15" count="1" selected="0">
            <x v="11"/>
          </reference>
        </references>
      </pivotArea>
    </chartFormat>
    <chartFormat chart="12" format="28" series="1">
      <pivotArea type="data" outline="0" fieldPosition="0">
        <references count="1">
          <reference field="4294967294" count="1" selected="0">
            <x v="0"/>
          </reference>
        </references>
      </pivotArea>
    </chartFormat>
    <chartFormat chart="12" format="29" series="1">
      <pivotArea type="data" outline="0" fieldPosition="0">
        <references count="1">
          <reference field="4294967294" count="1" selected="0">
            <x v="1"/>
          </reference>
        </references>
      </pivotArea>
    </chartFormat>
    <chartFormat chart="12" format="30">
      <pivotArea type="data" outline="0" fieldPosition="0">
        <references count="2">
          <reference field="4294967294" count="1" selected="0">
            <x v="1"/>
          </reference>
          <reference field="15" count="1" selected="0">
            <x v="0"/>
          </reference>
        </references>
      </pivotArea>
    </chartFormat>
    <chartFormat chart="12" format="31">
      <pivotArea type="data" outline="0" fieldPosition="0">
        <references count="2">
          <reference field="4294967294" count="1" selected="0">
            <x v="1"/>
          </reference>
          <reference field="15" count="1" selected="0">
            <x v="1"/>
          </reference>
        </references>
      </pivotArea>
    </chartFormat>
    <chartFormat chart="12" format="32">
      <pivotArea type="data" outline="0" fieldPosition="0">
        <references count="2">
          <reference field="4294967294" count="1" selected="0">
            <x v="1"/>
          </reference>
          <reference field="15" count="1" selected="0">
            <x v="2"/>
          </reference>
        </references>
      </pivotArea>
    </chartFormat>
    <chartFormat chart="12" format="33">
      <pivotArea type="data" outline="0" fieldPosition="0">
        <references count="2">
          <reference field="4294967294" count="1" selected="0">
            <x v="1"/>
          </reference>
          <reference field="15" count="1" selected="0">
            <x v="3"/>
          </reference>
        </references>
      </pivotArea>
    </chartFormat>
    <chartFormat chart="12" format="34">
      <pivotArea type="data" outline="0" fieldPosition="0">
        <references count="2">
          <reference field="4294967294" count="1" selected="0">
            <x v="1"/>
          </reference>
          <reference field="15" count="1" selected="0">
            <x v="4"/>
          </reference>
        </references>
      </pivotArea>
    </chartFormat>
    <chartFormat chart="12" format="35">
      <pivotArea type="data" outline="0" fieldPosition="0">
        <references count="2">
          <reference field="4294967294" count="1" selected="0">
            <x v="1"/>
          </reference>
          <reference field="15" count="1" selected="0">
            <x v="5"/>
          </reference>
        </references>
      </pivotArea>
    </chartFormat>
    <chartFormat chart="12" format="36">
      <pivotArea type="data" outline="0" fieldPosition="0">
        <references count="2">
          <reference field="4294967294" count="1" selected="0">
            <x v="1"/>
          </reference>
          <reference field="15" count="1" selected="0">
            <x v="6"/>
          </reference>
        </references>
      </pivotArea>
    </chartFormat>
    <chartFormat chart="12" format="37">
      <pivotArea type="data" outline="0" fieldPosition="0">
        <references count="2">
          <reference field="4294967294" count="1" selected="0">
            <x v="1"/>
          </reference>
          <reference field="15" count="1" selected="0">
            <x v="7"/>
          </reference>
        </references>
      </pivotArea>
    </chartFormat>
    <chartFormat chart="12" format="38">
      <pivotArea type="data" outline="0" fieldPosition="0">
        <references count="2">
          <reference field="4294967294" count="1" selected="0">
            <x v="1"/>
          </reference>
          <reference field="15" count="1" selected="0">
            <x v="8"/>
          </reference>
        </references>
      </pivotArea>
    </chartFormat>
    <chartFormat chart="12" format="39">
      <pivotArea type="data" outline="0" fieldPosition="0">
        <references count="2">
          <reference field="4294967294" count="1" selected="0">
            <x v="1"/>
          </reference>
          <reference field="15" count="1" selected="0">
            <x v="9"/>
          </reference>
        </references>
      </pivotArea>
    </chartFormat>
    <chartFormat chart="12" format="40">
      <pivotArea type="data" outline="0" fieldPosition="0">
        <references count="2">
          <reference field="4294967294" count="1" selected="0">
            <x v="1"/>
          </reference>
          <reference field="15" count="1" selected="0">
            <x v="10"/>
          </reference>
        </references>
      </pivotArea>
    </chartFormat>
    <chartFormat chart="12" format="41">
      <pivotArea type="data" outline="0" fieldPosition="0">
        <references count="2">
          <reference field="4294967294" count="1" selected="0">
            <x v="1"/>
          </reference>
          <reference field="15" count="1" selected="0">
            <x v="11"/>
          </reference>
        </references>
      </pivotArea>
    </chartFormat>
    <chartFormat chart="10" format="14">
      <pivotArea type="data" outline="0" fieldPosition="0">
        <references count="1">
          <reference field="4294967294" count="1" selected="0">
            <x v="1"/>
          </reference>
        </references>
      </pivotArea>
    </chartFormat>
    <chartFormat chart="12" format="42">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C9A5C96-843E-48A9-9B26-3CDC06242231}"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9:D16"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7">
    <i>
      <x/>
    </i>
    <i>
      <x v="1"/>
    </i>
    <i>
      <x v="2"/>
    </i>
    <i>
      <x v="3"/>
    </i>
    <i>
      <x v="4"/>
    </i>
    <i>
      <x v="5"/>
    </i>
    <i t="grand">
      <x/>
    </i>
  </rowItems>
  <colItems count="1">
    <i/>
  </colItems>
  <dataFields count="1">
    <dataField name="Sum of Sales" fld="9" baseField="0" baseItem="0" numFmtId="165"/>
  </dataFields>
  <formats count="1">
    <format dxfId="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E13CF4-07BC-44A1-B07B-A62383D54306}"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dataField name="Sum of Profit" fld="12" baseField="0" baseItem="0"/>
    <dataField name="Sum of Units Sold" fld="4" baseField="0" baseItem="0"/>
  </dataFields>
  <formats count="1">
    <format dxfId="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8F336C5-0DAC-461E-932F-3CD6B752B089}" name="PivotTable6"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V3:W153"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5"/>
  </dataFields>
  <formats count="2">
    <format dxfId="41">
      <pivotArea outline="0" collapsedLevelsAreSubtotals="1" fieldPosition="0"/>
    </format>
    <format dxfId="4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81FFB32-45D5-4BF6-BF13-2B063C466DEF}" name="PivotTable10" cacheId="17"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A1:C14"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name=" Product_name"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dataFields>
  <formats count="1">
    <format dxfId="8">
      <pivotArea outline="0" fieldPosition="0">
        <references count="2">
          <reference field="17" count="0" selected="0"/>
          <reference field="19"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4AB24D1-A655-4D91-98BB-5049D8351A5E}" sourceName="Month">
  <pivotTables>
    <pivotTable tabId="4" name="PivotTable9"/>
    <pivotTable tabId="4" name="PivotTable1"/>
    <pivotTable tabId="4" name="PivotTable2"/>
    <pivotTable tabId="4" name="PivotTable3"/>
    <pivotTable tabId="4" name="PivotTable4"/>
    <pivotTable tabId="4" name="PivotTable5"/>
    <pivotTable tabId="4" name="PivotTable6"/>
    <pivotTable tabId="4" name="PivotTable8"/>
  </pivotTables>
  <data>
    <tabular pivotCacheId="1859271732">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76FA2ED-E239-4FFC-AC20-D142F1807D71}" sourceName="Year">
  <pivotTables>
    <pivotTable tabId="4" name="PivotTable9"/>
    <pivotTable tabId="4" name="PivotTable1"/>
    <pivotTable tabId="4" name="PivotTable2"/>
    <pivotTable tabId="4" name="PivotTable3"/>
    <pivotTable tabId="4" name="PivotTable4"/>
    <pivotTable tabId="4" name="PivotTable5"/>
    <pivotTable tabId="4" name="PivotTable6"/>
    <pivotTable tabId="4" name="PivotTable8"/>
  </pivotTables>
  <data>
    <tabular pivotCacheId="185927173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43915EBB-1975-4C1B-9F22-EEB943A78707}"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517B4531-93E0-4194-96BE-3F4726AE02D7}" cache="Slicer_Month" caption="Month" columnCount="2" style="Dashboard" rowHeight="234950"/>
  <slicer name="Year" xr10:uid="{8CC06B92-79CF-462B-BC66-D5EDC10D88F1}" cache="Slicer_Year" caption="Year" columnCount="2" style="Dashbo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CB7431C1-48BE-4A6C-B986-280050B5E655}" cache="Slicer_Month" caption="Month" columnCount="2" style="Dashboard" rowHeight="234950"/>
  <slicer name="Year 1" xr10:uid="{464BA9BF-BEDF-45B2-AF70-92B7F0162D7B}" cache="Slicer_Year" caption="Year" columnCount="2" style="Dashboar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EC1C0711-3C20-4FF3-AB22-20158BCCE354}" cache="Slicer_Year1" caption="Year" columnCount="2" showCaption="0" style="Sunburst"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0E603F6E-9C7D-4616-9957-647BB29200AF}" cache="Slicer_Year1" caption="Year" columnCount="2" showCaption="0" style="Sunburs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36">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35" dataCellStyle="Comma"/>
    <tableColumn id="6" xr3:uid="{D1FA2F6E-B448-447A-822E-476E75AB0D24}" name="Manufacturing Price" dataDxfId="34" dataCellStyle="Comma"/>
    <tableColumn id="7" xr3:uid="{746807AF-7C02-410B-AA9B-C470D904CB91}" name="Sale Price" dataDxfId="33" dataCellStyle="Comma"/>
    <tableColumn id="8" xr3:uid="{19549595-54CD-44CA-85C9-58EF681308B8}" name="Gross Sales" dataDxfId="32" dataCellStyle="Comma"/>
    <tableColumn id="9" xr3:uid="{104167EA-E422-4774-B956-4B36C140EE94}" name="Discounts"/>
    <tableColumn id="10" xr3:uid="{DCEF5F63-00A0-4BBE-88B5-9FC52CE9FD87}" name="Sales" dataDxfId="31" dataCellStyle="Comma"/>
    <tableColumn id="21" xr3:uid="{49F6513B-8752-4727-A580-49EAA8AD80C5}" name="Sales ('000)" dataDxfId="30" dataCellStyle="Comma"/>
    <tableColumn id="11" xr3:uid="{F597BE21-FABB-4B22-924F-0FB9047BF885}" name="COGS" dataDxfId="29" dataCellStyle="Comma"/>
    <tableColumn id="12" xr3:uid="{D84A41A3-4370-4BF9-BD15-26F6A8F5F68C}" name="Profit" dataDxfId="28" dataCellStyle="Comma"/>
    <tableColumn id="22" xr3:uid="{B5433BD7-98D5-4C89-827A-9EB8FF47A48A}" name="Profit ('000)" dataDxfId="27" dataCellStyle="Comma"/>
    <tableColumn id="13" xr3:uid="{99DFFC76-741A-4785-B95C-D4515358E697}" name="Date" dataDxfId="26"/>
    <tableColumn id="14" xr3:uid="{D2C87CE1-8D3A-4190-9B63-84E5DA80158A}" name="Month" dataDxfId="25"/>
    <tableColumn id="20" xr3:uid="{00040B4C-ACDE-4878-B9D9-F9B6BFCA1252}" name="Quarter" dataDxfId="24"/>
    <tableColumn id="15" xr3:uid="{E905F66B-7952-44D0-8D91-E3991859BDBA}" name="Year"/>
    <tableColumn id="16" xr3:uid="{1B3165FF-A4D1-47E3-9C63-4AC99EF81BFA}" name="Customer_Name" dataDxfId="23"/>
    <tableColumn id="17" xr3:uid="{81851813-2BE4-4FF6-BF0F-14E82153B91A}" name="Product_Name" dataDxfId="22"/>
    <tableColumn id="23" xr3:uid="{BF904181-AD5D-4D36-B316-14EC624E04BF}" name="Country" dataDxfId="2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091ABC-D668-4AAF-937C-95D203CC5A95}" name="Table2" displayName="Table2" ref="E3:G15" totalsRowShown="0" headerRowDxfId="3" dataDxfId="2" headerRowBorderDxfId="7">
  <autoFilter ref="E3:G15" xr:uid="{4B091ABC-D668-4AAF-937C-95D203CC5A95}">
    <filterColumn colId="1">
      <filters>
        <filter val="Yr 2021"/>
      </filters>
    </filterColumn>
  </autoFilter>
  <tableColumns count="3">
    <tableColumn id="1" xr3:uid="{4A230DF5-2E92-4D63-845A-332532800275}" name=" Product_name" dataDxfId="6"/>
    <tableColumn id="2" xr3:uid="{027456EC-32EE-4924-823F-A89CF35D36AD}" name="Year" dataDxfId="5"/>
    <tableColumn id="3" xr3:uid="{81E60472-0910-4EB7-B918-83D153B758DF}" name="Total"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 Id="rId5" Type="http://schemas.microsoft.com/office/2007/relationships/slicer" Target="../slicers/slicer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ivotTable" Target="../pivotTables/pivotTable9.xml"/><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A7F7A-2AEA-4D47-82CC-BD7853EED7FA}">
  <sheetPr codeName="Sheet1"/>
  <dimension ref="A1:AO153"/>
  <sheetViews>
    <sheetView tabSelected="1" topLeftCell="Q1" zoomScaleNormal="100" workbookViewId="0">
      <selection activeCell="H47" sqref="H47"/>
    </sheetView>
  </sheetViews>
  <sheetFormatPr defaultRowHeight="14.4" x14ac:dyDescent="0.3"/>
  <cols>
    <col min="1" max="1" width="12.33203125" bestFit="1" customWidth="1"/>
    <col min="2" max="2" width="12.5546875" bestFit="1" customWidth="1"/>
    <col min="3" max="3" width="14.21875" bestFit="1" customWidth="1"/>
    <col min="4" max="4" width="11.6640625" bestFit="1" customWidth="1"/>
    <col min="6" max="6" width="30.88671875" bestFit="1" customWidth="1"/>
    <col min="8" max="8" width="12.5546875" bestFit="1" customWidth="1"/>
    <col min="9" max="9" width="17" bestFit="1" customWidth="1"/>
    <col min="10" max="10" width="17.5546875" bestFit="1" customWidth="1"/>
    <col min="11" max="11" width="16" bestFit="1" customWidth="1"/>
    <col min="15" max="15" width="12.5546875" bestFit="1" customWidth="1"/>
    <col min="22" max="22" width="12.5546875" bestFit="1" customWidth="1"/>
    <col min="23" max="23" width="11.6640625" bestFit="1" customWidth="1"/>
    <col min="28" max="28" width="12.5546875" bestFit="1" customWidth="1"/>
    <col min="29" max="30" width="13.33203125" bestFit="1" customWidth="1"/>
    <col min="33" max="33" width="12.5546875" bestFit="1" customWidth="1"/>
    <col min="34" max="34" width="11.6640625" bestFit="1" customWidth="1"/>
    <col min="37" max="37" width="14.88671875" bestFit="1" customWidth="1"/>
    <col min="38" max="38" width="11.6640625" bestFit="1" customWidth="1"/>
    <col min="40" max="40" width="15.21875" bestFit="1" customWidth="1"/>
  </cols>
  <sheetData>
    <row r="1" spans="1:41" x14ac:dyDescent="0.3">
      <c r="Z1">
        <v>70</v>
      </c>
      <c r="AA1">
        <f>COUNT(W:W)</f>
        <v>150</v>
      </c>
      <c r="AB1">
        <f>AA1-4</f>
        <v>146</v>
      </c>
      <c r="AC1">
        <f>MIN(AB1,Z1)</f>
        <v>70</v>
      </c>
    </row>
    <row r="2" spans="1:41" x14ac:dyDescent="0.3">
      <c r="AG2" s="8" t="s">
        <v>314</v>
      </c>
      <c r="AH2" t="s">
        <v>310</v>
      </c>
      <c r="AK2" s="8" t="s">
        <v>314</v>
      </c>
      <c r="AL2" t="s">
        <v>310</v>
      </c>
      <c r="AN2" s="19" t="s">
        <v>320</v>
      </c>
      <c r="AO2" s="19" t="s">
        <v>321</v>
      </c>
    </row>
    <row r="3" spans="1:41" x14ac:dyDescent="0.3">
      <c r="A3" t="s">
        <v>310</v>
      </c>
      <c r="B3" t="s">
        <v>311</v>
      </c>
      <c r="C3" t="s">
        <v>312</v>
      </c>
      <c r="D3" s="5" t="s">
        <v>313</v>
      </c>
      <c r="H3" s="8" t="s">
        <v>314</v>
      </c>
      <c r="I3" t="s">
        <v>318</v>
      </c>
      <c r="J3" t="s">
        <v>317</v>
      </c>
      <c r="K3" s="14" t="s">
        <v>319</v>
      </c>
      <c r="V3" s="8" t="s">
        <v>314</v>
      </c>
      <c r="W3" t="s">
        <v>310</v>
      </c>
      <c r="AG3" s="9" t="s">
        <v>37</v>
      </c>
      <c r="AH3" s="16">
        <v>9.0180280254156989E-2</v>
      </c>
      <c r="AK3" s="9" t="s">
        <v>47</v>
      </c>
      <c r="AL3" s="16">
        <v>1.5165914188862551E-2</v>
      </c>
      <c r="AN3" s="9" t="s">
        <v>47</v>
      </c>
      <c r="AO3" s="16">
        <v>1.5165914188862551E-2</v>
      </c>
    </row>
    <row r="4" spans="1:41" x14ac:dyDescent="0.3">
      <c r="A4" s="7">
        <v>118726350.25999992</v>
      </c>
      <c r="B4" s="7">
        <v>16893702.260000009</v>
      </c>
      <c r="C4" s="7">
        <v>1125806</v>
      </c>
      <c r="D4" s="6">
        <f>GETPIVOTDATA("Sum of Profit",$A$3)/GETPIVOTDATA("Sum of Sales",$A$3)</f>
        <v>0.14229109395685402</v>
      </c>
      <c r="H4" s="9" t="s">
        <v>33</v>
      </c>
      <c r="I4" s="10">
        <v>10870.125610000001</v>
      </c>
      <c r="J4" s="10">
        <v>1852.0111100000001</v>
      </c>
      <c r="K4" s="6">
        <f>J4/I4</f>
        <v>0.17037623818221911</v>
      </c>
      <c r="V4" s="9" t="s">
        <v>22</v>
      </c>
      <c r="W4" s="10">
        <v>376312.5</v>
      </c>
      <c r="AG4" s="9" t="s">
        <v>41</v>
      </c>
      <c r="AH4" s="16">
        <v>0.14301767436475055</v>
      </c>
      <c r="AK4" s="9" t="s">
        <v>21</v>
      </c>
      <c r="AL4" s="16">
        <v>0.16518400786390008</v>
      </c>
      <c r="AN4" s="9" t="s">
        <v>21</v>
      </c>
      <c r="AO4" s="16">
        <v>0.16518400786390008</v>
      </c>
    </row>
    <row r="5" spans="1:41" x14ac:dyDescent="0.3">
      <c r="H5" s="9" t="s">
        <v>62</v>
      </c>
      <c r="I5" s="10">
        <v>6964.9451250000002</v>
      </c>
      <c r="J5" s="10">
        <v>924.61112499999979</v>
      </c>
      <c r="K5" s="6">
        <f t="shared" ref="K5:K15" si="0">J5/I5</f>
        <v>0.13275210477699201</v>
      </c>
      <c r="V5" s="9" t="s">
        <v>31</v>
      </c>
      <c r="W5" s="10">
        <v>241130.1</v>
      </c>
      <c r="AC5" t="str">
        <f t="array" aca="1" ref="AC5" ca="1">OFFSET(V3,$AC$1,0,5)</f>
        <v>CUST_ID_070</v>
      </c>
      <c r="AD5" s="15">
        <f t="array" aca="1" ref="AD5" ca="1">OFFSET(W3,$AC$1,0,5)</f>
        <v>2326353</v>
      </c>
      <c r="AG5" s="9" t="s">
        <v>46</v>
      </c>
      <c r="AH5" s="16">
        <v>0.14927700978921685</v>
      </c>
      <c r="AK5" s="9" t="s">
        <v>42</v>
      </c>
      <c r="AL5" s="16">
        <v>0.44222921495540313</v>
      </c>
      <c r="AN5" s="9" t="s">
        <v>42</v>
      </c>
      <c r="AO5" s="16">
        <v>0.44222921495540313</v>
      </c>
    </row>
    <row r="6" spans="1:41" x14ac:dyDescent="0.3">
      <c r="H6" s="9" t="s">
        <v>87</v>
      </c>
      <c r="I6" s="10">
        <v>8188.402</v>
      </c>
      <c r="J6" s="10">
        <v>1161.2679999999998</v>
      </c>
      <c r="K6" s="6">
        <f t="shared" si="0"/>
        <v>0.14181863567519032</v>
      </c>
      <c r="V6" s="9" t="s">
        <v>39</v>
      </c>
      <c r="W6" s="10">
        <v>2800770</v>
      </c>
      <c r="AC6" t="str">
        <f t="array" aca="1" ref="AC6" ca="1">OFFSET(V4,$AC$1,0,5)</f>
        <v>CUST_ID_071</v>
      </c>
      <c r="AD6" s="15">
        <f t="array" aca="1" ref="AD6" ca="1">OFFSET(W4,$AC$1,0,5)</f>
        <v>53551.799999999996</v>
      </c>
      <c r="AG6" s="9" t="s">
        <v>51</v>
      </c>
      <c r="AH6" s="16">
        <v>0.12073453469772318</v>
      </c>
      <c r="AK6" s="9" t="s">
        <v>30</v>
      </c>
      <c r="AL6" s="16">
        <v>2.0061958190274443E-2</v>
      </c>
      <c r="AN6" s="9" t="s">
        <v>30</v>
      </c>
      <c r="AO6" s="16">
        <v>2.0061958190274443E-2</v>
      </c>
    </row>
    <row r="7" spans="1:41" x14ac:dyDescent="0.3">
      <c r="H7" s="9" t="s">
        <v>72</v>
      </c>
      <c r="I7" s="10">
        <v>11001.632280000003</v>
      </c>
      <c r="J7" s="10">
        <v>1563.25028</v>
      </c>
      <c r="K7" s="6">
        <f t="shared" si="0"/>
        <v>0.14209257682988105</v>
      </c>
      <c r="V7" s="9" t="s">
        <v>43</v>
      </c>
      <c r="W7" s="10">
        <v>3956873.4500000007</v>
      </c>
      <c r="AC7" t="str">
        <f t="array" aca="1" ref="AC7" ca="1">OFFSET(V5,$AC$1,0,5)</f>
        <v>CUST_ID_072</v>
      </c>
      <c r="AD7" s="15">
        <f t="array" aca="1" ref="AD7" ca="1">OFFSET(W5,$AC$1,0,5)</f>
        <v>1959650.4900000002</v>
      </c>
      <c r="AG7" s="9" t="s">
        <v>59</v>
      </c>
      <c r="AH7" s="16">
        <v>0.10495287649045265</v>
      </c>
      <c r="AK7" s="9" t="s">
        <v>38</v>
      </c>
      <c r="AL7" s="16">
        <v>0.35735890480155985</v>
      </c>
      <c r="AN7" s="9" t="s">
        <v>38</v>
      </c>
      <c r="AO7" s="16">
        <v>0.35735890480155985</v>
      </c>
    </row>
    <row r="8" spans="1:41" x14ac:dyDescent="0.3">
      <c r="H8" s="9" t="s">
        <v>109</v>
      </c>
      <c r="I8" s="10">
        <v>11253.334614999998</v>
      </c>
      <c r="J8" s="10">
        <v>1558.7156149999998</v>
      </c>
      <c r="K8" s="6">
        <f t="shared" si="0"/>
        <v>0.13851144290353976</v>
      </c>
      <c r="V8" s="9" t="s">
        <v>48</v>
      </c>
      <c r="W8" s="10">
        <v>83878.98</v>
      </c>
      <c r="AC8" t="str">
        <f t="array" aca="1" ref="AC8" ca="1">OFFSET(V6,$AC$1,0,5)</f>
        <v>CUST_ID_073</v>
      </c>
      <c r="AD8" s="15">
        <f t="array" aca="1" ref="AD8" ca="1">OFFSET(W6,$AC$1,0,5)</f>
        <v>1273906.25</v>
      </c>
      <c r="AG8" s="9" t="s">
        <v>54</v>
      </c>
      <c r="AH8" s="16">
        <v>0.12160331357262426</v>
      </c>
    </row>
    <row r="9" spans="1:41" ht="18" x14ac:dyDescent="0.35">
      <c r="C9" s="8" t="s">
        <v>314</v>
      </c>
      <c r="D9" t="s">
        <v>310</v>
      </c>
      <c r="F9" s="13" t="s">
        <v>316</v>
      </c>
      <c r="H9" s="9" t="s">
        <v>151</v>
      </c>
      <c r="I9" s="10">
        <v>10844.09965</v>
      </c>
      <c r="J9" s="10">
        <v>1262.8621499999999</v>
      </c>
      <c r="K9" s="6">
        <f t="shared" si="0"/>
        <v>0.11645615502989222</v>
      </c>
      <c r="V9" s="9" t="s">
        <v>52</v>
      </c>
      <c r="W9" s="10">
        <v>198132</v>
      </c>
      <c r="AC9" t="str">
        <f t="array" aca="1" ref="AC9" ca="1">OFFSET(V7,$AC$1,0,5)</f>
        <v>CUST_ID_074</v>
      </c>
      <c r="AD9" s="15">
        <f t="array" aca="1" ref="AD9" ca="1">OFFSET(W7,$AC$1,0,5)</f>
        <v>1392190.5</v>
      </c>
      <c r="AG9" s="9" t="s">
        <v>65</v>
      </c>
      <c r="AH9" s="16">
        <v>0.15539926561876274</v>
      </c>
    </row>
    <row r="10" spans="1:41" x14ac:dyDescent="0.3">
      <c r="C10" s="9" t="s">
        <v>23</v>
      </c>
      <c r="D10" s="10">
        <v>15390801.880000003</v>
      </c>
      <c r="H10" s="9" t="s">
        <v>49</v>
      </c>
      <c r="I10" s="10">
        <v>13152.14379</v>
      </c>
      <c r="J10" s="10">
        <v>1936.3537900000006</v>
      </c>
      <c r="K10" s="6">
        <f t="shared" si="0"/>
        <v>0.14722723693701348</v>
      </c>
      <c r="V10" s="9" t="s">
        <v>55</v>
      </c>
      <c r="W10" s="10">
        <v>792843.75</v>
      </c>
      <c r="AG10" s="9" t="s">
        <v>29</v>
      </c>
      <c r="AH10" s="16">
        <v>0.11483504521231289</v>
      </c>
    </row>
    <row r="11" spans="1:41" ht="21" x14ac:dyDescent="0.4">
      <c r="C11" s="9" t="s">
        <v>32</v>
      </c>
      <c r="D11" s="10">
        <v>33011143.950000014</v>
      </c>
      <c r="F11" s="11" t="str">
        <f>INDEX(C10:C15,MATCH(MAX(D10:D15),D10:D15,0))</f>
        <v>PROD_ID_002</v>
      </c>
      <c r="H11" s="9" t="s">
        <v>44</v>
      </c>
      <c r="I11" s="10">
        <v>11259.071220000003</v>
      </c>
      <c r="J11" s="10">
        <v>1719.5252199999998</v>
      </c>
      <c r="K11" s="6">
        <f t="shared" si="0"/>
        <v>0.15272354054795642</v>
      </c>
      <c r="V11" s="9" t="s">
        <v>60</v>
      </c>
      <c r="W11" s="10">
        <v>2038690.51</v>
      </c>
    </row>
    <row r="12" spans="1:41" x14ac:dyDescent="0.3">
      <c r="C12" s="9" t="s">
        <v>56</v>
      </c>
      <c r="D12" s="10">
        <v>18250059.465000004</v>
      </c>
      <c r="H12" s="9" t="s">
        <v>25</v>
      </c>
      <c r="I12" s="10">
        <v>9120.754144999999</v>
      </c>
      <c r="J12" s="10">
        <v>1309.1541450000007</v>
      </c>
      <c r="K12" s="6">
        <f t="shared" si="0"/>
        <v>0.1435357344565284</v>
      </c>
      <c r="V12" s="9" t="s">
        <v>66</v>
      </c>
      <c r="W12" s="10">
        <v>428456.25</v>
      </c>
    </row>
    <row r="13" spans="1:41" ht="18" x14ac:dyDescent="0.35">
      <c r="C13" s="9" t="s">
        <v>61</v>
      </c>
      <c r="D13" s="10">
        <v>20511921.020000003</v>
      </c>
      <c r="F13" s="12">
        <f>INDEX(C10:D15,MATCH(MAX(D10:D15),D10:D15,0),2)</f>
        <v>33011143.950000014</v>
      </c>
      <c r="H13" s="9" t="s">
        <v>90</v>
      </c>
      <c r="I13" s="10">
        <v>6777.9401699999971</v>
      </c>
      <c r="J13" s="10">
        <v>726.63816999999995</v>
      </c>
      <c r="K13" s="6">
        <f t="shared" si="0"/>
        <v>0.10720634171664579</v>
      </c>
      <c r="V13" s="9" t="s">
        <v>71</v>
      </c>
      <c r="W13" s="10">
        <v>39076.080000000002</v>
      </c>
    </row>
    <row r="14" spans="1:41" x14ac:dyDescent="0.3">
      <c r="C14" s="9" t="s">
        <v>67</v>
      </c>
      <c r="D14" s="10">
        <v>13815307.885</v>
      </c>
      <c r="H14" s="9" t="s">
        <v>76</v>
      </c>
      <c r="I14" s="10">
        <v>7978.2783199999985</v>
      </c>
      <c r="J14" s="10">
        <v>1302.4528200000007</v>
      </c>
      <c r="K14" s="6">
        <f t="shared" si="0"/>
        <v>0.16324986015278556</v>
      </c>
      <c r="V14" s="9" t="s">
        <v>75</v>
      </c>
      <c r="W14" s="10">
        <v>353376</v>
      </c>
    </row>
    <row r="15" spans="1:41" x14ac:dyDescent="0.3">
      <c r="C15" s="9" t="s">
        <v>95</v>
      </c>
      <c r="D15" s="10">
        <v>17747116.059999999</v>
      </c>
      <c r="H15" s="9" t="s">
        <v>80</v>
      </c>
      <c r="I15" s="10">
        <v>11315.623335</v>
      </c>
      <c r="J15" s="10">
        <v>1576.859835</v>
      </c>
      <c r="K15" s="6">
        <f t="shared" si="0"/>
        <v>0.13935244999916746</v>
      </c>
      <c r="V15" s="9" t="s">
        <v>79</v>
      </c>
      <c r="W15" s="10">
        <v>1425303</v>
      </c>
    </row>
    <row r="16" spans="1:41" x14ac:dyDescent="0.3">
      <c r="C16" s="9" t="s">
        <v>315</v>
      </c>
      <c r="D16" s="10">
        <v>118726350.26000004</v>
      </c>
      <c r="V16" s="9" t="s">
        <v>82</v>
      </c>
      <c r="W16" s="10">
        <v>1033861.25</v>
      </c>
    </row>
    <row r="17" spans="2:23" x14ac:dyDescent="0.3">
      <c r="V17" s="9" t="s">
        <v>84</v>
      </c>
      <c r="W17" s="10">
        <v>43462.8</v>
      </c>
    </row>
    <row r="18" spans="2:23" x14ac:dyDescent="0.3">
      <c r="V18" s="9" t="s">
        <v>86</v>
      </c>
      <c r="W18" s="10">
        <v>1299215</v>
      </c>
    </row>
    <row r="19" spans="2:23" x14ac:dyDescent="0.3">
      <c r="V19" s="9" t="s">
        <v>89</v>
      </c>
      <c r="W19" s="10">
        <v>1374572.47</v>
      </c>
    </row>
    <row r="20" spans="2:23" x14ac:dyDescent="0.3">
      <c r="V20" s="9" t="s">
        <v>92</v>
      </c>
      <c r="W20" s="10">
        <v>1029771</v>
      </c>
    </row>
    <row r="21" spans="2:23" x14ac:dyDescent="0.3">
      <c r="B21" s="8" t="s">
        <v>314</v>
      </c>
      <c r="C21" t="s">
        <v>311</v>
      </c>
      <c r="V21" s="9" t="s">
        <v>94</v>
      </c>
      <c r="W21" s="10">
        <v>123624.59999999999</v>
      </c>
    </row>
    <row r="22" spans="2:23" x14ac:dyDescent="0.3">
      <c r="B22" s="9">
        <v>2021</v>
      </c>
      <c r="C22" s="17">
        <v>3878464.51</v>
      </c>
      <c r="V22" s="9" t="s">
        <v>98</v>
      </c>
      <c r="W22" s="10">
        <v>32738.85</v>
      </c>
    </row>
    <row r="23" spans="2:23" x14ac:dyDescent="0.3">
      <c r="B23" s="20" t="s">
        <v>33</v>
      </c>
      <c r="C23" s="17">
        <v>862635.18000000017</v>
      </c>
      <c r="J23" s="8" t="s">
        <v>314</v>
      </c>
      <c r="K23" t="s">
        <v>312</v>
      </c>
      <c r="V23" s="9" t="s">
        <v>100</v>
      </c>
      <c r="W23" s="10">
        <v>1596000</v>
      </c>
    </row>
    <row r="24" spans="2:23" x14ac:dyDescent="0.3">
      <c r="B24" s="20" t="s">
        <v>62</v>
      </c>
      <c r="C24" s="17">
        <v>316721.14</v>
      </c>
      <c r="J24" s="9" t="s">
        <v>97</v>
      </c>
      <c r="K24" s="16">
        <v>0.13795893786318425</v>
      </c>
      <c r="V24" s="9" t="s">
        <v>102</v>
      </c>
      <c r="W24" s="10">
        <v>1397091.15</v>
      </c>
    </row>
    <row r="25" spans="2:23" x14ac:dyDescent="0.3">
      <c r="B25" s="20" t="s">
        <v>87</v>
      </c>
      <c r="C25" s="17">
        <v>116139.62</v>
      </c>
      <c r="J25" s="9" t="s">
        <v>70</v>
      </c>
      <c r="K25" s="16">
        <v>0.13043632739566141</v>
      </c>
      <c r="V25" s="9" t="s">
        <v>104</v>
      </c>
      <c r="W25" s="10">
        <v>339910</v>
      </c>
    </row>
    <row r="26" spans="2:23" x14ac:dyDescent="0.3">
      <c r="B26" s="20" t="s">
        <v>72</v>
      </c>
      <c r="C26" s="17">
        <v>266621.7</v>
      </c>
      <c r="J26" s="9" t="s">
        <v>28</v>
      </c>
      <c r="K26" s="16">
        <v>0.13696675981474607</v>
      </c>
      <c r="V26" s="9" t="s">
        <v>106</v>
      </c>
      <c r="W26" s="10">
        <v>1115385</v>
      </c>
    </row>
    <row r="27" spans="2:23" x14ac:dyDescent="0.3">
      <c r="B27" s="20" t="s">
        <v>109</v>
      </c>
      <c r="C27" s="17">
        <v>276537.58999999997</v>
      </c>
      <c r="J27" s="9" t="s">
        <v>36</v>
      </c>
      <c r="K27" s="16">
        <v>0.30044208327189587</v>
      </c>
      <c r="V27" s="9" t="s">
        <v>108</v>
      </c>
      <c r="W27" s="10">
        <v>1071283.75</v>
      </c>
    </row>
    <row r="28" spans="2:23" x14ac:dyDescent="0.3">
      <c r="B28" s="20" t="s">
        <v>151</v>
      </c>
      <c r="C28" s="17">
        <v>236038.40999999997</v>
      </c>
      <c r="J28" s="9" t="s">
        <v>58</v>
      </c>
      <c r="K28" s="16">
        <v>0.14427396904972969</v>
      </c>
      <c r="V28" s="9" t="s">
        <v>111</v>
      </c>
      <c r="W28" s="10">
        <v>108600.77999999998</v>
      </c>
    </row>
    <row r="29" spans="2:23" x14ac:dyDescent="0.3">
      <c r="B29" s="20" t="s">
        <v>49</v>
      </c>
      <c r="C29" s="17">
        <v>451342.83000000007</v>
      </c>
      <c r="J29" s="9" t="s">
        <v>64</v>
      </c>
      <c r="K29" s="16">
        <v>0.14992192260478271</v>
      </c>
      <c r="V29" s="9" t="s">
        <v>113</v>
      </c>
      <c r="W29" s="10">
        <v>221537.39999999997</v>
      </c>
    </row>
    <row r="30" spans="2:23" x14ac:dyDescent="0.3">
      <c r="B30" s="20" t="s">
        <v>44</v>
      </c>
      <c r="C30" s="17">
        <v>453037.04999999993</v>
      </c>
      <c r="V30" s="9" t="s">
        <v>115</v>
      </c>
      <c r="W30" s="10">
        <v>2864956.6399999992</v>
      </c>
    </row>
    <row r="31" spans="2:23" x14ac:dyDescent="0.3">
      <c r="B31" s="20" t="s">
        <v>25</v>
      </c>
      <c r="C31" s="17">
        <v>315856.38</v>
      </c>
      <c r="V31" s="9" t="s">
        <v>117</v>
      </c>
      <c r="W31" s="10">
        <v>2838468.32</v>
      </c>
    </row>
    <row r="32" spans="2:23" x14ac:dyDescent="0.3">
      <c r="B32" s="20" t="s">
        <v>90</v>
      </c>
      <c r="C32" s="17">
        <v>224146.36000000002</v>
      </c>
      <c r="V32" s="9" t="s">
        <v>119</v>
      </c>
      <c r="W32" s="10">
        <v>437547.5</v>
      </c>
    </row>
    <row r="33" spans="2:23" x14ac:dyDescent="0.3">
      <c r="B33" s="20" t="s">
        <v>76</v>
      </c>
      <c r="C33" s="17">
        <v>31312.53</v>
      </c>
      <c r="V33" s="9" t="s">
        <v>121</v>
      </c>
      <c r="W33" s="10">
        <v>672087.5</v>
      </c>
    </row>
    <row r="34" spans="2:23" x14ac:dyDescent="0.3">
      <c r="B34" s="20" t="s">
        <v>80</v>
      </c>
      <c r="C34" s="17">
        <v>328075.71999999997</v>
      </c>
      <c r="V34" s="9" t="s">
        <v>123</v>
      </c>
      <c r="W34" s="10">
        <v>606321.43999999994</v>
      </c>
    </row>
    <row r="35" spans="2:23" x14ac:dyDescent="0.3">
      <c r="B35" s="9">
        <v>2022</v>
      </c>
      <c r="C35" s="17">
        <v>13015237.750000002</v>
      </c>
      <c r="V35" s="9" t="s">
        <v>125</v>
      </c>
      <c r="W35" s="10">
        <v>1081665</v>
      </c>
    </row>
    <row r="36" spans="2:23" x14ac:dyDescent="0.3">
      <c r="B36" s="20" t="s">
        <v>33</v>
      </c>
      <c r="C36" s="17">
        <v>989375.92999999993</v>
      </c>
      <c r="V36" s="9" t="s">
        <v>127</v>
      </c>
      <c r="W36" s="10">
        <v>1927678.02</v>
      </c>
    </row>
    <row r="37" spans="2:23" x14ac:dyDescent="0.3">
      <c r="B37" s="20" t="s">
        <v>62</v>
      </c>
      <c r="C37" s="17">
        <v>607889.98499999999</v>
      </c>
      <c r="V37" s="9" t="s">
        <v>129</v>
      </c>
      <c r="W37" s="10">
        <v>1798286.2200000002</v>
      </c>
    </row>
    <row r="38" spans="2:23" x14ac:dyDescent="0.3">
      <c r="B38" s="20" t="s">
        <v>87</v>
      </c>
      <c r="C38" s="17">
        <v>1045128.38</v>
      </c>
      <c r="V38" s="9" t="s">
        <v>131</v>
      </c>
      <c r="W38" s="10">
        <v>2179576.75</v>
      </c>
    </row>
    <row r="39" spans="2:23" x14ac:dyDescent="0.3">
      <c r="B39" s="20" t="s">
        <v>72</v>
      </c>
      <c r="C39" s="17">
        <v>1296628.58</v>
      </c>
      <c r="V39" s="9" t="s">
        <v>133</v>
      </c>
      <c r="W39" s="10">
        <v>110610.24000000001</v>
      </c>
    </row>
    <row r="40" spans="2:23" x14ac:dyDescent="0.3">
      <c r="B40" s="20" t="s">
        <v>109</v>
      </c>
      <c r="C40" s="17">
        <v>1282178.0250000004</v>
      </c>
      <c r="V40" s="9" t="s">
        <v>135</v>
      </c>
      <c r="W40" s="10">
        <v>1791079.27</v>
      </c>
    </row>
    <row r="41" spans="2:23" x14ac:dyDescent="0.3">
      <c r="B41" s="20" t="s">
        <v>151</v>
      </c>
      <c r="C41" s="17">
        <v>1026823.74</v>
      </c>
      <c r="V41" s="9" t="s">
        <v>137</v>
      </c>
      <c r="W41" s="10">
        <v>112689.45</v>
      </c>
    </row>
    <row r="42" spans="2:23" x14ac:dyDescent="0.3">
      <c r="B42" s="20" t="s">
        <v>49</v>
      </c>
      <c r="C42" s="17">
        <v>1485010.96</v>
      </c>
      <c r="V42" s="9" t="s">
        <v>139</v>
      </c>
      <c r="W42" s="10">
        <v>62874</v>
      </c>
    </row>
    <row r="43" spans="2:23" x14ac:dyDescent="0.3">
      <c r="B43" s="20" t="s">
        <v>44</v>
      </c>
      <c r="C43" s="17">
        <v>1266488.1699999997</v>
      </c>
      <c r="V43" s="9" t="s">
        <v>141</v>
      </c>
      <c r="W43" s="10">
        <v>3567885.44</v>
      </c>
    </row>
    <row r="44" spans="2:23" x14ac:dyDescent="0.3">
      <c r="B44" s="20" t="s">
        <v>25</v>
      </c>
      <c r="C44" s="17">
        <v>993297.7649999999</v>
      </c>
      <c r="V44" s="9" t="s">
        <v>143</v>
      </c>
      <c r="W44" s="10">
        <v>661621.64999999991</v>
      </c>
    </row>
    <row r="45" spans="2:23" x14ac:dyDescent="0.3">
      <c r="B45" s="20" t="s">
        <v>90</v>
      </c>
      <c r="C45" s="17">
        <v>502491.80999999982</v>
      </c>
      <c r="V45" s="9" t="s">
        <v>145</v>
      </c>
      <c r="W45" s="10">
        <v>1332156.6499999999</v>
      </c>
    </row>
    <row r="46" spans="2:23" x14ac:dyDescent="0.3">
      <c r="B46" s="20" t="s">
        <v>76</v>
      </c>
      <c r="C46" s="17">
        <v>1271140.2900000003</v>
      </c>
      <c r="V46" s="9" t="s">
        <v>147</v>
      </c>
      <c r="W46" s="10">
        <v>829859.91</v>
      </c>
    </row>
    <row r="47" spans="2:23" x14ac:dyDescent="0.3">
      <c r="B47" s="20" t="s">
        <v>80</v>
      </c>
      <c r="C47" s="17">
        <v>1248784.1150000002</v>
      </c>
      <c r="V47" s="9" t="s">
        <v>149</v>
      </c>
      <c r="W47" s="10">
        <v>134240.4</v>
      </c>
    </row>
    <row r="48" spans="2:23" x14ac:dyDescent="0.3">
      <c r="V48" s="9" t="s">
        <v>152</v>
      </c>
      <c r="W48" s="10">
        <v>30455.1</v>
      </c>
    </row>
    <row r="49" spans="22:23" x14ac:dyDescent="0.3">
      <c r="V49" s="9" t="s">
        <v>154</v>
      </c>
      <c r="W49" s="10">
        <v>95234.324999999997</v>
      </c>
    </row>
    <row r="50" spans="22:23" x14ac:dyDescent="0.3">
      <c r="V50" s="9" t="s">
        <v>156</v>
      </c>
      <c r="W50" s="10">
        <v>2579791.79</v>
      </c>
    </row>
    <row r="51" spans="22:23" x14ac:dyDescent="0.3">
      <c r="V51" s="9" t="s">
        <v>159</v>
      </c>
      <c r="W51" s="10">
        <v>880929.39999999991</v>
      </c>
    </row>
    <row r="52" spans="22:23" x14ac:dyDescent="0.3">
      <c r="V52" s="9" t="s">
        <v>161</v>
      </c>
      <c r="W52" s="10">
        <v>664684.34</v>
      </c>
    </row>
    <row r="53" spans="22:23" x14ac:dyDescent="0.3">
      <c r="V53" s="9" t="s">
        <v>163</v>
      </c>
      <c r="W53" s="10">
        <v>740130</v>
      </c>
    </row>
    <row r="54" spans="22:23" x14ac:dyDescent="0.3">
      <c r="V54" s="9" t="s">
        <v>165</v>
      </c>
      <c r="W54" s="10">
        <v>1250380</v>
      </c>
    </row>
    <row r="55" spans="22:23" x14ac:dyDescent="0.3">
      <c r="V55" s="9" t="s">
        <v>167</v>
      </c>
      <c r="W55" s="10">
        <v>2532864.6800000002</v>
      </c>
    </row>
    <row r="56" spans="22:23" x14ac:dyDescent="0.3">
      <c r="V56" s="9" t="s">
        <v>169</v>
      </c>
      <c r="W56" s="10">
        <v>379543.75</v>
      </c>
    </row>
    <row r="57" spans="22:23" x14ac:dyDescent="0.3">
      <c r="V57" s="9" t="s">
        <v>171</v>
      </c>
      <c r="W57" s="10">
        <v>2332438.17</v>
      </c>
    </row>
    <row r="58" spans="22:23" x14ac:dyDescent="0.3">
      <c r="V58" s="9" t="s">
        <v>173</v>
      </c>
      <c r="W58" s="10">
        <v>667982.24999999988</v>
      </c>
    </row>
    <row r="59" spans="22:23" x14ac:dyDescent="0.3">
      <c r="V59" s="9" t="s">
        <v>175</v>
      </c>
      <c r="W59" s="10">
        <v>1803191.71</v>
      </c>
    </row>
    <row r="60" spans="22:23" x14ac:dyDescent="0.3">
      <c r="V60" s="9" t="s">
        <v>177</v>
      </c>
      <c r="W60" s="10">
        <v>757341.02999999991</v>
      </c>
    </row>
    <row r="61" spans="22:23" x14ac:dyDescent="0.3">
      <c r="V61" s="9" t="s">
        <v>179</v>
      </c>
      <c r="W61" s="10">
        <v>513497.5</v>
      </c>
    </row>
    <row r="62" spans="22:23" x14ac:dyDescent="0.3">
      <c r="V62" s="9" t="s">
        <v>181</v>
      </c>
      <c r="W62" s="10">
        <v>1140656.7100000002</v>
      </c>
    </row>
    <row r="63" spans="22:23" x14ac:dyDescent="0.3">
      <c r="V63" s="9" t="s">
        <v>183</v>
      </c>
      <c r="W63" s="10">
        <v>165020.04</v>
      </c>
    </row>
    <row r="64" spans="22:23" x14ac:dyDescent="0.3">
      <c r="V64" s="9" t="s">
        <v>184</v>
      </c>
      <c r="W64" s="10">
        <v>1144029</v>
      </c>
    </row>
    <row r="65" spans="22:23" x14ac:dyDescent="0.3">
      <c r="V65" s="9" t="s">
        <v>186</v>
      </c>
      <c r="W65" s="10">
        <v>1257183</v>
      </c>
    </row>
    <row r="66" spans="22:23" x14ac:dyDescent="0.3">
      <c r="V66" s="9" t="s">
        <v>188</v>
      </c>
      <c r="W66" s="10">
        <v>2876940</v>
      </c>
    </row>
    <row r="67" spans="22:23" x14ac:dyDescent="0.3">
      <c r="V67" s="9" t="s">
        <v>190</v>
      </c>
      <c r="W67" s="10">
        <v>1056492.98</v>
      </c>
    </row>
    <row r="68" spans="22:23" x14ac:dyDescent="0.3">
      <c r="V68" s="9" t="s">
        <v>192</v>
      </c>
      <c r="W68" s="10">
        <v>2686041.5</v>
      </c>
    </row>
    <row r="69" spans="22:23" x14ac:dyDescent="0.3">
      <c r="V69" s="9" t="s">
        <v>194</v>
      </c>
      <c r="W69" s="10">
        <v>1713425.85</v>
      </c>
    </row>
    <row r="70" spans="22:23" x14ac:dyDescent="0.3">
      <c r="V70" s="9" t="s">
        <v>196</v>
      </c>
      <c r="W70" s="10">
        <v>97240.560000000012</v>
      </c>
    </row>
    <row r="71" spans="22:23" x14ac:dyDescent="0.3">
      <c r="V71" s="9" t="s">
        <v>198</v>
      </c>
      <c r="W71" s="10">
        <v>497477.5</v>
      </c>
    </row>
    <row r="72" spans="22:23" x14ac:dyDescent="0.3">
      <c r="V72" s="9" t="s">
        <v>200</v>
      </c>
      <c r="W72" s="10">
        <v>1998627</v>
      </c>
    </row>
    <row r="73" spans="22:23" x14ac:dyDescent="0.3">
      <c r="V73" s="9" t="s">
        <v>201</v>
      </c>
      <c r="W73" s="10">
        <v>2326353</v>
      </c>
    </row>
    <row r="74" spans="22:23" x14ac:dyDescent="0.3">
      <c r="V74" s="9" t="s">
        <v>203</v>
      </c>
      <c r="W74" s="10">
        <v>53551.799999999996</v>
      </c>
    </row>
    <row r="75" spans="22:23" x14ac:dyDescent="0.3">
      <c r="V75" s="9" t="s">
        <v>205</v>
      </c>
      <c r="W75" s="10">
        <v>1959650.4900000002</v>
      </c>
    </row>
    <row r="76" spans="22:23" x14ac:dyDescent="0.3">
      <c r="V76" s="9" t="s">
        <v>207</v>
      </c>
      <c r="W76" s="10">
        <v>1273906.25</v>
      </c>
    </row>
    <row r="77" spans="22:23" x14ac:dyDescent="0.3">
      <c r="V77" s="9" t="s">
        <v>209</v>
      </c>
      <c r="W77" s="10">
        <v>1392190.5</v>
      </c>
    </row>
    <row r="78" spans="22:23" x14ac:dyDescent="0.3">
      <c r="V78" s="9" t="s">
        <v>211</v>
      </c>
      <c r="W78" s="10">
        <v>3095841</v>
      </c>
    </row>
    <row r="79" spans="22:23" x14ac:dyDescent="0.3">
      <c r="V79" s="9" t="s">
        <v>213</v>
      </c>
      <c r="W79" s="10">
        <v>32262.6</v>
      </c>
    </row>
    <row r="80" spans="22:23" x14ac:dyDescent="0.3">
      <c r="V80" s="9" t="s">
        <v>215</v>
      </c>
      <c r="W80" s="10">
        <v>18460.32</v>
      </c>
    </row>
    <row r="81" spans="22:23" x14ac:dyDescent="0.3">
      <c r="V81" s="9" t="s">
        <v>217</v>
      </c>
      <c r="W81" s="10">
        <v>1908693</v>
      </c>
    </row>
    <row r="82" spans="22:23" x14ac:dyDescent="0.3">
      <c r="V82" s="9" t="s">
        <v>219</v>
      </c>
      <c r="W82" s="10">
        <v>367282.5</v>
      </c>
    </row>
    <row r="83" spans="22:23" x14ac:dyDescent="0.3">
      <c r="V83" s="9" t="s">
        <v>220</v>
      </c>
      <c r="W83" s="10">
        <v>1208622</v>
      </c>
    </row>
    <row r="84" spans="22:23" x14ac:dyDescent="0.3">
      <c r="V84" s="9" t="s">
        <v>221</v>
      </c>
      <c r="W84" s="10">
        <v>72292.37999999999</v>
      </c>
    </row>
    <row r="85" spans="22:23" x14ac:dyDescent="0.3">
      <c r="V85" s="9" t="s">
        <v>223</v>
      </c>
      <c r="W85" s="10">
        <v>23052.3</v>
      </c>
    </row>
    <row r="86" spans="22:23" x14ac:dyDescent="0.3">
      <c r="V86" s="9" t="s">
        <v>225</v>
      </c>
      <c r="W86" s="10">
        <v>43259.28</v>
      </c>
    </row>
    <row r="87" spans="22:23" x14ac:dyDescent="0.3">
      <c r="V87" s="9" t="s">
        <v>227</v>
      </c>
      <c r="W87" s="10">
        <v>48904.92</v>
      </c>
    </row>
    <row r="88" spans="22:23" x14ac:dyDescent="0.3">
      <c r="V88" s="9" t="s">
        <v>230</v>
      </c>
      <c r="W88" s="10">
        <v>1187520.625</v>
      </c>
    </row>
    <row r="89" spans="22:23" x14ac:dyDescent="0.3">
      <c r="V89" s="9" t="s">
        <v>232</v>
      </c>
      <c r="W89" s="10">
        <v>2293218</v>
      </c>
    </row>
    <row r="90" spans="22:23" x14ac:dyDescent="0.3">
      <c r="V90" s="9" t="s">
        <v>233</v>
      </c>
      <c r="W90" s="10">
        <v>129816.45</v>
      </c>
    </row>
    <row r="91" spans="22:23" x14ac:dyDescent="0.3">
      <c r="V91" s="9" t="s">
        <v>234</v>
      </c>
      <c r="W91" s="10">
        <v>65787.12</v>
      </c>
    </row>
    <row r="92" spans="22:23" x14ac:dyDescent="0.3">
      <c r="V92" s="9" t="s">
        <v>236</v>
      </c>
      <c r="W92" s="10">
        <v>33035.64</v>
      </c>
    </row>
    <row r="93" spans="22:23" x14ac:dyDescent="0.3">
      <c r="V93" s="9" t="s">
        <v>238</v>
      </c>
      <c r="W93" s="10">
        <v>126091.20000000001</v>
      </c>
    </row>
    <row r="94" spans="22:23" x14ac:dyDescent="0.3">
      <c r="V94" s="9" t="s">
        <v>240</v>
      </c>
      <c r="W94" s="10">
        <v>88729.95</v>
      </c>
    </row>
    <row r="95" spans="22:23" x14ac:dyDescent="0.3">
      <c r="V95" s="9" t="s">
        <v>242</v>
      </c>
      <c r="W95" s="10">
        <v>234233.75</v>
      </c>
    </row>
    <row r="96" spans="22:23" x14ac:dyDescent="0.3">
      <c r="V96" s="9" t="s">
        <v>244</v>
      </c>
      <c r="W96" s="10">
        <v>1440996.09</v>
      </c>
    </row>
    <row r="97" spans="22:23" x14ac:dyDescent="0.3">
      <c r="V97" s="9" t="s">
        <v>245</v>
      </c>
      <c r="W97" s="10">
        <v>356716.25</v>
      </c>
    </row>
    <row r="98" spans="22:23" x14ac:dyDescent="0.3">
      <c r="V98" s="9" t="s">
        <v>247</v>
      </c>
      <c r="W98" s="10">
        <v>67177.56</v>
      </c>
    </row>
    <row r="99" spans="22:23" x14ac:dyDescent="0.3">
      <c r="V99" s="9" t="s">
        <v>249</v>
      </c>
      <c r="W99" s="10">
        <v>46264.5</v>
      </c>
    </row>
    <row r="100" spans="22:23" x14ac:dyDescent="0.3">
      <c r="V100" s="9" t="s">
        <v>251</v>
      </c>
      <c r="W100" s="10">
        <v>855165</v>
      </c>
    </row>
    <row r="101" spans="22:23" x14ac:dyDescent="0.3">
      <c r="V101" s="9" t="s">
        <v>253</v>
      </c>
      <c r="W101" s="10">
        <v>51318.96</v>
      </c>
    </row>
    <row r="102" spans="22:23" x14ac:dyDescent="0.3">
      <c r="V102" s="9" t="s">
        <v>254</v>
      </c>
      <c r="W102" s="10">
        <v>1122655.79</v>
      </c>
    </row>
    <row r="103" spans="22:23" x14ac:dyDescent="0.3">
      <c r="V103" s="9" t="s">
        <v>255</v>
      </c>
      <c r="W103" s="10">
        <v>717517.5</v>
      </c>
    </row>
    <row r="104" spans="22:23" x14ac:dyDescent="0.3">
      <c r="V104" s="9" t="s">
        <v>256</v>
      </c>
      <c r="W104" s="10">
        <v>1105027.5</v>
      </c>
    </row>
    <row r="105" spans="22:23" x14ac:dyDescent="0.3">
      <c r="V105" s="9" t="s">
        <v>257</v>
      </c>
      <c r="W105" s="10">
        <v>1010538</v>
      </c>
    </row>
    <row r="106" spans="22:23" x14ac:dyDescent="0.3">
      <c r="V106" s="9" t="s">
        <v>259</v>
      </c>
      <c r="W106" s="10">
        <v>44741.024999999994</v>
      </c>
    </row>
    <row r="107" spans="22:23" x14ac:dyDescent="0.3">
      <c r="V107" s="9" t="s">
        <v>261</v>
      </c>
      <c r="W107" s="10">
        <v>52918.95</v>
      </c>
    </row>
    <row r="108" spans="22:23" x14ac:dyDescent="0.3">
      <c r="V108" s="9" t="s">
        <v>263</v>
      </c>
      <c r="W108" s="10">
        <v>1104828.75</v>
      </c>
    </row>
    <row r="109" spans="22:23" x14ac:dyDescent="0.3">
      <c r="V109" s="9" t="s">
        <v>264</v>
      </c>
      <c r="W109" s="10">
        <v>39432</v>
      </c>
    </row>
    <row r="110" spans="22:23" x14ac:dyDescent="0.3">
      <c r="V110" s="9" t="s">
        <v>265</v>
      </c>
      <c r="W110" s="10">
        <v>32837.699999999997</v>
      </c>
    </row>
    <row r="111" spans="22:23" x14ac:dyDescent="0.3">
      <c r="V111" s="9" t="s">
        <v>267</v>
      </c>
      <c r="W111" s="10">
        <v>76821.75</v>
      </c>
    </row>
    <row r="112" spans="22:23" x14ac:dyDescent="0.3">
      <c r="V112" s="9" t="s">
        <v>268</v>
      </c>
      <c r="W112" s="10">
        <v>23626.799999999999</v>
      </c>
    </row>
    <row r="113" spans="22:23" x14ac:dyDescent="0.3">
      <c r="V113" s="9" t="s">
        <v>269</v>
      </c>
      <c r="W113" s="10">
        <v>55561.32</v>
      </c>
    </row>
    <row r="114" spans="22:23" x14ac:dyDescent="0.3">
      <c r="V114" s="9" t="s">
        <v>270</v>
      </c>
      <c r="W114" s="10">
        <v>45238.8</v>
      </c>
    </row>
    <row r="115" spans="22:23" x14ac:dyDescent="0.3">
      <c r="V115" s="9" t="s">
        <v>271</v>
      </c>
      <c r="W115" s="10">
        <v>127970.24999999999</v>
      </c>
    </row>
    <row r="116" spans="22:23" x14ac:dyDescent="0.3">
      <c r="V116" s="9" t="s">
        <v>272</v>
      </c>
      <c r="W116" s="10">
        <v>18161.400000000001</v>
      </c>
    </row>
    <row r="117" spans="22:23" x14ac:dyDescent="0.3">
      <c r="V117" s="9" t="s">
        <v>273</v>
      </c>
      <c r="W117" s="10">
        <v>60088.68</v>
      </c>
    </row>
    <row r="118" spans="22:23" x14ac:dyDescent="0.3">
      <c r="V118" s="9" t="s">
        <v>274</v>
      </c>
      <c r="W118" s="10">
        <v>865668.75</v>
      </c>
    </row>
    <row r="119" spans="22:23" x14ac:dyDescent="0.3">
      <c r="V119" s="9" t="s">
        <v>275</v>
      </c>
      <c r="W119" s="10">
        <v>2908284</v>
      </c>
    </row>
    <row r="120" spans="22:23" x14ac:dyDescent="0.3">
      <c r="V120" s="9" t="s">
        <v>276</v>
      </c>
      <c r="W120" s="10">
        <v>352536.25</v>
      </c>
    </row>
    <row r="121" spans="22:23" x14ac:dyDescent="0.3">
      <c r="V121" s="9" t="s">
        <v>277</v>
      </c>
      <c r="W121" s="10">
        <v>313211.25</v>
      </c>
    </row>
    <row r="122" spans="22:23" x14ac:dyDescent="0.3">
      <c r="V122" s="9" t="s">
        <v>278</v>
      </c>
      <c r="W122" s="10">
        <v>44145.36</v>
      </c>
    </row>
    <row r="123" spans="22:23" x14ac:dyDescent="0.3">
      <c r="V123" s="9" t="s">
        <v>279</v>
      </c>
      <c r="W123" s="10">
        <v>68634.720000000001</v>
      </c>
    </row>
    <row r="124" spans="22:23" x14ac:dyDescent="0.3">
      <c r="V124" s="9" t="s">
        <v>280</v>
      </c>
      <c r="W124" s="10">
        <v>1464775.5</v>
      </c>
    </row>
    <row r="125" spans="22:23" x14ac:dyDescent="0.3">
      <c r="V125" s="9" t="s">
        <v>281</v>
      </c>
      <c r="W125" s="10">
        <v>965142.5</v>
      </c>
    </row>
    <row r="126" spans="22:23" x14ac:dyDescent="0.3">
      <c r="V126" s="9" t="s">
        <v>282</v>
      </c>
      <c r="W126" s="10">
        <v>33886.44</v>
      </c>
    </row>
    <row r="127" spans="22:23" x14ac:dyDescent="0.3">
      <c r="V127" s="9" t="s">
        <v>283</v>
      </c>
      <c r="W127" s="10">
        <v>28434</v>
      </c>
    </row>
    <row r="128" spans="22:23" x14ac:dyDescent="0.3">
      <c r="V128" s="9" t="s">
        <v>284</v>
      </c>
      <c r="W128" s="10">
        <v>280848.75</v>
      </c>
    </row>
    <row r="129" spans="22:23" x14ac:dyDescent="0.3">
      <c r="V129" s="9" t="s">
        <v>285</v>
      </c>
      <c r="W129" s="10">
        <v>432396</v>
      </c>
    </row>
    <row r="130" spans="22:23" x14ac:dyDescent="0.3">
      <c r="V130" s="9" t="s">
        <v>286</v>
      </c>
      <c r="W130" s="10">
        <v>1317144</v>
      </c>
    </row>
    <row r="131" spans="22:23" x14ac:dyDescent="0.3">
      <c r="V131" s="9" t="s">
        <v>287</v>
      </c>
      <c r="W131" s="10">
        <v>792408</v>
      </c>
    </row>
    <row r="132" spans="22:23" x14ac:dyDescent="0.3">
      <c r="V132" s="9" t="s">
        <v>288</v>
      </c>
      <c r="W132" s="10">
        <v>48264.36</v>
      </c>
    </row>
    <row r="133" spans="22:23" x14ac:dyDescent="0.3">
      <c r="V133" s="9" t="s">
        <v>289</v>
      </c>
      <c r="W133" s="10">
        <v>249012.5</v>
      </c>
    </row>
    <row r="134" spans="22:23" x14ac:dyDescent="0.3">
      <c r="V134" s="9" t="s">
        <v>290</v>
      </c>
      <c r="W134" s="10">
        <v>57994.8</v>
      </c>
    </row>
    <row r="135" spans="22:23" x14ac:dyDescent="0.3">
      <c r="V135" s="9" t="s">
        <v>291</v>
      </c>
      <c r="W135" s="10">
        <v>26199.599999999999</v>
      </c>
    </row>
    <row r="136" spans="22:23" x14ac:dyDescent="0.3">
      <c r="V136" s="9" t="s">
        <v>292</v>
      </c>
      <c r="W136" s="10">
        <v>34315.32</v>
      </c>
    </row>
    <row r="137" spans="22:23" x14ac:dyDescent="0.3">
      <c r="V137" s="9" t="s">
        <v>293</v>
      </c>
      <c r="W137" s="10">
        <v>543015</v>
      </c>
    </row>
    <row r="138" spans="22:23" x14ac:dyDescent="0.3">
      <c r="V138" s="9" t="s">
        <v>294</v>
      </c>
      <c r="W138" s="10">
        <v>18573.75</v>
      </c>
    </row>
    <row r="139" spans="22:23" x14ac:dyDescent="0.3">
      <c r="V139" s="9" t="s">
        <v>295</v>
      </c>
      <c r="W139" s="10">
        <v>62122.35</v>
      </c>
    </row>
    <row r="140" spans="22:23" x14ac:dyDescent="0.3">
      <c r="V140" s="9" t="s">
        <v>296</v>
      </c>
      <c r="W140" s="10">
        <v>60523.65</v>
      </c>
    </row>
    <row r="141" spans="22:23" x14ac:dyDescent="0.3">
      <c r="V141" s="9" t="s">
        <v>297</v>
      </c>
      <c r="W141" s="10">
        <v>392952.5</v>
      </c>
    </row>
    <row r="142" spans="22:23" x14ac:dyDescent="0.3">
      <c r="V142" s="9" t="s">
        <v>298</v>
      </c>
      <c r="W142" s="10">
        <v>49756.649999999994</v>
      </c>
    </row>
    <row r="143" spans="22:23" x14ac:dyDescent="0.3">
      <c r="V143" s="9" t="s">
        <v>299</v>
      </c>
      <c r="W143" s="10">
        <v>22731.300000000003</v>
      </c>
    </row>
    <row r="144" spans="22:23" x14ac:dyDescent="0.3">
      <c r="V144" s="9" t="s">
        <v>300</v>
      </c>
      <c r="W144" s="10">
        <v>733491</v>
      </c>
    </row>
    <row r="145" spans="22:23" x14ac:dyDescent="0.3">
      <c r="V145" s="9" t="s">
        <v>301</v>
      </c>
      <c r="W145" s="10">
        <v>58479.66</v>
      </c>
    </row>
    <row r="146" spans="22:23" x14ac:dyDescent="0.3">
      <c r="V146" s="9" t="s">
        <v>302</v>
      </c>
      <c r="W146" s="10">
        <v>371647.5</v>
      </c>
    </row>
    <row r="147" spans="22:23" x14ac:dyDescent="0.3">
      <c r="V147" s="9" t="s">
        <v>303</v>
      </c>
      <c r="W147" s="10">
        <v>1190898</v>
      </c>
    </row>
    <row r="148" spans="22:23" x14ac:dyDescent="0.3">
      <c r="V148" s="9" t="s">
        <v>304</v>
      </c>
      <c r="W148" s="10">
        <v>62485.8</v>
      </c>
    </row>
    <row r="149" spans="22:23" x14ac:dyDescent="0.3">
      <c r="V149" s="9" t="s">
        <v>305</v>
      </c>
      <c r="W149" s="10">
        <v>684630</v>
      </c>
    </row>
    <row r="150" spans="22:23" x14ac:dyDescent="0.3">
      <c r="V150" s="9" t="s">
        <v>306</v>
      </c>
      <c r="W150" s="10">
        <v>39780.720000000001</v>
      </c>
    </row>
    <row r="151" spans="22:23" x14ac:dyDescent="0.3">
      <c r="V151" s="9" t="s">
        <v>307</v>
      </c>
      <c r="W151" s="10">
        <v>370867.5</v>
      </c>
    </row>
    <row r="152" spans="22:23" x14ac:dyDescent="0.3">
      <c r="V152" s="9" t="s">
        <v>308</v>
      </c>
      <c r="W152" s="10">
        <v>861435</v>
      </c>
    </row>
    <row r="153" spans="22:23" x14ac:dyDescent="0.3">
      <c r="V153" s="9" t="s">
        <v>309</v>
      </c>
      <c r="W153" s="10">
        <v>88198.875</v>
      </c>
    </row>
  </sheetData>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4115" r:id="rId11" name="Scroll Bar 19">
              <controlPr defaultSize="0" autoPict="0">
                <anchor moveWithCells="1">
                  <from>
                    <xdr:col>24</xdr:col>
                    <xdr:colOff>167640</xdr:colOff>
                    <xdr:row>7</xdr:row>
                    <xdr:rowOff>129540</xdr:rowOff>
                  </from>
                  <to>
                    <xdr:col>24</xdr:col>
                    <xdr:colOff>449580</xdr:colOff>
                    <xdr:row>16</xdr:row>
                    <xdr:rowOff>91440</xdr:rowOff>
                  </to>
                </anchor>
              </controlPr>
            </control>
          </mc:Choice>
        </mc:AlternateContent>
      </controls>
    </mc:Choice>
  </mc:AlternateContent>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F1" workbookViewId="0">
      <pane ySplit="1" topLeftCell="A675" activePane="bottomLeft" state="frozen"/>
      <selection pane="bottomLeft" activeCell="B29" sqref="B29"/>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53DB5-2796-46B9-AF69-CA9293E8D3C4}">
  <dimension ref="A1:Z29"/>
  <sheetViews>
    <sheetView showGridLines="0" zoomScale="95" zoomScaleNormal="95" workbookViewId="0">
      <selection activeCell="W19" sqref="W19"/>
    </sheetView>
  </sheetViews>
  <sheetFormatPr defaultRowHeight="14.4" x14ac:dyDescent="0.3"/>
  <sheetData>
    <row r="1" spans="1:26" x14ac:dyDescent="0.3">
      <c r="A1" s="4"/>
      <c r="B1" s="4"/>
      <c r="C1" s="4"/>
      <c r="D1" s="4"/>
      <c r="E1" s="4"/>
      <c r="F1" s="4"/>
      <c r="G1" s="4"/>
      <c r="H1" s="4"/>
      <c r="I1" s="4"/>
      <c r="J1" s="4"/>
      <c r="K1" s="4"/>
      <c r="L1" s="4"/>
      <c r="M1" s="4"/>
      <c r="N1" s="4"/>
      <c r="O1" s="4"/>
      <c r="P1" s="4"/>
      <c r="Q1" s="4"/>
      <c r="R1" s="4"/>
      <c r="S1" s="4"/>
      <c r="T1" s="4"/>
      <c r="U1" s="4"/>
      <c r="Z1">
        <v>33</v>
      </c>
    </row>
    <row r="2" spans="1:26" x14ac:dyDescent="0.3">
      <c r="A2" s="4"/>
      <c r="B2" s="4"/>
      <c r="C2" s="4"/>
      <c r="D2" s="4"/>
      <c r="E2" s="4"/>
      <c r="F2" s="4"/>
      <c r="G2" s="4"/>
      <c r="H2" s="4"/>
      <c r="I2" s="4"/>
      <c r="J2" s="4"/>
      <c r="K2" s="4"/>
      <c r="L2" s="4"/>
      <c r="M2" s="4"/>
      <c r="N2" s="4"/>
      <c r="O2" s="4"/>
      <c r="P2" s="4"/>
      <c r="Q2" s="4"/>
      <c r="R2" s="4"/>
      <c r="S2" s="4"/>
      <c r="T2" s="4"/>
      <c r="U2" s="4"/>
    </row>
    <row r="3" spans="1:26" x14ac:dyDescent="0.3">
      <c r="A3" s="4"/>
      <c r="B3" s="4"/>
      <c r="C3" s="4"/>
      <c r="D3" s="4"/>
      <c r="E3" s="4"/>
      <c r="F3" s="4"/>
      <c r="G3" s="4"/>
      <c r="H3" s="4"/>
      <c r="I3" s="4"/>
      <c r="J3" s="4"/>
      <c r="K3" s="4"/>
      <c r="L3" s="4"/>
      <c r="M3" s="4"/>
      <c r="N3" s="4"/>
      <c r="O3" s="4"/>
      <c r="P3" s="4"/>
      <c r="Q3" s="4"/>
      <c r="R3" s="4"/>
      <c r="S3" s="4"/>
      <c r="T3" s="4"/>
      <c r="U3" s="4"/>
    </row>
    <row r="4" spans="1:26" x14ac:dyDescent="0.3">
      <c r="A4" s="4"/>
      <c r="B4" s="4"/>
      <c r="C4" s="4"/>
      <c r="D4" s="4"/>
      <c r="E4" s="4"/>
      <c r="F4" s="4"/>
      <c r="G4" s="4"/>
      <c r="H4" s="4"/>
      <c r="I4" s="4"/>
      <c r="J4" s="4"/>
      <c r="K4" s="4"/>
      <c r="L4" s="4"/>
      <c r="M4" s="4"/>
      <c r="N4" s="4"/>
      <c r="O4" s="4"/>
      <c r="P4" s="4"/>
      <c r="Q4" s="4"/>
      <c r="R4" s="4"/>
      <c r="S4" s="4"/>
      <c r="T4" s="4"/>
      <c r="U4" s="4"/>
    </row>
    <row r="5" spans="1:26" x14ac:dyDescent="0.3">
      <c r="A5" s="4"/>
      <c r="B5" s="4"/>
      <c r="C5" s="4"/>
      <c r="D5" s="4"/>
      <c r="E5" s="4"/>
      <c r="F5" s="4"/>
      <c r="G5" s="4"/>
      <c r="H5" s="4"/>
      <c r="I5" s="4"/>
      <c r="J5" s="4"/>
      <c r="K5" s="4"/>
      <c r="L5" s="4"/>
      <c r="M5" s="4"/>
      <c r="N5" s="4"/>
      <c r="O5" s="4"/>
      <c r="P5" s="4"/>
      <c r="Q5" s="4"/>
      <c r="R5" s="4"/>
      <c r="S5" s="4"/>
      <c r="T5" s="4"/>
      <c r="U5" s="4"/>
    </row>
    <row r="6" spans="1:26" x14ac:dyDescent="0.3">
      <c r="A6" s="4"/>
      <c r="B6" s="4"/>
      <c r="C6" s="4"/>
      <c r="D6" s="4"/>
      <c r="E6" s="4"/>
      <c r="F6" s="4"/>
      <c r="G6" s="4"/>
      <c r="H6" s="4"/>
      <c r="I6" s="4"/>
      <c r="J6" s="4"/>
      <c r="K6" s="4"/>
      <c r="L6" s="4"/>
      <c r="M6" s="4"/>
      <c r="N6" s="4"/>
      <c r="O6" s="4"/>
      <c r="P6" s="4"/>
      <c r="Q6" s="4"/>
      <c r="R6" s="4"/>
      <c r="S6" s="4"/>
      <c r="T6" s="4"/>
      <c r="U6" s="4"/>
    </row>
    <row r="7" spans="1:26" x14ac:dyDescent="0.3">
      <c r="A7" s="4"/>
      <c r="B7" s="4"/>
      <c r="C7" s="4"/>
      <c r="D7" s="4"/>
      <c r="E7" s="4"/>
      <c r="F7" s="4"/>
      <c r="G7" s="4"/>
      <c r="H7" s="4"/>
      <c r="I7" s="4"/>
      <c r="J7" s="4"/>
      <c r="K7" s="4"/>
      <c r="L7" s="4"/>
      <c r="M7" s="4"/>
      <c r="N7" s="4"/>
      <c r="O7" s="4"/>
      <c r="P7" s="4"/>
      <c r="Q7" s="4"/>
      <c r="R7" s="4"/>
      <c r="S7" s="4"/>
      <c r="T7" s="4"/>
      <c r="U7" s="4"/>
    </row>
    <row r="8" spans="1:26" x14ac:dyDescent="0.3">
      <c r="A8" s="4"/>
      <c r="B8" s="4"/>
      <c r="C8" s="4"/>
      <c r="D8" s="4"/>
      <c r="E8" s="4"/>
      <c r="F8" s="4"/>
      <c r="G8" s="4"/>
      <c r="H8" s="4"/>
      <c r="I8" s="4"/>
      <c r="J8" s="4"/>
      <c r="K8" s="4"/>
      <c r="L8" s="4"/>
      <c r="M8" s="4"/>
      <c r="N8" s="4"/>
      <c r="O8" s="4"/>
      <c r="P8" s="4"/>
      <c r="Q8" s="4"/>
      <c r="R8" s="4"/>
      <c r="S8" s="4"/>
      <c r="T8" s="4"/>
      <c r="U8" s="4"/>
    </row>
    <row r="9" spans="1:26" x14ac:dyDescent="0.3">
      <c r="A9" s="4"/>
      <c r="B9" s="4"/>
      <c r="C9" s="4"/>
      <c r="D9" s="4"/>
      <c r="E9" s="4"/>
      <c r="F9" s="4"/>
      <c r="G9" s="4"/>
      <c r="H9" s="4"/>
      <c r="I9" s="4"/>
      <c r="J9" s="4"/>
      <c r="K9" s="4"/>
      <c r="L9" s="4"/>
      <c r="M9" s="4"/>
      <c r="N9" s="4"/>
      <c r="O9" s="4"/>
      <c r="P9" s="4"/>
      <c r="Q9" s="4"/>
      <c r="R9" s="4"/>
      <c r="S9" s="4"/>
      <c r="T9" s="4"/>
      <c r="U9" s="4"/>
    </row>
    <row r="10" spans="1:26" x14ac:dyDescent="0.3">
      <c r="A10" s="4"/>
      <c r="B10" s="4"/>
      <c r="C10" s="4"/>
      <c r="D10" s="4"/>
      <c r="E10" s="4"/>
      <c r="F10" s="4"/>
      <c r="G10" s="4"/>
      <c r="H10" s="4"/>
      <c r="I10" s="4"/>
      <c r="J10" s="4"/>
      <c r="K10" s="4"/>
      <c r="L10" s="4"/>
      <c r="M10" s="4"/>
      <c r="N10" s="4"/>
      <c r="O10" s="4"/>
      <c r="P10" s="4"/>
      <c r="Q10" s="4"/>
      <c r="R10" s="4"/>
      <c r="S10" s="4"/>
      <c r="T10" s="4"/>
      <c r="U10" s="4"/>
    </row>
    <row r="11" spans="1:26" x14ac:dyDescent="0.3">
      <c r="A11" s="4"/>
      <c r="B11" s="4"/>
      <c r="C11" s="4"/>
      <c r="D11" s="4"/>
      <c r="E11" s="4"/>
      <c r="F11" s="4"/>
      <c r="G11" s="4"/>
      <c r="H11" s="4"/>
      <c r="I11" s="4"/>
      <c r="J11" s="4"/>
      <c r="K11" s="4"/>
      <c r="L11" s="4"/>
      <c r="M11" s="4"/>
      <c r="N11" s="4"/>
      <c r="O11" s="4"/>
      <c r="P11" s="4"/>
      <c r="Q11" s="4"/>
      <c r="R11" s="4"/>
      <c r="S11" s="4"/>
      <c r="T11" s="4"/>
      <c r="U11" s="4"/>
    </row>
    <row r="12" spans="1:26" x14ac:dyDescent="0.3">
      <c r="A12" s="4"/>
      <c r="B12" s="4"/>
      <c r="C12" s="4"/>
      <c r="D12" s="4"/>
      <c r="E12" s="4"/>
      <c r="F12" s="4"/>
      <c r="G12" s="4"/>
      <c r="H12" s="4"/>
      <c r="I12" s="4"/>
      <c r="J12" s="4"/>
      <c r="K12" s="4"/>
      <c r="L12" s="4"/>
      <c r="M12" s="4"/>
      <c r="N12" s="4"/>
      <c r="O12" s="4"/>
      <c r="P12" s="4"/>
      <c r="Q12" s="4"/>
      <c r="R12" s="4"/>
      <c r="S12" s="4"/>
      <c r="T12" s="4"/>
      <c r="U12" s="4"/>
    </row>
    <row r="13" spans="1:26" x14ac:dyDescent="0.3">
      <c r="A13" s="4"/>
      <c r="B13" s="4"/>
      <c r="C13" s="4"/>
      <c r="D13" s="4"/>
      <c r="E13" s="4"/>
      <c r="F13" s="4"/>
      <c r="G13" s="4"/>
      <c r="H13" s="4"/>
      <c r="I13" s="4"/>
      <c r="J13" s="4"/>
      <c r="K13" s="4"/>
      <c r="L13" s="4"/>
      <c r="M13" s="4"/>
      <c r="N13" s="4"/>
      <c r="O13" s="4"/>
      <c r="P13" s="4"/>
      <c r="Q13" s="4"/>
      <c r="R13" s="4"/>
      <c r="S13" s="4"/>
      <c r="T13" s="4"/>
      <c r="U13" s="4"/>
    </row>
    <row r="14" spans="1:26" x14ac:dyDescent="0.3">
      <c r="A14" s="4"/>
      <c r="B14" s="4"/>
      <c r="C14" s="4"/>
      <c r="D14" s="4"/>
      <c r="E14" s="4"/>
      <c r="F14" s="4"/>
      <c r="G14" s="4"/>
      <c r="H14" s="4"/>
      <c r="I14" s="4"/>
      <c r="J14" s="4"/>
      <c r="K14" s="4"/>
      <c r="L14" s="4"/>
      <c r="M14" s="4"/>
      <c r="N14" s="4"/>
      <c r="O14" s="4"/>
      <c r="P14" s="4"/>
      <c r="Q14" s="4"/>
      <c r="R14" s="4"/>
      <c r="S14" s="4"/>
      <c r="T14" s="4"/>
      <c r="U14" s="4"/>
    </row>
    <row r="15" spans="1:26" x14ac:dyDescent="0.3">
      <c r="A15" s="4"/>
      <c r="B15" s="4"/>
      <c r="C15" s="4"/>
      <c r="D15" s="4"/>
      <c r="E15" s="4"/>
      <c r="F15" s="4"/>
      <c r="G15" s="4"/>
      <c r="H15" s="4"/>
      <c r="I15" s="4"/>
      <c r="J15" s="4"/>
      <c r="K15" s="4"/>
      <c r="L15" s="4"/>
      <c r="M15" s="4"/>
      <c r="N15" s="4"/>
      <c r="O15" s="4"/>
      <c r="P15" s="4"/>
      <c r="Q15" s="4"/>
      <c r="R15" s="4"/>
      <c r="S15" s="4"/>
      <c r="T15" s="4"/>
      <c r="U15" s="4"/>
    </row>
    <row r="16" spans="1:26" x14ac:dyDescent="0.3">
      <c r="A16" s="4"/>
      <c r="B16" s="4"/>
      <c r="C16" s="4"/>
      <c r="D16" s="4"/>
      <c r="E16" s="4"/>
      <c r="F16" s="4"/>
      <c r="G16" s="4"/>
      <c r="H16" s="4"/>
      <c r="I16" s="4"/>
      <c r="J16" s="4"/>
      <c r="K16" s="4"/>
      <c r="L16" s="4"/>
      <c r="M16" s="4"/>
      <c r="N16" s="4"/>
      <c r="O16" s="4"/>
      <c r="P16" s="4"/>
      <c r="Q16" s="4"/>
      <c r="R16" s="4"/>
      <c r="S16" s="4"/>
      <c r="T16" s="4"/>
      <c r="U16" s="4"/>
    </row>
    <row r="17" spans="1:21" x14ac:dyDescent="0.3">
      <c r="A17" s="4"/>
      <c r="B17" s="4"/>
      <c r="C17" s="4"/>
      <c r="D17" s="4"/>
      <c r="E17" s="4"/>
      <c r="F17" s="4"/>
      <c r="G17" s="4"/>
      <c r="H17" s="4"/>
      <c r="I17" s="4"/>
      <c r="J17" s="4"/>
      <c r="K17" s="4"/>
      <c r="L17" s="4"/>
      <c r="M17" s="4"/>
      <c r="N17" s="4"/>
      <c r="O17" s="4"/>
      <c r="P17" s="4"/>
      <c r="Q17" s="4"/>
      <c r="R17" s="4"/>
      <c r="S17" s="4"/>
      <c r="T17" s="4"/>
      <c r="U17" s="4"/>
    </row>
    <row r="18" spans="1:21" x14ac:dyDescent="0.3">
      <c r="A18" s="4"/>
      <c r="B18" s="4"/>
      <c r="C18" s="4"/>
      <c r="D18" s="4"/>
      <c r="E18" s="4"/>
      <c r="F18" s="4"/>
      <c r="G18" s="4"/>
      <c r="H18" s="4"/>
      <c r="I18" s="4"/>
      <c r="J18" s="4"/>
      <c r="K18" s="4"/>
      <c r="L18" s="4"/>
      <c r="M18" s="4"/>
      <c r="N18" s="4"/>
      <c r="O18" s="4"/>
      <c r="P18" s="4"/>
      <c r="Q18" s="4"/>
      <c r="R18" s="4"/>
      <c r="S18" s="4"/>
      <c r="T18" s="4"/>
      <c r="U18" s="4"/>
    </row>
    <row r="19" spans="1:21" x14ac:dyDescent="0.3">
      <c r="A19" s="4"/>
      <c r="B19" s="4"/>
      <c r="C19" s="4"/>
      <c r="D19" s="4"/>
      <c r="E19" s="4"/>
      <c r="F19" s="4"/>
      <c r="G19" s="4"/>
      <c r="H19" s="4"/>
      <c r="I19" s="4"/>
      <c r="J19" s="4"/>
      <c r="K19" s="4"/>
      <c r="L19" s="4"/>
      <c r="M19" s="4"/>
      <c r="N19" s="4"/>
      <c r="O19" s="4"/>
      <c r="P19" s="4"/>
      <c r="Q19" s="4"/>
      <c r="R19" s="4"/>
      <c r="S19" s="4"/>
      <c r="T19" s="4"/>
      <c r="U19" s="4"/>
    </row>
    <row r="20" spans="1:21" x14ac:dyDescent="0.3">
      <c r="A20" s="4"/>
      <c r="B20" s="4"/>
      <c r="C20" s="4"/>
      <c r="D20" s="4"/>
      <c r="E20" s="4"/>
      <c r="F20" s="4"/>
      <c r="G20" s="4"/>
      <c r="H20" s="4"/>
      <c r="I20" s="4"/>
      <c r="J20" s="4"/>
      <c r="K20" s="4"/>
      <c r="L20" s="4"/>
      <c r="M20" s="4"/>
      <c r="N20" s="4"/>
      <c r="O20" s="4"/>
      <c r="P20" s="4"/>
      <c r="Q20" s="4"/>
      <c r="R20" s="4"/>
      <c r="S20" s="4"/>
      <c r="T20" s="4"/>
      <c r="U20" s="4"/>
    </row>
    <row r="21" spans="1:21" x14ac:dyDescent="0.3">
      <c r="A21" s="4"/>
      <c r="B21" s="4"/>
      <c r="C21" s="4"/>
      <c r="D21" s="4"/>
      <c r="E21" s="4"/>
      <c r="F21" s="4"/>
      <c r="G21" s="4"/>
      <c r="H21" s="4"/>
      <c r="I21" s="4"/>
      <c r="J21" s="4"/>
      <c r="K21" s="4"/>
      <c r="L21" s="4"/>
      <c r="M21" s="4"/>
      <c r="N21" s="4"/>
      <c r="O21" s="4"/>
      <c r="P21" s="4"/>
      <c r="Q21" s="4"/>
      <c r="R21" s="4"/>
      <c r="S21" s="4"/>
      <c r="T21" s="4"/>
      <c r="U21" s="4"/>
    </row>
    <row r="22" spans="1:21" x14ac:dyDescent="0.3">
      <c r="A22" s="4"/>
      <c r="B22" s="4"/>
      <c r="C22" s="4"/>
      <c r="D22" s="4"/>
      <c r="E22" s="4"/>
      <c r="F22" s="4"/>
      <c r="G22" s="4"/>
      <c r="H22" s="4"/>
      <c r="I22" s="4"/>
      <c r="J22" s="4"/>
      <c r="K22" s="4"/>
      <c r="L22" s="4"/>
      <c r="M22" s="4"/>
      <c r="N22" s="4"/>
      <c r="O22" s="4"/>
      <c r="P22" s="4"/>
      <c r="Q22" s="4"/>
      <c r="R22" s="4"/>
      <c r="S22" s="4"/>
      <c r="T22" s="4"/>
      <c r="U22" s="4"/>
    </row>
    <row r="23" spans="1:21" x14ac:dyDescent="0.3">
      <c r="A23" s="4"/>
      <c r="B23" s="4"/>
      <c r="C23" s="4"/>
      <c r="D23" s="4"/>
      <c r="E23" s="4"/>
      <c r="F23" s="4"/>
      <c r="G23" s="4"/>
      <c r="H23" s="4"/>
      <c r="I23" s="4"/>
      <c r="J23" s="4"/>
      <c r="K23" s="4"/>
      <c r="L23" s="4"/>
      <c r="M23" s="4"/>
      <c r="N23" s="4"/>
      <c r="O23" s="4"/>
      <c r="P23" s="4"/>
      <c r="Q23" s="4"/>
      <c r="R23" s="4"/>
      <c r="S23" s="4"/>
      <c r="T23" s="4"/>
      <c r="U23" s="4"/>
    </row>
    <row r="24" spans="1:21" x14ac:dyDescent="0.3">
      <c r="A24" s="4"/>
      <c r="B24" s="4"/>
      <c r="C24" s="4"/>
      <c r="D24" s="4"/>
      <c r="E24" s="4"/>
      <c r="F24" s="4"/>
      <c r="G24" s="4"/>
      <c r="H24" s="4"/>
      <c r="I24" s="4"/>
      <c r="J24" s="4"/>
      <c r="K24" s="4"/>
      <c r="L24" s="4"/>
      <c r="M24" s="4"/>
      <c r="N24" s="4"/>
      <c r="O24" s="4"/>
      <c r="P24" s="4"/>
      <c r="Q24" s="4"/>
      <c r="R24" s="4"/>
      <c r="S24" s="4"/>
      <c r="T24" s="4"/>
      <c r="U24" s="4"/>
    </row>
    <row r="25" spans="1:21" x14ac:dyDescent="0.3">
      <c r="A25" s="4"/>
      <c r="B25" s="4"/>
      <c r="C25" s="4"/>
      <c r="D25" s="4"/>
      <c r="E25" s="4"/>
      <c r="F25" s="4"/>
      <c r="G25" s="4"/>
      <c r="H25" s="4"/>
      <c r="I25" s="4"/>
      <c r="J25" s="4"/>
      <c r="K25" s="4"/>
      <c r="L25" s="4"/>
      <c r="M25" s="4"/>
      <c r="N25" s="4"/>
      <c r="O25" s="4"/>
      <c r="P25" s="4"/>
      <c r="Q25" s="4"/>
      <c r="R25" s="4"/>
      <c r="S25" s="4"/>
      <c r="T25" s="4"/>
      <c r="U25" s="4"/>
    </row>
    <row r="26" spans="1:21" x14ac:dyDescent="0.3">
      <c r="A26" s="4"/>
      <c r="B26" s="4"/>
      <c r="C26" s="4"/>
      <c r="D26" s="4"/>
      <c r="E26" s="4"/>
      <c r="F26" s="4"/>
      <c r="G26" s="4"/>
      <c r="H26" s="4"/>
      <c r="I26" s="4"/>
      <c r="J26" s="4"/>
      <c r="K26" s="4"/>
      <c r="L26" s="4"/>
      <c r="M26" s="4"/>
      <c r="N26" s="4"/>
      <c r="O26" s="4"/>
      <c r="P26" s="4"/>
      <c r="Q26" s="4"/>
      <c r="R26" s="4"/>
      <c r="S26" s="4"/>
      <c r="T26" s="4"/>
      <c r="U26" s="4"/>
    </row>
    <row r="27" spans="1:21" x14ac:dyDescent="0.3">
      <c r="A27" s="4"/>
      <c r="B27" s="4"/>
      <c r="C27" s="4"/>
      <c r="D27" s="4"/>
      <c r="E27" s="4"/>
      <c r="F27" s="4"/>
      <c r="G27" s="4"/>
      <c r="H27" s="4"/>
      <c r="I27" s="4"/>
      <c r="J27" s="4"/>
      <c r="K27" s="4"/>
      <c r="L27" s="4"/>
      <c r="M27" s="4"/>
      <c r="N27" s="4"/>
      <c r="O27" s="4"/>
      <c r="P27" s="4"/>
      <c r="Q27" s="4"/>
      <c r="R27" s="4"/>
      <c r="S27" s="4"/>
      <c r="T27" s="4"/>
      <c r="U27" s="4"/>
    </row>
    <row r="28" spans="1:21" x14ac:dyDescent="0.3">
      <c r="A28" s="4"/>
      <c r="B28" s="4"/>
      <c r="C28" s="4"/>
      <c r="D28" s="4"/>
      <c r="E28" s="4"/>
      <c r="F28" s="4"/>
      <c r="G28" s="4"/>
      <c r="H28" s="4"/>
      <c r="I28" s="4"/>
      <c r="J28" s="4"/>
      <c r="K28" s="4"/>
      <c r="L28" s="4"/>
      <c r="M28" s="4"/>
      <c r="N28" s="4"/>
      <c r="O28" s="4"/>
      <c r="P28" s="4"/>
      <c r="Q28" s="4"/>
      <c r="R28" s="4"/>
      <c r="S28" s="4"/>
      <c r="T28" s="4"/>
      <c r="U28" s="4"/>
    </row>
    <row r="29" spans="1:21" x14ac:dyDescent="0.3">
      <c r="A29" s="4"/>
      <c r="B29" s="4"/>
      <c r="C29" s="4"/>
      <c r="D29" s="4"/>
      <c r="E29" s="4"/>
      <c r="F29" s="4"/>
      <c r="G29" s="4"/>
      <c r="H29" s="4"/>
      <c r="I29" s="4"/>
      <c r="J29" s="4"/>
      <c r="K29" s="4"/>
      <c r="L29" s="4"/>
      <c r="M29" s="4"/>
      <c r="N29" s="4"/>
      <c r="O29" s="4"/>
      <c r="P29" s="4"/>
      <c r="Q29" s="4"/>
      <c r="R29" s="4"/>
      <c r="S29" s="4"/>
      <c r="T29" s="4"/>
      <c r="U29" s="4"/>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2" r:id="rId3" name="Scroll Bar 2">
              <controlPr defaultSize="0" autoPict="0">
                <anchor moveWithCells="1">
                  <from>
                    <xdr:col>7</xdr:col>
                    <xdr:colOff>38100</xdr:colOff>
                    <xdr:row>14</xdr:row>
                    <xdr:rowOff>22860</xdr:rowOff>
                  </from>
                  <to>
                    <xdr:col>7</xdr:col>
                    <xdr:colOff>274320</xdr:colOff>
                    <xdr:row>22</xdr:row>
                    <xdr:rowOff>60960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7563D-C890-4F08-9BCB-3D20A2AB0B76}">
  <dimension ref="A1:G15"/>
  <sheetViews>
    <sheetView topLeftCell="A3" workbookViewId="0">
      <selection activeCell="F7" sqref="F7"/>
    </sheetView>
  </sheetViews>
  <sheetFormatPr defaultRowHeight="14.4" x14ac:dyDescent="0.3"/>
  <cols>
    <col min="1" max="1" width="16.21875" bestFit="1" customWidth="1"/>
    <col min="2" max="2" width="6.88671875" bestFit="1" customWidth="1"/>
    <col min="3" max="3" width="11.21875" bestFit="1" customWidth="1"/>
    <col min="5" max="5" width="16.21875" bestFit="1" customWidth="1"/>
    <col min="6" max="6" width="8.33203125" customWidth="1"/>
    <col min="7" max="7" width="11.21875" bestFit="1" customWidth="1"/>
  </cols>
  <sheetData>
    <row r="1" spans="1:7" x14ac:dyDescent="0.3">
      <c r="A1" s="8" t="s">
        <v>310</v>
      </c>
    </row>
    <row r="2" spans="1:7" x14ac:dyDescent="0.3">
      <c r="A2" s="8" t="s">
        <v>323</v>
      </c>
      <c r="B2" s="8" t="s">
        <v>17</v>
      </c>
      <c r="C2" t="s">
        <v>322</v>
      </c>
    </row>
    <row r="3" spans="1:7" x14ac:dyDescent="0.3">
      <c r="A3" t="s">
        <v>97</v>
      </c>
      <c r="B3">
        <v>2021</v>
      </c>
      <c r="C3" s="18">
        <v>3519132.5300000003</v>
      </c>
      <c r="E3" s="21" t="s">
        <v>323</v>
      </c>
      <c r="F3" s="21" t="s">
        <v>17</v>
      </c>
      <c r="G3" s="21" t="s">
        <v>322</v>
      </c>
    </row>
    <row r="4" spans="1:7" x14ac:dyDescent="0.3">
      <c r="A4" t="s">
        <v>97</v>
      </c>
      <c r="B4">
        <v>2022</v>
      </c>
      <c r="C4" s="18">
        <v>14227983.529999997</v>
      </c>
      <c r="E4" s="22" t="s">
        <v>97</v>
      </c>
      <c r="F4" s="23" t="s">
        <v>324</v>
      </c>
      <c r="G4" s="24">
        <v>3519132.5300000003</v>
      </c>
    </row>
    <row r="5" spans="1:7" hidden="1" x14ac:dyDescent="0.3">
      <c r="A5" t="s">
        <v>70</v>
      </c>
      <c r="B5">
        <v>2021</v>
      </c>
      <c r="C5" s="18">
        <v>1406865.86</v>
      </c>
      <c r="E5" s="25" t="s">
        <v>97</v>
      </c>
      <c r="F5" s="23" t="s">
        <v>325</v>
      </c>
      <c r="G5" s="24">
        <v>14227983.529999997</v>
      </c>
    </row>
    <row r="6" spans="1:7" x14ac:dyDescent="0.3">
      <c r="A6" t="s">
        <v>70</v>
      </c>
      <c r="B6">
        <v>2022</v>
      </c>
      <c r="C6" s="18">
        <v>12408442.025000002</v>
      </c>
      <c r="E6" s="22" t="s">
        <v>70</v>
      </c>
      <c r="F6" s="23" t="s">
        <v>324</v>
      </c>
      <c r="G6" s="24">
        <v>1406865.86</v>
      </c>
    </row>
    <row r="7" spans="1:7" hidden="1" x14ac:dyDescent="0.3">
      <c r="A7" t="s">
        <v>28</v>
      </c>
      <c r="B7">
        <v>2021</v>
      </c>
      <c r="C7" s="18">
        <v>3975783.0400000005</v>
      </c>
      <c r="E7" s="25" t="s">
        <v>70</v>
      </c>
      <c r="F7" s="23" t="s">
        <v>325</v>
      </c>
      <c r="G7" s="24">
        <v>12408442.025000002</v>
      </c>
    </row>
    <row r="8" spans="1:7" x14ac:dyDescent="0.3">
      <c r="A8" t="s">
        <v>28</v>
      </c>
      <c r="B8">
        <v>2022</v>
      </c>
      <c r="C8" s="18">
        <v>11415018.839999996</v>
      </c>
      <c r="E8" s="22" t="s">
        <v>28</v>
      </c>
      <c r="F8" s="23" t="s">
        <v>324</v>
      </c>
      <c r="G8" s="24">
        <v>3975783.0400000005</v>
      </c>
    </row>
    <row r="9" spans="1:7" hidden="1" x14ac:dyDescent="0.3">
      <c r="A9" t="s">
        <v>36</v>
      </c>
      <c r="B9">
        <v>2021</v>
      </c>
      <c r="C9" s="18">
        <v>5914747.0900000008</v>
      </c>
      <c r="E9" s="25" t="s">
        <v>28</v>
      </c>
      <c r="F9" s="23" t="s">
        <v>325</v>
      </c>
      <c r="G9" s="24">
        <v>11415018.839999996</v>
      </c>
    </row>
    <row r="10" spans="1:7" x14ac:dyDescent="0.3">
      <c r="A10" t="s">
        <v>36</v>
      </c>
      <c r="B10">
        <v>2022</v>
      </c>
      <c r="C10" s="18">
        <v>27096396.860000007</v>
      </c>
      <c r="E10" s="22" t="s">
        <v>36</v>
      </c>
      <c r="F10" s="23" t="s">
        <v>324</v>
      </c>
      <c r="G10" s="24">
        <v>5914747.0900000008</v>
      </c>
    </row>
    <row r="11" spans="1:7" hidden="1" x14ac:dyDescent="0.3">
      <c r="A11" t="s">
        <v>58</v>
      </c>
      <c r="B11">
        <v>2021</v>
      </c>
      <c r="C11" s="18">
        <v>6197299.7599999998</v>
      </c>
      <c r="E11" s="25" t="s">
        <v>36</v>
      </c>
      <c r="F11" s="23" t="s">
        <v>325</v>
      </c>
      <c r="G11" s="24">
        <v>27096396.860000007</v>
      </c>
    </row>
    <row r="12" spans="1:7" x14ac:dyDescent="0.3">
      <c r="A12" t="s">
        <v>58</v>
      </c>
      <c r="B12">
        <v>2022</v>
      </c>
      <c r="C12" s="18">
        <v>12052759.705</v>
      </c>
      <c r="E12" s="22" t="s">
        <v>58</v>
      </c>
      <c r="F12" s="23" t="s">
        <v>324</v>
      </c>
      <c r="G12" s="24">
        <v>6197299.7599999998</v>
      </c>
    </row>
    <row r="13" spans="1:7" hidden="1" x14ac:dyDescent="0.3">
      <c r="A13" t="s">
        <v>64</v>
      </c>
      <c r="B13">
        <v>2021</v>
      </c>
      <c r="C13" s="18">
        <v>5401427.2300000004</v>
      </c>
      <c r="E13" s="25" t="s">
        <v>58</v>
      </c>
      <c r="F13" s="23" t="s">
        <v>325</v>
      </c>
      <c r="G13" s="24">
        <v>12052759.705</v>
      </c>
    </row>
    <row r="14" spans="1:7" x14ac:dyDescent="0.3">
      <c r="A14" t="s">
        <v>64</v>
      </c>
      <c r="B14">
        <v>2022</v>
      </c>
      <c r="C14" s="18">
        <v>15110493.789999997</v>
      </c>
      <c r="E14" s="22" t="s">
        <v>64</v>
      </c>
      <c r="F14" s="23" t="s">
        <v>324</v>
      </c>
      <c r="G14" s="24">
        <v>5401427.2300000004</v>
      </c>
    </row>
    <row r="15" spans="1:7" hidden="1" x14ac:dyDescent="0.3">
      <c r="E15" s="25" t="s">
        <v>64</v>
      </c>
      <c r="F15" s="23" t="s">
        <v>325</v>
      </c>
      <c r="G15" s="24">
        <v>15110493.789999997</v>
      </c>
    </row>
  </sheetData>
  <phoneticPr fontId="7" type="noConversion"/>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Tables</vt:lpstr>
      <vt:lpstr>Sales Data</vt:lpstr>
      <vt:lpstr>dashboard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Mandeep Verma</cp:lastModifiedBy>
  <dcterms:created xsi:type="dcterms:W3CDTF">2024-01-17T04:19:05Z</dcterms:created>
  <dcterms:modified xsi:type="dcterms:W3CDTF">2024-10-25T21:54:58Z</dcterms:modified>
</cp:coreProperties>
</file>