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Sprint 1 Example" sheetId="2" r:id="rId4"/>
    <sheet state="visible" name="Sprint 1 Example (with Hrs Burn" sheetId="3" r:id="rId5"/>
  </sheets>
  <definedNames/>
  <calcPr/>
</workbook>
</file>

<file path=xl/sharedStrings.xml><?xml version="1.0" encoding="utf-8"?>
<sst xmlns="http://schemas.openxmlformats.org/spreadsheetml/2006/main" count="88" uniqueCount="53">
  <si>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</si>
  <si>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</si>
  <si>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</si>
  <si>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</si>
  <si>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</si>
  <si>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</si>
  <si>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</rPr>
      <t>white cells</t>
    </r>
    <r>
      <t xml:space="preserve">, </t>
    </r>
    <r>
      <rPr>
        <i/>
      </rPr>
      <t xml:space="preserve">don't delete rows or the calcs in the grey or coloured cells!
</t>
    </r>
    <r>
      <t xml:space="preserve"> •  By entering data in the input grids, the charts will just happen
</t>
    </r>
    <r>
      <rPr>
        <i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</si>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</sst>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1.0"/>
    </font>
    <font>
      <sz val="14.0"/>
    </font>
    <font>
      <b/>
      <sz val="11.0"/>
    </font>
    <font>
      <sz val="11.0"/>
      <color rgb="FF0000FF"/>
    </font>
    <font>
      <i/>
      <sz val="11.0"/>
    </font>
    <font>
      <u/>
      <sz val="11.0"/>
      <color rgb="FF0000FF"/>
    </font>
    <font>
      <b/>
      <sz val="10.0"/>
    </font>
    <font>
      <sz val="8.0"/>
    </font>
    <font/>
    <font>
      <b/>
      <sz val="8.0"/>
    </font>
    <font>
      <sz val="7.0"/>
      <color rgb="FF999999"/>
    </font>
    <font>
      <sz val="6.0"/>
      <color rgb="FFCCCCCC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2" fontId="7" numFmtId="0" xfId="0" applyAlignment="1" applyFill="1" applyFont="1">
      <alignment horizontal="right" readingOrder="0" shrinkToFit="0" vertical="center" wrapText="0"/>
    </xf>
    <xf borderId="0" fillId="2" fontId="7" numFmtId="0" xfId="0" applyAlignment="1" applyFont="1">
      <alignment horizontal="right" shrinkToFit="0" vertical="center" wrapText="0"/>
    </xf>
    <xf borderId="0" fillId="2" fontId="8" numFmtId="0" xfId="0" applyAlignment="1" applyFont="1">
      <alignment horizontal="center" shrinkToFit="0" vertical="center" wrapText="0"/>
    </xf>
    <xf borderId="0" fillId="2" fontId="9" numFmtId="0" xfId="0" applyAlignment="1" applyFont="1">
      <alignment shrinkToFit="0" wrapText="1"/>
    </xf>
    <xf borderId="0" fillId="2" fontId="9" numFmtId="0" xfId="0" applyAlignment="1" applyFont="1">
      <alignment horizontal="left" shrinkToFit="0" vertical="center" wrapText="0"/>
    </xf>
    <xf borderId="2" fillId="3" fontId="10" numFmtId="0" xfId="0" applyAlignment="1" applyBorder="1" applyFill="1" applyFont="1">
      <alignment shrinkToFit="0" vertical="center" wrapText="0"/>
    </xf>
    <xf borderId="3" fillId="4" fontId="8" numFmtId="0" xfId="0" applyAlignment="1" applyBorder="1" applyFill="1" applyFont="1">
      <alignment horizontal="center" readingOrder="0" shrinkToFit="0" vertical="center" wrapText="0"/>
    </xf>
    <xf borderId="0" fillId="2" fontId="11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horizontal="center" shrinkToFit="0" vertical="center" wrapText="0"/>
    </xf>
    <xf borderId="0" fillId="2" fontId="9" numFmtId="0" xfId="0" applyAlignment="1" applyFont="1">
      <alignment horizontal="left" readingOrder="0" shrinkToFit="0" vertical="center" wrapText="0"/>
    </xf>
    <xf borderId="4" fillId="3" fontId="10" numFmtId="0" xfId="0" applyAlignment="1" applyBorder="1" applyFont="1">
      <alignment shrinkToFit="0" vertical="center" wrapText="0"/>
    </xf>
    <xf borderId="5" fillId="4" fontId="8" numFmtId="0" xfId="0" applyAlignment="1" applyBorder="1" applyFont="1">
      <alignment horizontal="center" readingOrder="0" shrinkToFit="0" vertical="center" wrapText="0"/>
    </xf>
    <xf borderId="6" fillId="3" fontId="10" numFmtId="0" xfId="0" applyAlignment="1" applyBorder="1" applyFont="1">
      <alignment shrinkToFit="0" vertical="center" wrapText="0"/>
    </xf>
    <xf borderId="7" fillId="4" fontId="8" numFmtId="0" xfId="0" applyAlignment="1" applyBorder="1" applyFont="1">
      <alignment horizontal="center" readingOrder="0" shrinkToFit="0" vertical="center" wrapText="0"/>
    </xf>
    <xf borderId="0" fillId="2" fontId="9" numFmtId="0" xfId="0" applyAlignment="1" applyFont="1">
      <alignment horizontal="right" shrinkToFit="0" vertical="center" wrapText="0"/>
    </xf>
    <xf borderId="2" fillId="0" fontId="8" numFmtId="0" xfId="0" applyAlignment="1" applyBorder="1" applyFon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3" fillId="3" fontId="8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0" fillId="3" fontId="8" numFmtId="1" xfId="0" applyAlignment="1" applyFont="1" applyNumberFormat="1">
      <alignment horizontal="center" shrinkToFit="0" vertical="center" wrapText="0"/>
    </xf>
    <xf borderId="5" fillId="3" fontId="8" numFmtId="1" xfId="0" applyAlignment="1" applyBorder="1" applyFont="1" applyNumberFormat="1">
      <alignment horizontal="center" shrinkToFit="0" vertical="center" wrapText="0"/>
    </xf>
    <xf borderId="6" fillId="3" fontId="8" numFmtId="0" xfId="0" applyAlignment="1" applyBorder="1" applyFont="1">
      <alignment readingOrder="0" shrinkToFit="0" vertical="center" wrapText="0"/>
    </xf>
    <xf borderId="9" fillId="0" fontId="8" numFmtId="0" xfId="0" applyAlignment="1" applyBorder="1" applyFont="1">
      <alignment horizontal="center" readingOrder="0" shrinkToFit="0" vertical="center" wrapText="0"/>
    </xf>
    <xf borderId="9" fillId="0" fontId="8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0" fillId="2" fontId="9" numFmtId="0" xfId="0" applyAlignment="1" applyFont="1">
      <alignment horizontal="right" readingOrder="0" shrinkToFit="0" vertical="center" wrapText="0"/>
    </xf>
    <xf borderId="10" fillId="5" fontId="8" numFmtId="0" xfId="0" applyAlignment="1" applyBorder="1" applyFill="1" applyFont="1">
      <alignment readingOrder="0" shrinkToFit="0" vertical="center" wrapText="0"/>
    </xf>
    <xf borderId="11" fillId="3" fontId="8" numFmtId="0" xfId="0" applyAlignment="1" applyBorder="1" applyFont="1">
      <alignment horizontal="center" shrinkToFit="0" vertical="center" wrapText="0"/>
    </xf>
    <xf borderId="12" fillId="3" fontId="8" numFmtId="0" xfId="0" applyAlignment="1" applyBorder="1" applyFont="1">
      <alignment horizontal="center" shrinkToFit="0" vertical="center" wrapText="0"/>
    </xf>
    <xf borderId="13" fillId="0" fontId="8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center" wrapText="0"/>
    </xf>
    <xf borderId="0" fillId="2" fontId="9" numFmtId="2" xfId="0" applyAlignment="1" applyFont="1" applyNumberFormat="1">
      <alignment horizontal="left" shrinkToFit="0" vertical="center" wrapText="0"/>
    </xf>
    <xf borderId="0" fillId="2" fontId="12" numFmtId="0" xfId="0" applyAlignment="1" applyFont="1">
      <alignment horizontal="left" readingOrder="0" shrinkToFit="0" vertical="center" wrapText="0"/>
    </xf>
    <xf borderId="15" fillId="5" fontId="8" numFmtId="0" xfId="0" applyAlignment="1" applyBorder="1" applyFont="1">
      <alignment readingOrder="0" shrinkToFit="0" vertical="center" wrapText="0"/>
    </xf>
    <xf borderId="16" fillId="3" fontId="8" numFmtId="0" xfId="0" applyAlignment="1" applyBorder="1" applyFont="1">
      <alignment horizontal="center" shrinkToFit="0" vertical="center" wrapText="0"/>
    </xf>
    <xf borderId="17" fillId="3" fontId="8" numFmtId="0" xfId="0" applyAlignment="1" applyBorder="1" applyFont="1">
      <alignment horizontal="center" shrinkToFit="0" vertical="center" wrapText="0"/>
    </xf>
    <xf borderId="0" fillId="2" fontId="8" numFmtId="0" xfId="0" applyAlignment="1" applyFont="1">
      <alignment shrinkToFit="0" vertical="center" wrapText="0"/>
    </xf>
    <xf borderId="10" fillId="3" fontId="10" numFmtId="0" xfId="0" applyAlignment="1" applyBorder="1" applyFont="1">
      <alignment readingOrder="0" shrinkToFit="0" vertical="center" wrapText="0"/>
    </xf>
    <xf borderId="12" fillId="4" fontId="8" numFmtId="0" xfId="0" applyAlignment="1" applyBorder="1" applyFont="1">
      <alignment horizontal="center" readingOrder="0" shrinkToFit="0" vertical="center" wrapText="0"/>
    </xf>
    <xf borderId="13" fillId="3" fontId="10" numFmtId="0" xfId="0" applyAlignment="1" applyBorder="1" applyFont="1">
      <alignment shrinkToFit="0" vertical="center" wrapText="0"/>
    </xf>
    <xf borderId="14" fillId="4" fontId="8" numFmtId="0" xfId="0" applyAlignment="1" applyBorder="1" applyFont="1">
      <alignment horizontal="center" readingOrder="0" shrinkToFit="0" vertical="center" wrapText="0"/>
    </xf>
    <xf borderId="15" fillId="3" fontId="10" numFmtId="0" xfId="0" applyAlignment="1" applyBorder="1" applyFont="1">
      <alignment shrinkToFit="0" vertical="center" wrapText="0"/>
    </xf>
    <xf borderId="17" fillId="4" fontId="8" numFmtId="0" xfId="0" applyAlignment="1" applyBorder="1" applyFont="1">
      <alignment horizontal="center" readingOrder="0" shrinkToFit="0" vertical="center" wrapText="0"/>
    </xf>
    <xf borderId="0" fillId="2" fontId="9" numFmtId="0" xfId="0" applyAlignment="1" applyFont="1">
      <alignment shrinkToFit="0" vertical="center" wrapText="1"/>
    </xf>
    <xf borderId="10" fillId="0" fontId="8" numFmtId="0" xfId="0" applyAlignment="1" applyBorder="1" applyFont="1">
      <alignment shrinkToFit="0" vertical="center" wrapText="0"/>
    </xf>
    <xf borderId="15" fillId="0" fontId="8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2">
    <dxf>
      <font/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t>Points Burn Up</a:t>
            </a:r>
          </a:p>
        </c:rich>
      </c:tx>
      <c:overlay val="0"/>
    </c:title>
    <c:plotArea>
      <c:layout>
        <c:manualLayout>
          <c:xMode val="edge"/>
          <c:yMode val="edge"/>
          <c:x val="0.06974459724950884"/>
          <c:y val="0.21844638559960677"/>
          <c:w val="0.6762048462433713"/>
          <c:h val="0.5922204950135525"/>
        </c:manualLayout>
      </c:layout>
      <c:lineChart>
        <c:ser>
          <c:idx val="0"/>
          <c:order val="0"/>
          <c:tx>
            <c:strRef>
              <c:f>'Sprint 1 Example'!$B$8</c:f>
            </c:strRef>
          </c:tx>
          <c:spPr>
            <a:ln cmpd="sng" w="9525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'Sprint 1 Example'!$C$7:$L$7</c:f>
            </c:strRef>
          </c:cat>
          <c:val>
            <c:numRef>
              <c:f>'Sprint 1 Example'!$C$8:$L$8</c:f>
            </c:numRef>
          </c:val>
          <c:smooth val="0"/>
        </c:ser>
        <c:ser>
          <c:idx val="1"/>
          <c:order val="1"/>
          <c:tx>
            <c:strRef>
              <c:f>'Sprint 1 Example'!$B$9</c:f>
            </c:strRef>
          </c:tx>
          <c:spPr>
            <a:ln cmpd="sng" w="9525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'Sprint 1 Example'!$C$7:$L$7</c:f>
            </c:strRef>
          </c:cat>
          <c:val>
            <c:numRef>
              <c:f>'Sprint 1 Example'!$C$9:$L$9</c:f>
            </c:numRef>
          </c:val>
          <c:smooth val="0"/>
        </c:ser>
        <c:ser>
          <c:idx val="2"/>
          <c:order val="2"/>
          <c:tx>
            <c:strRef>
              <c:f>'Sprint 1 Example'!$B$10</c:f>
            </c:strRef>
          </c:tx>
          <c:spPr>
            <a:ln cmpd="sng" w="9525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strRef>
              <c:f>'Sprint 1 Example'!$C$7:$L$7</c:f>
            </c:strRef>
          </c:cat>
          <c:val>
            <c:numRef>
              <c:f>'Sprint 1 Example'!$C$10:$L$10</c:f>
            </c:numRef>
          </c:val>
          <c:smooth val="0"/>
        </c:ser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084335482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72631600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t>Cumulative Flow &amp; Stories Done</a:t>
            </a:r>
          </a:p>
        </c:rich>
      </c:tx>
      <c:overlay val="0"/>
    </c:title>
    <c:plotArea>
      <c:layout>
        <c:manualLayout>
          <c:xMode val="edge"/>
          <c:yMode val="edge"/>
          <c:x val="0.06581532416502936"/>
          <c:y val="0.2204934793085228"/>
          <c:w val="0.6823912755480265"/>
          <c:h val="0.5977702817326395"/>
        </c:manualLayout>
      </c:layout>
      <c:areaChart>
        <c:grouping val="stacked"/>
        <c:ser>
          <c:idx val="0"/>
          <c:order val="0"/>
          <c:tx>
            <c:strRef>
              <c:f>'Sprint 1 Example'!$B$13</c:f>
            </c:strRef>
          </c:tx>
          <c:spPr>
            <a:solidFill>
              <a:srgbClr val="4285F4">
                <a:alpha val="30000"/>
              </a:srgbClr>
            </a:solidFill>
            <a:ln cmpd="sng" w="9525">
              <a:solidFill>
                <a:srgbClr val="4285F4"/>
              </a:solidFill>
            </a:ln>
          </c:spPr>
          <c:cat>
            <c:strRef>
              <c:f>'Sprint 1 Example'!$C$12:$L$12</c:f>
            </c:strRef>
          </c:cat>
          <c:val>
            <c:numRef>
              <c:f>'Sprint 1 Example'!$C$13:$L$13</c:f>
            </c:numRef>
          </c:val>
        </c:ser>
        <c:ser>
          <c:idx val="1"/>
          <c:order val="1"/>
          <c:tx>
            <c:strRef>
              <c:f>'Sprint 1 Example'!$B$14</c:f>
            </c:strRef>
          </c:tx>
          <c:spPr>
            <a:solidFill>
              <a:srgbClr val="DB4437">
                <a:alpha val="30000"/>
              </a:srgbClr>
            </a:solidFill>
            <a:ln cmpd="sng" w="9525">
              <a:solidFill>
                <a:srgbClr val="DB4437"/>
              </a:solidFill>
            </a:ln>
          </c:spPr>
          <c:cat>
            <c:strRef>
              <c:f>'Sprint 1 Example'!$C$12:$L$12</c:f>
            </c:strRef>
          </c:cat>
          <c:val>
            <c:numRef>
              <c:f>'Sprint 1 Example'!$C$14:$L$14</c:f>
            </c:numRef>
          </c:val>
        </c:ser>
        <c:ser>
          <c:idx val="2"/>
          <c:order val="2"/>
          <c:tx>
            <c:strRef>
              <c:f>'Sprint 1 Example'!$B$15</c:f>
            </c:strRef>
          </c:tx>
          <c:spPr>
            <a:solidFill>
              <a:srgbClr val="F4B400">
                <a:alpha val="30000"/>
              </a:srgbClr>
            </a:solidFill>
            <a:ln cmpd="sng" w="9525">
              <a:solidFill>
                <a:srgbClr val="F4B400"/>
              </a:solidFill>
            </a:ln>
          </c:spPr>
          <c:cat>
            <c:strRef>
              <c:f>'Sprint 1 Example'!$C$12:$L$12</c:f>
            </c:strRef>
          </c:cat>
          <c:val>
            <c:numRef>
              <c:f>'Sprint 1 Example'!$C$15:$L$15</c:f>
            </c:numRef>
          </c:val>
        </c:ser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02651360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08265573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t>Points Burn Up</a:t>
            </a:r>
          </a:p>
        </c:rich>
      </c:tx>
      <c:overlay val="0"/>
    </c:title>
    <c:plotArea>
      <c:layout>
        <c:manualLayout>
          <c:xMode val="edge"/>
          <c:yMode val="edge"/>
          <c:x val="0.06974459724950884"/>
          <c:y val="0.21844638559960677"/>
          <c:w val="0.6762048462433713"/>
          <c:h val="0.5922204950135525"/>
        </c:manualLayout>
      </c:layout>
      <c:lineChart>
        <c:ser>
          <c:idx val="0"/>
          <c:order val="0"/>
          <c:tx>
            <c:strRef>
              <c:f>'Sprint 1 Example (with Hrs Burn'!$B$13</c:f>
            </c:strRef>
          </c:tx>
          <c:spPr>
            <a:ln cmpd="sng" w="9525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'Sprint 1 Example (with Hrs Burn'!$C$12:$L$12</c:f>
            </c:strRef>
          </c:cat>
          <c:val>
            <c:numRef>
              <c:f>'Sprint 1 Example (with Hrs Burn'!$C$13:$L$13</c:f>
            </c:numRef>
          </c:val>
          <c:smooth val="0"/>
        </c:ser>
        <c:ser>
          <c:idx val="1"/>
          <c:order val="1"/>
          <c:tx>
            <c:strRef>
              <c:f>'Sprint 1 Example (with Hrs Burn'!$B$14</c:f>
            </c:strRef>
          </c:tx>
          <c:spPr>
            <a:ln cmpd="sng" w="9525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'Sprint 1 Example (with Hrs Burn'!$C$12:$L$12</c:f>
            </c:strRef>
          </c:cat>
          <c:val>
            <c:numRef>
              <c:f>'Sprint 1 Example (with Hrs Burn'!$C$14:$L$14</c:f>
            </c:numRef>
          </c:val>
          <c:smooth val="0"/>
        </c:ser>
        <c:ser>
          <c:idx val="2"/>
          <c:order val="2"/>
          <c:tx>
            <c:strRef>
              <c:f>'Sprint 1 Example (with Hrs Burn'!$B$15</c:f>
            </c:strRef>
          </c:tx>
          <c:spPr>
            <a:ln cmpd="sng" w="9525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strRef>
              <c:f>'Sprint 1 Example (with Hrs Burn'!$C$12:$L$12</c:f>
            </c:strRef>
          </c:cat>
          <c:val>
            <c:numRef>
              <c:f>'Sprint 1 Example (with Hrs Burn'!$C$15:$L$15</c:f>
            </c:numRef>
          </c:val>
          <c:smooth val="0"/>
        </c:ser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52145061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56092478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t>Hours Burn Down</a:t>
            </a:r>
          </a:p>
        </c:rich>
      </c:tx>
      <c:overlay val="0"/>
    </c:title>
    <c:plotArea>
      <c:layout>
        <c:manualLayout>
          <c:xMode val="edge"/>
          <c:yMode val="edge"/>
          <c:x val="0.10237388724035608"/>
          <c:y val="0.30412371134020605"/>
          <c:w val="0.6429372444633801"/>
          <c:h val="0.4846693921080697"/>
        </c:manualLayout>
      </c:layout>
      <c:lineChart>
        <c:ser>
          <c:idx val="0"/>
          <c:order val="0"/>
          <c:tx>
            <c:strRef>
              <c:f>'Sprint 1 Example (with Hrs Burn'!$B$9</c:f>
            </c:strRef>
          </c:tx>
          <c:spPr>
            <a:ln cmpd="sng" w="9525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'Sprint 1 Example (with Hrs Burn'!$C$8:$L$8</c:f>
            </c:strRef>
          </c:cat>
          <c:val>
            <c:numRef>
              <c:f>'Sprint 1 Example (with Hrs Burn'!$C$9:$L$9</c:f>
            </c:numRef>
          </c:val>
          <c:smooth val="0"/>
        </c:ser>
        <c:ser>
          <c:idx val="1"/>
          <c:order val="1"/>
          <c:tx>
            <c:strRef>
              <c:f>'Sprint 1 Example (with Hrs Burn'!$B$10</c:f>
            </c:strRef>
          </c:tx>
          <c:spPr>
            <a:ln cmpd="sng" w="9525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strRef>
              <c:f>'Sprint 1 Example (with Hrs Burn'!$C$8:$L$8</c:f>
            </c:strRef>
          </c:cat>
          <c:val>
            <c:numRef>
              <c:f>'Sprint 1 Example (with Hrs Burn'!$C$10:$L$10</c:f>
            </c:numRef>
          </c:val>
          <c:smooth val="0"/>
        </c:ser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33169182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538648436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t>Cumulative Flow &amp; Stories Done</a:t>
            </a:r>
          </a:p>
        </c:rich>
      </c:tx>
      <c:overlay val="0"/>
    </c:title>
    <c:plotArea>
      <c:layout>
        <c:manualLayout>
          <c:xMode val="edge"/>
          <c:yMode val="edge"/>
          <c:x val="0.06581532416502936"/>
          <c:y val="0.2204934793085228"/>
          <c:w val="0.6823912755480265"/>
          <c:h val="0.5977702817326395"/>
        </c:manualLayout>
      </c:layout>
      <c:areaChart>
        <c:grouping val="stacked"/>
        <c:ser>
          <c:idx val="0"/>
          <c:order val="0"/>
          <c:tx>
            <c:strRef>
              <c:f>'Sprint 1 Example (with Hrs Burn'!$B$18</c:f>
            </c:strRef>
          </c:tx>
          <c:spPr>
            <a:solidFill>
              <a:srgbClr val="4285F4">
                <a:alpha val="30000"/>
              </a:srgbClr>
            </a:solidFill>
            <a:ln cmpd="sng" w="9525">
              <a:solidFill>
                <a:srgbClr val="4285F4"/>
              </a:solidFill>
            </a:ln>
          </c:spPr>
          <c:cat>
            <c:strRef>
              <c:f>'Sprint 1 Example (with Hrs Burn'!$C$17:$L$17</c:f>
            </c:strRef>
          </c:cat>
          <c:val>
            <c:numRef>
              <c:f>'Sprint 1 Example (with Hrs Burn'!$C$18:$L$18</c:f>
            </c:numRef>
          </c:val>
        </c:ser>
        <c:ser>
          <c:idx val="1"/>
          <c:order val="1"/>
          <c:tx>
            <c:strRef>
              <c:f>'Sprint 1 Example (with Hrs Burn'!$B$19</c:f>
            </c:strRef>
          </c:tx>
          <c:spPr>
            <a:solidFill>
              <a:srgbClr val="DB4437">
                <a:alpha val="30000"/>
              </a:srgbClr>
            </a:solidFill>
            <a:ln cmpd="sng" w="9525">
              <a:solidFill>
                <a:srgbClr val="DB4437"/>
              </a:solidFill>
            </a:ln>
          </c:spPr>
          <c:cat>
            <c:strRef>
              <c:f>'Sprint 1 Example (with Hrs Burn'!$C$17:$L$17</c:f>
            </c:strRef>
          </c:cat>
          <c:val>
            <c:numRef>
              <c:f>'Sprint 1 Example (with Hrs Burn'!$C$19:$L$19</c:f>
            </c:numRef>
          </c:val>
        </c:ser>
        <c:ser>
          <c:idx val="2"/>
          <c:order val="2"/>
          <c:tx>
            <c:strRef>
              <c:f>'Sprint 1 Example (with Hrs Burn'!$B$20</c:f>
            </c:strRef>
          </c:tx>
          <c:spPr>
            <a:solidFill>
              <a:srgbClr val="F4B400">
                <a:alpha val="30000"/>
              </a:srgbClr>
            </a:solidFill>
            <a:ln cmpd="sng" w="9525">
              <a:solidFill>
                <a:srgbClr val="F4B400"/>
              </a:solidFill>
            </a:ln>
          </c:spPr>
          <c:cat>
            <c:strRef>
              <c:f>'Sprint 1 Example (with Hrs Burn'!$C$17:$L$17</c:f>
            </c:strRef>
          </c:cat>
          <c:val>
            <c:numRef>
              <c:f>'Sprint 1 Example (with Hrs Burn'!$C$20:$L$20</c:f>
            </c:numRef>
          </c:val>
        </c:ser>
        <c:ser>
          <c:idx val="3"/>
          <c:order val="3"/>
          <c:tx>
            <c:strRef>
              <c:f>'Sprint 1 Example (with Hrs Burn'!$B$21</c:f>
            </c:strRef>
          </c:tx>
          <c:spPr>
            <a:solidFill>
              <a:srgbClr val="0F9D58">
                <a:alpha val="30000"/>
              </a:srgbClr>
            </a:solidFill>
            <a:ln cmpd="sng" w="9525">
              <a:solidFill>
                <a:srgbClr val="0F9D58"/>
              </a:solidFill>
            </a:ln>
          </c:spPr>
          <c:cat>
            <c:strRef>
              <c:f>'Sprint 1 Example (with Hrs Burn'!$C$17:$L$17</c:f>
            </c:strRef>
          </c:cat>
          <c:val>
            <c:numRef>
              <c:f>'Sprint 1 Example (with Hrs Burn'!$C$21:$L$21</c:f>
            </c:numRef>
          </c:val>
        </c:ser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546488130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100265595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</xdr:row>
      <xdr:rowOff>0</xdr:rowOff>
    </xdr:from>
    <xdr:ext cx="5248275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10</xdr:row>
      <xdr:rowOff>200025</xdr:rowOff>
    </xdr:from>
    <xdr:ext cx="5248275" cy="2209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5</xdr:row>
      <xdr:rowOff>171450</xdr:rowOff>
    </xdr:from>
    <xdr:ext cx="4924425" cy="1819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crumag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0"/>
    <col customWidth="1" min="2" max="2" width="104.14"/>
    <col customWidth="1" min="3" max="3" width="8.71"/>
  </cols>
  <sheetData>
    <row r="1">
      <c r="A1" s="1"/>
      <c r="B1" s="1"/>
      <c r="C1" s="1"/>
    </row>
    <row r="2">
      <c r="A2" s="1"/>
      <c r="B2" s="2" t="s">
        <v>0</v>
      </c>
      <c r="C2" s="1"/>
    </row>
    <row r="3">
      <c r="A3" s="1"/>
      <c r="B3" s="1"/>
      <c r="C3" s="1"/>
    </row>
    <row r="4">
      <c r="A4" s="1"/>
      <c r="B4" s="3" t="s">
        <v>1</v>
      </c>
      <c r="C4" s="1"/>
    </row>
    <row r="5">
      <c r="A5" s="1"/>
      <c r="B5" s="4"/>
      <c r="C5" s="1"/>
    </row>
    <row r="6">
      <c r="A6" s="1"/>
      <c r="B6" s="5" t="s">
        <v>2</v>
      </c>
      <c r="C6" s="1"/>
    </row>
    <row r="7">
      <c r="A7" s="1"/>
      <c r="B7" s="3"/>
      <c r="C7" s="1"/>
    </row>
    <row r="8">
      <c r="A8" s="1"/>
      <c r="B8" s="6" t="s">
        <v>3</v>
      </c>
      <c r="C8" s="1"/>
    </row>
    <row r="9">
      <c r="A9" s="1"/>
      <c r="B9" s="3"/>
      <c r="C9" s="1"/>
    </row>
    <row r="10">
      <c r="A10" s="1"/>
      <c r="B10" s="7" t="s">
        <v>4</v>
      </c>
      <c r="C10" s="1"/>
    </row>
    <row r="11">
      <c r="A11" s="1"/>
      <c r="B11" s="3"/>
      <c r="C11" s="1"/>
    </row>
    <row r="12">
      <c r="A12" s="1"/>
      <c r="B12" s="6" t="s">
        <v>5</v>
      </c>
      <c r="C12" s="1"/>
    </row>
    <row r="13">
      <c r="A13" s="1"/>
      <c r="B13" s="6"/>
      <c r="C13" s="1"/>
    </row>
    <row r="14">
      <c r="A14" s="1"/>
      <c r="B14" s="8" t="s">
        <v>6</v>
      </c>
      <c r="C14" s="1"/>
    </row>
    <row r="15">
      <c r="A15" s="1"/>
      <c r="B15" s="4"/>
      <c r="C15" s="1"/>
    </row>
    <row r="16">
      <c r="A16" s="1"/>
      <c r="B16" s="3" t="s">
        <v>7</v>
      </c>
      <c r="C16" s="1"/>
    </row>
    <row r="17">
      <c r="A17" s="1"/>
      <c r="B17" s="4"/>
      <c r="C17" s="1"/>
    </row>
    <row r="18">
      <c r="A18" s="1"/>
      <c r="B18" s="3" t="s">
        <v>8</v>
      </c>
      <c r="C18" s="1"/>
    </row>
    <row r="19" ht="23.25" customHeight="1">
      <c r="A19" s="1"/>
      <c r="B19" s="9" t="s">
        <v>9</v>
      </c>
      <c r="C19" s="1"/>
    </row>
    <row r="20">
      <c r="A20" s="1"/>
      <c r="B20" s="8" t="s">
        <v>10</v>
      </c>
      <c r="C20" s="1"/>
    </row>
    <row r="21">
      <c r="A21" s="1"/>
      <c r="B21" s="4"/>
      <c r="C21" s="1"/>
    </row>
    <row r="22">
      <c r="A22" s="1"/>
      <c r="B22" s="3" t="s">
        <v>11</v>
      </c>
      <c r="C22" s="1"/>
    </row>
    <row r="23" ht="23.25" customHeight="1">
      <c r="A23" s="1"/>
      <c r="B23" s="9" t="s">
        <v>12</v>
      </c>
      <c r="C23" s="1"/>
    </row>
    <row r="24">
      <c r="A24" s="1"/>
      <c r="B24" s="8" t="s">
        <v>13</v>
      </c>
      <c r="C24" s="1"/>
    </row>
    <row r="25">
      <c r="A25" s="1"/>
      <c r="B25" s="4"/>
      <c r="C25" s="1"/>
    </row>
    <row r="26">
      <c r="A26" s="1"/>
      <c r="B26" s="6" t="s">
        <v>14</v>
      </c>
      <c r="C26" s="1"/>
    </row>
    <row r="27" ht="23.25" customHeight="1">
      <c r="A27" s="1"/>
      <c r="B27" s="9" t="s">
        <v>15</v>
      </c>
      <c r="C27" s="1"/>
    </row>
    <row r="28">
      <c r="A28" s="1"/>
      <c r="B28" s="8" t="s">
        <v>16</v>
      </c>
      <c r="C28" s="1"/>
    </row>
    <row r="29">
      <c r="A29" s="1"/>
      <c r="B29" s="4"/>
      <c r="C29" s="1"/>
    </row>
    <row r="30">
      <c r="A30" s="1"/>
      <c r="B30" s="10" t="s">
        <v>17</v>
      </c>
      <c r="C30" s="1"/>
    </row>
    <row r="31">
      <c r="A31" s="1"/>
      <c r="B31" s="1"/>
      <c r="C31" s="1"/>
    </row>
    <row r="32">
      <c r="A32" s="1"/>
      <c r="B32" s="11" t="s">
        <v>18</v>
      </c>
      <c r="C32" s="1"/>
    </row>
    <row r="33">
      <c r="A33" s="1"/>
      <c r="B33" s="12" t="s">
        <v>19</v>
      </c>
      <c r="C33" s="1"/>
    </row>
    <row r="34">
      <c r="A34" s="1"/>
      <c r="B34" s="13" t="s">
        <v>20</v>
      </c>
      <c r="C34" s="1"/>
    </row>
    <row r="35">
      <c r="A35" s="1"/>
      <c r="B35" s="1"/>
      <c r="C35" s="1"/>
    </row>
    <row r="36">
      <c r="A36" s="1"/>
      <c r="B36" s="10" t="s">
        <v>21</v>
      </c>
      <c r="C36" s="1"/>
    </row>
    <row r="37">
      <c r="A37" s="1"/>
      <c r="B37" s="14" t="s">
        <v>22</v>
      </c>
      <c r="C37" s="1"/>
    </row>
    <row r="38">
      <c r="A38" s="1"/>
      <c r="B38" s="4"/>
      <c r="C38" s="1"/>
    </row>
  </sheetData>
  <hyperlinks>
    <hyperlink r:id="rId1" ref="B3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71"/>
    <col customWidth="1" min="2" max="2" width="17.71"/>
    <col customWidth="1" min="3" max="13" width="4.43"/>
    <col customWidth="1" min="14" max="14" width="81.86"/>
    <col customWidth="1" min="15" max="15" width="18.14"/>
    <col customWidth="1" min="16" max="16" width="3.71"/>
  </cols>
  <sheetData>
    <row r="1" ht="17.2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8"/>
      <c r="O1" s="18"/>
      <c r="P1" s="19"/>
    </row>
    <row r="2" ht="17.25" customHeight="1">
      <c r="A2" s="15" t="s">
        <v>23</v>
      </c>
      <c r="B2" s="20" t="s">
        <v>24</v>
      </c>
      <c r="C2" s="21">
        <v>5.0</v>
      </c>
      <c r="D2" s="22" t="s">
        <v>25</v>
      </c>
      <c r="E2" s="23"/>
      <c r="F2" s="23"/>
      <c r="G2" s="23"/>
      <c r="H2" s="23"/>
      <c r="I2" s="23"/>
      <c r="J2" s="23"/>
      <c r="K2" s="17"/>
      <c r="L2" s="17"/>
      <c r="M2" s="17"/>
      <c r="N2" s="18"/>
      <c r="O2" s="18"/>
      <c r="P2" s="24"/>
    </row>
    <row r="3" ht="17.25" customHeight="1">
      <c r="A3" s="15"/>
      <c r="B3" s="25" t="s">
        <v>26</v>
      </c>
      <c r="C3" s="26">
        <v>75.0</v>
      </c>
      <c r="D3" s="22" t="s">
        <v>27</v>
      </c>
      <c r="E3" s="23"/>
      <c r="F3" s="23"/>
      <c r="G3" s="23"/>
      <c r="H3" s="23"/>
      <c r="I3" s="23"/>
      <c r="J3" s="23"/>
      <c r="K3" s="17"/>
      <c r="L3" s="17"/>
      <c r="M3" s="17"/>
      <c r="N3" s="18"/>
      <c r="O3" s="18"/>
      <c r="P3" s="24"/>
    </row>
    <row r="4" ht="17.25" customHeight="1">
      <c r="A4" s="16"/>
      <c r="B4" s="27" t="s">
        <v>28</v>
      </c>
      <c r="C4" s="28">
        <v>25.0</v>
      </c>
      <c r="D4" s="22" t="s">
        <v>29</v>
      </c>
      <c r="E4" s="23"/>
      <c r="F4" s="23"/>
      <c r="G4" s="23"/>
      <c r="H4" s="23"/>
      <c r="I4" s="23"/>
      <c r="J4" s="23"/>
      <c r="K4" s="17"/>
      <c r="L4" s="17"/>
      <c r="M4" s="17"/>
      <c r="N4" s="18"/>
      <c r="O4" s="18"/>
      <c r="P4" s="19"/>
    </row>
    <row r="5" ht="17.2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29"/>
      <c r="O5" s="19"/>
      <c r="P5" s="19"/>
    </row>
    <row r="6" ht="17.2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29"/>
      <c r="O6" s="19"/>
      <c r="P6" s="19"/>
    </row>
    <row r="7" ht="17.25" customHeight="1">
      <c r="A7" s="15" t="s">
        <v>30</v>
      </c>
      <c r="B7" s="30" t="s">
        <v>31</v>
      </c>
      <c r="C7" s="31">
        <v>1.0</v>
      </c>
      <c r="D7" s="31">
        <f t="shared" ref="D7:L7" si="1">if(or(len(C7)=0,C7+1&gt;$C$2),"",C7+1)</f>
        <v>2</v>
      </c>
      <c r="E7" s="31">
        <f t="shared" si="1"/>
        <v>3</v>
      </c>
      <c r="F7" s="31">
        <f t="shared" si="1"/>
        <v>4</v>
      </c>
      <c r="G7" s="31">
        <f t="shared" si="1"/>
        <v>5</v>
      </c>
      <c r="H7" s="31" t="str">
        <f t="shared" si="1"/>
        <v/>
      </c>
      <c r="I7" s="31" t="str">
        <f t="shared" si="1"/>
        <v/>
      </c>
      <c r="J7" s="31" t="str">
        <f t="shared" si="1"/>
        <v/>
      </c>
      <c r="K7" s="31" t="str">
        <f t="shared" si="1"/>
        <v/>
      </c>
      <c r="L7" s="32" t="str">
        <f t="shared" si="1"/>
        <v/>
      </c>
      <c r="M7" s="17"/>
      <c r="N7" s="29"/>
      <c r="O7" s="19"/>
      <c r="P7" s="19"/>
    </row>
    <row r="8" ht="17.25" customHeight="1">
      <c r="A8" s="16"/>
      <c r="B8" s="33" t="s">
        <v>32</v>
      </c>
      <c r="C8" s="34">
        <f t="shared" ref="C8:L8" si="2">if(len(C7)&gt;0,(LOOKUP(9.99999999999999E+307,$C10:$L10))/(count($C$10:$L$10))*C7,"")</f>
        <v>53</v>
      </c>
      <c r="D8" s="34">
        <f t="shared" si="2"/>
        <v>106</v>
      </c>
      <c r="E8" s="34">
        <f t="shared" si="2"/>
        <v>159</v>
      </c>
      <c r="F8" s="34">
        <f t="shared" si="2"/>
        <v>212</v>
      </c>
      <c r="G8" s="34">
        <f t="shared" si="2"/>
        <v>265</v>
      </c>
      <c r="H8" s="34" t="str">
        <f t="shared" si="2"/>
        <v/>
      </c>
      <c r="I8" s="34" t="str">
        <f t="shared" si="2"/>
        <v/>
      </c>
      <c r="J8" s="34" t="str">
        <f t="shared" si="2"/>
        <v/>
      </c>
      <c r="K8" s="34" t="str">
        <f t="shared" si="2"/>
        <v/>
      </c>
      <c r="L8" s="35" t="str">
        <f t="shared" si="2"/>
        <v/>
      </c>
      <c r="M8" s="17"/>
      <c r="N8" s="29"/>
      <c r="O8" s="19"/>
      <c r="P8" s="19"/>
    </row>
    <row r="9" ht="17.25" customHeight="1">
      <c r="A9" s="16"/>
      <c r="B9" s="33" t="s">
        <v>33</v>
      </c>
      <c r="C9" s="34">
        <f t="shared" ref="C9:L9" si="3">if(len(C7)&gt;0,($C$3/max($C7:$L7))*C7,"")</f>
        <v>15</v>
      </c>
      <c r="D9" s="34">
        <f t="shared" si="3"/>
        <v>30</v>
      </c>
      <c r="E9" s="34">
        <f t="shared" si="3"/>
        <v>45</v>
      </c>
      <c r="F9" s="34">
        <f t="shared" si="3"/>
        <v>60</v>
      </c>
      <c r="G9" s="34">
        <f t="shared" si="3"/>
        <v>75</v>
      </c>
      <c r="H9" s="34" t="str">
        <f t="shared" si="3"/>
        <v/>
      </c>
      <c r="I9" s="34" t="str">
        <f t="shared" si="3"/>
        <v/>
      </c>
      <c r="J9" s="34" t="str">
        <f t="shared" si="3"/>
        <v/>
      </c>
      <c r="K9" s="34" t="str">
        <f t="shared" si="3"/>
        <v/>
      </c>
      <c r="L9" s="35" t="str">
        <f t="shared" si="3"/>
        <v/>
      </c>
      <c r="M9" s="17"/>
      <c r="N9" s="29"/>
      <c r="O9" s="19"/>
      <c r="P9" s="19"/>
    </row>
    <row r="10" ht="17.25" customHeight="1">
      <c r="A10" s="16"/>
      <c r="B10" s="36" t="s">
        <v>34</v>
      </c>
      <c r="C10" s="37">
        <v>53.0</v>
      </c>
      <c r="D10" s="37"/>
      <c r="E10" s="37"/>
      <c r="F10" s="37"/>
      <c r="G10" s="37"/>
      <c r="H10" s="37"/>
      <c r="I10" s="37"/>
      <c r="J10" s="37"/>
      <c r="K10" s="38"/>
      <c r="L10" s="39"/>
      <c r="M10" s="17"/>
      <c r="N10" s="40" t="s">
        <v>35</v>
      </c>
      <c r="O10" s="19">
        <f>max(C12:L12)</f>
        <v>1</v>
      </c>
      <c r="P10" s="19"/>
    </row>
    <row r="11" ht="17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40" t="s">
        <v>36</v>
      </c>
      <c r="O11" s="19">
        <f>LOOKUP(9.99999999999999E+307,$C10:$L10)</f>
        <v>53</v>
      </c>
      <c r="P11" s="19"/>
    </row>
    <row r="12" ht="17.25" customHeight="1">
      <c r="A12" s="15" t="s">
        <v>37</v>
      </c>
      <c r="B12" s="41" t="s">
        <v>38</v>
      </c>
      <c r="C12" s="42">
        <f t="shared" ref="C12:L12" si="4">if(sum(C13:C20)&gt;0,C7,"")</f>
        <v>1</v>
      </c>
      <c r="D12" s="42" t="str">
        <f t="shared" si="4"/>
        <v/>
      </c>
      <c r="E12" s="42" t="str">
        <f t="shared" si="4"/>
        <v/>
      </c>
      <c r="F12" s="42" t="str">
        <f t="shared" si="4"/>
        <v/>
      </c>
      <c r="G12" s="42" t="str">
        <f t="shared" si="4"/>
        <v/>
      </c>
      <c r="H12" s="42" t="str">
        <f t="shared" si="4"/>
        <v/>
      </c>
      <c r="I12" s="42" t="str">
        <f t="shared" si="4"/>
        <v/>
      </c>
      <c r="J12" s="42" t="str">
        <f t="shared" si="4"/>
        <v/>
      </c>
      <c r="K12" s="42" t="str">
        <f t="shared" si="4"/>
        <v/>
      </c>
      <c r="L12" s="43" t="str">
        <f t="shared" si="4"/>
        <v/>
      </c>
      <c r="M12" s="17"/>
      <c r="N12" s="40" t="s">
        <v>39</v>
      </c>
      <c r="O12" s="24">
        <f>LOOKUP(9.99999999999999E+307,$C13:$L13)</f>
        <v>19</v>
      </c>
      <c r="P12" s="19"/>
    </row>
    <row r="13" ht="17.25" customHeight="1">
      <c r="A13" s="15"/>
      <c r="B13" s="44" t="s">
        <v>34</v>
      </c>
      <c r="C13" s="45">
        <v>19.0</v>
      </c>
      <c r="D13" s="45"/>
      <c r="E13" s="45"/>
      <c r="F13" s="45"/>
      <c r="G13" s="45"/>
      <c r="H13" s="45"/>
      <c r="I13" s="45"/>
      <c r="J13" s="46"/>
      <c r="K13" s="47"/>
      <c r="L13" s="48"/>
      <c r="M13" s="17"/>
      <c r="N13" s="40" t="s">
        <v>40</v>
      </c>
      <c r="O13" s="49">
        <f>(countifs(C12:L12,"&gt;0"))/O12</f>
        <v>0.05263157895</v>
      </c>
      <c r="P13" s="19"/>
    </row>
    <row r="14" ht="17.25" customHeight="1">
      <c r="A14" s="50" t="s">
        <v>41</v>
      </c>
      <c r="B14" s="44" t="s">
        <v>42</v>
      </c>
      <c r="C14" s="45">
        <v>20.0</v>
      </c>
      <c r="D14" s="45"/>
      <c r="E14" s="45"/>
      <c r="F14" s="45"/>
      <c r="G14" s="45"/>
      <c r="H14" s="45"/>
      <c r="I14" s="45"/>
      <c r="J14" s="47"/>
      <c r="K14" s="47"/>
      <c r="L14" s="48"/>
      <c r="M14" s="16"/>
      <c r="N14" s="40"/>
      <c r="O14" s="49"/>
      <c r="P14" s="19"/>
    </row>
    <row r="15" ht="17.25" customHeight="1">
      <c r="A15" s="50" t="s">
        <v>41</v>
      </c>
      <c r="B15" s="44"/>
      <c r="C15" s="45"/>
      <c r="D15" s="45"/>
      <c r="E15" s="45"/>
      <c r="F15" s="45"/>
      <c r="G15" s="45"/>
      <c r="H15" s="45"/>
      <c r="I15" s="45"/>
      <c r="J15" s="47"/>
      <c r="K15" s="47"/>
      <c r="L15" s="48"/>
      <c r="M15" s="16"/>
      <c r="N15" s="40"/>
      <c r="O15" s="49"/>
      <c r="P15" s="19"/>
    </row>
    <row r="16" ht="17.25" customHeight="1">
      <c r="A16" s="50" t="s">
        <v>41</v>
      </c>
      <c r="B16" s="44"/>
      <c r="C16" s="45"/>
      <c r="D16" s="45"/>
      <c r="E16" s="45"/>
      <c r="F16" s="45"/>
      <c r="G16" s="45"/>
      <c r="H16" s="45"/>
      <c r="I16" s="45"/>
      <c r="J16" s="47"/>
      <c r="K16" s="47"/>
      <c r="L16" s="48"/>
      <c r="M16" s="16"/>
      <c r="N16" s="29"/>
      <c r="O16" s="19"/>
      <c r="P16" s="19"/>
    </row>
    <row r="17" ht="17.25" customHeight="1">
      <c r="A17" s="50" t="s">
        <v>41</v>
      </c>
      <c r="B17" s="44"/>
      <c r="C17" s="45"/>
      <c r="D17" s="45"/>
      <c r="E17" s="45"/>
      <c r="F17" s="45"/>
      <c r="G17" s="45"/>
      <c r="H17" s="45"/>
      <c r="I17" s="45"/>
      <c r="J17" s="47"/>
      <c r="K17" s="47"/>
      <c r="L17" s="48"/>
      <c r="M17" s="17"/>
      <c r="N17" s="29"/>
      <c r="O17" s="19"/>
      <c r="P17" s="19"/>
    </row>
    <row r="18" ht="17.25" customHeight="1">
      <c r="A18" s="50" t="s">
        <v>41</v>
      </c>
      <c r="B18" s="44"/>
      <c r="C18" s="45"/>
      <c r="D18" s="45"/>
      <c r="E18" s="45"/>
      <c r="F18" s="45"/>
      <c r="G18" s="45"/>
      <c r="H18" s="45"/>
      <c r="I18" s="45"/>
      <c r="J18" s="46"/>
      <c r="K18" s="47"/>
      <c r="L18" s="48"/>
      <c r="M18" s="17"/>
      <c r="N18" s="29"/>
      <c r="O18" s="19"/>
      <c r="P18" s="19"/>
    </row>
    <row r="19" ht="17.25" customHeight="1">
      <c r="A19" s="50" t="s">
        <v>41</v>
      </c>
      <c r="B19" s="44"/>
      <c r="C19" s="45"/>
      <c r="D19" s="45"/>
      <c r="E19" s="45"/>
      <c r="F19" s="45"/>
      <c r="G19" s="45"/>
      <c r="H19" s="45"/>
      <c r="I19" s="45"/>
      <c r="J19" s="46"/>
      <c r="K19" s="47"/>
      <c r="L19" s="48"/>
      <c r="M19" s="17"/>
      <c r="N19" s="29"/>
      <c r="O19" s="19"/>
      <c r="P19" s="19"/>
    </row>
    <row r="20" ht="17.25" customHeight="1">
      <c r="A20" s="16"/>
      <c r="B20" s="44" t="s">
        <v>43</v>
      </c>
      <c r="C20" s="45">
        <v>2.0</v>
      </c>
      <c r="D20" s="45"/>
      <c r="E20" s="45"/>
      <c r="F20" s="45"/>
      <c r="G20" s="45"/>
      <c r="H20" s="45"/>
      <c r="I20" s="45"/>
      <c r="J20" s="46"/>
      <c r="K20" s="47"/>
      <c r="L20" s="48"/>
      <c r="M20" s="17"/>
      <c r="N20" s="29"/>
      <c r="O20" s="19"/>
      <c r="P20" s="19"/>
    </row>
    <row r="21" ht="17.25" customHeight="1">
      <c r="A21" s="16"/>
      <c r="B21" s="51" t="s">
        <v>44</v>
      </c>
      <c r="C21" s="52">
        <f t="shared" ref="C21:L21" si="5">if(sum(C13:C20)&gt;0,SUM(C13:C20)-$C$4,"")</f>
        <v>16</v>
      </c>
      <c r="D21" s="52" t="str">
        <f t="shared" si="5"/>
        <v/>
      </c>
      <c r="E21" s="52" t="str">
        <f t="shared" si="5"/>
        <v/>
      </c>
      <c r="F21" s="52" t="str">
        <f t="shared" si="5"/>
        <v/>
      </c>
      <c r="G21" s="52" t="str">
        <f t="shared" si="5"/>
        <v/>
      </c>
      <c r="H21" s="52" t="str">
        <f t="shared" si="5"/>
        <v/>
      </c>
      <c r="I21" s="52" t="str">
        <f t="shared" si="5"/>
        <v/>
      </c>
      <c r="J21" s="52" t="str">
        <f t="shared" si="5"/>
        <v/>
      </c>
      <c r="K21" s="52" t="str">
        <f t="shared" si="5"/>
        <v/>
      </c>
      <c r="L21" s="53" t="str">
        <f t="shared" si="5"/>
        <v/>
      </c>
      <c r="M21" s="17"/>
      <c r="N21" s="29"/>
      <c r="O21" s="19"/>
      <c r="P21" s="19"/>
    </row>
    <row r="22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29"/>
      <c r="O22" s="19"/>
      <c r="P22" s="19"/>
    </row>
    <row r="23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29"/>
      <c r="O23" s="19"/>
      <c r="P23" s="19"/>
    </row>
    <row r="24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29"/>
      <c r="O24" s="19"/>
      <c r="P24" s="19"/>
    </row>
    <row r="25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29"/>
      <c r="O25" s="19"/>
      <c r="P25" s="19"/>
    </row>
    <row r="26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29"/>
      <c r="O26" s="19"/>
      <c r="P26" s="19"/>
    </row>
    <row r="27" ht="17.25" customHeight="1">
      <c r="A27" s="16"/>
      <c r="B27" s="54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9"/>
      <c r="O27" s="19"/>
      <c r="P27" s="19"/>
    </row>
  </sheetData>
  <conditionalFormatting sqref="B7:L7 B12:L12">
    <cfRule type="notContainsBlanks" dxfId="0" priority="1">
      <formula>LEN(TRIM(B7))&gt;0</formula>
    </cfRule>
  </conditionalFormatting>
  <conditionalFormatting sqref="B8:L9 B21:L21">
    <cfRule type="notContainsBlanks" dxfId="1" priority="2">
      <formula>LEN(TRIM(B8))&gt;0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0"/>
    <col customWidth="1" min="2" max="2" width="17.71"/>
    <col customWidth="1" min="3" max="13" width="4.43"/>
    <col customWidth="1" min="14" max="14" width="81.86"/>
    <col customWidth="1" min="15" max="15" width="18.14"/>
    <col customWidth="1" min="16" max="16" width="3.71"/>
  </cols>
  <sheetData>
    <row r="1" ht="14.25" customHeight="1">
      <c r="A1" s="15"/>
      <c r="B1" s="5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ht="14.25" customHeight="1">
      <c r="A2" s="15" t="s">
        <v>23</v>
      </c>
      <c r="B2" s="55" t="s">
        <v>45</v>
      </c>
      <c r="C2" s="56">
        <v>8.0</v>
      </c>
      <c r="D2" s="22" t="s">
        <v>46</v>
      </c>
      <c r="E2" s="23"/>
      <c r="F2" s="23"/>
      <c r="G2" s="23"/>
      <c r="H2" s="23"/>
      <c r="I2" s="23"/>
      <c r="J2" s="23"/>
      <c r="K2" s="17"/>
      <c r="L2" s="17"/>
      <c r="M2" s="17"/>
      <c r="N2" s="18"/>
      <c r="O2" s="18"/>
      <c r="P2" s="24"/>
    </row>
    <row r="3" ht="14.25" customHeight="1">
      <c r="A3" s="15"/>
      <c r="B3" s="57" t="s">
        <v>47</v>
      </c>
      <c r="C3" s="58">
        <v>7.5</v>
      </c>
      <c r="D3" s="22" t="s">
        <v>46</v>
      </c>
      <c r="E3" s="23"/>
      <c r="F3" s="23"/>
      <c r="G3" s="23"/>
      <c r="H3" s="23"/>
      <c r="I3" s="23"/>
      <c r="J3" s="23"/>
      <c r="K3" s="17"/>
      <c r="L3" s="17"/>
      <c r="M3" s="17"/>
      <c r="N3" s="18"/>
      <c r="O3" s="18"/>
      <c r="P3" s="24"/>
    </row>
    <row r="4" ht="14.25" customHeight="1">
      <c r="A4" s="16"/>
      <c r="B4" s="57" t="s">
        <v>24</v>
      </c>
      <c r="C4" s="58">
        <v>10.0</v>
      </c>
      <c r="D4" s="22" t="s">
        <v>25</v>
      </c>
      <c r="E4" s="23"/>
      <c r="F4" s="23"/>
      <c r="G4" s="23"/>
      <c r="H4" s="23"/>
      <c r="I4" s="23"/>
      <c r="J4" s="23"/>
      <c r="K4" s="17"/>
      <c r="L4" s="17"/>
      <c r="M4" s="17"/>
      <c r="N4" s="18"/>
      <c r="O4" s="18"/>
      <c r="P4" s="19"/>
    </row>
    <row r="5" ht="14.25" customHeight="1">
      <c r="A5" s="16"/>
      <c r="B5" s="57" t="s">
        <v>26</v>
      </c>
      <c r="C5" s="58">
        <v>36.0</v>
      </c>
      <c r="D5" s="22" t="s">
        <v>27</v>
      </c>
      <c r="E5" s="23"/>
      <c r="F5" s="23"/>
      <c r="G5" s="23"/>
      <c r="H5" s="23"/>
      <c r="I5" s="23"/>
      <c r="J5" s="23"/>
      <c r="K5" s="17"/>
      <c r="L5" s="17"/>
      <c r="M5" s="17"/>
      <c r="N5" s="29"/>
      <c r="O5" s="19"/>
      <c r="P5" s="19"/>
    </row>
    <row r="6" ht="14.25" customHeight="1">
      <c r="A6" s="16"/>
      <c r="B6" s="59" t="s">
        <v>28</v>
      </c>
      <c r="C6" s="60">
        <v>8.0</v>
      </c>
      <c r="D6" s="22" t="s">
        <v>29</v>
      </c>
      <c r="E6" s="23"/>
      <c r="F6" s="23"/>
      <c r="G6" s="23"/>
      <c r="H6" s="23"/>
      <c r="I6" s="23"/>
      <c r="J6" s="23"/>
      <c r="K6" s="17"/>
      <c r="L6" s="17"/>
      <c r="M6" s="17"/>
      <c r="N6" s="29"/>
      <c r="O6" s="19"/>
      <c r="P6" s="19"/>
    </row>
    <row r="7" ht="14.25" customHeight="1">
      <c r="A7" s="16"/>
      <c r="B7" s="61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9"/>
      <c r="O7" s="19"/>
      <c r="P7" s="19"/>
    </row>
    <row r="8" ht="14.25" customHeight="1">
      <c r="A8" s="15" t="s">
        <v>48</v>
      </c>
      <c r="B8" s="62" t="s">
        <v>31</v>
      </c>
      <c r="C8" s="42">
        <v>1.0</v>
      </c>
      <c r="D8" s="42">
        <f t="shared" ref="D8:L8" si="1">if(or(len(C8)=0,C8+1&gt;$C$4),"",C8+1)</f>
        <v>2</v>
      </c>
      <c r="E8" s="42">
        <f t="shared" si="1"/>
        <v>3</v>
      </c>
      <c r="F8" s="42">
        <f t="shared" si="1"/>
        <v>4</v>
      </c>
      <c r="G8" s="42">
        <f t="shared" si="1"/>
        <v>5</v>
      </c>
      <c r="H8" s="42">
        <f t="shared" si="1"/>
        <v>6</v>
      </c>
      <c r="I8" s="42">
        <f t="shared" si="1"/>
        <v>7</v>
      </c>
      <c r="J8" s="42">
        <f t="shared" si="1"/>
        <v>8</v>
      </c>
      <c r="K8" s="42">
        <f t="shared" si="1"/>
        <v>9</v>
      </c>
      <c r="L8" s="43">
        <f t="shared" si="1"/>
        <v>10</v>
      </c>
      <c r="M8" s="17"/>
      <c r="N8" s="29"/>
      <c r="O8" s="19"/>
      <c r="P8" s="19"/>
    </row>
    <row r="9" ht="14.25" customHeight="1">
      <c r="A9" s="16"/>
      <c r="B9" s="63" t="s">
        <v>49</v>
      </c>
      <c r="C9" s="52">
        <f>ROUND(C2*C3*C4,0)</f>
        <v>600</v>
      </c>
      <c r="D9" s="52">
        <f t="shared" ref="D9:L9" si="2">if(len(D8)&gt;0,round($C9-($C9/max($C8:$L8)*C8),0),"")</f>
        <v>540</v>
      </c>
      <c r="E9" s="52">
        <f t="shared" si="2"/>
        <v>480</v>
      </c>
      <c r="F9" s="52">
        <f t="shared" si="2"/>
        <v>420</v>
      </c>
      <c r="G9" s="52">
        <f t="shared" si="2"/>
        <v>360</v>
      </c>
      <c r="H9" s="52">
        <f t="shared" si="2"/>
        <v>300</v>
      </c>
      <c r="I9" s="52">
        <f t="shared" si="2"/>
        <v>240</v>
      </c>
      <c r="J9" s="52">
        <f t="shared" si="2"/>
        <v>180</v>
      </c>
      <c r="K9" s="52">
        <f t="shared" si="2"/>
        <v>120</v>
      </c>
      <c r="L9" s="53">
        <f t="shared" si="2"/>
        <v>60</v>
      </c>
      <c r="M9" s="17"/>
      <c r="N9" s="40" t="s">
        <v>35</v>
      </c>
      <c r="O9" s="19">
        <f>MAX(C17:L17)</f>
        <v>7</v>
      </c>
      <c r="P9" s="19"/>
    </row>
    <row r="10" ht="14.25" customHeight="1">
      <c r="A10" s="16"/>
      <c r="B10" s="36" t="s">
        <v>50</v>
      </c>
      <c r="C10" s="37">
        <v>400.0</v>
      </c>
      <c r="D10" s="37">
        <v>400.0</v>
      </c>
      <c r="E10" s="37">
        <v>380.0</v>
      </c>
      <c r="F10" s="37">
        <v>400.0</v>
      </c>
      <c r="G10" s="37">
        <v>300.0</v>
      </c>
      <c r="H10" s="37">
        <v>300.0</v>
      </c>
      <c r="I10" s="37">
        <v>300.0</v>
      </c>
      <c r="J10" s="37"/>
      <c r="K10" s="37"/>
      <c r="L10" s="39"/>
      <c r="M10" s="17"/>
      <c r="N10" s="40" t="s">
        <v>36</v>
      </c>
      <c r="O10" s="19">
        <f>LOOKUP(9.99999999999999E+307,$C15:$L15)</f>
        <v>20</v>
      </c>
      <c r="P10" s="19"/>
    </row>
    <row r="11" ht="14.25" customHeight="1">
      <c r="A11" s="16"/>
      <c r="B11" s="61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40" t="s">
        <v>39</v>
      </c>
      <c r="O11" s="24">
        <f>LOOKUP(9.99999999999999E+307,$C18:$L18)</f>
        <v>5</v>
      </c>
      <c r="P11" s="19"/>
    </row>
    <row r="12" ht="14.25" customHeight="1">
      <c r="A12" s="15" t="s">
        <v>30</v>
      </c>
      <c r="B12" s="30" t="s">
        <v>31</v>
      </c>
      <c r="C12" s="31">
        <v>1.0</v>
      </c>
      <c r="D12" s="31">
        <f t="shared" ref="D12:L12" si="3">if(or(len(C12)=0,C12+1&gt;$C$4),"",C12+1)</f>
        <v>2</v>
      </c>
      <c r="E12" s="31">
        <f t="shared" si="3"/>
        <v>3</v>
      </c>
      <c r="F12" s="31">
        <f t="shared" si="3"/>
        <v>4</v>
      </c>
      <c r="G12" s="31">
        <f t="shared" si="3"/>
        <v>5</v>
      </c>
      <c r="H12" s="31">
        <f t="shared" si="3"/>
        <v>6</v>
      </c>
      <c r="I12" s="31">
        <f t="shared" si="3"/>
        <v>7</v>
      </c>
      <c r="J12" s="31">
        <f t="shared" si="3"/>
        <v>8</v>
      </c>
      <c r="K12" s="31">
        <f t="shared" si="3"/>
        <v>9</v>
      </c>
      <c r="L12" s="32">
        <f t="shared" si="3"/>
        <v>10</v>
      </c>
      <c r="M12" s="17"/>
      <c r="N12" s="40" t="s">
        <v>40</v>
      </c>
      <c r="O12" s="49">
        <f>(countifs(C17:L17,"&gt;0"))/O11</f>
        <v>1.4</v>
      </c>
      <c r="P12" s="19"/>
    </row>
    <row r="13" ht="14.25" customHeight="1">
      <c r="A13" s="16"/>
      <c r="B13" s="33" t="s">
        <v>32</v>
      </c>
      <c r="C13" s="34">
        <f t="shared" ref="C13:L13" si="4">if(len(C12)&gt;0,(LOOKUP(9.99999999999999E+307,$C15:$L15))/(count($C$15:$L$15))*C12,"")</f>
        <v>2.857142857</v>
      </c>
      <c r="D13" s="34">
        <f t="shared" si="4"/>
        <v>5.714285714</v>
      </c>
      <c r="E13" s="34">
        <f t="shared" si="4"/>
        <v>8.571428571</v>
      </c>
      <c r="F13" s="34">
        <f t="shared" si="4"/>
        <v>11.42857143</v>
      </c>
      <c r="G13" s="34">
        <f t="shared" si="4"/>
        <v>14.28571429</v>
      </c>
      <c r="H13" s="34">
        <f t="shared" si="4"/>
        <v>17.14285714</v>
      </c>
      <c r="I13" s="34">
        <f t="shared" si="4"/>
        <v>20</v>
      </c>
      <c r="J13" s="34">
        <f t="shared" si="4"/>
        <v>22.85714286</v>
      </c>
      <c r="K13" s="34">
        <f t="shared" si="4"/>
        <v>25.71428571</v>
      </c>
      <c r="L13" s="35">
        <f t="shared" si="4"/>
        <v>28.57142857</v>
      </c>
      <c r="M13" s="17"/>
      <c r="N13" s="40"/>
      <c r="O13" s="49"/>
      <c r="P13" s="19"/>
    </row>
    <row r="14" ht="14.25" customHeight="1">
      <c r="A14" s="16"/>
      <c r="B14" s="33" t="s">
        <v>33</v>
      </c>
      <c r="C14" s="34">
        <f t="shared" ref="C14:L14" si="5">if(len(C12)&gt;0,($C$5/max($C8:$L8))*C12,"")</f>
        <v>3.6</v>
      </c>
      <c r="D14" s="34">
        <f t="shared" si="5"/>
        <v>7.2</v>
      </c>
      <c r="E14" s="34">
        <f t="shared" si="5"/>
        <v>10.8</v>
      </c>
      <c r="F14" s="34">
        <f t="shared" si="5"/>
        <v>14.4</v>
      </c>
      <c r="G14" s="34">
        <f t="shared" si="5"/>
        <v>18</v>
      </c>
      <c r="H14" s="34">
        <f t="shared" si="5"/>
        <v>21.6</v>
      </c>
      <c r="I14" s="34">
        <f t="shared" si="5"/>
        <v>25.2</v>
      </c>
      <c r="J14" s="34">
        <f t="shared" si="5"/>
        <v>28.8</v>
      </c>
      <c r="K14" s="34">
        <f t="shared" si="5"/>
        <v>32.4</v>
      </c>
      <c r="L14" s="35">
        <f t="shared" si="5"/>
        <v>36</v>
      </c>
      <c r="M14" s="17"/>
      <c r="N14" s="40"/>
      <c r="O14" s="49"/>
      <c r="P14" s="19"/>
    </row>
    <row r="15" ht="14.25" customHeight="1">
      <c r="A15" s="16"/>
      <c r="B15" s="36" t="s">
        <v>34</v>
      </c>
      <c r="C15" s="37">
        <v>3.0</v>
      </c>
      <c r="D15" s="37">
        <v>6.0</v>
      </c>
      <c r="E15" s="37">
        <v>11.0</v>
      </c>
      <c r="F15" s="37">
        <v>11.0</v>
      </c>
      <c r="G15" s="37">
        <v>19.0</v>
      </c>
      <c r="H15" s="37">
        <v>19.0</v>
      </c>
      <c r="I15" s="37">
        <v>20.0</v>
      </c>
      <c r="J15" s="37"/>
      <c r="K15" s="38"/>
      <c r="L15" s="39"/>
      <c r="M15" s="17"/>
      <c r="N15" s="29"/>
      <c r="O15" s="19"/>
      <c r="P15" s="19"/>
    </row>
    <row r="16" ht="14.25" customHeight="1">
      <c r="A16" s="16"/>
      <c r="B16" s="6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9"/>
      <c r="O16" s="19"/>
      <c r="P16" s="19"/>
    </row>
    <row r="17" ht="14.25" customHeight="1">
      <c r="A17" s="15" t="s">
        <v>37</v>
      </c>
      <c r="B17" s="41" t="s">
        <v>38</v>
      </c>
      <c r="C17" s="42">
        <f t="shared" ref="C17:L17" si="6">if(sum(C18:C25)&gt;0,C12,"")</f>
        <v>1</v>
      </c>
      <c r="D17" s="42">
        <f t="shared" si="6"/>
        <v>2</v>
      </c>
      <c r="E17" s="42">
        <f t="shared" si="6"/>
        <v>3</v>
      </c>
      <c r="F17" s="42">
        <f t="shared" si="6"/>
        <v>4</v>
      </c>
      <c r="G17" s="42">
        <f t="shared" si="6"/>
        <v>5</v>
      </c>
      <c r="H17" s="42">
        <f t="shared" si="6"/>
        <v>6</v>
      </c>
      <c r="I17" s="42">
        <f t="shared" si="6"/>
        <v>7</v>
      </c>
      <c r="J17" s="42" t="str">
        <f t="shared" si="6"/>
        <v/>
      </c>
      <c r="K17" s="42" t="str">
        <f t="shared" si="6"/>
        <v/>
      </c>
      <c r="L17" s="43" t="str">
        <f t="shared" si="6"/>
        <v/>
      </c>
      <c r="M17" s="17"/>
      <c r="N17" s="29"/>
      <c r="O17" s="19"/>
      <c r="P17" s="19"/>
    </row>
    <row r="18" ht="14.25" customHeight="1">
      <c r="A18" s="15"/>
      <c r="B18" s="44" t="s">
        <v>34</v>
      </c>
      <c r="C18" s="45">
        <v>1.0</v>
      </c>
      <c r="D18" s="45">
        <v>2.0</v>
      </c>
      <c r="E18" s="45">
        <v>3.0</v>
      </c>
      <c r="F18" s="45">
        <v>3.0</v>
      </c>
      <c r="G18" s="45">
        <v>4.0</v>
      </c>
      <c r="H18" s="45">
        <v>4.0</v>
      </c>
      <c r="I18" s="45">
        <v>5.0</v>
      </c>
      <c r="J18" s="45"/>
      <c r="K18" s="47"/>
      <c r="L18" s="48"/>
      <c r="M18" s="17"/>
      <c r="N18" s="29"/>
      <c r="O18" s="19"/>
      <c r="P18" s="19"/>
    </row>
    <row r="19" ht="14.25" customHeight="1">
      <c r="A19" s="50" t="s">
        <v>41</v>
      </c>
      <c r="B19" s="44"/>
      <c r="C19" s="45"/>
      <c r="D19" s="45"/>
      <c r="E19" s="45"/>
      <c r="F19" s="45"/>
      <c r="G19" s="45"/>
      <c r="H19" s="45"/>
      <c r="I19" s="45"/>
      <c r="J19" s="47"/>
      <c r="K19" s="47"/>
      <c r="L19" s="48"/>
      <c r="M19" s="17"/>
      <c r="N19" s="29"/>
      <c r="O19" s="19"/>
      <c r="P19" s="19"/>
    </row>
    <row r="20" ht="14.25" customHeight="1">
      <c r="A20" s="50" t="s">
        <v>41</v>
      </c>
      <c r="B20" s="44"/>
      <c r="C20" s="45"/>
      <c r="D20" s="45"/>
      <c r="E20" s="45"/>
      <c r="F20" s="45"/>
      <c r="G20" s="45"/>
      <c r="H20" s="45"/>
      <c r="I20" s="45"/>
      <c r="J20" s="47"/>
      <c r="K20" s="47"/>
      <c r="L20" s="48"/>
      <c r="M20" s="17"/>
      <c r="N20" s="29"/>
      <c r="O20" s="19"/>
      <c r="P20" s="19"/>
    </row>
    <row r="21" ht="14.25" customHeight="1">
      <c r="A21" s="50" t="s">
        <v>41</v>
      </c>
      <c r="B21" s="44"/>
      <c r="C21" s="45"/>
      <c r="D21" s="45"/>
      <c r="E21" s="45"/>
      <c r="F21" s="45"/>
      <c r="G21" s="45"/>
      <c r="H21" s="45"/>
      <c r="I21" s="45"/>
      <c r="J21" s="47"/>
      <c r="K21" s="47"/>
      <c r="L21" s="48"/>
      <c r="M21" s="17"/>
      <c r="N21" s="29"/>
      <c r="O21" s="19"/>
      <c r="P21" s="19"/>
    </row>
    <row r="22" ht="14.25" customHeight="1">
      <c r="A22" s="50" t="s">
        <v>41</v>
      </c>
      <c r="B22" s="44"/>
      <c r="C22" s="45"/>
      <c r="D22" s="45"/>
      <c r="E22" s="45"/>
      <c r="F22" s="45"/>
      <c r="G22" s="45"/>
      <c r="H22" s="45"/>
      <c r="I22" s="45"/>
      <c r="J22" s="47"/>
      <c r="K22" s="47"/>
      <c r="L22" s="48"/>
      <c r="M22" s="17"/>
      <c r="N22" s="29"/>
      <c r="O22" s="19"/>
      <c r="P22" s="19"/>
    </row>
    <row r="23" ht="14.25" customHeight="1">
      <c r="A23" s="50" t="s">
        <v>41</v>
      </c>
      <c r="B23" s="44" t="s">
        <v>51</v>
      </c>
      <c r="C23" s="45">
        <v>0.0</v>
      </c>
      <c r="D23" s="45">
        <v>1.0</v>
      </c>
      <c r="E23" s="45">
        <v>2.0</v>
      </c>
      <c r="F23" s="45">
        <v>1.0</v>
      </c>
      <c r="G23" s="45">
        <v>1.0</v>
      </c>
      <c r="H23" s="45">
        <v>2.0</v>
      </c>
      <c r="I23" s="45">
        <v>1.0</v>
      </c>
      <c r="J23" s="45"/>
      <c r="K23" s="47"/>
      <c r="L23" s="48"/>
      <c r="M23" s="17"/>
      <c r="N23" s="29"/>
      <c r="O23" s="19"/>
      <c r="P23" s="19"/>
    </row>
    <row r="24" ht="14.25" customHeight="1">
      <c r="A24" s="50" t="s">
        <v>41</v>
      </c>
      <c r="B24" s="44" t="s">
        <v>52</v>
      </c>
      <c r="C24" s="45">
        <v>3.0</v>
      </c>
      <c r="D24" s="45">
        <v>2.0</v>
      </c>
      <c r="E24" s="45">
        <v>2.0</v>
      </c>
      <c r="F24" s="45">
        <v>3.0</v>
      </c>
      <c r="G24" s="45">
        <v>3.0</v>
      </c>
      <c r="H24" s="45">
        <v>2.0</v>
      </c>
      <c r="I24" s="45">
        <v>2.0</v>
      </c>
      <c r="J24" s="45"/>
      <c r="K24" s="47"/>
      <c r="L24" s="48"/>
      <c r="M24" s="17"/>
      <c r="N24" s="29"/>
      <c r="O24" s="19"/>
      <c r="P24" s="19"/>
    </row>
    <row r="25" ht="14.25" customHeight="1">
      <c r="A25" s="16"/>
      <c r="B25" s="44" t="s">
        <v>43</v>
      </c>
      <c r="C25" s="45">
        <v>4.0</v>
      </c>
      <c r="D25" s="45">
        <v>3.0</v>
      </c>
      <c r="E25" s="45">
        <v>1.0</v>
      </c>
      <c r="F25" s="45">
        <v>1.0</v>
      </c>
      <c r="G25" s="45">
        <v>0.0</v>
      </c>
      <c r="H25" s="45">
        <v>0.0</v>
      </c>
      <c r="I25" s="45">
        <v>0.0</v>
      </c>
      <c r="J25" s="45"/>
      <c r="K25" s="47"/>
      <c r="L25" s="48"/>
      <c r="M25" s="17"/>
      <c r="N25" s="29"/>
      <c r="O25" s="19"/>
      <c r="P25" s="19"/>
    </row>
    <row r="26" ht="14.25" customHeight="1">
      <c r="A26" s="16"/>
      <c r="B26" s="51" t="s">
        <v>44</v>
      </c>
      <c r="C26" s="52">
        <f t="shared" ref="C26:L26" si="7">if(sum(C18:C25)&gt;0,SUM(C18:C25)-$C$6,"")</f>
        <v>0</v>
      </c>
      <c r="D26" s="52">
        <f t="shared" si="7"/>
        <v>0</v>
      </c>
      <c r="E26" s="52">
        <f t="shared" si="7"/>
        <v>0</v>
      </c>
      <c r="F26" s="52">
        <f t="shared" si="7"/>
        <v>0</v>
      </c>
      <c r="G26" s="52">
        <f t="shared" si="7"/>
        <v>0</v>
      </c>
      <c r="H26" s="52">
        <f t="shared" si="7"/>
        <v>0</v>
      </c>
      <c r="I26" s="52">
        <f t="shared" si="7"/>
        <v>0</v>
      </c>
      <c r="J26" s="52" t="str">
        <f t="shared" si="7"/>
        <v/>
      </c>
      <c r="K26" s="52" t="str">
        <f t="shared" si="7"/>
        <v/>
      </c>
      <c r="L26" s="53" t="str">
        <f t="shared" si="7"/>
        <v/>
      </c>
      <c r="M26" s="17"/>
      <c r="N26" s="29"/>
      <c r="O26" s="19"/>
      <c r="P26" s="19"/>
    </row>
    <row r="27" ht="14.25" customHeight="1">
      <c r="A27" s="16"/>
      <c r="B27" s="54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9"/>
      <c r="O27" s="19"/>
      <c r="P27" s="19"/>
    </row>
  </sheetData>
  <conditionalFormatting sqref="B8:L8 B12:L12 B17:L17">
    <cfRule type="notContainsBlanks" dxfId="0" priority="1">
      <formula>LEN(TRIM(B8))&gt;0</formula>
    </cfRule>
  </conditionalFormatting>
  <conditionalFormatting sqref="B9:L9 B13:L14 B26:L26">
    <cfRule type="notContainsBlanks" dxfId="1" priority="2">
      <formula>LEN(TRIM(B9))&gt;0</formula>
    </cfRule>
  </conditionalFormatting>
  <drawing r:id="rId1"/>
</worksheet>
</file>